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ETROLEA\"/>
    </mc:Choice>
  </mc:AlternateContent>
  <xr:revisionPtr revIDLastSave="0" documentId="13_ncr:1_{6A9B3175-DF2C-4595-AB26-9FF3873EB732}" xr6:coauthVersionLast="47" xr6:coauthVersionMax="47" xr10:uidLastSave="{00000000-0000-0000-0000-000000000000}"/>
  <bookViews>
    <workbookView xWindow="-120" yWindow="-120" windowWidth="20730" windowHeight="11160" tabRatio="910" activeTab="1" xr2:uid="{00000000-000D-0000-FFFF-FFFF00000000}"/>
  </bookViews>
  <sheets>
    <sheet name="EFICIENCIA NDS" sheetId="275" r:id="rId1"/>
    <sheet name="IE PETROLEA" sheetId="13" r:id="rId2"/>
  </sheets>
  <definedNames>
    <definedName name="_xlnm.Print_Area" localSheetId="0">'EFICIENCIA NDS'!$A$1:$O$120</definedName>
    <definedName name="_xlnm.Print_Area" localSheetId="1">'IE PETROLEA'!$A$1:$M$48</definedName>
  </definedNames>
  <calcPr calcId="191029"/>
</workbook>
</file>

<file path=xl/calcChain.xml><?xml version="1.0" encoding="utf-8"?>
<calcChain xmlns="http://schemas.openxmlformats.org/spreadsheetml/2006/main">
  <c r="J20" i="275" l="1"/>
  <c r="I20" i="275"/>
  <c r="H20" i="275"/>
  <c r="G20" i="275"/>
  <c r="F20" i="275"/>
  <c r="R20" i="275" s="1"/>
  <c r="E20" i="275"/>
  <c r="D20" i="275"/>
  <c r="C20" i="275"/>
  <c r="F16" i="275"/>
  <c r="J16" i="275"/>
  <c r="I16" i="275"/>
  <c r="H16" i="275"/>
  <c r="G16" i="275"/>
  <c r="E16" i="275"/>
  <c r="D16" i="275"/>
  <c r="C16" i="275"/>
  <c r="K14" i="275"/>
  <c r="L14" i="275"/>
  <c r="K18" i="275"/>
  <c r="L18" i="275"/>
  <c r="K20" i="275"/>
  <c r="K22" i="275"/>
  <c r="I23" i="275" s="1"/>
  <c r="L22" i="275"/>
  <c r="J23" i="275" s="1"/>
  <c r="J14" i="275"/>
  <c r="I14" i="275"/>
  <c r="H14" i="275"/>
  <c r="G14" i="275"/>
  <c r="F14" i="275"/>
  <c r="E14" i="275"/>
  <c r="D14" i="275"/>
  <c r="C14" i="275"/>
  <c r="Q14" i="275" s="1"/>
  <c r="L12" i="275"/>
  <c r="K12" i="275"/>
  <c r="J12" i="275"/>
  <c r="I12" i="275"/>
  <c r="H12" i="275"/>
  <c r="G12" i="275"/>
  <c r="F12" i="275"/>
  <c r="E12" i="275"/>
  <c r="D12" i="275"/>
  <c r="C12" i="275"/>
  <c r="L33" i="13"/>
  <c r="M33" i="13"/>
  <c r="M32" i="13"/>
  <c r="L32" i="13"/>
  <c r="L25" i="13"/>
  <c r="M25" i="13"/>
  <c r="L26" i="13"/>
  <c r="M26" i="13"/>
  <c r="M28" i="13" s="1"/>
  <c r="L27" i="13"/>
  <c r="M27" i="13"/>
  <c r="M24" i="13"/>
  <c r="L24" i="13"/>
  <c r="L19" i="13"/>
  <c r="M19" i="13"/>
  <c r="L20" i="13"/>
  <c r="L23" i="13" s="1"/>
  <c r="M20" i="13"/>
  <c r="M23" i="13" s="1"/>
  <c r="L21" i="13"/>
  <c r="M21" i="13"/>
  <c r="L22" i="13"/>
  <c r="M22" i="13"/>
  <c r="M18" i="13"/>
  <c r="L18" i="13"/>
  <c r="L15" i="13"/>
  <c r="M15" i="13"/>
  <c r="L16" i="13"/>
  <c r="M16" i="13"/>
  <c r="E37" i="13"/>
  <c r="H37" i="13"/>
  <c r="I37" i="13"/>
  <c r="E36" i="13"/>
  <c r="F36" i="13"/>
  <c r="G36" i="13"/>
  <c r="H36" i="13"/>
  <c r="I36" i="13"/>
  <c r="J36" i="13"/>
  <c r="K36" i="13"/>
  <c r="L36" i="13"/>
  <c r="M36" i="13"/>
  <c r="E31" i="13"/>
  <c r="F31" i="13"/>
  <c r="G31" i="13"/>
  <c r="H31" i="13"/>
  <c r="I31" i="13"/>
  <c r="J31" i="13"/>
  <c r="K31" i="13"/>
  <c r="L31" i="13"/>
  <c r="M31" i="13"/>
  <c r="D31" i="13"/>
  <c r="E28" i="13"/>
  <c r="F28" i="13"/>
  <c r="G28" i="13"/>
  <c r="H28" i="13"/>
  <c r="I28" i="13"/>
  <c r="J28" i="13"/>
  <c r="K28" i="13"/>
  <c r="L28" i="13"/>
  <c r="F23" i="13"/>
  <c r="G23" i="13"/>
  <c r="H23" i="13"/>
  <c r="I23" i="13"/>
  <c r="J23" i="13"/>
  <c r="K23" i="13"/>
  <c r="F17" i="13"/>
  <c r="G17" i="13"/>
  <c r="H17" i="13"/>
  <c r="I17" i="13"/>
  <c r="J17" i="13"/>
  <c r="K17" i="13"/>
  <c r="M14" i="13"/>
  <c r="L14" i="13"/>
  <c r="D36" i="13"/>
  <c r="D28" i="13"/>
  <c r="E23" i="13"/>
  <c r="D23" i="13"/>
  <c r="E17" i="13"/>
  <c r="D17" i="13"/>
  <c r="D47" i="13"/>
  <c r="D48" i="13"/>
  <c r="E47" i="13"/>
  <c r="E48" i="13"/>
  <c r="F47" i="13"/>
  <c r="F48" i="13" s="1"/>
  <c r="G47" i="13"/>
  <c r="G48" i="13" s="1"/>
  <c r="I48" i="13"/>
  <c r="J47" i="13"/>
  <c r="K47" i="13"/>
  <c r="K48" i="13"/>
  <c r="H48" i="13"/>
  <c r="J48" i="13"/>
  <c r="M47" i="13"/>
  <c r="M48" i="13"/>
  <c r="L47" i="13"/>
  <c r="L48" i="13"/>
  <c r="Q18" i="275"/>
  <c r="S19" i="275" s="1"/>
  <c r="S16" i="275"/>
  <c r="T18" i="275"/>
  <c r="S18" i="275"/>
  <c r="T19" i="275" s="1"/>
  <c r="T20" i="275"/>
  <c r="T14" i="275"/>
  <c r="R18" i="275"/>
  <c r="S22" i="275"/>
  <c r="S20" i="275"/>
  <c r="S14" i="275"/>
  <c r="R16" i="275"/>
  <c r="T12" i="275"/>
  <c r="Q16" i="275"/>
  <c r="S12" i="275"/>
  <c r="M26" i="275"/>
  <c r="T22" i="275"/>
  <c r="Q12" i="275"/>
  <c r="K26" i="275"/>
  <c r="R14" i="275"/>
  <c r="G23" i="275"/>
  <c r="E23" i="275"/>
  <c r="R22" i="275"/>
  <c r="C23" i="275"/>
  <c r="D23" i="275"/>
  <c r="Q22" i="275"/>
  <c r="F23" i="275"/>
  <c r="H23" i="275"/>
  <c r="R12" i="275"/>
  <c r="L26" i="275"/>
  <c r="Q19" i="275"/>
  <c r="R19" i="275"/>
  <c r="L20" i="275" l="1"/>
  <c r="Q20" i="275"/>
  <c r="K16" i="275"/>
  <c r="L16" i="275"/>
  <c r="T16" i="275"/>
  <c r="T17" i="275" s="1"/>
  <c r="Q13" i="275"/>
  <c r="R13" i="275"/>
  <c r="L17" i="13"/>
  <c r="M17" i="13"/>
  <c r="L37" i="13"/>
  <c r="M37" i="13"/>
  <c r="K37" i="13"/>
  <c r="G37" i="13"/>
  <c r="F37" i="13"/>
  <c r="J37" i="13"/>
  <c r="D37" i="13"/>
  <c r="S13" i="275"/>
  <c r="T13" i="275"/>
  <c r="T21" i="275"/>
  <c r="S21" i="275"/>
  <c r="Q21" i="275"/>
  <c r="R21" i="275"/>
  <c r="R17" i="275"/>
  <c r="Q17" i="275"/>
  <c r="T15" i="275"/>
  <c r="Q15" i="275"/>
  <c r="R15" i="275"/>
  <c r="S15" i="275"/>
  <c r="S23" i="275"/>
  <c r="Q23" i="275"/>
  <c r="R23" i="275"/>
  <c r="T23" i="275"/>
  <c r="S17" i="275" l="1"/>
</calcChain>
</file>

<file path=xl/sharedStrings.xml><?xml version="1.0" encoding="utf-8"?>
<sst xmlns="http://schemas.openxmlformats.org/spreadsheetml/2006/main" count="136" uniqueCount="70">
  <si>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</si>
  <si>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</si>
  <si>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</si>
  <si>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</si>
  <si>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</si>
  <si>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</si>
  <si>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</si>
  <si>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</si>
  <si>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</si>
  <si>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</si>
  <si>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</si>
  <si>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</si>
  <si>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</si>
  <si>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</si>
  <si>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</si>
  <si>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</si>
  <si>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</si>
  <si>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</si>
  <si>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</si>
  <si>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</si>
  <si>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</si>
  <si>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</si>
  <si>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</si>
  <si>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</si>
  <si>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</si>
  <si>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</si>
  <si>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</si>
  <si>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</si>
  <si>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</si>
  <si>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</si>
  <si>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</si>
  <si>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</si>
  <si>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</si>
  <si>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</si>
  <si>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</si>
  <si>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</si>
  <si>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</si>
  <si>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</si>
  <si>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</si>
  <si>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</si>
  <si>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</si>
  <si>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</si>
  <si>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</si>
  <si>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</si>
  <si>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</si>
  <si>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</si>
  <si>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</si>
  <si>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</si>
  <si>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</si>
  <si>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</si>
  <si>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</si>
  <si>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HOJA 1</t>
  </si>
  <si>
    <t>TOTAL MATRICULA</t>
  </si>
  <si>
    <t>AREA ESTRATEGICA DE CALIDAD</t>
  </si>
  <si>
    <t>PREEESCOLAR</t>
  </si>
  <si>
    <t>MEDIA ACADEMICA</t>
  </si>
  <si>
    <t>MEDIA TECNICA</t>
  </si>
  <si>
    <t>BASICA Y MEDIA ADULTOS</t>
  </si>
  <si>
    <t>VER GRAFICA</t>
  </si>
  <si>
    <t>PREESCOLAR PORCENTAJE</t>
  </si>
  <si>
    <t>REGRESAR</t>
  </si>
  <si>
    <t>BASICA PRIMARIA PORCENTAJE</t>
  </si>
  <si>
    <t>IR A TABLA DE DATOS</t>
  </si>
  <si>
    <t>SECRETARIA DE EDUCACION DE NORTE DE SANTANDER</t>
  </si>
  <si>
    <t>TRASNFERIDOS</t>
  </si>
  <si>
    <t>TIBU</t>
  </si>
  <si>
    <t>Abril 30 de 2024</t>
  </si>
  <si>
    <t>INSTITUCION EDUCATIVA COLEGIO INTEGRADO PETROLEA</t>
  </si>
  <si>
    <t>I.E PETROLEA</t>
  </si>
  <si>
    <t>EFICIENCIA INTERNA I. E PETROLEA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</si>
</sst>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6" tint="0.3999755851924192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double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theme="1" tint="0.2499465926084170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left"/>
    </xf>
    <xf numFmtId="10" fontId="4" fillId="0" borderId="4" xfId="0" applyNumberFormat="1" applyFont="1" applyBorder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5" fillId="5" borderId="14" xfId="1" applyFill="1" applyBorder="1" applyAlignment="1" applyProtection="1">
      <alignment horizontal="center" vertical="center"/>
    </xf>
    <xf numFmtId="0" fontId="5" fillId="5" borderId="15" xfId="1" applyFill="1" applyBorder="1" applyAlignment="1" applyProtection="1">
      <alignment horizontal="center" vertical="center"/>
    </xf>
    <xf numFmtId="0" fontId="5" fillId="2" borderId="14" xfId="1" applyFill="1" applyBorder="1" applyAlignment="1" applyProtection="1">
      <alignment horizontal="center" vertical="center"/>
    </xf>
    <xf numFmtId="0" fontId="0" fillId="0" borderId="4" xfId="0" applyBorder="1"/>
    <xf numFmtId="0" fontId="0" fillId="0" borderId="5" xfId="0" applyBorder="1"/>
    <xf numFmtId="0" fontId="9" fillId="3" borderId="0" xfId="0" applyFont="1" applyFill="1"/>
    <xf numFmtId="0" fontId="10" fillId="3" borderId="0" xfId="0" applyFont="1" applyFill="1"/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0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3" borderId="0" xfId="0" applyFont="1" applyFill="1"/>
    <xf numFmtId="0" fontId="14" fillId="0" borderId="1" xfId="0" applyFont="1" applyBorder="1" applyAlignment="1" applyProtection="1">
      <alignment horizontal="center" vertical="center" wrapText="1"/>
      <protection locked="0"/>
    </xf>
    <xf numFmtId="0" fontId="0" fillId="3" borderId="0" xfId="0" applyFill="1" applyAlignment="1">
      <alignment horizontal="center"/>
    </xf>
    <xf numFmtId="0" fontId="0" fillId="0" borderId="16" xfId="0" applyBorder="1" applyAlignment="1">
      <alignment horizontal="center"/>
    </xf>
    <xf numFmtId="0" fontId="8" fillId="4" borderId="16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1" fontId="3" fillId="6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>
        <c:manualLayout>
          <c:xMode val="edge"/>
          <c:yMode val="edge"/>
          <c:x val="0.34795862281920642"/>
          <c:y val="3.7036942962774815E-2"/>
        </c:manualLayout>
      </c:layout>
      <c:overlay val="0"/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NDS'!$B$12</c:f>
              <c:strCache>
                <c:ptCount val="1"/>
                <c:pt idx="0">
                  <c:v>PREEESCOLAR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292D-4406-BD61-5D27F13BEE9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92D-4406-BD61-5D27F13BEE92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292D-4406-BD61-5D27F13BEE9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92D-4406-BD61-5D27F13BEE92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292D-4406-BD61-5D27F13BEE9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92D-4406-BD61-5D27F13BEE92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292D-4406-BD61-5D27F13BEE9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92D-4406-BD61-5D27F13BEE92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292D-4406-BD61-5D27F13BEE9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292D-4406-BD61-5D27F13BEE9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NDS'!$C$9:$L$10</c:f>
              <c:multiLvlStrCache>
                <c:ptCount val="10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  <c:pt idx="8">
                    <c:v>TOTAL MATRICULA</c:v>
                  </c:pt>
                </c:lvl>
              </c:multiLvlStrCache>
            </c:multiLvlStrRef>
          </c:cat>
          <c:val>
            <c:numRef>
              <c:f>'EFICIENCIA NDS'!$C$12:$L$12</c:f>
              <c:numCache>
                <c:formatCode>General</c:formatCode>
                <c:ptCount val="10"/>
                <c:pt idx="0">
                  <c:v>65</c:v>
                </c:pt>
                <c:pt idx="1">
                  <c:v>38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71</c:v>
                </c:pt>
                <c:pt idx="9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92D-4406-BD61-5D27F13BE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0409344"/>
        <c:axId val="1"/>
      </c:barChart>
      <c:catAx>
        <c:axId val="113040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30409344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235" l="0.70866141732283494" r="0.70866141732283494" t="0.74803149606299235" header="0.31496062992126006" footer="0.31496062992126006"/>
    <c:pageSetup orientation="landscape" horizontalDpi="0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NDS'!$B$21</c:f>
              <c:strCache>
                <c:ptCount val="1"/>
                <c:pt idx="0">
                  <c:v>MEDIA TECNICA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51A5-4AB5-9876-A6CBE72C838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1A5-4AB5-9876-A6CBE72C838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51A5-4AB5-9876-A6CBE72C838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1A5-4AB5-9876-A6CBE72C838E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51A5-4AB5-9876-A6CBE72C838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1A5-4AB5-9876-A6CBE72C838E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51A5-4AB5-9876-A6CBE72C838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1A5-4AB5-9876-A6CBE72C838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NDS'!$C$9:$J$10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</c:lvl>
              </c:multiLvlStrCache>
            </c:multiLvlStrRef>
          </c:cat>
          <c:val>
            <c:numRef>
              <c:f>'EFICIENCIA NDS'!$C$21:$J$21</c:f>
              <c:numCache>
                <c:formatCode>0.00%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8-51A5-4AB5-9876-A6CBE72C8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3555632"/>
        <c:axId val="1"/>
      </c:barChart>
      <c:catAx>
        <c:axId val="113355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33555632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rgbClr val="1F497D">
        <a:lumMod val="20000"/>
        <a:lumOff val="8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368" l="0.70866141732283638" r="0.70866141732283638" t="0.74803149606299368" header="0.31496062992126123" footer="0.31496062992126123"/>
    <c:pageSetup orientation="landscape" horizontalDpi="0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>
        <c:manualLayout>
          <c:xMode val="edge"/>
          <c:yMode val="edge"/>
          <c:x val="0.25852774217176344"/>
          <c:y val="3.703685039370079E-2"/>
        </c:manualLayout>
      </c:layout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NDS'!$B$22</c:f>
              <c:strCache>
                <c:ptCount val="1"/>
                <c:pt idx="0">
                  <c:v>BASICA Y MEDIA ADULTOS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F025-45C2-ADA9-4D6C6E9C7B9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025-45C2-ADA9-4D6C6E9C7B91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F025-45C2-ADA9-4D6C6E9C7B9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025-45C2-ADA9-4D6C6E9C7B9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025-45C2-ADA9-4D6C6E9C7B9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025-45C2-ADA9-4D6C6E9C7B91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F025-45C2-ADA9-4D6C6E9C7B9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025-45C2-ADA9-4D6C6E9C7B91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F025-45C2-ADA9-4D6C6E9C7B9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F025-45C2-ADA9-4D6C6E9C7B9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NDS'!$C$9:$L$10</c:f>
              <c:multiLvlStrCache>
                <c:ptCount val="10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  <c:pt idx="8">
                    <c:v>TOTAL MATRICULA</c:v>
                  </c:pt>
                </c:lvl>
              </c:multiLvlStrCache>
            </c:multiLvlStrRef>
          </c:cat>
          <c:val>
            <c:numRef>
              <c:f>'EFICIENCIA NDS'!$C$22:$L$22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025-45C2-ADA9-4D6C6E9C7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3553968"/>
        <c:axId val="1"/>
      </c:barChart>
      <c:catAx>
        <c:axId val="113355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33553968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368" l="0.70866141732283638" r="0.70866141732283638" t="0.74803149606299368" header="0.31496062992126123" footer="0.31496062992126123"/>
    <c:pageSetup orientation="landscape" horizontalDpi="0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NDS'!$B$23</c:f>
              <c:strCache>
                <c:ptCount val="1"/>
                <c:pt idx="0">
                  <c:v>BASICA Y MEDIA ADULTOS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690-40A0-8213-3E021202684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690-40A0-8213-3E021202684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1690-40A0-8213-3E021202684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690-40A0-8213-3E021202684E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690-40A0-8213-3E021202684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690-40A0-8213-3E021202684E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1690-40A0-8213-3E021202684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690-40A0-8213-3E021202684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NDS'!$C$9:$J$10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</c:lvl>
              </c:multiLvlStrCache>
            </c:multiLvlStrRef>
          </c:cat>
          <c:val>
            <c:numRef>
              <c:f>'EFICIENCIA NDS'!$C$23:$J$23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90-40A0-8213-3E0212026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77852656"/>
        <c:axId val="1"/>
      </c:barChart>
      <c:catAx>
        <c:axId val="117785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77852656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rgbClr val="1F497D">
        <a:lumMod val="20000"/>
        <a:lumOff val="8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391" l="0.70866141732283672" r="0.70866141732283672" t="0.74803149606299391" header="0.3149606299212615" footer="0.3149606299212615"/>
    <c:pageSetup orientation="landscape" horizontalDpi="0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8431372549019607E-2"/>
          <c:y val="0.16224188790560473"/>
          <c:w val="0.86928104575163401"/>
          <c:h val="0.54867256637168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NDS'!$P$13</c:f>
              <c:strCache>
                <c:ptCount val="1"/>
                <c:pt idx="0">
                  <c:v>PREESCOLAR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'EFICIENCIA NDS'!$Q$10:$T$10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TRASNFERIDOS</c:v>
                </c:pt>
              </c:strCache>
            </c:strRef>
          </c:cat>
          <c:val>
            <c:numRef>
              <c:f>'EFICIENCIA NDS'!$Q$13:$T$13</c:f>
              <c:numCache>
                <c:formatCode>0.00%</c:formatCode>
                <c:ptCount val="4"/>
                <c:pt idx="0">
                  <c:v>0.94495412844036697</c:v>
                </c:pt>
                <c:pt idx="1">
                  <c:v>5.5045871559633031E-2</c:v>
                </c:pt>
                <c:pt idx="2">
                  <c:v>0</c:v>
                </c:pt>
                <c:pt idx="3">
                  <c:v>4.3859649122807015E-2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D-4C14-BF56-933DB473B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846832"/>
        <c:axId val="1"/>
      </c:barChart>
      <c:catAx>
        <c:axId val="117784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77846832"/>
        <c:crosses val="autoZero"/>
        <c:crossBetween val="between"/>
      </c:valAx>
      <c:spPr>
        <a:solidFill>
          <a:srgbClr val="4F81BD">
            <a:lumMod val="40000"/>
            <a:lumOff val="60000"/>
          </a:srgbClr>
        </a:solidFill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8431372549019607E-2"/>
          <c:y val="0.16224188790560473"/>
          <c:w val="0.86928104575163401"/>
          <c:h val="0.54867256637168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NDS'!$P$15</c:f>
              <c:strCache>
                <c:ptCount val="1"/>
                <c:pt idx="0">
                  <c:v>BASICA PRIMARIA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'EFICIENCIA NDS'!$Q$10:$T$10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TRASNFERIDOS</c:v>
                </c:pt>
              </c:strCache>
            </c:strRef>
          </c:cat>
          <c:val>
            <c:numRef>
              <c:f>'EFICIENCIA NDS'!$Q$15:$T$15</c:f>
              <c:numCache>
                <c:formatCode>0.00%</c:formatCode>
                <c:ptCount val="4"/>
                <c:pt idx="0">
                  <c:v>0.88518518518518519</c:v>
                </c:pt>
                <c:pt idx="1">
                  <c:v>0.11481481481481481</c:v>
                </c:pt>
                <c:pt idx="2">
                  <c:v>0</c:v>
                </c:pt>
                <c:pt idx="3">
                  <c:v>0.1118421052631579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B-4D01-AC7D-B6726FF1D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853488"/>
        <c:axId val="1"/>
      </c:barChart>
      <c:catAx>
        <c:axId val="117785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77853488"/>
        <c:crosses val="autoZero"/>
        <c:crossBetween val="between"/>
      </c:valAx>
      <c:spPr>
        <a:solidFill>
          <a:srgbClr val="4F81BD">
            <a:lumMod val="40000"/>
            <a:lumOff val="60000"/>
          </a:srgbClr>
        </a:solidFill>
      </c:spPr>
    </c:plotArea>
    <c:plotVisOnly val="1"/>
    <c:dispBlanksAs val="gap"/>
    <c:showDLblsOverMax val="0"/>
  </c:chart>
  <c:spPr>
    <a:solidFill>
      <a:srgbClr val="4F81BD">
        <a:lumMod val="40000"/>
        <a:lumOff val="6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8431372549019607E-2"/>
          <c:y val="0.16224188790560473"/>
          <c:w val="0.86928104575163401"/>
          <c:h val="0.54867256637168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NDS'!$P$17</c:f>
              <c:strCache>
                <c:ptCount val="1"/>
                <c:pt idx="0">
                  <c:v>BASICA SECUNDARIA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'EFICIENCIA NDS'!$Q$10:$T$10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TRASNFERIDOS</c:v>
                </c:pt>
              </c:strCache>
            </c:strRef>
          </c:cat>
          <c:val>
            <c:numRef>
              <c:f>'EFICIENCIA NDS'!$Q$17:$T$17</c:f>
              <c:numCache>
                <c:formatCode>0.00%</c:formatCode>
                <c:ptCount val="4"/>
                <c:pt idx="0">
                  <c:v>0.90612244897959182</c:v>
                </c:pt>
                <c:pt idx="1">
                  <c:v>9.3877551020408165E-2</c:v>
                </c:pt>
                <c:pt idx="2">
                  <c:v>0</c:v>
                </c:pt>
                <c:pt idx="3">
                  <c:v>0.10583941605839416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7-4636-B3EB-D34645EF8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849328"/>
        <c:axId val="1"/>
      </c:barChart>
      <c:catAx>
        <c:axId val="117784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77849328"/>
        <c:crosses val="autoZero"/>
        <c:crossBetween val="between"/>
      </c:valAx>
      <c:spPr>
        <a:solidFill>
          <a:srgbClr val="4F81BD">
            <a:lumMod val="40000"/>
            <a:lumOff val="60000"/>
          </a:srgbClr>
        </a:solidFill>
      </c:spPr>
    </c:plotArea>
    <c:plotVisOnly val="1"/>
    <c:dispBlanksAs val="gap"/>
    <c:showDLblsOverMax val="0"/>
  </c:chart>
  <c:spPr>
    <a:solidFill>
      <a:srgbClr val="4F81BD">
        <a:lumMod val="40000"/>
        <a:lumOff val="6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1699346405228759E-2"/>
          <c:y val="0.15634218289085547"/>
          <c:w val="0.86601307189542487"/>
          <c:h val="0.542772861356932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NDS'!$P$19</c:f>
              <c:strCache>
                <c:ptCount val="1"/>
                <c:pt idx="0">
                  <c:v>MEDIA ACADEMICA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'EFICIENCIA NDS'!$Q$10:$T$10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TRASNFERIDOS</c:v>
                </c:pt>
              </c:strCache>
            </c:strRef>
          </c:cat>
          <c:val>
            <c:numRef>
              <c:f>'EFICIENCIA NDS'!$Q$19:$T$19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3-42FE-8861-99FA84C88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851824"/>
        <c:axId val="1"/>
      </c:barChart>
      <c:catAx>
        <c:axId val="117785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77851824"/>
        <c:crosses val="autoZero"/>
        <c:crossBetween val="between"/>
      </c:valAx>
      <c:spPr>
        <a:solidFill>
          <a:srgbClr val="4F81BD">
            <a:lumMod val="40000"/>
            <a:lumOff val="60000"/>
          </a:srgbClr>
        </a:solidFill>
      </c:spPr>
    </c:plotArea>
    <c:plotVisOnly val="1"/>
    <c:dispBlanksAs val="gap"/>
    <c:showDLblsOverMax val="0"/>
  </c:chart>
  <c:spPr>
    <a:solidFill>
      <a:srgbClr val="4F81BD">
        <a:lumMod val="40000"/>
        <a:lumOff val="6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1699346405228759E-2"/>
          <c:y val="0.15727002967359049"/>
          <c:w val="0.86601307189542487"/>
          <c:h val="0.54005934718100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NDS'!$P$21</c:f>
              <c:strCache>
                <c:ptCount val="1"/>
                <c:pt idx="0">
                  <c:v>MEDIA TECNICA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'EFICIENCIA NDS'!$Q$10:$T$10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TRASNFERIDOS</c:v>
                </c:pt>
              </c:strCache>
            </c:strRef>
          </c:cat>
          <c:val>
            <c:numRef>
              <c:f>'EFICIENCIA NDS'!$Q$21:$T$21</c:f>
              <c:numCache>
                <c:formatCode>0.00%</c:formatCode>
                <c:ptCount val="4"/>
                <c:pt idx="0">
                  <c:v>0.8867924528301887</c:v>
                </c:pt>
                <c:pt idx="1">
                  <c:v>0.11320754716981132</c:v>
                </c:pt>
                <c:pt idx="2">
                  <c:v>0</c:v>
                </c:pt>
                <c:pt idx="3">
                  <c:v>0.20300751879699247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BC-4C90-8EE2-BCB8A5E1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847664"/>
        <c:axId val="1"/>
      </c:barChart>
      <c:catAx>
        <c:axId val="117784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77847664"/>
        <c:crosses val="autoZero"/>
        <c:crossBetween val="between"/>
      </c:valAx>
      <c:spPr>
        <a:solidFill>
          <a:srgbClr val="4F81BD">
            <a:lumMod val="40000"/>
            <a:lumOff val="60000"/>
          </a:srgbClr>
        </a:solidFill>
      </c:spPr>
    </c:plotArea>
    <c:plotVisOnly val="1"/>
    <c:dispBlanksAs val="gap"/>
    <c:showDLblsOverMax val="0"/>
  </c:chart>
  <c:spPr>
    <a:solidFill>
      <a:srgbClr val="4F81BD">
        <a:lumMod val="40000"/>
        <a:lumOff val="6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1699346405228759E-2"/>
          <c:y val="0.15820895522388059"/>
          <c:w val="0.86601307189542487"/>
          <c:h val="0.54328358208955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NDS'!$P$23</c:f>
              <c:strCache>
                <c:ptCount val="1"/>
                <c:pt idx="0">
                  <c:v>BASICA Y MEDIA ADULTOS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'EFICIENCIA NDS'!$Q$10:$T$10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TRASNFERIDOS</c:v>
                </c:pt>
              </c:strCache>
            </c:strRef>
          </c:cat>
          <c:val>
            <c:numRef>
              <c:f>'EFICIENCIA NDS'!$Q$23:$T$23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B-4479-8830-AEE45CC62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399056"/>
        <c:axId val="1"/>
      </c:barChart>
      <c:catAx>
        <c:axId val="117839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78399056"/>
        <c:crosses val="autoZero"/>
        <c:crossBetween val="between"/>
      </c:valAx>
      <c:spPr>
        <a:solidFill>
          <a:srgbClr val="4F81BD">
            <a:lumMod val="40000"/>
            <a:lumOff val="60000"/>
          </a:srgbClr>
        </a:solidFill>
      </c:spPr>
    </c:plotArea>
    <c:plotVisOnly val="1"/>
    <c:dispBlanksAs val="gap"/>
    <c:showDLblsOverMax val="0"/>
  </c:chart>
  <c:spPr>
    <a:solidFill>
      <a:srgbClr val="4F81BD">
        <a:lumMod val="40000"/>
        <a:lumOff val="6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1150895140664961E-2"/>
          <c:y val="0.12409703504043126"/>
          <c:w val="0.92497868712702469"/>
          <c:h val="0.551182800263174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NDS'!$B$13</c:f>
              <c:strCache>
                <c:ptCount val="1"/>
                <c:pt idx="0">
                  <c:v>PREESCOLAR PORCENTAJE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64A-4A57-85EB-FD64DC0CB5E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64A-4A57-85EB-FD64DC0CB5E6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64A-4A57-85EB-FD64DC0CB5E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64A-4A57-85EB-FD64DC0CB5E6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64A-4A57-85EB-FD64DC0CB5E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64A-4A57-85EB-FD64DC0CB5E6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B64A-4A57-85EB-FD64DC0CB5E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64A-4A57-85EB-FD64DC0CB5E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NDS'!$C$9:$J$10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</c:lvl>
              </c:multiLvlStrCache>
            </c:multiLvlStrRef>
          </c:cat>
          <c:val>
            <c:numRef>
              <c:f>'EFICIENCIA NDS'!$C$13:$J$13</c:f>
              <c:numCache>
                <c:formatCode>0.00%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8-B64A-4A57-85EB-FD64DC0CB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0411424"/>
        <c:axId val="1"/>
      </c:barChart>
      <c:catAx>
        <c:axId val="113041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30411424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rgbClr val="1F497D">
        <a:lumMod val="20000"/>
        <a:lumOff val="8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268" l="0.70866141732283516" r="0.70866141732283516" t="0.74803149606299268" header="0.31496062992126028" footer="0.31496062992126028"/>
    <c:pageSetup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>
        <c:manualLayout>
          <c:xMode val="edge"/>
          <c:yMode val="edge"/>
          <c:x val="0.34795879388315898"/>
          <c:y val="3.7036942962774815E-2"/>
        </c:manualLayout>
      </c:layout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NDS'!$B$14</c:f>
              <c:strCache>
                <c:ptCount val="1"/>
                <c:pt idx="0">
                  <c:v>BASICA PRIMARIA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5F57-4CED-A38B-AE41964D4EB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F57-4CED-A38B-AE41964D4EB5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5F57-4CED-A38B-AE41964D4EB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F57-4CED-A38B-AE41964D4EB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5F57-4CED-A38B-AE41964D4EB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F57-4CED-A38B-AE41964D4EB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5F57-4CED-A38B-AE41964D4EB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F57-4CED-A38B-AE41964D4EB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5F57-4CED-A38B-AE41964D4EB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F57-4CED-A38B-AE41964D4EB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NDS'!$C$9:$L$10</c:f>
              <c:multiLvlStrCache>
                <c:ptCount val="10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  <c:pt idx="8">
                    <c:v>TOTAL MATRICULA</c:v>
                  </c:pt>
                </c:lvl>
              </c:multiLvlStrCache>
            </c:multiLvlStrRef>
          </c:cat>
          <c:val>
            <c:numRef>
              <c:f>'EFICIENCIA NDS'!$C$14:$L$14</c:f>
              <c:numCache>
                <c:formatCode>General</c:formatCode>
                <c:ptCount val="10"/>
                <c:pt idx="0">
                  <c:v>124</c:v>
                </c:pt>
                <c:pt idx="1">
                  <c:v>115</c:v>
                </c:pt>
                <c:pt idx="2">
                  <c:v>20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26</c:v>
                </c:pt>
                <c:pt idx="7">
                  <c:v>8</c:v>
                </c:pt>
                <c:pt idx="8">
                  <c:v>170</c:v>
                </c:pt>
                <c:pt idx="9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F57-4CED-A38B-AE41964D4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0415584"/>
        <c:axId val="1"/>
      </c:barChart>
      <c:catAx>
        <c:axId val="113041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30415584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268" l="0.70866141732283516" r="0.70866141732283516" t="0.74803149606299268" header="0.31496062992126028" footer="0.31496062992126028"/>
    <c:pageSetup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NDS'!$B$15</c:f>
              <c:strCache>
                <c:ptCount val="1"/>
                <c:pt idx="0">
                  <c:v>BASICA PRIMARIA PORCENTAJE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854C-4771-B538-84139F14C09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54C-4771-B538-84139F14C09A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854C-4771-B538-84139F14C09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54C-4771-B538-84139F14C09A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854C-4771-B538-84139F14C09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54C-4771-B538-84139F14C09A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854C-4771-B538-84139F14C09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54C-4771-B538-84139F14C09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NDS'!$C$9:$J$10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</c:lvl>
              </c:multiLvlStrCache>
            </c:multiLvlStrRef>
          </c:cat>
          <c:val>
            <c:numRef>
              <c:f>'EFICIENCIA NDS'!$C$15:$J$15</c:f>
              <c:numCache>
                <c:formatCode>0.00%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8-854C-4771-B538-84139F14C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0408928"/>
        <c:axId val="1"/>
      </c:barChart>
      <c:catAx>
        <c:axId val="113040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30408928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rgbClr val="1F497D">
        <a:lumMod val="20000"/>
        <a:lumOff val="8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291" l="0.70866141732283561" r="0.70866141732283561" t="0.74803149606299291" header="0.3149606299212605" footer="0.3149606299212605"/>
    <c:pageSetup orientation="landscape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>
        <c:manualLayout>
          <c:xMode val="edge"/>
          <c:yMode val="edge"/>
          <c:x val="0.34795871827496971"/>
          <c:y val="3.7036942962774815E-2"/>
        </c:manualLayout>
      </c:layout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NDS'!$B$16</c:f>
              <c:strCache>
                <c:ptCount val="1"/>
                <c:pt idx="0">
                  <c:v>BASICA SECUNDARIA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7E36-4579-BAAD-661C4C9523D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E36-4579-BAAD-661C4C9523DF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7E36-4579-BAAD-661C4C9523D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E36-4579-BAAD-661C4C9523DF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7E36-4579-BAAD-661C4C9523D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E36-4579-BAAD-661C4C9523DF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7E36-4579-BAAD-661C4C9523D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E36-4579-BAAD-661C4C9523DF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7E36-4579-BAAD-661C4C9523D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E36-4579-BAAD-661C4C9523D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NDS'!$C$9:$L$10</c:f>
              <c:multiLvlStrCache>
                <c:ptCount val="10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  <c:pt idx="8">
                    <c:v>TOTAL MATRICULA</c:v>
                  </c:pt>
                </c:lvl>
              </c:multiLvlStrCache>
            </c:multiLvlStrRef>
          </c:cat>
          <c:val>
            <c:numRef>
              <c:f>'EFICIENCIA NDS'!$C$16:$L$16</c:f>
              <c:numCache>
                <c:formatCode>General</c:formatCode>
                <c:ptCount val="10"/>
                <c:pt idx="0">
                  <c:v>108</c:v>
                </c:pt>
                <c:pt idx="1">
                  <c:v>114</c:v>
                </c:pt>
                <c:pt idx="2">
                  <c:v>13</c:v>
                </c:pt>
                <c:pt idx="3">
                  <c:v>10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17</c:v>
                </c:pt>
                <c:pt idx="8">
                  <c:v>133</c:v>
                </c:pt>
                <c:pt idx="9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36-4579-BAAD-661C4C952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0413088"/>
        <c:axId val="1"/>
      </c:barChart>
      <c:catAx>
        <c:axId val="113041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30413088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291" l="0.70866141732283561" r="0.70866141732283561" t="0.74803149606299291" header="0.3149606299212605" footer="0.3149606299212605"/>
    <c:pageSetup orientation="landscape" horizontalDpi="0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NDS'!$B$17</c:f>
              <c:strCache>
                <c:ptCount val="1"/>
                <c:pt idx="0">
                  <c:v>BASICA SECUNDARIA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F63-423F-92D1-AB2A7650E3F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F63-423F-92D1-AB2A7650E3FF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F63-423F-92D1-AB2A7650E3F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F63-423F-92D1-AB2A7650E3FF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F63-423F-92D1-AB2A7650E3F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F63-423F-92D1-AB2A7650E3FF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BF63-423F-92D1-AB2A7650E3F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F63-423F-92D1-AB2A7650E3F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NDS'!$C$9:$J$10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</c:lvl>
              </c:multiLvlStrCache>
            </c:multiLvlStrRef>
          </c:cat>
          <c:val>
            <c:numRef>
              <c:f>'EFICIENCIA NDS'!$C$17:$J$17</c:f>
              <c:numCache>
                <c:formatCode>0.00%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8-BF63-423F-92D1-AB2A7650E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3558128"/>
        <c:axId val="1"/>
      </c:barChart>
      <c:catAx>
        <c:axId val="113355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33558128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rgbClr val="1F497D">
        <a:lumMod val="20000"/>
        <a:lumOff val="8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313" l="0.70866141732283583" r="0.70866141732283583" t="0.74803149606299313" header="0.31496062992126073" footer="0.31496062992126073"/>
    <c:pageSetup orientation="landscape" horizontalDpi="0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>
        <c:manualLayout>
          <c:xMode val="edge"/>
          <c:yMode val="edge"/>
          <c:x val="0.34795864302008978"/>
          <c:y val="3.7036942962774815E-2"/>
        </c:manualLayout>
      </c:layout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NDS'!$B$18</c:f>
              <c:strCache>
                <c:ptCount val="1"/>
                <c:pt idx="0">
                  <c:v>MEDIA ACADEMICA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C043-4CA2-B0BE-C6E1CD328A0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043-4CA2-B0BE-C6E1CD328A00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C043-4CA2-B0BE-C6E1CD328A0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043-4CA2-B0BE-C6E1CD328A0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C043-4CA2-B0BE-C6E1CD328A0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043-4CA2-B0BE-C6E1CD328A00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C043-4CA2-B0BE-C6E1CD328A0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043-4CA2-B0BE-C6E1CD328A00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C043-4CA2-B0BE-C6E1CD328A0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C043-4CA2-B0BE-C6E1CD328A0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NDS'!$C$9:$L$10</c:f>
              <c:multiLvlStrCache>
                <c:ptCount val="10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  <c:pt idx="8">
                    <c:v>TOTAL MATRICULA</c:v>
                  </c:pt>
                </c:lvl>
              </c:multiLvlStrCache>
            </c:multiLvlStrRef>
          </c:cat>
          <c:val>
            <c:numRef>
              <c:f>'EFICIENCIA NDS'!$C$18:$L$18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043-4CA2-B0BE-C6E1CD32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3553552"/>
        <c:axId val="1"/>
      </c:barChart>
      <c:catAx>
        <c:axId val="113355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33553552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313" l="0.70866141732283583" r="0.70866141732283583" t="0.74803149606299313" header="0.31496062992126073" footer="0.31496062992126073"/>
    <c:pageSetup orientation="landscape" horizontalDpi="0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0492117638899644E-2"/>
          <c:y val="7.4676850679768578E-2"/>
          <c:w val="0.93901593901593883"/>
          <c:h val="0.611350467983954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NDS'!$B$19</c:f>
              <c:strCache>
                <c:ptCount val="1"/>
                <c:pt idx="0">
                  <c:v>MEDIA ACADEMICA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93DA-4FC9-8394-5077EC9544B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3DA-4FC9-8394-5077EC9544B0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93DA-4FC9-8394-5077EC9544B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3DA-4FC9-8394-5077EC9544B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93DA-4FC9-8394-5077EC9544B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3DA-4FC9-8394-5077EC9544B0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93DA-4FC9-8394-5077EC9544B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3DA-4FC9-8394-5077EC9544B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NDS'!$C$9:$J$10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</c:lvl>
              </c:multiLvlStrCache>
            </c:multiLvlStrRef>
          </c:cat>
          <c:val>
            <c:numRef>
              <c:f>'EFICIENCIA NDS'!$C$19:$J$19</c:f>
              <c:numCache>
                <c:formatCode>0.00%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8-93DA-4FC9-8394-5077EC954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3552304"/>
        <c:axId val="1"/>
      </c:barChart>
      <c:catAx>
        <c:axId val="113355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33552304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rgbClr val="1F497D">
        <a:lumMod val="20000"/>
        <a:lumOff val="8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335" l="0.70866141732283605" r="0.70866141732283605" t="0.74803149606299335" header="0.314960629921261" footer="0.314960629921261"/>
    <c:pageSetup orientation="landscape" horizontalDpi="0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>
        <c:manualLayout>
          <c:xMode val="edge"/>
          <c:yMode val="edge"/>
          <c:x val="0.34795881284070257"/>
          <c:y val="3.7036942962774815E-2"/>
        </c:manualLayout>
      </c:layout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NDS'!$B$20</c:f>
              <c:strCache>
                <c:ptCount val="1"/>
                <c:pt idx="0">
                  <c:v>MEDIA TECNICA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6F7C-4B53-8369-AFEF72BA959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F7C-4B53-8369-AFEF72BA9593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6F7C-4B53-8369-AFEF72BA959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F7C-4B53-8369-AFEF72BA9593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6F7C-4B53-8369-AFEF72BA959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F7C-4B53-8369-AFEF72BA9593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6F7C-4B53-8369-AFEF72BA959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F7C-4B53-8369-AFEF72BA9593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6F7C-4B53-8369-AFEF72BA959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6F7C-4B53-8369-AFEF72BA959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NDS'!$C$9:$L$10</c:f>
              <c:multiLvlStrCache>
                <c:ptCount val="10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  <c:pt idx="8">
                    <c:v>TOTAL MATRICULA</c:v>
                  </c:pt>
                </c:lvl>
              </c:multiLvlStrCache>
            </c:multiLvlStrRef>
          </c:cat>
          <c:val>
            <c:numRef>
              <c:f>'EFICIENCIA NDS'!$C$20:$L$20</c:f>
              <c:numCache>
                <c:formatCode>General</c:formatCode>
                <c:ptCount val="10"/>
                <c:pt idx="0">
                  <c:v>48</c:v>
                </c:pt>
                <c:pt idx="1">
                  <c:v>46</c:v>
                </c:pt>
                <c:pt idx="2">
                  <c:v>7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11</c:v>
                </c:pt>
                <c:pt idx="7">
                  <c:v>16</c:v>
                </c:pt>
                <c:pt idx="8">
                  <c:v>66</c:v>
                </c:pt>
                <c:pt idx="9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F7C-4B53-8369-AFEF72BA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3551056"/>
        <c:axId val="1"/>
      </c:barChart>
      <c:catAx>
        <c:axId val="113355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33551056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335" l="0.70866141732283605" r="0.70866141732283605" t="0.74803149606299335" header="0.314960629921261" footer="0.314960629921261"/>
    <c:pageSetup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image" Target="../media/image1.jpeg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24</xdr:row>
      <xdr:rowOff>9525</xdr:rowOff>
    </xdr:from>
    <xdr:to>
      <xdr:col>5</xdr:col>
      <xdr:colOff>123825</xdr:colOff>
      <xdr:row>38</xdr:row>
      <xdr:rowOff>85725</xdr:rowOff>
    </xdr:to>
    <xdr:graphicFrame macro="">
      <xdr:nvGraphicFramePr>
        <xdr:cNvPr id="59214218" name="1 Gráfico">
          <a:extLst>
            <a:ext uri="{FF2B5EF4-FFF2-40B4-BE49-F238E27FC236}">
              <a16:creationId xmlns:a16="http://schemas.microsoft.com/office/drawing/2014/main" id="{00000000-0008-0000-0000-00008A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142875</xdr:colOff>
      <xdr:row>24</xdr:row>
      <xdr:rowOff>9525</xdr:rowOff>
    </xdr:from>
    <xdr:to>
      <xdr:col>9</xdr:col>
      <xdr:colOff>704850</xdr:colOff>
      <xdr:row>38</xdr:row>
      <xdr:rowOff>76200</xdr:rowOff>
    </xdr:to>
    <xdr:graphicFrame macro="">
      <xdr:nvGraphicFramePr>
        <xdr:cNvPr id="59214219" name="2 Gráfico">
          <a:extLst>
            <a:ext uri="{FF2B5EF4-FFF2-40B4-BE49-F238E27FC236}">
              <a16:creationId xmlns:a16="http://schemas.microsoft.com/office/drawing/2014/main" id="{00000000-0008-0000-0000-00008B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57150</xdr:colOff>
      <xdr:row>1</xdr:row>
      <xdr:rowOff>190500</xdr:rowOff>
    </xdr:from>
    <xdr:to>
      <xdr:col>1</xdr:col>
      <xdr:colOff>1600200</xdr:colOff>
      <xdr:row>5</xdr:row>
      <xdr:rowOff>66675</xdr:rowOff>
    </xdr:to>
    <xdr:pic>
      <xdr:nvPicPr>
        <xdr:cNvPr id="59214220" name="1 Imagen" descr="Secretaría de Educación">
          <a:extLst>
            <a:ext uri="{FF2B5EF4-FFF2-40B4-BE49-F238E27FC236}">
              <a16:creationId xmlns:a16="http://schemas.microsoft.com/office/drawing/2014/main" id="{00000000-0008-0000-0000-00008C898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66700"/>
          <a:ext cx="1543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5</xdr:col>
      <xdr:colOff>123825</xdr:colOff>
      <xdr:row>53</xdr:row>
      <xdr:rowOff>76200</xdr:rowOff>
    </xdr:to>
    <xdr:graphicFrame macro="">
      <xdr:nvGraphicFramePr>
        <xdr:cNvPr id="59214221" name="1 Gráfico">
          <a:extLst>
            <a:ext uri="{FF2B5EF4-FFF2-40B4-BE49-F238E27FC236}">
              <a16:creationId xmlns:a16="http://schemas.microsoft.com/office/drawing/2014/main" id="{00000000-0008-0000-0000-00008D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152400</xdr:colOff>
      <xdr:row>39</xdr:row>
      <xdr:rowOff>0</xdr:rowOff>
    </xdr:from>
    <xdr:to>
      <xdr:col>9</xdr:col>
      <xdr:colOff>714375</xdr:colOff>
      <xdr:row>53</xdr:row>
      <xdr:rowOff>66675</xdr:rowOff>
    </xdr:to>
    <xdr:graphicFrame macro="">
      <xdr:nvGraphicFramePr>
        <xdr:cNvPr id="59214222" name="2 Gráfico">
          <a:extLst>
            <a:ext uri="{FF2B5EF4-FFF2-40B4-BE49-F238E27FC236}">
              <a16:creationId xmlns:a16="http://schemas.microsoft.com/office/drawing/2014/main" id="{00000000-0008-0000-0000-00008E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5</xdr:col>
      <xdr:colOff>133350</xdr:colOff>
      <xdr:row>68</xdr:row>
      <xdr:rowOff>76200</xdr:rowOff>
    </xdr:to>
    <xdr:graphicFrame macro="">
      <xdr:nvGraphicFramePr>
        <xdr:cNvPr id="59214223" name="1 Gráfico">
          <a:extLst>
            <a:ext uri="{FF2B5EF4-FFF2-40B4-BE49-F238E27FC236}">
              <a16:creationId xmlns:a16="http://schemas.microsoft.com/office/drawing/2014/main" id="{00000000-0008-0000-0000-00008F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152400</xdr:colOff>
      <xdr:row>54</xdr:row>
      <xdr:rowOff>9525</xdr:rowOff>
    </xdr:from>
    <xdr:to>
      <xdr:col>9</xdr:col>
      <xdr:colOff>704850</xdr:colOff>
      <xdr:row>68</xdr:row>
      <xdr:rowOff>76200</xdr:rowOff>
    </xdr:to>
    <xdr:graphicFrame macro="">
      <xdr:nvGraphicFramePr>
        <xdr:cNvPr id="59214224" name="2 Gráfico">
          <a:extLst>
            <a:ext uri="{FF2B5EF4-FFF2-40B4-BE49-F238E27FC236}">
              <a16:creationId xmlns:a16="http://schemas.microsoft.com/office/drawing/2014/main" id="{00000000-0008-0000-0000-000090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5</xdr:col>
      <xdr:colOff>142875</xdr:colOff>
      <xdr:row>83</xdr:row>
      <xdr:rowOff>76200</xdr:rowOff>
    </xdr:to>
    <xdr:graphicFrame macro="">
      <xdr:nvGraphicFramePr>
        <xdr:cNvPr id="59214225" name="1 Gráfico">
          <a:extLst>
            <a:ext uri="{FF2B5EF4-FFF2-40B4-BE49-F238E27FC236}">
              <a16:creationId xmlns:a16="http://schemas.microsoft.com/office/drawing/2014/main" id="{00000000-0008-0000-0000-000091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171450</xdr:colOff>
      <xdr:row>69</xdr:row>
      <xdr:rowOff>0</xdr:rowOff>
    </xdr:from>
    <xdr:to>
      <xdr:col>9</xdr:col>
      <xdr:colOff>704850</xdr:colOff>
      <xdr:row>83</xdr:row>
      <xdr:rowOff>66675</xdr:rowOff>
    </xdr:to>
    <xdr:graphicFrame macro="">
      <xdr:nvGraphicFramePr>
        <xdr:cNvPr id="59214226" name="2 Gráfico">
          <a:extLst>
            <a:ext uri="{FF2B5EF4-FFF2-40B4-BE49-F238E27FC236}">
              <a16:creationId xmlns:a16="http://schemas.microsoft.com/office/drawing/2014/main" id="{00000000-0008-0000-0000-000092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5</xdr:col>
      <xdr:colOff>152400</xdr:colOff>
      <xdr:row>99</xdr:row>
      <xdr:rowOff>171450</xdr:rowOff>
    </xdr:to>
    <xdr:graphicFrame macro="">
      <xdr:nvGraphicFramePr>
        <xdr:cNvPr id="59214227" name="1 Gráfico">
          <a:extLst>
            <a:ext uri="{FF2B5EF4-FFF2-40B4-BE49-F238E27FC236}">
              <a16:creationId xmlns:a16="http://schemas.microsoft.com/office/drawing/2014/main" id="{00000000-0008-0000-0000-000093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171450</xdr:colOff>
      <xdr:row>84</xdr:row>
      <xdr:rowOff>0</xdr:rowOff>
    </xdr:from>
    <xdr:to>
      <xdr:col>9</xdr:col>
      <xdr:colOff>704850</xdr:colOff>
      <xdr:row>99</xdr:row>
      <xdr:rowOff>161925</xdr:rowOff>
    </xdr:to>
    <xdr:graphicFrame macro="">
      <xdr:nvGraphicFramePr>
        <xdr:cNvPr id="59214228" name="2 Gráfico">
          <a:extLst>
            <a:ext uri="{FF2B5EF4-FFF2-40B4-BE49-F238E27FC236}">
              <a16:creationId xmlns:a16="http://schemas.microsoft.com/office/drawing/2014/main" id="{00000000-0008-0000-0000-000094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101</xdr:row>
      <xdr:rowOff>0</xdr:rowOff>
    </xdr:from>
    <xdr:to>
      <xdr:col>5</xdr:col>
      <xdr:colOff>161925</xdr:colOff>
      <xdr:row>119</xdr:row>
      <xdr:rowOff>114300</xdr:rowOff>
    </xdr:to>
    <xdr:graphicFrame macro="">
      <xdr:nvGraphicFramePr>
        <xdr:cNvPr id="59214229" name="1 Gráfico">
          <a:extLst>
            <a:ext uri="{FF2B5EF4-FFF2-40B4-BE49-F238E27FC236}">
              <a16:creationId xmlns:a16="http://schemas.microsoft.com/office/drawing/2014/main" id="{00000000-0008-0000-0000-000095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190500</xdr:colOff>
      <xdr:row>101</xdr:row>
      <xdr:rowOff>9525</xdr:rowOff>
    </xdr:from>
    <xdr:to>
      <xdr:col>9</xdr:col>
      <xdr:colOff>695325</xdr:colOff>
      <xdr:row>119</xdr:row>
      <xdr:rowOff>114300</xdr:rowOff>
    </xdr:to>
    <xdr:graphicFrame macro="">
      <xdr:nvGraphicFramePr>
        <xdr:cNvPr id="59214230" name="2 Gráfico">
          <a:extLst>
            <a:ext uri="{FF2B5EF4-FFF2-40B4-BE49-F238E27FC236}">
              <a16:creationId xmlns:a16="http://schemas.microsoft.com/office/drawing/2014/main" id="{00000000-0008-0000-0000-000096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723900</xdr:colOff>
      <xdr:row>25</xdr:row>
      <xdr:rowOff>66675</xdr:rowOff>
    </xdr:from>
    <xdr:to>
      <xdr:col>14</xdr:col>
      <xdr:colOff>9525</xdr:colOff>
      <xdr:row>38</xdr:row>
      <xdr:rowOff>76200</xdr:rowOff>
    </xdr:to>
    <xdr:graphicFrame macro="">
      <xdr:nvGraphicFramePr>
        <xdr:cNvPr id="59214231" name="15 Gráfico">
          <a:extLst>
            <a:ext uri="{FF2B5EF4-FFF2-40B4-BE49-F238E27FC236}">
              <a16:creationId xmlns:a16="http://schemas.microsoft.com/office/drawing/2014/main" id="{00000000-0008-0000-0000-000097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742950</xdr:colOff>
      <xdr:row>40</xdr:row>
      <xdr:rowOff>57150</xdr:rowOff>
    </xdr:from>
    <xdr:to>
      <xdr:col>14</xdr:col>
      <xdr:colOff>28575</xdr:colOff>
      <xdr:row>53</xdr:row>
      <xdr:rowOff>66675</xdr:rowOff>
    </xdr:to>
    <xdr:graphicFrame macro="">
      <xdr:nvGraphicFramePr>
        <xdr:cNvPr id="59214232" name="16 Gráfico">
          <a:extLst>
            <a:ext uri="{FF2B5EF4-FFF2-40B4-BE49-F238E27FC236}">
              <a16:creationId xmlns:a16="http://schemas.microsoft.com/office/drawing/2014/main" id="{00000000-0008-0000-0000-000098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0</xdr:colOff>
      <xdr:row>55</xdr:row>
      <xdr:rowOff>76200</xdr:rowOff>
    </xdr:from>
    <xdr:to>
      <xdr:col>14</xdr:col>
      <xdr:colOff>47625</xdr:colOff>
      <xdr:row>68</xdr:row>
      <xdr:rowOff>85725</xdr:rowOff>
    </xdr:to>
    <xdr:graphicFrame macro="">
      <xdr:nvGraphicFramePr>
        <xdr:cNvPr id="59214233" name="17 Gráfico">
          <a:extLst>
            <a:ext uri="{FF2B5EF4-FFF2-40B4-BE49-F238E27FC236}">
              <a16:creationId xmlns:a16="http://schemas.microsoft.com/office/drawing/2014/main" id="{00000000-0008-0000-0000-000099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0</xdr:colOff>
      <xdr:row>70</xdr:row>
      <xdr:rowOff>57150</xdr:rowOff>
    </xdr:from>
    <xdr:to>
      <xdr:col>14</xdr:col>
      <xdr:colOff>47625</xdr:colOff>
      <xdr:row>83</xdr:row>
      <xdr:rowOff>66675</xdr:rowOff>
    </xdr:to>
    <xdr:graphicFrame macro="">
      <xdr:nvGraphicFramePr>
        <xdr:cNvPr id="59214234" name="18 Gráfico">
          <a:extLst>
            <a:ext uri="{FF2B5EF4-FFF2-40B4-BE49-F238E27FC236}">
              <a16:creationId xmlns:a16="http://schemas.microsoft.com/office/drawing/2014/main" id="{00000000-0008-0000-0000-00009A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733425</xdr:colOff>
      <xdr:row>85</xdr:row>
      <xdr:rowOff>76200</xdr:rowOff>
    </xdr:from>
    <xdr:to>
      <xdr:col>14</xdr:col>
      <xdr:colOff>19050</xdr:colOff>
      <xdr:row>99</xdr:row>
      <xdr:rowOff>161925</xdr:rowOff>
    </xdr:to>
    <xdr:graphicFrame macro="">
      <xdr:nvGraphicFramePr>
        <xdr:cNvPr id="59214235" name="19 Gráfico">
          <a:extLst>
            <a:ext uri="{FF2B5EF4-FFF2-40B4-BE49-F238E27FC236}">
              <a16:creationId xmlns:a16="http://schemas.microsoft.com/office/drawing/2014/main" id="{00000000-0008-0000-0000-00009B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742950</xdr:colOff>
      <xdr:row>102</xdr:row>
      <xdr:rowOff>180975</xdr:rowOff>
    </xdr:from>
    <xdr:to>
      <xdr:col>14</xdr:col>
      <xdr:colOff>28575</xdr:colOff>
      <xdr:row>119</xdr:row>
      <xdr:rowOff>123825</xdr:rowOff>
    </xdr:to>
    <xdr:graphicFrame macro="">
      <xdr:nvGraphicFramePr>
        <xdr:cNvPr id="59214236" name="20 Gráfico">
          <a:extLst>
            <a:ext uri="{FF2B5EF4-FFF2-40B4-BE49-F238E27FC236}">
              <a16:creationId xmlns:a16="http://schemas.microsoft.com/office/drawing/2014/main" id="{00000000-0008-0000-0000-00009C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4802" name="1 Imagen" descr="Secretaría de Educación">
          <a:extLst>
            <a:ext uri="{FF2B5EF4-FFF2-40B4-BE49-F238E27FC236}">
              <a16:creationId xmlns:a16="http://schemas.microsoft.com/office/drawing/2014/main" id="{00000000-0008-0000-0100-0000C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1"/>
  <sheetViews>
    <sheetView showGridLines="0" topLeftCell="B4" zoomScaleNormal="100" zoomScaleSheetLayoutView="105" workbookViewId="0">
      <selection sqref="A1:A22"/>
    </sheetView>
  </sheetViews>
  <sheetFormatPr baseColWidth="10" defaultRowHeight="15" x14ac:dyDescent="0.25"/>
  <cols>
    <col min="1" max="1" width="1" customWidth="1"/>
    <col min="2" max="2" width="24.7109375" customWidth="1"/>
    <col min="9" max="9" width="13.140625" customWidth="1"/>
    <col min="13" max="13" width="0.7109375" customWidth="1"/>
    <col min="14" max="14" width="19.42578125" customWidth="1"/>
    <col min="15" max="15" width="1.140625" customWidth="1"/>
    <col min="16" max="16" width="18.28515625" customWidth="1"/>
    <col min="18" max="18" width="13" customWidth="1"/>
    <col min="20" max="20" width="14.42578125" customWidth="1"/>
  </cols>
  <sheetData>
    <row r="1" spans="1:21" ht="6" customHeight="1" thickBot="1" x14ac:dyDescent="0.3">
      <c r="A1" s="55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21" ht="24.95" customHeight="1" thickTop="1" thickBot="1" x14ac:dyDescent="0.3">
      <c r="A2" s="55"/>
      <c r="B2" s="56"/>
      <c r="C2" s="57" t="s">
        <v>63</v>
      </c>
      <c r="D2" s="57"/>
      <c r="E2" s="57"/>
      <c r="F2" s="57"/>
      <c r="G2" s="57"/>
      <c r="H2" s="57"/>
      <c r="I2" s="57"/>
      <c r="J2" s="57"/>
      <c r="K2" s="57"/>
      <c r="L2" s="57"/>
      <c r="M2" s="31"/>
      <c r="N2" s="40" t="s">
        <v>62</v>
      </c>
      <c r="O2" s="31"/>
      <c r="P2" s="31"/>
    </row>
    <row r="3" spans="1:21" ht="6" customHeight="1" thickTop="1" x14ac:dyDescent="0.25">
      <c r="A3" s="55"/>
      <c r="B3" s="56"/>
      <c r="C3" s="33"/>
      <c r="D3" s="34"/>
      <c r="E3" s="34"/>
      <c r="F3" s="34"/>
      <c r="G3" s="34"/>
      <c r="H3" s="34"/>
      <c r="I3" s="34"/>
      <c r="J3" s="34"/>
      <c r="K3" s="34"/>
      <c r="L3" s="35"/>
      <c r="M3" s="31"/>
      <c r="N3" s="31"/>
      <c r="O3" s="31"/>
      <c r="P3" s="31"/>
    </row>
    <row r="4" spans="1:21" ht="24.95" customHeight="1" x14ac:dyDescent="0.25">
      <c r="A4" s="55"/>
      <c r="B4" s="56"/>
      <c r="C4" s="57" t="s">
        <v>53</v>
      </c>
      <c r="D4" s="57"/>
      <c r="E4" s="57"/>
      <c r="F4" s="57"/>
      <c r="G4" s="57"/>
      <c r="H4" s="57"/>
      <c r="I4" s="57"/>
      <c r="J4" s="57"/>
      <c r="K4" s="57"/>
      <c r="L4" s="57"/>
      <c r="M4" s="31"/>
      <c r="N4" s="31"/>
      <c r="O4" s="31"/>
      <c r="P4" s="31"/>
    </row>
    <row r="5" spans="1:21" ht="6" customHeight="1" x14ac:dyDescent="0.25">
      <c r="A5" s="55"/>
      <c r="B5" s="56"/>
      <c r="C5" s="33"/>
      <c r="D5" s="34"/>
      <c r="E5" s="34"/>
      <c r="F5" s="34"/>
      <c r="G5" s="34"/>
      <c r="H5" s="34"/>
      <c r="I5" s="34"/>
      <c r="J5" s="34"/>
      <c r="K5" s="34"/>
      <c r="L5" s="35"/>
      <c r="M5" s="31"/>
      <c r="N5" s="31"/>
      <c r="O5" s="31"/>
      <c r="P5" s="31"/>
    </row>
    <row r="6" spans="1:21" ht="24.95" customHeight="1" x14ac:dyDescent="0.25">
      <c r="A6" s="55"/>
      <c r="B6" s="56"/>
      <c r="C6" s="57" t="s">
        <v>69</v>
      </c>
      <c r="D6" s="57"/>
      <c r="E6" s="57"/>
      <c r="F6" s="57"/>
      <c r="G6" s="57"/>
      <c r="H6" s="57"/>
      <c r="I6" s="57"/>
      <c r="J6" s="57"/>
      <c r="K6" s="57"/>
      <c r="L6" s="57"/>
      <c r="M6" s="31"/>
      <c r="N6" s="31"/>
      <c r="O6" s="31"/>
      <c r="P6" s="31"/>
    </row>
    <row r="7" spans="1:21" ht="9" customHeight="1" x14ac:dyDescent="0.25">
      <c r="A7" s="55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21" ht="5.25" customHeight="1" x14ac:dyDescent="0.25">
      <c r="A8" s="55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21" ht="34.5" customHeight="1" x14ac:dyDescent="0.25">
      <c r="A9" s="55"/>
      <c r="B9" s="38"/>
      <c r="C9" s="58" t="s">
        <v>2</v>
      </c>
      <c r="D9" s="59"/>
      <c r="E9" s="58" t="s">
        <v>3</v>
      </c>
      <c r="F9" s="59"/>
      <c r="G9" s="58" t="s">
        <v>4</v>
      </c>
      <c r="H9" s="59"/>
      <c r="I9" s="58" t="s">
        <v>22</v>
      </c>
      <c r="J9" s="59"/>
      <c r="K9" s="58" t="s">
        <v>52</v>
      </c>
      <c r="L9" s="59"/>
      <c r="M9" s="31"/>
      <c r="N9" s="31"/>
      <c r="O9" s="31"/>
      <c r="P9" s="31"/>
    </row>
    <row r="10" spans="1:21" ht="30" customHeight="1" x14ac:dyDescent="0.25">
      <c r="A10" s="55"/>
      <c r="B10" s="36"/>
      <c r="C10" s="37" t="s">
        <v>0</v>
      </c>
      <c r="D10" s="37" t="s">
        <v>1</v>
      </c>
      <c r="E10" s="37" t="s">
        <v>0</v>
      </c>
      <c r="F10" s="37" t="s">
        <v>1</v>
      </c>
      <c r="G10" s="37" t="s">
        <v>0</v>
      </c>
      <c r="H10" s="37" t="s">
        <v>1</v>
      </c>
      <c r="I10" s="37" t="s">
        <v>0</v>
      </c>
      <c r="J10" s="37" t="s">
        <v>1</v>
      </c>
      <c r="K10" s="37" t="s">
        <v>0</v>
      </c>
      <c r="L10" s="37" t="s">
        <v>1</v>
      </c>
      <c r="M10" s="31"/>
      <c r="N10" s="31"/>
      <c r="O10" s="31"/>
      <c r="P10" s="45"/>
      <c r="Q10" s="46" t="s">
        <v>2</v>
      </c>
      <c r="R10" s="46" t="s">
        <v>3</v>
      </c>
      <c r="S10" s="46" t="s">
        <v>4</v>
      </c>
      <c r="T10" s="46" t="s">
        <v>64</v>
      </c>
      <c r="U10" s="51"/>
    </row>
    <row r="11" spans="1:21" ht="3.75" customHeight="1" thickBot="1" x14ac:dyDescent="0.3">
      <c r="A11" s="55"/>
      <c r="B11" s="27"/>
      <c r="C11" s="42"/>
      <c r="D11" s="42"/>
      <c r="E11" s="42"/>
      <c r="F11" s="42"/>
      <c r="G11" s="42"/>
      <c r="H11" s="42"/>
      <c r="I11" s="42"/>
      <c r="J11" s="42"/>
      <c r="K11" s="42"/>
      <c r="L11" s="43"/>
      <c r="M11" s="31"/>
      <c r="N11" s="31"/>
      <c r="O11" s="31"/>
      <c r="P11" s="45"/>
      <c r="Q11" s="47"/>
      <c r="R11" s="47"/>
      <c r="S11" s="47"/>
      <c r="T11" s="47"/>
      <c r="U11" s="51"/>
    </row>
    <row r="12" spans="1:21" s="24" customFormat="1" ht="20.25" customHeight="1" thickTop="1" thickBot="1" x14ac:dyDescent="0.3">
      <c r="A12" s="55"/>
      <c r="B12" s="25" t="s">
        <v>54</v>
      </c>
      <c r="C12" s="26">
        <f>+'IE PETROLEA'!D17</f>
        <v>65</v>
      </c>
      <c r="D12" s="26">
        <f>+'IE PETROLEA'!E17</f>
        <v>38</v>
      </c>
      <c r="E12" s="26">
        <f>+'IE PETROLEA'!F17</f>
        <v>3</v>
      </c>
      <c r="F12" s="26">
        <f>+'IE PETROLEA'!G17</f>
        <v>3</v>
      </c>
      <c r="G12" s="26">
        <f>+'IE PETROLEA'!H17</f>
        <v>0</v>
      </c>
      <c r="H12" s="26">
        <f>+'IE PETROLEA'!I17</f>
        <v>0</v>
      </c>
      <c r="I12" s="26">
        <f>+'IE PETROLEA'!J17</f>
        <v>3</v>
      </c>
      <c r="J12" s="26">
        <f>+'IE PETROLEA'!K17</f>
        <v>2</v>
      </c>
      <c r="K12" s="26">
        <f>+C12+E12+G12+I12</f>
        <v>71</v>
      </c>
      <c r="L12" s="26">
        <f>+D12+F12+H12+J12</f>
        <v>43</v>
      </c>
      <c r="M12" s="32"/>
      <c r="N12" s="39" t="s">
        <v>58</v>
      </c>
      <c r="O12" s="32"/>
      <c r="P12" s="48" t="s">
        <v>15</v>
      </c>
      <c r="Q12" s="49">
        <f>C12+D12</f>
        <v>103</v>
      </c>
      <c r="R12" s="49">
        <f>E12+F12</f>
        <v>6</v>
      </c>
      <c r="S12" s="49">
        <f>G12+H12</f>
        <v>0</v>
      </c>
      <c r="T12" s="49">
        <f>I12+J12</f>
        <v>5</v>
      </c>
      <c r="U12" s="52"/>
    </row>
    <row r="13" spans="1:21" ht="3.75" customHeight="1" thickTop="1" thickBot="1" x14ac:dyDescent="0.3">
      <c r="A13" s="55"/>
      <c r="B13" s="29" t="s">
        <v>59</v>
      </c>
      <c r="C13" s="30"/>
      <c r="D13" s="30"/>
      <c r="E13" s="30"/>
      <c r="F13" s="30"/>
      <c r="G13" s="30"/>
      <c r="H13" s="30"/>
      <c r="I13" s="30"/>
      <c r="J13" s="30"/>
      <c r="K13" s="26"/>
      <c r="L13" s="26"/>
      <c r="M13" s="31"/>
      <c r="O13" s="31"/>
      <c r="P13" s="48" t="s">
        <v>15</v>
      </c>
      <c r="Q13" s="50">
        <f>Q12/(SUM(Q12:R12))</f>
        <v>0.94495412844036697</v>
      </c>
      <c r="R13" s="50">
        <f>R12/(SUM(Q12:R12))</f>
        <v>5.5045871559633031E-2</v>
      </c>
      <c r="S13" s="50">
        <f>S12/(SUM(Q12:T12)-T12)</f>
        <v>0</v>
      </c>
      <c r="T13" s="50">
        <f>T12/(SUM(Q12:T12)-S12)</f>
        <v>4.3859649122807015E-2</v>
      </c>
      <c r="U13" s="51"/>
    </row>
    <row r="14" spans="1:21" s="24" customFormat="1" ht="20.100000000000001" customHeight="1" thickTop="1" thickBot="1" x14ac:dyDescent="0.3">
      <c r="A14" s="55"/>
      <c r="B14" s="25" t="s">
        <v>16</v>
      </c>
      <c r="C14" s="26">
        <f>+'IE PETROLEA'!D23</f>
        <v>124</v>
      </c>
      <c r="D14" s="26">
        <f>+'IE PETROLEA'!E23</f>
        <v>115</v>
      </c>
      <c r="E14" s="26">
        <f>+'IE PETROLEA'!F23</f>
        <v>20</v>
      </c>
      <c r="F14" s="26">
        <f>+'IE PETROLEA'!G23</f>
        <v>11</v>
      </c>
      <c r="G14" s="26">
        <f>+'IE PETROLEA'!H23</f>
        <v>0</v>
      </c>
      <c r="H14" s="26">
        <f>+'IE PETROLEA'!I23</f>
        <v>0</v>
      </c>
      <c r="I14" s="26">
        <f>+'IE PETROLEA'!J23</f>
        <v>26</v>
      </c>
      <c r="J14" s="26">
        <f>+'IE PETROLEA'!K23</f>
        <v>8</v>
      </c>
      <c r="K14" s="26">
        <f t="shared" ref="K14:K22" si="0">+C14+E14+G14+I14</f>
        <v>170</v>
      </c>
      <c r="L14" s="26">
        <f t="shared" ref="L14:L22" si="1">+D14+F14+H14+J14</f>
        <v>134</v>
      </c>
      <c r="M14" s="32"/>
      <c r="N14" s="39" t="s">
        <v>58</v>
      </c>
      <c r="O14" s="32"/>
      <c r="P14" s="48" t="s">
        <v>16</v>
      </c>
      <c r="Q14" s="49">
        <f>C14+D14</f>
        <v>239</v>
      </c>
      <c r="R14" s="49">
        <f>E14+F14</f>
        <v>31</v>
      </c>
      <c r="S14" s="49">
        <f>G14+H14</f>
        <v>0</v>
      </c>
      <c r="T14" s="49">
        <f>I14+J14</f>
        <v>34</v>
      </c>
      <c r="U14" s="52"/>
    </row>
    <row r="15" spans="1:21" ht="3.75" customHeight="1" thickTop="1" thickBot="1" x14ac:dyDescent="0.3">
      <c r="A15" s="55"/>
      <c r="B15" s="29" t="s">
        <v>61</v>
      </c>
      <c r="C15" s="30"/>
      <c r="D15" s="30"/>
      <c r="E15" s="30"/>
      <c r="F15" s="30"/>
      <c r="G15" s="30"/>
      <c r="H15" s="30"/>
      <c r="I15" s="30"/>
      <c r="J15" s="30"/>
      <c r="K15" s="26"/>
      <c r="L15" s="26"/>
      <c r="M15" s="31"/>
      <c r="O15" s="31"/>
      <c r="P15" s="48" t="s">
        <v>16</v>
      </c>
      <c r="Q15" s="50">
        <f>Q14/(SUM(Q14:R14))</f>
        <v>0.88518518518518519</v>
      </c>
      <c r="R15" s="50">
        <f>R14/(SUM(Q14:R14))</f>
        <v>0.11481481481481481</v>
      </c>
      <c r="S15" s="50">
        <f>S14/(SUM(Q14:T14)-T14)</f>
        <v>0</v>
      </c>
      <c r="T15" s="50">
        <f>T14/(SUM(Q14:T14)-S14)</f>
        <v>0.1118421052631579</v>
      </c>
      <c r="U15" s="51"/>
    </row>
    <row r="16" spans="1:21" s="24" customFormat="1" ht="20.100000000000001" customHeight="1" thickTop="1" thickBot="1" x14ac:dyDescent="0.3">
      <c r="A16" s="55"/>
      <c r="B16" s="25" t="s">
        <v>17</v>
      </c>
      <c r="C16" s="26">
        <f>+'IE PETROLEA'!D28</f>
        <v>108</v>
      </c>
      <c r="D16" s="26">
        <f>+'IE PETROLEA'!E28</f>
        <v>114</v>
      </c>
      <c r="E16" s="26">
        <f>+'IE PETROLEA'!F28</f>
        <v>13</v>
      </c>
      <c r="F16" s="26">
        <f>+'IE PETROLEA'!G28</f>
        <v>10</v>
      </c>
      <c r="G16" s="26">
        <f>+'IE PETROLEA'!H23</f>
        <v>0</v>
      </c>
      <c r="H16" s="26">
        <f>+'IE PETROLEA'!I23</f>
        <v>0</v>
      </c>
      <c r="I16" s="26">
        <f>+'IE PETROLEA'!J28</f>
        <v>12</v>
      </c>
      <c r="J16" s="26">
        <f>+'IE PETROLEA'!K28</f>
        <v>17</v>
      </c>
      <c r="K16" s="26">
        <f t="shared" si="0"/>
        <v>133</v>
      </c>
      <c r="L16" s="26">
        <f t="shared" si="1"/>
        <v>141</v>
      </c>
      <c r="M16" s="32"/>
      <c r="N16" s="39" t="s">
        <v>58</v>
      </c>
      <c r="O16" s="32"/>
      <c r="P16" s="48" t="s">
        <v>17</v>
      </c>
      <c r="Q16" s="49">
        <f>C16+D16</f>
        <v>222</v>
      </c>
      <c r="R16" s="49">
        <f>E16+F16</f>
        <v>23</v>
      </c>
      <c r="S16" s="49">
        <f>G16+H16</f>
        <v>0</v>
      </c>
      <c r="T16" s="49">
        <f>I16+J16</f>
        <v>29</v>
      </c>
      <c r="U16" s="52"/>
    </row>
    <row r="17" spans="1:21" ht="3.75" customHeight="1" thickTop="1" thickBot="1" x14ac:dyDescent="0.3">
      <c r="A17" s="55"/>
      <c r="B17" s="29" t="s">
        <v>17</v>
      </c>
      <c r="C17" s="30"/>
      <c r="D17" s="30"/>
      <c r="E17" s="30"/>
      <c r="F17" s="30"/>
      <c r="G17" s="30"/>
      <c r="H17" s="30"/>
      <c r="I17" s="30"/>
      <c r="J17" s="30"/>
      <c r="K17" s="26"/>
      <c r="L17" s="26"/>
      <c r="M17" s="31"/>
      <c r="O17" s="31"/>
      <c r="P17" s="48" t="s">
        <v>17</v>
      </c>
      <c r="Q17" s="50">
        <f>Q16/(SUM(Q16:R16))</f>
        <v>0.90612244897959182</v>
      </c>
      <c r="R17" s="50">
        <f>R16/(SUM(Q16:R16))</f>
        <v>9.3877551020408165E-2</v>
      </c>
      <c r="S17" s="50">
        <f>S16/(SUM(Q16:T16)-T16)</f>
        <v>0</v>
      </c>
      <c r="T17" s="50">
        <f>T16/(SUM(Q16:T16)-S16)</f>
        <v>0.10583941605839416</v>
      </c>
      <c r="U17" s="51"/>
    </row>
    <row r="18" spans="1:21" s="24" customFormat="1" ht="20.100000000000001" customHeight="1" thickTop="1" thickBot="1" x14ac:dyDescent="0.3">
      <c r="A18" s="55"/>
      <c r="B18" s="25" t="s">
        <v>55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f t="shared" si="0"/>
        <v>0</v>
      </c>
      <c r="L18" s="26">
        <f t="shared" si="1"/>
        <v>0</v>
      </c>
      <c r="M18" s="32"/>
      <c r="N18" s="39" t="s">
        <v>58</v>
      </c>
      <c r="O18" s="32"/>
      <c r="P18" s="48" t="s">
        <v>55</v>
      </c>
      <c r="Q18" s="49">
        <f>C18+D18</f>
        <v>0</v>
      </c>
      <c r="R18" s="49">
        <f>E18+F18</f>
        <v>0</v>
      </c>
      <c r="S18" s="49">
        <f>G18+H18</f>
        <v>0</v>
      </c>
      <c r="T18" s="49">
        <f>I18+J18</f>
        <v>0</v>
      </c>
      <c r="U18" s="52"/>
    </row>
    <row r="19" spans="1:21" ht="3.75" customHeight="1" thickTop="1" thickBot="1" x14ac:dyDescent="0.3">
      <c r="A19" s="55"/>
      <c r="B19" s="29" t="s">
        <v>55</v>
      </c>
      <c r="C19" s="30"/>
      <c r="D19" s="30"/>
      <c r="E19" s="30"/>
      <c r="F19" s="30"/>
      <c r="G19" s="30"/>
      <c r="H19" s="30"/>
      <c r="I19" s="30"/>
      <c r="J19" s="30"/>
      <c r="K19" s="26"/>
      <c r="L19" s="26"/>
      <c r="M19" s="31"/>
      <c r="O19" s="31"/>
      <c r="P19" s="48" t="s">
        <v>55</v>
      </c>
      <c r="Q19" s="50" t="e">
        <f>Q18/(SUM(Q18:R18))</f>
        <v>#DIV/0!</v>
      </c>
      <c r="R19" s="50" t="e">
        <f>R18/(SUM(Q18:R18))</f>
        <v>#DIV/0!</v>
      </c>
      <c r="S19" s="50" t="e">
        <f>S18/(SUM(Q18:T18)-T18)</f>
        <v>#DIV/0!</v>
      </c>
      <c r="T19" s="50" t="e">
        <f>T18/(SUM(Q18:T18)-S18)</f>
        <v>#DIV/0!</v>
      </c>
      <c r="U19" s="51"/>
    </row>
    <row r="20" spans="1:21" s="24" customFormat="1" ht="20.100000000000001" customHeight="1" thickTop="1" thickBot="1" x14ac:dyDescent="0.3">
      <c r="A20" s="55"/>
      <c r="B20" s="25" t="s">
        <v>56</v>
      </c>
      <c r="C20" s="26">
        <f>+'IE PETROLEA'!D36</f>
        <v>48</v>
      </c>
      <c r="D20" s="26">
        <f>+'IE PETROLEA'!E36</f>
        <v>46</v>
      </c>
      <c r="E20" s="26">
        <f>+'IE PETROLEA'!F36</f>
        <v>7</v>
      </c>
      <c r="F20" s="26">
        <f>+'IE PETROLEA'!G36</f>
        <v>5</v>
      </c>
      <c r="G20" s="26">
        <f>+'IE PETROLEA'!H36</f>
        <v>0</v>
      </c>
      <c r="H20" s="26">
        <f>+'IE PETROLEA'!I36</f>
        <v>0</v>
      </c>
      <c r="I20" s="26">
        <f>+'IE PETROLEA'!J36</f>
        <v>11</v>
      </c>
      <c r="J20" s="26">
        <f>+'IE PETROLEA'!K36</f>
        <v>16</v>
      </c>
      <c r="K20" s="26">
        <f t="shared" si="0"/>
        <v>66</v>
      </c>
      <c r="L20" s="26">
        <f t="shared" si="1"/>
        <v>67</v>
      </c>
      <c r="M20" s="32"/>
      <c r="N20" s="39" t="s">
        <v>58</v>
      </c>
      <c r="O20" s="32"/>
      <c r="P20" s="48" t="s">
        <v>56</v>
      </c>
      <c r="Q20" s="49">
        <f>C20+D20</f>
        <v>94</v>
      </c>
      <c r="R20" s="49">
        <f>E20+F20</f>
        <v>12</v>
      </c>
      <c r="S20" s="49">
        <f>G20+H20</f>
        <v>0</v>
      </c>
      <c r="T20" s="49">
        <f>I20+J20</f>
        <v>27</v>
      </c>
      <c r="U20" s="52"/>
    </row>
    <row r="21" spans="1:21" ht="3.75" customHeight="1" thickTop="1" thickBot="1" x14ac:dyDescent="0.3">
      <c r="A21" s="55"/>
      <c r="B21" s="29" t="s">
        <v>56</v>
      </c>
      <c r="C21" s="30"/>
      <c r="D21" s="30"/>
      <c r="E21" s="30"/>
      <c r="F21" s="30"/>
      <c r="G21" s="30"/>
      <c r="H21" s="30"/>
      <c r="I21" s="30"/>
      <c r="J21" s="30"/>
      <c r="K21" s="26"/>
      <c r="L21" s="26"/>
      <c r="M21" s="31"/>
      <c r="O21" s="31"/>
      <c r="P21" s="48" t="s">
        <v>56</v>
      </c>
      <c r="Q21" s="50">
        <f>Q20/(SUM(Q20:R20))</f>
        <v>0.8867924528301887</v>
      </c>
      <c r="R21" s="50">
        <f>R20/(SUM(Q20:R20))</f>
        <v>0.11320754716981132</v>
      </c>
      <c r="S21" s="50">
        <f>S20/(SUM(Q20:T20)-T20)</f>
        <v>0</v>
      </c>
      <c r="T21" s="50">
        <f>T20/(SUM(Q20:T20)-S20)</f>
        <v>0.20300751879699247</v>
      </c>
      <c r="U21" s="51"/>
    </row>
    <row r="22" spans="1:21" s="24" customFormat="1" ht="20.100000000000001" customHeight="1" thickTop="1" thickBot="1" x14ac:dyDescent="0.3">
      <c r="A22" s="55"/>
      <c r="B22" s="25" t="s">
        <v>57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f t="shared" si="0"/>
        <v>0</v>
      </c>
      <c r="L22" s="26">
        <f t="shared" si="1"/>
        <v>0</v>
      </c>
      <c r="M22" s="32"/>
      <c r="N22" s="39" t="s">
        <v>58</v>
      </c>
      <c r="O22" s="32"/>
      <c r="P22" s="48" t="s">
        <v>57</v>
      </c>
      <c r="Q22" s="49">
        <f>C22+D22</f>
        <v>0</v>
      </c>
      <c r="R22" s="49">
        <f>E22+F22</f>
        <v>0</v>
      </c>
      <c r="S22" s="49">
        <f>G22+H22</f>
        <v>0</v>
      </c>
      <c r="T22" s="49">
        <f>I22+J22</f>
        <v>0</v>
      </c>
      <c r="U22" s="52"/>
    </row>
    <row r="23" spans="1:21" ht="3.75" customHeight="1" thickTop="1" x14ac:dyDescent="0.25">
      <c r="A23" s="31"/>
      <c r="B23" s="28" t="s">
        <v>57</v>
      </c>
      <c r="C23" s="30" t="e">
        <f>C22/(C22+E22)</f>
        <v>#DIV/0!</v>
      </c>
      <c r="D23" s="30" t="e">
        <f>D22/(D22+F22)</f>
        <v>#DIV/0!</v>
      </c>
      <c r="E23" s="30" t="e">
        <f>E22/(C22+E22)</f>
        <v>#DIV/0!</v>
      </c>
      <c r="F23" s="30" t="e">
        <f>F22/(D22+F22)</f>
        <v>#DIV/0!</v>
      </c>
      <c r="G23" s="30" t="e">
        <f>G22/(K22-I22)</f>
        <v>#DIV/0!</v>
      </c>
      <c r="H23" s="30" t="e">
        <f>H22/(L22-J22)</f>
        <v>#DIV/0!</v>
      </c>
      <c r="I23" s="30" t="e">
        <f>I22/(K22-G22)</f>
        <v>#DIV/0!</v>
      </c>
      <c r="J23" s="30" t="e">
        <f>J22/(L22-H22)</f>
        <v>#DIV/0!</v>
      </c>
      <c r="K23" s="28"/>
      <c r="L23" s="28"/>
      <c r="M23" s="31"/>
      <c r="N23" s="31"/>
      <c r="O23" s="31"/>
      <c r="P23" s="48" t="s">
        <v>57</v>
      </c>
      <c r="Q23" s="50" t="e">
        <f>Q22/(SUM(Q22:R22))</f>
        <v>#DIV/0!</v>
      </c>
      <c r="R23" s="50" t="e">
        <f>R22/(SUM(Q22:R22))</f>
        <v>#DIV/0!</v>
      </c>
      <c r="S23" s="50" t="e">
        <f>S22/(SUM(Q22:T22)-T22)</f>
        <v>#DIV/0!</v>
      </c>
      <c r="T23" s="50" t="e">
        <f>T22/(SUM(Q22:T22)-S22)</f>
        <v>#DIV/0!</v>
      </c>
      <c r="U23" s="51"/>
    </row>
    <row r="24" spans="1:21" ht="5.25" customHeight="1" thickBot="1" x14ac:dyDescent="0.3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53"/>
      <c r="Q24" s="51"/>
      <c r="R24" s="51"/>
      <c r="S24" s="51"/>
      <c r="T24" s="51"/>
      <c r="U24" s="51"/>
    </row>
    <row r="25" spans="1:21" ht="20.100000000000001" customHeight="1" thickTop="1" thickBot="1" x14ac:dyDescent="0.3">
      <c r="A25" s="55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41" t="s">
        <v>60</v>
      </c>
      <c r="O25" s="31"/>
      <c r="P25" s="53"/>
      <c r="Q25" s="51"/>
      <c r="R25" s="51"/>
      <c r="S25" s="51"/>
      <c r="T25" s="51"/>
      <c r="U25" s="51"/>
    </row>
    <row r="26" spans="1:21" ht="20.100000000000001" customHeight="1" thickTop="1" x14ac:dyDescent="0.25">
      <c r="A26" s="55"/>
      <c r="B26" s="31"/>
      <c r="C26" s="31"/>
      <c r="D26" s="31"/>
      <c r="E26" s="31"/>
      <c r="F26" s="31"/>
      <c r="G26" s="31"/>
      <c r="H26" s="31"/>
      <c r="I26" s="31"/>
      <c r="J26" s="31"/>
      <c r="K26" s="44">
        <f>C12+D12</f>
        <v>103</v>
      </c>
      <c r="L26" s="44">
        <f>E12+F12</f>
        <v>6</v>
      </c>
      <c r="M26" s="44">
        <f>G12+H12</f>
        <v>0</v>
      </c>
      <c r="N26" s="44"/>
      <c r="O26" s="31"/>
      <c r="P26" s="31"/>
    </row>
    <row r="27" spans="1:21" ht="20.100000000000001" customHeight="1" x14ac:dyDescent="0.25">
      <c r="A27" s="55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1" ht="20.100000000000001" customHeight="1" x14ac:dyDescent="0.25">
      <c r="A28" s="55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21" ht="20.100000000000001" customHeight="1" x14ac:dyDescent="0.25">
      <c r="A29" s="55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21" ht="20.100000000000001" customHeight="1" x14ac:dyDescent="0.25">
      <c r="A30" s="55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</row>
    <row r="31" spans="1:21" ht="20.100000000000001" customHeight="1" x14ac:dyDescent="0.25">
      <c r="A31" s="55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</row>
    <row r="32" spans="1:21" ht="20.100000000000001" customHeight="1" x14ac:dyDescent="0.25">
      <c r="A32" s="55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</row>
    <row r="33" spans="1:16" ht="20.100000000000001" customHeight="1" x14ac:dyDescent="0.25">
      <c r="A33" s="5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  <row r="34" spans="1:16" ht="20.100000000000001" customHeight="1" x14ac:dyDescent="0.25">
      <c r="A34" s="55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6" ht="20.100000000000001" customHeight="1" x14ac:dyDescent="0.25">
      <c r="A35" s="55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16" ht="20.100000000000001" customHeight="1" x14ac:dyDescent="0.25">
      <c r="A36" s="55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1:16" ht="20.100000000000001" customHeight="1" x14ac:dyDescent="0.25">
      <c r="A37" s="55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6" ht="20.100000000000001" customHeight="1" x14ac:dyDescent="0.25">
      <c r="A38" s="55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1:16" ht="20.100000000000001" customHeight="1" thickBot="1" x14ac:dyDescent="0.3">
      <c r="A39" s="55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</row>
    <row r="40" spans="1:16" ht="20.100000000000001" customHeight="1" thickTop="1" thickBot="1" x14ac:dyDescent="0.3">
      <c r="A40" s="55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41" t="s">
        <v>60</v>
      </c>
      <c r="O40" s="31"/>
      <c r="P40" s="31"/>
    </row>
    <row r="41" spans="1:16" ht="20.100000000000001" customHeight="1" thickTop="1" x14ac:dyDescent="0.25">
      <c r="A41" s="55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</row>
    <row r="42" spans="1:16" ht="20.100000000000001" customHeight="1" x14ac:dyDescent="0.25">
      <c r="A42" s="55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</row>
    <row r="43" spans="1:16" ht="20.100000000000001" customHeight="1" x14ac:dyDescent="0.25">
      <c r="A43" s="55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</row>
    <row r="44" spans="1:16" ht="20.100000000000001" customHeight="1" x14ac:dyDescent="0.25">
      <c r="A44" s="55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</row>
    <row r="45" spans="1:16" ht="20.100000000000001" customHeight="1" x14ac:dyDescent="0.25">
      <c r="A45" s="55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</row>
    <row r="46" spans="1:16" ht="20.100000000000001" customHeight="1" x14ac:dyDescent="0.25">
      <c r="A46" s="55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</row>
    <row r="47" spans="1:16" ht="20.100000000000001" customHeight="1" x14ac:dyDescent="0.25">
      <c r="A47" s="55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</row>
    <row r="48" spans="1:16" ht="20.100000000000001" customHeight="1" x14ac:dyDescent="0.25">
      <c r="A48" s="55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</row>
    <row r="49" spans="1:16" ht="20.100000000000001" customHeight="1" x14ac:dyDescent="0.25">
      <c r="A49" s="55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</row>
    <row r="50" spans="1:16" ht="20.100000000000001" customHeight="1" x14ac:dyDescent="0.25">
      <c r="A50" s="55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</row>
    <row r="51" spans="1:16" ht="20.100000000000001" customHeight="1" x14ac:dyDescent="0.25">
      <c r="A51" s="55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</row>
    <row r="52" spans="1:16" ht="20.100000000000001" customHeight="1" x14ac:dyDescent="0.25">
      <c r="A52" s="55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</row>
    <row r="53" spans="1:16" ht="20.100000000000001" customHeight="1" x14ac:dyDescent="0.25">
      <c r="A53" s="55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</row>
    <row r="54" spans="1:16" ht="20.100000000000001" customHeight="1" thickBot="1" x14ac:dyDescent="0.3">
      <c r="A54" s="55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</row>
    <row r="55" spans="1:16" ht="20.100000000000001" customHeight="1" thickTop="1" thickBot="1" x14ac:dyDescent="0.3">
      <c r="A55" s="55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41" t="s">
        <v>60</v>
      </c>
      <c r="O55" s="31"/>
      <c r="P55" s="31"/>
    </row>
    <row r="56" spans="1:16" ht="20.100000000000001" customHeight="1" thickTop="1" x14ac:dyDescent="0.25">
      <c r="A56" s="55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</row>
    <row r="57" spans="1:16" ht="20.100000000000001" customHeight="1" x14ac:dyDescent="0.25">
      <c r="A57" s="55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</row>
    <row r="58" spans="1:16" ht="20.100000000000001" customHeight="1" x14ac:dyDescent="0.25">
      <c r="A58" s="55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</row>
    <row r="59" spans="1:16" ht="20.100000000000001" customHeight="1" x14ac:dyDescent="0.25">
      <c r="A59" s="55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</row>
    <row r="60" spans="1:16" ht="20.100000000000001" customHeight="1" x14ac:dyDescent="0.25">
      <c r="A60" s="55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</row>
    <row r="61" spans="1:16" ht="20.100000000000001" customHeight="1" x14ac:dyDescent="0.25">
      <c r="A61" s="55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</row>
    <row r="62" spans="1:16" ht="20.100000000000001" customHeight="1" x14ac:dyDescent="0.25">
      <c r="A62" s="55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</row>
    <row r="63" spans="1:16" ht="20.100000000000001" customHeight="1" x14ac:dyDescent="0.25">
      <c r="A63" s="55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</row>
    <row r="64" spans="1:16" ht="20.100000000000001" customHeight="1" x14ac:dyDescent="0.25">
      <c r="A64" s="55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</row>
    <row r="65" spans="1:16" ht="20.100000000000001" customHeight="1" x14ac:dyDescent="0.25">
      <c r="A65" s="55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</row>
    <row r="66" spans="1:16" ht="20.100000000000001" customHeight="1" x14ac:dyDescent="0.25">
      <c r="A66" s="55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</row>
    <row r="67" spans="1:16" ht="20.100000000000001" customHeight="1" x14ac:dyDescent="0.25">
      <c r="A67" s="55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</row>
    <row r="68" spans="1:16" ht="20.100000000000001" customHeight="1" x14ac:dyDescent="0.25">
      <c r="A68" s="55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</row>
    <row r="69" spans="1:16" ht="20.100000000000001" customHeight="1" thickBot="1" x14ac:dyDescent="0.3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</row>
    <row r="70" spans="1:16" ht="20.100000000000001" customHeight="1" thickTop="1" thickBot="1" x14ac:dyDescent="0.3">
      <c r="A70" s="55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41" t="s">
        <v>60</v>
      </c>
      <c r="O70" s="31"/>
      <c r="P70" s="31"/>
    </row>
    <row r="71" spans="1:16" ht="20.100000000000001" customHeight="1" thickTop="1" x14ac:dyDescent="0.25">
      <c r="A71" s="55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</row>
    <row r="72" spans="1:16" ht="20.100000000000001" customHeight="1" x14ac:dyDescent="0.25">
      <c r="A72" s="55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</row>
    <row r="73" spans="1:16" ht="20.100000000000001" customHeight="1" x14ac:dyDescent="0.25">
      <c r="A73" s="55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</row>
    <row r="74" spans="1:16" ht="20.100000000000001" customHeight="1" x14ac:dyDescent="0.25">
      <c r="A74" s="55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</row>
    <row r="75" spans="1:16" ht="20.100000000000001" customHeight="1" x14ac:dyDescent="0.25">
      <c r="A75" s="55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</row>
    <row r="76" spans="1:16" ht="20.100000000000001" customHeight="1" x14ac:dyDescent="0.25">
      <c r="A76" s="55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</row>
    <row r="77" spans="1:16" ht="20.100000000000001" customHeight="1" x14ac:dyDescent="0.25">
      <c r="A77" s="55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</row>
    <row r="78" spans="1:16" ht="20.100000000000001" customHeight="1" x14ac:dyDescent="0.25">
      <c r="A78" s="55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</row>
    <row r="79" spans="1:16" ht="20.100000000000001" customHeight="1" x14ac:dyDescent="0.25">
      <c r="A79" s="55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1:16" ht="20.100000000000001" customHeight="1" x14ac:dyDescent="0.25">
      <c r="A80" s="55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</row>
    <row r="81" spans="1:16" ht="20.100000000000001" customHeight="1" x14ac:dyDescent="0.25">
      <c r="A81" s="55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</row>
    <row r="82" spans="1:16" ht="20.100000000000001" customHeight="1" x14ac:dyDescent="0.25">
      <c r="A82" s="55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</row>
    <row r="83" spans="1:16" ht="20.100000000000001" customHeight="1" x14ac:dyDescent="0.25">
      <c r="A83" s="55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1:16" ht="20.100000000000001" customHeight="1" thickBot="1" x14ac:dyDescent="0.3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</row>
    <row r="85" spans="1:16" ht="20.100000000000001" customHeight="1" thickTop="1" thickBot="1" x14ac:dyDescent="0.3">
      <c r="A85" s="55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41" t="s">
        <v>60</v>
      </c>
      <c r="O85" s="31"/>
      <c r="P85" s="31"/>
    </row>
    <row r="86" spans="1:16" ht="20.100000000000001" customHeight="1" thickTop="1" x14ac:dyDescent="0.25">
      <c r="A86" s="55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</row>
    <row r="87" spans="1:16" ht="20.100000000000001" customHeight="1" x14ac:dyDescent="0.25">
      <c r="A87" s="55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</row>
    <row r="88" spans="1:16" ht="20.100000000000001" customHeight="1" x14ac:dyDescent="0.25">
      <c r="A88" s="55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</row>
    <row r="89" spans="1:16" ht="20.100000000000001" customHeight="1" x14ac:dyDescent="0.25">
      <c r="A89" s="55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</row>
    <row r="90" spans="1:16" ht="20.100000000000001" customHeight="1" x14ac:dyDescent="0.25">
      <c r="A90" s="55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</row>
    <row r="91" spans="1:16" ht="20.100000000000001" customHeight="1" x14ac:dyDescent="0.25">
      <c r="A91" s="55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</row>
    <row r="92" spans="1:16" ht="20.100000000000001" customHeight="1" x14ac:dyDescent="0.25">
      <c r="A92" s="55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</row>
    <row r="93" spans="1:16" ht="20.100000000000001" customHeight="1" x14ac:dyDescent="0.25">
      <c r="A93" s="55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</row>
    <row r="94" spans="1:16" x14ac:dyDescent="0.25">
      <c r="A94" s="55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</row>
    <row r="95" spans="1:16" x14ac:dyDescent="0.25">
      <c r="A95" s="55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</row>
    <row r="96" spans="1:16" x14ac:dyDescent="0.25">
      <c r="A96" s="55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</row>
    <row r="97" spans="1:16" x14ac:dyDescent="0.25">
      <c r="A97" s="55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</row>
    <row r="98" spans="1:16" x14ac:dyDescent="0.25">
      <c r="A98" s="55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</row>
    <row r="99" spans="1:16" x14ac:dyDescent="0.25">
      <c r="A99" s="55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1:16" x14ac:dyDescent="0.25">
      <c r="A100" s="55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  <row r="101" spans="1:16" ht="15.75" thickBot="1" x14ac:dyDescent="0.3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</row>
    <row r="102" spans="1:16" ht="16.5" thickTop="1" thickBot="1" x14ac:dyDescent="0.3">
      <c r="A102" s="55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41" t="s">
        <v>60</v>
      </c>
      <c r="O102" s="31"/>
      <c r="P102" s="31"/>
    </row>
    <row r="103" spans="1:16" ht="15.75" thickTop="1" x14ac:dyDescent="0.25">
      <c r="A103" s="55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</row>
    <row r="104" spans="1:16" x14ac:dyDescent="0.25">
      <c r="A104" s="55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</row>
    <row r="105" spans="1:16" x14ac:dyDescent="0.25">
      <c r="A105" s="55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</row>
    <row r="106" spans="1:16" x14ac:dyDescent="0.25">
      <c r="A106" s="55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</row>
    <row r="107" spans="1:16" x14ac:dyDescent="0.25">
      <c r="A107" s="55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</row>
    <row r="108" spans="1:16" x14ac:dyDescent="0.25">
      <c r="A108" s="55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</row>
    <row r="109" spans="1:16" x14ac:dyDescent="0.25">
      <c r="A109" s="55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</row>
    <row r="110" spans="1:16" x14ac:dyDescent="0.25">
      <c r="A110" s="55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</row>
    <row r="111" spans="1:16" x14ac:dyDescent="0.25">
      <c r="A111" s="55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</row>
    <row r="112" spans="1:16" x14ac:dyDescent="0.25">
      <c r="A112" s="55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</row>
    <row r="113" spans="1:16" x14ac:dyDescent="0.25">
      <c r="A113" s="55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</row>
    <row r="114" spans="1:16" x14ac:dyDescent="0.25">
      <c r="A114" s="55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</row>
    <row r="115" spans="1:16" x14ac:dyDescent="0.25">
      <c r="A115" s="55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</row>
    <row r="116" spans="1:16" x14ac:dyDescent="0.25">
      <c r="A116" s="55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</row>
    <row r="117" spans="1:16" x14ac:dyDescent="0.25">
      <c r="A117" s="55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</row>
    <row r="118" spans="1:16" x14ac:dyDescent="0.25">
      <c r="A118" s="55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</row>
    <row r="119" spans="1:16" x14ac:dyDescent="0.25">
      <c r="A119" s="55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</row>
    <row r="120" spans="1:16" x14ac:dyDescent="0.25">
      <c r="A120" s="55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</row>
    <row r="121" spans="1:16" x14ac:dyDescent="0.2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</row>
  </sheetData>
  <mergeCells count="16">
    <mergeCell ref="A1:A22"/>
    <mergeCell ref="B2:B6"/>
    <mergeCell ref="C2:L2"/>
    <mergeCell ref="C4:L4"/>
    <mergeCell ref="C6:L6"/>
    <mergeCell ref="C9:D9"/>
    <mergeCell ref="E9:F9"/>
    <mergeCell ref="G9:H9"/>
    <mergeCell ref="I9:J9"/>
    <mergeCell ref="K9:L9"/>
    <mergeCell ref="A102:A120"/>
    <mergeCell ref="A25:A39"/>
    <mergeCell ref="A40:A54"/>
    <mergeCell ref="A55:A68"/>
    <mergeCell ref="A70:A83"/>
    <mergeCell ref="A85:A100"/>
  </mergeCells>
  <hyperlinks>
    <hyperlink ref="N14" location="'EFICIENCIA NDS'!A40" tooltip="DAR CLICK" display="VER GRAFICA" xr:uid="{00000000-0004-0000-0000-000000000000}"/>
    <hyperlink ref="N16" location="'EFICIENCIA NDS'!A55" tooltip="DAR CLICK" display="VER GRAFICA" xr:uid="{00000000-0004-0000-0000-000001000000}"/>
    <hyperlink ref="N18" location="'EFICIENCIA NDS'!A70" tooltip="DAR CLICK" display="VER GRAFICA" xr:uid="{00000000-0004-0000-0000-000002000000}"/>
    <hyperlink ref="N20" location="'EFICIENCIA NDS'!A85" tooltip="DAR CLICK" display="VER GRAFICA" xr:uid="{00000000-0004-0000-0000-000003000000}"/>
    <hyperlink ref="N22" location="'EFICIENCIA NDS'!A102" tooltip="DAR CLICK" display="VER GRAFICA" xr:uid="{00000000-0004-0000-0000-000004000000}"/>
    <hyperlink ref="N40" location="'EFICIENCIA NDS'!A1" tooltip="DAR CLICK" display="REGRESAR" xr:uid="{00000000-0004-0000-0000-000005000000}"/>
    <hyperlink ref="N2" location="'NORTE DE SANTANDER'!A1" tooltip="DAR CLICK" display="IR A TABLA DE DATOS" xr:uid="{00000000-0004-0000-0000-000006000000}"/>
    <hyperlink ref="N25" location="'EFICIENCIA NDS'!A1" tooltip="DAR CLICK" display="REGRESAR" xr:uid="{00000000-0004-0000-0000-000007000000}"/>
    <hyperlink ref="N55" location="'EFICIENCIA NDS'!A1" tooltip="DAR CLICK" display="REGRESAR" xr:uid="{00000000-0004-0000-0000-000008000000}"/>
    <hyperlink ref="N102" location="'EFICIENCIA NDS'!A1" tooltip="DAR CLICK" display="REGRESAR" xr:uid="{00000000-0004-0000-0000-000009000000}"/>
    <hyperlink ref="N85" location="'EFICIENCIA NDS'!A1" tooltip="DAR CLICK" display="REGRESAR" xr:uid="{00000000-0004-0000-0000-00000A000000}"/>
    <hyperlink ref="N70" location="'EFICIENCIA NDS'!A1" tooltip="DAR CLICK" display="REGRESAR" xr:uid="{00000000-0004-0000-0000-00000B000000}"/>
    <hyperlink ref="N12" location="'EFICIENCIA NDS'!A25" tooltip="DAR CLICK" display="VER GRAFICA" xr:uid="{00000000-0004-0000-0000-00000C000000}"/>
  </hyperlinks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Q13:T21 Q22:T2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showGridLines="0" tabSelected="1" view="pageBreakPreview" topLeftCell="A33" zoomScale="110" zoomScaleNormal="110" zoomScaleSheetLayoutView="110" workbookViewId="0">
      <selection activeCell="D49" sqref="D49:M54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9" customFormat="1" ht="3.75" customHeight="1" x14ac:dyDescent="0.25">
      <c r="A1" s="11"/>
      <c r="B1" s="11"/>
      <c r="C1" s="11"/>
      <c r="D1" s="11"/>
      <c r="E1" s="11"/>
      <c r="F1" s="11"/>
      <c r="G1" s="11"/>
      <c r="H1" s="8"/>
    </row>
    <row r="2" spans="1:13" ht="20.100000000000001" customHeight="1" x14ac:dyDescent="0.2">
      <c r="A2" s="61"/>
      <c r="B2" s="61"/>
      <c r="C2" s="62" t="s">
        <v>37</v>
      </c>
      <c r="D2" s="62"/>
      <c r="E2" s="62"/>
      <c r="F2" s="62"/>
      <c r="G2" s="62"/>
      <c r="H2" s="62"/>
      <c r="I2" s="62"/>
      <c r="J2" s="62"/>
      <c r="K2" s="62"/>
      <c r="L2" s="63" t="s">
        <v>41</v>
      </c>
      <c r="M2" s="64"/>
    </row>
    <row r="3" spans="1:13" ht="20.100000000000001" customHeight="1" x14ac:dyDescent="0.2">
      <c r="A3" s="61"/>
      <c r="B3" s="61"/>
      <c r="C3" s="62" t="s">
        <v>39</v>
      </c>
      <c r="D3" s="62"/>
      <c r="E3" s="62"/>
      <c r="F3" s="62"/>
      <c r="G3" s="62"/>
      <c r="H3" s="62"/>
      <c r="I3" s="62"/>
      <c r="J3" s="62"/>
      <c r="K3" s="62"/>
      <c r="L3" s="6">
        <v>40640</v>
      </c>
      <c r="M3" s="7" t="s">
        <v>38</v>
      </c>
    </row>
    <row r="4" spans="1:13" ht="20.100000000000001" customHeight="1" x14ac:dyDescent="0.2">
      <c r="A4" s="61"/>
      <c r="B4" s="61"/>
      <c r="C4" s="62" t="s">
        <v>40</v>
      </c>
      <c r="D4" s="62"/>
      <c r="E4" s="62"/>
      <c r="F4" s="62"/>
      <c r="G4" s="62"/>
      <c r="H4" s="62"/>
      <c r="I4" s="62"/>
      <c r="J4" s="62"/>
      <c r="K4" s="62"/>
      <c r="L4" s="65" t="s">
        <v>51</v>
      </c>
      <c r="M4" s="65"/>
    </row>
    <row r="5" spans="1:13" ht="3" customHeight="1" x14ac:dyDescent="0.2">
      <c r="A5" s="10"/>
      <c r="B5" s="10"/>
      <c r="L5" s="11"/>
      <c r="M5" s="11"/>
    </row>
    <row r="6" spans="1:13" ht="17.25" customHeight="1" x14ac:dyDescent="0.2">
      <c r="A6" s="66" t="s">
        <v>42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8"/>
    </row>
    <row r="7" spans="1:13" ht="4.5" customHeight="1" x14ac:dyDescent="0.2"/>
    <row r="8" spans="1:13" s="20" customFormat="1" ht="14.25" customHeight="1" x14ac:dyDescent="0.2">
      <c r="A8" s="69" t="s">
        <v>43</v>
      </c>
      <c r="B8" s="69"/>
      <c r="C8" s="69"/>
      <c r="D8" s="70" t="s">
        <v>67</v>
      </c>
      <c r="E8" s="70"/>
      <c r="F8" s="70"/>
      <c r="G8" s="70"/>
      <c r="H8" s="17" t="s">
        <v>44</v>
      </c>
      <c r="I8" s="71"/>
      <c r="J8" s="71"/>
      <c r="K8" s="19" t="s">
        <v>45</v>
      </c>
      <c r="L8" s="70" t="s">
        <v>65</v>
      </c>
      <c r="M8" s="70"/>
    </row>
    <row r="9" spans="1:13" s="20" customFormat="1" ht="2.25" customHeight="1" x14ac:dyDescent="0.2">
      <c r="A9" s="18"/>
      <c r="B9" s="18"/>
      <c r="C9" s="21"/>
      <c r="D9" s="21"/>
      <c r="E9" s="18"/>
      <c r="F9" s="18"/>
      <c r="G9" s="21"/>
      <c r="H9" s="21"/>
      <c r="I9" s="21"/>
      <c r="J9" s="21"/>
      <c r="K9" s="21"/>
      <c r="L9" s="21"/>
    </row>
    <row r="10" spans="1:13" s="20" customFormat="1" ht="15" customHeight="1" x14ac:dyDescent="0.2">
      <c r="A10" s="18" t="s">
        <v>46</v>
      </c>
      <c r="B10" s="18"/>
      <c r="C10" s="70" t="s">
        <v>68</v>
      </c>
      <c r="D10" s="70"/>
      <c r="E10" s="70"/>
      <c r="F10" s="70"/>
      <c r="G10" s="72" t="s">
        <v>47</v>
      </c>
      <c r="H10" s="72"/>
      <c r="I10" s="73" t="s">
        <v>66</v>
      </c>
      <c r="J10" s="70"/>
      <c r="K10" s="70"/>
      <c r="L10" s="70"/>
      <c r="M10" s="70"/>
    </row>
    <row r="11" spans="1:13" s="13" customFormat="1" ht="3.75" customHeight="1" x14ac:dyDescent="0.2">
      <c r="A11" s="12"/>
      <c r="B11" s="12"/>
      <c r="C11" s="16"/>
      <c r="D11" s="16"/>
      <c r="E11" s="16"/>
      <c r="F11" s="16"/>
      <c r="G11" s="14"/>
      <c r="H11" s="14"/>
      <c r="I11" s="15"/>
      <c r="J11" s="15"/>
      <c r="K11" s="15"/>
      <c r="L11" s="15"/>
    </row>
    <row r="12" spans="1:13" ht="26.25" customHeight="1" x14ac:dyDescent="0.2">
      <c r="A12" s="76" t="s">
        <v>36</v>
      </c>
      <c r="B12" s="76"/>
      <c r="C12" s="60" t="s">
        <v>21</v>
      </c>
      <c r="D12" s="60" t="s">
        <v>2</v>
      </c>
      <c r="E12" s="60"/>
      <c r="F12" s="60" t="s">
        <v>3</v>
      </c>
      <c r="G12" s="60"/>
      <c r="H12" s="60" t="s">
        <v>4</v>
      </c>
      <c r="I12" s="60"/>
      <c r="J12" s="60" t="s">
        <v>22</v>
      </c>
      <c r="K12" s="60"/>
      <c r="L12" s="60" t="s">
        <v>5</v>
      </c>
      <c r="M12" s="60"/>
    </row>
    <row r="13" spans="1:13" ht="14.1" customHeight="1" x14ac:dyDescent="0.2">
      <c r="A13" s="76"/>
      <c r="B13" s="76"/>
      <c r="C13" s="60"/>
      <c r="D13" s="23" t="s">
        <v>0</v>
      </c>
      <c r="E13" s="23" t="s">
        <v>1</v>
      </c>
      <c r="F13" s="23" t="s">
        <v>0</v>
      </c>
      <c r="G13" s="23" t="s">
        <v>1</v>
      </c>
      <c r="H13" s="23" t="s">
        <v>0</v>
      </c>
      <c r="I13" s="23" t="s">
        <v>1</v>
      </c>
      <c r="J13" s="23" t="s">
        <v>0</v>
      </c>
      <c r="K13" s="23" t="s">
        <v>1</v>
      </c>
      <c r="L13" s="23" t="s">
        <v>0</v>
      </c>
      <c r="M13" s="23" t="s">
        <v>1</v>
      </c>
    </row>
    <row r="14" spans="1:13" ht="14.1" customHeight="1" x14ac:dyDescent="0.2">
      <c r="A14" s="60" t="s">
        <v>15</v>
      </c>
      <c r="B14" s="60"/>
      <c r="C14" s="3" t="s">
        <v>6</v>
      </c>
      <c r="D14" s="54">
        <v>20</v>
      </c>
      <c r="E14" s="54">
        <v>15</v>
      </c>
      <c r="F14" s="22">
        <v>1</v>
      </c>
      <c r="G14" s="22">
        <v>1</v>
      </c>
      <c r="H14" s="22">
        <v>0</v>
      </c>
      <c r="I14" s="22">
        <v>0</v>
      </c>
      <c r="J14" s="22">
        <v>0</v>
      </c>
      <c r="K14" s="22">
        <v>0</v>
      </c>
      <c r="L14" s="22">
        <f>+D14+F14+H14+J14</f>
        <v>21</v>
      </c>
      <c r="M14" s="22">
        <f>+E14+G14+I14+K14</f>
        <v>16</v>
      </c>
    </row>
    <row r="15" spans="1:13" ht="14.1" customHeight="1" x14ac:dyDescent="0.2">
      <c r="A15" s="60"/>
      <c r="B15" s="60"/>
      <c r="C15" s="3" t="s">
        <v>7</v>
      </c>
      <c r="D15" s="54">
        <v>20</v>
      </c>
      <c r="E15" s="54">
        <v>12</v>
      </c>
      <c r="F15" s="22">
        <v>1</v>
      </c>
      <c r="G15" s="22">
        <v>1</v>
      </c>
      <c r="H15" s="22">
        <v>0</v>
      </c>
      <c r="I15" s="22">
        <v>0</v>
      </c>
      <c r="J15" s="22">
        <v>2</v>
      </c>
      <c r="K15" s="22">
        <v>0</v>
      </c>
      <c r="L15" s="22">
        <f t="shared" ref="L15:L16" si="0">+D15+F15+H15+J15</f>
        <v>23</v>
      </c>
      <c r="M15" s="22">
        <f t="shared" ref="M15:M16" si="1">+E15+G15+I15+K15</f>
        <v>13</v>
      </c>
    </row>
    <row r="16" spans="1:13" ht="14.1" customHeight="1" x14ac:dyDescent="0.2">
      <c r="A16" s="60"/>
      <c r="B16" s="60"/>
      <c r="C16" s="3" t="s">
        <v>8</v>
      </c>
      <c r="D16" s="54">
        <v>25</v>
      </c>
      <c r="E16" s="54">
        <v>11</v>
      </c>
      <c r="F16" s="22">
        <v>1</v>
      </c>
      <c r="G16" s="22">
        <v>1</v>
      </c>
      <c r="H16" s="22">
        <v>0</v>
      </c>
      <c r="I16" s="22">
        <v>0</v>
      </c>
      <c r="J16" s="22">
        <v>1</v>
      </c>
      <c r="K16" s="22">
        <v>2</v>
      </c>
      <c r="L16" s="22">
        <f t="shared" si="0"/>
        <v>27</v>
      </c>
      <c r="M16" s="22">
        <f t="shared" si="1"/>
        <v>14</v>
      </c>
    </row>
    <row r="17" spans="1:14" ht="14.1" customHeight="1" x14ac:dyDescent="0.2">
      <c r="A17" s="60"/>
      <c r="B17" s="60"/>
      <c r="C17" s="3" t="s">
        <v>5</v>
      </c>
      <c r="D17" s="3">
        <f>SUM(D14:D16)</f>
        <v>65</v>
      </c>
      <c r="E17" s="3">
        <f>SUM(E14:E16)</f>
        <v>38</v>
      </c>
      <c r="F17" s="3">
        <f t="shared" ref="F17:M17" si="2">SUM(F14:F16)</f>
        <v>3</v>
      </c>
      <c r="G17" s="3">
        <f t="shared" si="2"/>
        <v>3</v>
      </c>
      <c r="H17" s="3">
        <f t="shared" si="2"/>
        <v>0</v>
      </c>
      <c r="I17" s="3">
        <f t="shared" si="2"/>
        <v>0</v>
      </c>
      <c r="J17" s="3">
        <f t="shared" si="2"/>
        <v>3</v>
      </c>
      <c r="K17" s="3">
        <f t="shared" si="2"/>
        <v>2</v>
      </c>
      <c r="L17" s="3">
        <f t="shared" si="2"/>
        <v>71</v>
      </c>
      <c r="M17" s="3">
        <f t="shared" si="2"/>
        <v>43</v>
      </c>
    </row>
    <row r="18" spans="1:14" ht="14.1" customHeight="1" x14ac:dyDescent="0.2">
      <c r="A18" s="60" t="s">
        <v>16</v>
      </c>
      <c r="B18" s="60"/>
      <c r="C18" s="3" t="s">
        <v>23</v>
      </c>
      <c r="D18" s="54">
        <v>27</v>
      </c>
      <c r="E18" s="54">
        <v>23</v>
      </c>
      <c r="F18" s="22">
        <v>1</v>
      </c>
      <c r="G18" s="22">
        <v>3</v>
      </c>
      <c r="H18" s="22">
        <v>0</v>
      </c>
      <c r="I18" s="22">
        <v>0</v>
      </c>
      <c r="J18" s="22">
        <v>2</v>
      </c>
      <c r="K18" s="22">
        <v>1</v>
      </c>
      <c r="L18" s="22">
        <f>+D18+F18+H18+J18</f>
        <v>30</v>
      </c>
      <c r="M18" s="22">
        <f>+E18+G18+I18+K18</f>
        <v>27</v>
      </c>
    </row>
    <row r="19" spans="1:14" ht="14.1" customHeight="1" x14ac:dyDescent="0.2">
      <c r="A19" s="60"/>
      <c r="B19" s="60"/>
      <c r="C19" s="3" t="s">
        <v>24</v>
      </c>
      <c r="D19" s="54">
        <v>25</v>
      </c>
      <c r="E19" s="54">
        <v>20</v>
      </c>
      <c r="F19" s="22">
        <v>3</v>
      </c>
      <c r="G19" s="22">
        <v>2</v>
      </c>
      <c r="H19" s="22">
        <v>0</v>
      </c>
      <c r="I19" s="22">
        <v>0</v>
      </c>
      <c r="J19" s="22">
        <v>2</v>
      </c>
      <c r="K19" s="22">
        <v>1</v>
      </c>
      <c r="L19" s="22">
        <f t="shared" ref="L19:L22" si="3">+D19+F19+H19+J19</f>
        <v>30</v>
      </c>
      <c r="M19" s="22">
        <f t="shared" ref="M19:M22" si="4">+E19+G19+I19+K19</f>
        <v>23</v>
      </c>
    </row>
    <row r="20" spans="1:14" ht="14.1" customHeight="1" x14ac:dyDescent="0.2">
      <c r="A20" s="60"/>
      <c r="B20" s="60"/>
      <c r="C20" s="3" t="s">
        <v>25</v>
      </c>
      <c r="D20" s="54">
        <v>23</v>
      </c>
      <c r="E20" s="54">
        <v>24</v>
      </c>
      <c r="F20" s="22">
        <v>4</v>
      </c>
      <c r="G20" s="22">
        <v>3</v>
      </c>
      <c r="H20" s="22">
        <v>0</v>
      </c>
      <c r="I20" s="22">
        <v>0</v>
      </c>
      <c r="J20" s="22">
        <v>5</v>
      </c>
      <c r="K20" s="22">
        <v>2</v>
      </c>
      <c r="L20" s="22">
        <f t="shared" si="3"/>
        <v>32</v>
      </c>
      <c r="M20" s="22">
        <f t="shared" si="4"/>
        <v>29</v>
      </c>
    </row>
    <row r="21" spans="1:14" ht="14.1" customHeight="1" x14ac:dyDescent="0.2">
      <c r="A21" s="60"/>
      <c r="B21" s="60"/>
      <c r="C21" s="3" t="s">
        <v>26</v>
      </c>
      <c r="D21" s="54">
        <v>24</v>
      </c>
      <c r="E21" s="54">
        <v>20</v>
      </c>
      <c r="F21" s="22">
        <v>4</v>
      </c>
      <c r="G21" s="22">
        <v>2</v>
      </c>
      <c r="H21" s="22">
        <v>0</v>
      </c>
      <c r="I21" s="22">
        <v>0</v>
      </c>
      <c r="J21" s="22">
        <v>10</v>
      </c>
      <c r="K21" s="22">
        <v>3</v>
      </c>
      <c r="L21" s="22">
        <f t="shared" si="3"/>
        <v>38</v>
      </c>
      <c r="M21" s="22">
        <f t="shared" si="4"/>
        <v>25</v>
      </c>
    </row>
    <row r="22" spans="1:14" ht="14.1" customHeight="1" x14ac:dyDescent="0.2">
      <c r="A22" s="60"/>
      <c r="B22" s="60"/>
      <c r="C22" s="3" t="s">
        <v>27</v>
      </c>
      <c r="D22" s="54">
        <v>25</v>
      </c>
      <c r="E22" s="54">
        <v>28</v>
      </c>
      <c r="F22" s="22">
        <v>8</v>
      </c>
      <c r="G22" s="22">
        <v>1</v>
      </c>
      <c r="H22" s="22">
        <v>0</v>
      </c>
      <c r="I22" s="22">
        <v>0</v>
      </c>
      <c r="J22" s="22">
        <v>7</v>
      </c>
      <c r="K22" s="22">
        <v>1</v>
      </c>
      <c r="L22" s="22">
        <f t="shared" si="3"/>
        <v>40</v>
      </c>
      <c r="M22" s="22">
        <f t="shared" si="4"/>
        <v>30</v>
      </c>
    </row>
    <row r="23" spans="1:14" ht="14.1" customHeight="1" x14ac:dyDescent="0.2">
      <c r="A23" s="60"/>
      <c r="B23" s="60"/>
      <c r="C23" s="3" t="s">
        <v>5</v>
      </c>
      <c r="D23" s="3">
        <f>SUM(D18:D22)</f>
        <v>124</v>
      </c>
      <c r="E23" s="3">
        <f>SUM(E18:E22)</f>
        <v>115</v>
      </c>
      <c r="F23" s="3">
        <f t="shared" ref="F23:M23" si="5">SUM(F18:F22)</f>
        <v>20</v>
      </c>
      <c r="G23" s="3">
        <f t="shared" si="5"/>
        <v>11</v>
      </c>
      <c r="H23" s="3">
        <f t="shared" si="5"/>
        <v>0</v>
      </c>
      <c r="I23" s="3">
        <f t="shared" si="5"/>
        <v>0</v>
      </c>
      <c r="J23" s="3">
        <f t="shared" si="5"/>
        <v>26</v>
      </c>
      <c r="K23" s="3">
        <f t="shared" si="5"/>
        <v>8</v>
      </c>
      <c r="L23" s="3">
        <f t="shared" si="5"/>
        <v>170</v>
      </c>
      <c r="M23" s="3">
        <f t="shared" si="5"/>
        <v>134</v>
      </c>
    </row>
    <row r="24" spans="1:14" ht="14.1" customHeight="1" x14ac:dyDescent="0.2">
      <c r="A24" s="60" t="s">
        <v>17</v>
      </c>
      <c r="B24" s="60"/>
      <c r="C24" s="3" t="s">
        <v>28</v>
      </c>
      <c r="D24" s="22">
        <v>31</v>
      </c>
      <c r="E24" s="22">
        <v>37</v>
      </c>
      <c r="F24" s="22">
        <v>1</v>
      </c>
      <c r="G24" s="22">
        <v>2</v>
      </c>
      <c r="H24" s="22">
        <v>0</v>
      </c>
      <c r="I24" s="22">
        <v>0</v>
      </c>
      <c r="J24" s="22">
        <v>2</v>
      </c>
      <c r="K24" s="22">
        <v>5</v>
      </c>
      <c r="L24" s="22">
        <f>+D24+F24+H24+J24</f>
        <v>34</v>
      </c>
      <c r="M24" s="22">
        <f>+E24+G24+I24+K24</f>
        <v>44</v>
      </c>
    </row>
    <row r="25" spans="1:14" ht="14.1" customHeight="1" x14ac:dyDescent="0.2">
      <c r="A25" s="60"/>
      <c r="B25" s="60"/>
      <c r="C25" s="3" t="s">
        <v>29</v>
      </c>
      <c r="D25" s="22">
        <v>26</v>
      </c>
      <c r="E25" s="22">
        <v>31</v>
      </c>
      <c r="F25" s="22">
        <v>5</v>
      </c>
      <c r="G25" s="22">
        <v>1</v>
      </c>
      <c r="H25" s="22">
        <v>0</v>
      </c>
      <c r="I25" s="22">
        <v>0</v>
      </c>
      <c r="J25" s="22">
        <v>2</v>
      </c>
      <c r="K25" s="22">
        <v>5</v>
      </c>
      <c r="L25" s="22">
        <f t="shared" ref="L25:L27" si="6">+D25+F25+H25+J25</f>
        <v>33</v>
      </c>
      <c r="M25" s="22">
        <f t="shared" ref="M25:M27" si="7">+E25+G25+I25+K25</f>
        <v>37</v>
      </c>
    </row>
    <row r="26" spans="1:14" ht="14.1" customHeight="1" x14ac:dyDescent="0.2">
      <c r="A26" s="60"/>
      <c r="B26" s="60"/>
      <c r="C26" s="3" t="s">
        <v>30</v>
      </c>
      <c r="D26" s="54">
        <v>28</v>
      </c>
      <c r="E26" s="54">
        <v>24</v>
      </c>
      <c r="F26" s="22">
        <v>4</v>
      </c>
      <c r="G26" s="22">
        <v>2</v>
      </c>
      <c r="H26" s="22">
        <v>0</v>
      </c>
      <c r="I26" s="22">
        <v>0</v>
      </c>
      <c r="J26" s="22">
        <v>5</v>
      </c>
      <c r="K26" s="22">
        <v>5</v>
      </c>
      <c r="L26" s="22">
        <f t="shared" si="6"/>
        <v>37</v>
      </c>
      <c r="M26" s="22">
        <f t="shared" si="7"/>
        <v>31</v>
      </c>
    </row>
    <row r="27" spans="1:14" ht="14.1" customHeight="1" x14ac:dyDescent="0.2">
      <c r="A27" s="60"/>
      <c r="B27" s="60"/>
      <c r="C27" s="3" t="s">
        <v>31</v>
      </c>
      <c r="D27" s="22">
        <v>23</v>
      </c>
      <c r="E27" s="22">
        <v>22</v>
      </c>
      <c r="F27" s="22">
        <v>3</v>
      </c>
      <c r="G27" s="22">
        <v>5</v>
      </c>
      <c r="H27" s="22">
        <v>0</v>
      </c>
      <c r="I27" s="22">
        <v>0</v>
      </c>
      <c r="J27" s="22">
        <v>3</v>
      </c>
      <c r="K27" s="22">
        <v>2</v>
      </c>
      <c r="L27" s="22">
        <f t="shared" si="6"/>
        <v>29</v>
      </c>
      <c r="M27" s="22">
        <f t="shared" si="7"/>
        <v>29</v>
      </c>
    </row>
    <row r="28" spans="1:14" ht="14.1" customHeight="1" x14ac:dyDescent="0.2">
      <c r="A28" s="60"/>
      <c r="B28" s="60"/>
      <c r="C28" s="3" t="s">
        <v>5</v>
      </c>
      <c r="D28" s="3">
        <f>SUM(D24:D27)</f>
        <v>108</v>
      </c>
      <c r="E28" s="3">
        <f t="shared" ref="E28:M28" si="8">SUM(E24:E27)</f>
        <v>114</v>
      </c>
      <c r="F28" s="3">
        <f t="shared" si="8"/>
        <v>13</v>
      </c>
      <c r="G28" s="3">
        <f t="shared" si="8"/>
        <v>10</v>
      </c>
      <c r="H28" s="3">
        <f t="shared" si="8"/>
        <v>0</v>
      </c>
      <c r="I28" s="3">
        <f t="shared" si="8"/>
        <v>0</v>
      </c>
      <c r="J28" s="3">
        <f t="shared" si="8"/>
        <v>12</v>
      </c>
      <c r="K28" s="3">
        <f t="shared" si="8"/>
        <v>17</v>
      </c>
      <c r="L28" s="3">
        <f t="shared" si="8"/>
        <v>133</v>
      </c>
      <c r="M28" s="3">
        <f t="shared" si="8"/>
        <v>141</v>
      </c>
    </row>
    <row r="29" spans="1:14" ht="14.1" customHeight="1" x14ac:dyDescent="0.2">
      <c r="A29" s="60" t="s">
        <v>20</v>
      </c>
      <c r="B29" s="60" t="s">
        <v>18</v>
      </c>
      <c r="C29" s="3" t="s">
        <v>32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</row>
    <row r="30" spans="1:14" ht="14.1" customHeight="1" x14ac:dyDescent="0.2">
      <c r="A30" s="60"/>
      <c r="B30" s="60"/>
      <c r="C30" s="3" t="s">
        <v>33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1">
        <v>0</v>
      </c>
    </row>
    <row r="31" spans="1:14" ht="14.1" customHeight="1" x14ac:dyDescent="0.2">
      <c r="A31" s="60"/>
      <c r="B31" s="60"/>
      <c r="C31" s="3" t="s">
        <v>5</v>
      </c>
      <c r="D31" s="3">
        <f>SUM(D29:D30)</f>
        <v>0</v>
      </c>
      <c r="E31" s="3">
        <f t="shared" ref="E31:M31" si="9">SUM(E29:E30)</f>
        <v>0</v>
      </c>
      <c r="F31" s="3">
        <f t="shared" si="9"/>
        <v>0</v>
      </c>
      <c r="G31" s="3">
        <f t="shared" si="9"/>
        <v>0</v>
      </c>
      <c r="H31" s="3">
        <f t="shared" si="9"/>
        <v>0</v>
      </c>
      <c r="I31" s="3">
        <f t="shared" si="9"/>
        <v>0</v>
      </c>
      <c r="J31" s="3">
        <f t="shared" si="9"/>
        <v>0</v>
      </c>
      <c r="K31" s="3">
        <f t="shared" si="9"/>
        <v>0</v>
      </c>
      <c r="L31" s="3">
        <f t="shared" si="9"/>
        <v>0</v>
      </c>
      <c r="M31" s="3">
        <f t="shared" si="9"/>
        <v>0</v>
      </c>
    </row>
    <row r="32" spans="1:14" ht="14.1" customHeight="1" x14ac:dyDescent="0.2">
      <c r="A32" s="60"/>
      <c r="B32" s="60" t="s">
        <v>19</v>
      </c>
      <c r="C32" s="3" t="s">
        <v>32</v>
      </c>
      <c r="D32" s="22">
        <v>23</v>
      </c>
      <c r="E32" s="22">
        <v>23</v>
      </c>
      <c r="F32" s="22">
        <v>5</v>
      </c>
      <c r="G32" s="22">
        <v>4</v>
      </c>
      <c r="H32" s="22">
        <v>0</v>
      </c>
      <c r="I32" s="22">
        <v>0</v>
      </c>
      <c r="J32" s="22">
        <v>5</v>
      </c>
      <c r="K32" s="22">
        <v>12</v>
      </c>
      <c r="L32" s="22">
        <f>+D32+F32+H32+J32</f>
        <v>33</v>
      </c>
      <c r="M32" s="22">
        <f>+E32+G32+I32+K32</f>
        <v>39</v>
      </c>
    </row>
    <row r="33" spans="1:13" ht="14.1" customHeight="1" x14ac:dyDescent="0.2">
      <c r="A33" s="60"/>
      <c r="B33" s="60"/>
      <c r="C33" s="3" t="s">
        <v>33</v>
      </c>
      <c r="D33" s="54">
        <v>25</v>
      </c>
      <c r="E33" s="54">
        <v>23</v>
      </c>
      <c r="F33" s="22">
        <v>2</v>
      </c>
      <c r="G33" s="22">
        <v>1</v>
      </c>
      <c r="H33" s="22">
        <v>0</v>
      </c>
      <c r="I33" s="22">
        <v>0</v>
      </c>
      <c r="J33" s="22">
        <v>6</v>
      </c>
      <c r="K33" s="22">
        <v>4</v>
      </c>
      <c r="L33" s="22">
        <f>+D33+F33+H33+J33</f>
        <v>33</v>
      </c>
      <c r="M33" s="22">
        <f>+E33+G33+I33+K33</f>
        <v>28</v>
      </c>
    </row>
    <row r="34" spans="1:13" ht="14.1" customHeight="1" x14ac:dyDescent="0.2">
      <c r="A34" s="60"/>
      <c r="B34" s="60"/>
      <c r="C34" s="3" t="s">
        <v>34</v>
      </c>
      <c r="D34" s="54">
        <v>0</v>
      </c>
      <c r="E34" s="54">
        <v>0</v>
      </c>
      <c r="F34" s="22"/>
      <c r="G34" s="22"/>
      <c r="H34" s="22">
        <v>0</v>
      </c>
      <c r="I34" s="22">
        <v>0</v>
      </c>
      <c r="J34" s="22"/>
      <c r="K34" s="22"/>
      <c r="L34" s="22"/>
      <c r="M34" s="22"/>
    </row>
    <row r="35" spans="1:13" ht="14.1" customHeight="1" x14ac:dyDescent="0.2">
      <c r="A35" s="60"/>
      <c r="B35" s="60"/>
      <c r="C35" s="3" t="s">
        <v>35</v>
      </c>
      <c r="D35" s="54">
        <v>0</v>
      </c>
      <c r="E35" s="54">
        <v>0</v>
      </c>
      <c r="F35" s="22">
        <v>0</v>
      </c>
      <c r="G35" s="22"/>
      <c r="H35" s="22">
        <v>0</v>
      </c>
      <c r="I35" s="22">
        <v>0</v>
      </c>
      <c r="J35" s="22"/>
      <c r="K35" s="22"/>
      <c r="L35" s="22"/>
      <c r="M35" s="22"/>
    </row>
    <row r="36" spans="1:13" ht="14.1" customHeight="1" x14ac:dyDescent="0.2">
      <c r="A36" s="60"/>
      <c r="B36" s="60"/>
      <c r="C36" s="3" t="s">
        <v>5</v>
      </c>
      <c r="D36" s="3">
        <f>SUM(D32:D35)</f>
        <v>48</v>
      </c>
      <c r="E36" s="3">
        <f t="shared" ref="E36:M36" si="10">SUM(E32:E35)</f>
        <v>46</v>
      </c>
      <c r="F36" s="3">
        <f t="shared" si="10"/>
        <v>7</v>
      </c>
      <c r="G36" s="3">
        <f t="shared" si="10"/>
        <v>5</v>
      </c>
      <c r="H36" s="3">
        <f t="shared" si="10"/>
        <v>0</v>
      </c>
      <c r="I36" s="3">
        <f t="shared" si="10"/>
        <v>0</v>
      </c>
      <c r="J36" s="3">
        <f t="shared" si="10"/>
        <v>11</v>
      </c>
      <c r="K36" s="3">
        <f t="shared" si="10"/>
        <v>16</v>
      </c>
      <c r="L36" s="3">
        <f t="shared" si="10"/>
        <v>66</v>
      </c>
      <c r="M36" s="3">
        <f t="shared" si="10"/>
        <v>67</v>
      </c>
    </row>
    <row r="37" spans="1:13" ht="18.75" customHeight="1" x14ac:dyDescent="0.2">
      <c r="A37" s="60" t="s">
        <v>49</v>
      </c>
      <c r="B37" s="60"/>
      <c r="C37" s="60"/>
      <c r="D37" s="3">
        <f>+D36+D31+D28+D23+D17</f>
        <v>345</v>
      </c>
      <c r="E37" s="3">
        <f t="shared" ref="E37:M37" si="11">+E36+E31+E28+E23+E17</f>
        <v>313</v>
      </c>
      <c r="F37" s="3">
        <f t="shared" si="11"/>
        <v>43</v>
      </c>
      <c r="G37" s="3">
        <f t="shared" si="11"/>
        <v>29</v>
      </c>
      <c r="H37" s="3">
        <f t="shared" si="11"/>
        <v>0</v>
      </c>
      <c r="I37" s="3">
        <f t="shared" si="11"/>
        <v>0</v>
      </c>
      <c r="J37" s="3">
        <f t="shared" si="11"/>
        <v>52</v>
      </c>
      <c r="K37" s="3">
        <f t="shared" si="11"/>
        <v>43</v>
      </c>
      <c r="L37" s="3">
        <f>+L36+L31+L28+L23+L17</f>
        <v>440</v>
      </c>
      <c r="M37" s="3">
        <f t="shared" si="11"/>
        <v>385</v>
      </c>
    </row>
    <row r="38" spans="1:13" ht="3.75" customHeight="1" x14ac:dyDescent="0.2">
      <c r="A38" s="4"/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4.1" customHeight="1" x14ac:dyDescent="0.2">
      <c r="A39" s="77" t="s">
        <v>48</v>
      </c>
      <c r="B39" s="60" t="s">
        <v>16</v>
      </c>
      <c r="C39" s="3" t="s">
        <v>9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</row>
    <row r="40" spans="1:13" ht="14.1" customHeight="1" x14ac:dyDescent="0.2">
      <c r="A40" s="78"/>
      <c r="B40" s="60"/>
      <c r="C40" s="3" t="s">
        <v>10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</row>
    <row r="41" spans="1:13" ht="14.1" customHeight="1" x14ac:dyDescent="0.2">
      <c r="A41" s="78"/>
      <c r="B41" s="60"/>
      <c r="C41" s="3" t="s">
        <v>5</v>
      </c>
      <c r="D41" s="3"/>
      <c r="E41" s="3"/>
      <c r="F41" s="3"/>
      <c r="G41" s="3"/>
      <c r="H41" s="3"/>
      <c r="I41" s="3"/>
      <c r="J41" s="3">
        <v>0</v>
      </c>
      <c r="K41" s="3"/>
      <c r="L41" s="3"/>
      <c r="M41" s="3"/>
    </row>
    <row r="42" spans="1:13" ht="14.1" customHeight="1" x14ac:dyDescent="0.2">
      <c r="A42" s="78"/>
      <c r="B42" s="60" t="s">
        <v>17</v>
      </c>
      <c r="C42" s="3" t="s">
        <v>11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</row>
    <row r="43" spans="1:13" ht="14.1" customHeight="1" x14ac:dyDescent="0.2">
      <c r="A43" s="78"/>
      <c r="B43" s="60"/>
      <c r="C43" s="3" t="s">
        <v>12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</row>
    <row r="44" spans="1:13" ht="14.1" customHeight="1" x14ac:dyDescent="0.2">
      <c r="A44" s="78"/>
      <c r="B44" s="60"/>
      <c r="C44" s="3" t="s">
        <v>5</v>
      </c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4.1" customHeight="1" x14ac:dyDescent="0.2">
      <c r="A45" s="78"/>
      <c r="B45" s="60" t="s">
        <v>20</v>
      </c>
      <c r="C45" s="3" t="s">
        <v>13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</row>
    <row r="46" spans="1:13" ht="14.1" customHeight="1" x14ac:dyDescent="0.2">
      <c r="A46" s="78"/>
      <c r="B46" s="60"/>
      <c r="C46" s="3" t="s">
        <v>14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</row>
    <row r="47" spans="1:13" ht="14.1" customHeight="1" x14ac:dyDescent="0.2">
      <c r="A47" s="79"/>
      <c r="B47" s="60"/>
      <c r="C47" s="3" t="s">
        <v>5</v>
      </c>
      <c r="D47" s="3">
        <f>SUM(D45:D46)</f>
        <v>0</v>
      </c>
      <c r="E47" s="3">
        <f t="shared" ref="E47:K47" si="12">SUM(E45:E46)</f>
        <v>0</v>
      </c>
      <c r="F47" s="3">
        <f t="shared" si="12"/>
        <v>0</v>
      </c>
      <c r="G47" s="3">
        <f t="shared" si="12"/>
        <v>0</v>
      </c>
      <c r="H47" s="3">
        <v>0</v>
      </c>
      <c r="I47" s="3">
        <v>0</v>
      </c>
      <c r="J47" s="3">
        <f t="shared" si="12"/>
        <v>0</v>
      </c>
      <c r="K47" s="3">
        <f t="shared" si="12"/>
        <v>0</v>
      </c>
      <c r="L47" s="3">
        <f>SUM(L45:L46)</f>
        <v>0</v>
      </c>
      <c r="M47" s="3">
        <f>SUM(M45:M46)</f>
        <v>0</v>
      </c>
    </row>
    <row r="48" spans="1:13" ht="17.25" customHeight="1" x14ac:dyDescent="0.2">
      <c r="A48" s="74" t="s">
        <v>50</v>
      </c>
      <c r="B48" s="74"/>
      <c r="C48" s="75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mergeCells count="33"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G8"/>
    <mergeCell ref="I8:J8"/>
    <mergeCell ref="L8:M8"/>
    <mergeCell ref="C10:F10"/>
    <mergeCell ref="G10:H10"/>
    <mergeCell ref="I10:M10"/>
    <mergeCell ref="B39:B41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5" operator="equal">
      <formula>0</formula>
    </cfRule>
  </conditionalFormatting>
  <conditionalFormatting sqref="D41:M41">
    <cfRule type="cellIs" dxfId="2" priority="4" operator="equal">
      <formula>0</formula>
    </cfRule>
  </conditionalFormatting>
  <conditionalFormatting sqref="D44:M44">
    <cfRule type="cellIs" dxfId="1" priority="2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verticalDpi="300" r:id="rId1"/>
  <ignoredErrors>
    <ignoredError sqref="L14:M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EFICIENCIA NDS</vt:lpstr>
      <vt:lpstr>IE PETROLEA</vt:lpstr>
      <vt:lpstr>'EFICIENCIA NDS'!Área_de_impresión</vt:lpstr>
      <vt:lpstr>'IE PETROLEA'!Área_de_impresión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EDUARDO ADALBERTO LEMUS LEON</cp:lastModifiedBy>
  <cp:lastPrinted>2011-06-05T23:13:13Z</cp:lastPrinted>
  <dcterms:created xsi:type="dcterms:W3CDTF">2011-04-06T14:06:40Z</dcterms:created>
  <dcterms:modified xsi:type="dcterms:W3CDTF">2024-05-13T02:11:31Z</dcterms:modified>
</cp:coreProperties>
</file>