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ENOVO\Desktop\Nueva carpeta\"/>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F35" i="2"/>
  <c r="A23" i="1" l="1"/>
  <c r="A24" i="1" l="1"/>
  <c r="A25" i="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s="1"/>
  <c r="A53" i="1" l="1"/>
  <c r="A54" i="1" l="1"/>
  <c r="A55" i="1" l="1"/>
  <c r="A56" i="1" l="1"/>
  <c r="A57" i="1" l="1"/>
  <c r="A58" i="1" l="1"/>
  <c r="A59" i="1" l="1"/>
  <c r="A60" i="1" l="1"/>
  <c r="A61" i="1" l="1"/>
  <c r="A62" i="1" l="1"/>
  <c r="A63" i="1" l="1"/>
  <c r="A64" i="1" l="1"/>
  <c r="A65" i="1" l="1"/>
  <c r="A66" i="1" l="1"/>
  <c r="A67" i="1" l="1"/>
  <c r="A68" i="1" l="1"/>
  <c r="A69" i="1" l="1"/>
  <c r="B19" i="4" s="1"/>
  <c r="D19" i="4" l="1"/>
  <c r="B16" i="4"/>
  <c r="C16" i="4"/>
  <c r="D16" i="4"/>
  <c r="E16" i="4"/>
  <c r="C19" i="4"/>
  <c r="B17" i="4"/>
  <c r="E17" i="4"/>
  <c r="E19" i="4"/>
  <c r="C17" i="4"/>
  <c r="B18" i="4"/>
  <c r="D17" i="4"/>
  <c r="E18" i="4"/>
  <c r="D18" i="4"/>
  <c r="C18" i="4"/>
  <c r="B21" i="4"/>
  <c r="D20" i="4"/>
  <c r="E20" i="4"/>
  <c r="B20" i="4"/>
  <c r="C20" i="4"/>
  <c r="E22" i="4"/>
  <c r="C21" i="4"/>
  <c r="C22" i="4"/>
  <c r="C27" i="4"/>
  <c r="E21" i="4"/>
  <c r="E32" i="4"/>
  <c r="B22" i="4"/>
  <c r="D21" i="4"/>
  <c r="B58" i="4"/>
  <c r="D22" i="4"/>
  <c r="E23" i="4"/>
  <c r="B24" i="4"/>
  <c r="E61" i="4"/>
  <c r="C23" i="4"/>
  <c r="E26" i="4"/>
  <c r="B28" i="4"/>
  <c r="E24" i="4"/>
  <c r="D49" i="4"/>
  <c r="B23" i="4"/>
  <c r="D23" i="4"/>
  <c r="B25" i="4"/>
  <c r="C24" i="4"/>
  <c r="D24" i="4"/>
  <c r="D25" i="4"/>
  <c r="D74" i="4"/>
  <c r="E38" i="4"/>
  <c r="C25" i="4"/>
  <c r="B37" i="4"/>
  <c r="E25" i="4"/>
  <c r="C66" i="4"/>
  <c r="D26" i="4"/>
  <c r="E31" i="4"/>
  <c r="C75" i="4"/>
  <c r="B26" i="4"/>
  <c r="C26" i="4"/>
  <c r="C57" i="4"/>
  <c r="D41" i="4"/>
  <c r="B49" i="4"/>
  <c r="B45" i="4"/>
  <c r="B33" i="4"/>
  <c r="E53" i="4"/>
  <c r="E69" i="4"/>
  <c r="E66" i="4"/>
  <c r="C72" i="4"/>
  <c r="D64" i="4"/>
  <c r="C56" i="4"/>
  <c r="D47" i="4"/>
  <c r="D39" i="4"/>
  <c r="D28" i="4"/>
  <c r="B27" i="4"/>
  <c r="B29" i="4"/>
  <c r="B42" i="4"/>
  <c r="B35" i="4"/>
  <c r="E47" i="4"/>
  <c r="E33" i="4"/>
  <c r="E40" i="4"/>
  <c r="E27" i="4"/>
  <c r="D69" i="4"/>
  <c r="C62" i="4"/>
  <c r="D55" i="4"/>
  <c r="C46" i="4"/>
  <c r="C38" i="4"/>
  <c r="B76" i="4"/>
  <c r="B55" i="4"/>
  <c r="B46" i="4"/>
  <c r="B67" i="4"/>
  <c r="E68" i="4"/>
  <c r="E44" i="4"/>
  <c r="E73" i="4"/>
  <c r="D68" i="4"/>
  <c r="D60" i="4"/>
  <c r="D51" i="4"/>
  <c r="C43" i="4"/>
  <c r="C36" i="4"/>
  <c r="D27" i="4"/>
  <c r="B69" i="4"/>
  <c r="B36" i="4"/>
  <c r="B57" i="4"/>
  <c r="D76" i="4"/>
  <c r="E60" i="4"/>
  <c r="E43" i="4"/>
  <c r="E63" i="4"/>
  <c r="D67" i="4"/>
  <c r="D53" i="4"/>
  <c r="C42" i="4"/>
  <c r="D37" i="4"/>
  <c r="D31" i="4"/>
  <c r="C28" i="4"/>
  <c r="D33" i="4"/>
  <c r="C32" i="4"/>
  <c r="B75" i="4"/>
  <c r="B64" i="4"/>
  <c r="B61" i="4"/>
  <c r="B59" i="4"/>
  <c r="B66" i="4"/>
  <c r="E75" i="4"/>
  <c r="E39" i="4"/>
  <c r="E34" i="4"/>
  <c r="E45" i="4"/>
  <c r="D73" i="4"/>
  <c r="D71" i="4"/>
  <c r="C63" i="4"/>
  <c r="D59" i="4"/>
  <c r="D54" i="4"/>
  <c r="C49" i="4"/>
  <c r="D45" i="4"/>
  <c r="D40" i="4"/>
  <c r="D35" i="4"/>
  <c r="B43" i="4"/>
  <c r="B39" i="4"/>
  <c r="B52" i="4"/>
  <c r="B73" i="4"/>
  <c r="B40" i="4"/>
  <c r="B65" i="4"/>
  <c r="B30" i="4"/>
  <c r="B53" i="4"/>
  <c r="B41" i="4"/>
  <c r="B60" i="4"/>
  <c r="B50" i="4"/>
  <c r="B31" i="4"/>
  <c r="C76" i="4"/>
  <c r="E56" i="4"/>
  <c r="E64" i="4"/>
  <c r="E42" i="4"/>
  <c r="E50" i="4"/>
  <c r="E36" i="4"/>
  <c r="E29" i="4"/>
  <c r="E59" i="4"/>
  <c r="E30" i="4"/>
  <c r="E51" i="4"/>
  <c r="E76" i="4"/>
  <c r="E54" i="4"/>
  <c r="C73" i="4"/>
  <c r="C71" i="4"/>
  <c r="C70" i="4"/>
  <c r="C67" i="4"/>
  <c r="C65" i="4"/>
  <c r="D62" i="4"/>
  <c r="D61" i="4"/>
  <c r="C59" i="4"/>
  <c r="D56" i="4"/>
  <c r="C54" i="4"/>
  <c r="C53" i="4"/>
  <c r="C51" i="4"/>
  <c r="C50" i="4"/>
  <c r="C47" i="4"/>
  <c r="C45" i="4"/>
  <c r="D43" i="4"/>
  <c r="C41" i="4"/>
  <c r="C39" i="4"/>
  <c r="C37" i="4"/>
  <c r="C35" i="4"/>
  <c r="D32" i="4"/>
  <c r="D30" i="4"/>
  <c r="B48" i="4"/>
  <c r="B32" i="4"/>
  <c r="B74" i="4"/>
  <c r="B71" i="4"/>
  <c r="E72" i="4"/>
  <c r="E49" i="4"/>
  <c r="E71" i="4"/>
  <c r="E28" i="4"/>
  <c r="E37" i="4"/>
  <c r="E74" i="4"/>
  <c r="C69" i="4"/>
  <c r="D65" i="4"/>
  <c r="C61" i="4"/>
  <c r="D57" i="4"/>
  <c r="C52" i="4"/>
  <c r="D48" i="4"/>
  <c r="D42" i="4"/>
  <c r="D34" i="4"/>
  <c r="B72" i="4"/>
  <c r="B44" i="4"/>
  <c r="B54" i="4"/>
  <c r="B62" i="4"/>
  <c r="B68" i="4"/>
  <c r="B47" i="4"/>
  <c r="B70" i="4"/>
  <c r="B63" i="4"/>
  <c r="B51" i="4"/>
  <c r="B38" i="4"/>
  <c r="B34" i="4"/>
  <c r="B56" i="4"/>
  <c r="D75" i="4"/>
  <c r="E65" i="4"/>
  <c r="E41" i="4"/>
  <c r="E55" i="4"/>
  <c r="E67" i="4"/>
  <c r="E62" i="4"/>
  <c r="E35" i="4"/>
  <c r="E70" i="4"/>
  <c r="E52" i="4"/>
  <c r="E57" i="4"/>
  <c r="E48" i="4"/>
  <c r="E46" i="4"/>
  <c r="E58" i="4"/>
  <c r="D72" i="4"/>
  <c r="D70" i="4"/>
  <c r="C68" i="4"/>
  <c r="D66" i="4"/>
  <c r="C64" i="4"/>
  <c r="D63" i="4"/>
  <c r="C60" i="4"/>
  <c r="C58" i="4"/>
  <c r="D58" i="4"/>
  <c r="C74" i="4"/>
  <c r="D52" i="4"/>
  <c r="D50" i="4"/>
  <c r="C48" i="4"/>
  <c r="D46" i="4"/>
  <c r="C55" i="4"/>
  <c r="C44" i="4"/>
  <c r="C40" i="4"/>
  <c r="D38" i="4"/>
  <c r="D36" i="4"/>
  <c r="D44" i="4"/>
  <c r="C34" i="4"/>
  <c r="C33" i="4"/>
  <c r="C30" i="4"/>
  <c r="D29" i="4"/>
  <c r="C31" i="4"/>
  <c r="C29"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<sst xmlns="http://schemas.openxmlformats.org/spreadsheetml/2006/main" count="437" uniqueCount="269">
  <si>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</si>
  <si>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</si>
  <si>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</si>
  <si>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</si>
  <si>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</si>
  <si>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</si>
  <si>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</si>
  <si>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</si>
  <si>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</si>
  <si>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</si>
  <si>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</si>
  <si>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</si>
  <si>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</si>
  <si>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</si>
  <si>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</si>
  <si>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</si>
  <si>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</si>
  <si>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</si>
  <si>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</si>
  <si>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</si>
  <si>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</si>
  <si>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</si>
  <si>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</si>
  <si>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</si>
  <si>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</si>
  <si>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</si>
  <si>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</si>
  <si>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</si>
  <si>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</si>
  <si>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</si>
  <si>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</si>
  <si>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</si>
  <si>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</si>
  <si>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</si>
  <si>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</si>
  <si>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</si>
  <si>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</si>
  <si>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</si>
  <si>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</si>
  <si>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</si>
  <si>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</si>
  <si>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</si>
  <si>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</si>
  <si>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</si>
  <si>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</si>
  <si>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</si>
  <si>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</si>
  <si>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</si>
  <si>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</si>
  <si>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</si>
  <si>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</si>
  <si>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</si>
  <si>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</si>
  <si>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</si>
  <si>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</si>
  <si>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</si>
  <si>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</si>
  <si>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</si>
  <si>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</si>
  <si>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</si>
  <si>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</si>
  <si>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</si>
  <si>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</si>
  <si>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</si>
  <si>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</si>
  <si>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</si>
  <si>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</si>
  <si>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</si>
  <si>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</si>
  <si>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</si>
  <si>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</si>
  <si>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</si>
  <si>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</si>
  <si>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</si>
  <si>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</si>
  <si>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</si>
  <si>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</si>
  <si>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</si>
  <si>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</si>
  <si>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</si>
  <si>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</si>
  <si>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</si>
  <si>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</si>
  <si>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</si>
  <si>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</si>
  <si>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</si>
  <si>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</si>
  <si>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</si>
  <si>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</si>
  <si>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</si>
  <si>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</si>
  <si>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</si>
  <si>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</si>
  <si>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</si>
  <si>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</si>
  <si>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</si>
  <si>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</si>
  <si>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</si>
  <si>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</si>
  <si>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</si>
  <si>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</si>
  <si>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</si>
  <si>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</si>
  <si>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</si>
  <si>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</si>
  <si>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</si>
  <si>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</si>
  <si>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</si>
  <si>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</si>
  <si>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</si>
  <si>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</si>
  <si>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</si>
  <si>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</si>
  <si>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</si>
  <si>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</si>
  <si>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</si>
  <si>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</si>
  <si>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</si>
  <si>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</si>
  <si>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</si>
  <si>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</si>
  <si>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</si>
  <si>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</si>
  <si>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</si>
  <si>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</si>
  <si>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</si>
  <si>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</si>
  <si>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</si>
  <si>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</si>
  <si>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</si>
  <si>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</si>
  <si>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</si>
  <si>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</si>
  <si>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</si>
  <si>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</si>
  <si>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</si>
  <si>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</si>
  <si>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</si>
  <si>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</si>
  <si>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</si>
  <si>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</si>
  <si>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</si>
  <si>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</si>
  <si>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</si>
  <si>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</si>
  <si>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</si>
  <si>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</si>
  <si>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</si>
  <si>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</si>
  <si>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</si>
  <si>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</si>
  <si>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</si>
  <si>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</si>
  <si>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</si>
  <si>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</si>
  <si>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</si>
  <si>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</si>
  <si>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</si>
  <si>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</si>
  <si>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</si>
  <si>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</si>
  <si>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</si>
  <si>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</si>
  <si>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</si>
  <si>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</si>
  <si>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</si>
  <si>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</si>
  <si>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</si>
  <si>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</si>
  <si>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</si>
  <si>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</si>
  <si>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</si>
  <si>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</si>
  <si>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</si>
  <si>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</si>
  <si>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</si>
  <si>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</si>
  <si>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</si>
  <si>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</si>
  <si>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</si>
  <si>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</si>
  <si>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</si>
  <si>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</si>
  <si>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</si>
  <si>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</si>
  <si>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</si>
  <si>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</si>
  <si>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</si>
  <si>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</si>
  <si>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</si>
  <si>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</si>
  <si>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</si>
  <si>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</si>
  <si>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</si>
  <si>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</si>
  <si>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</si>
  <si>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</si>
  <si>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</si>
  <si>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</si>
  <si>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</si>
  <si>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</si>
  <si>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</si>
  <si>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</si>
  <si>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</si>
  <si>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</si>
  <si>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</si>
  <si>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</si>
  <si>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</si>
  <si>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</si>
  <si>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</si>
  <si>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</si>
  <si>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</si>
  <si>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</si>
  <si>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</si>
  <si>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</si>
  <si>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</si>
  <si>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</si>
  <si>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</si>
  <si>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</si>
  <si>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Porcentaje de 80% de presencialidad de los entes convocados a la rendición de cuentas</t>
  </si>
  <si>
    <t>Dilvulgación de la convocatoria a través de diversos medios y recursos</t>
  </si>
  <si>
    <t>Garantizar espacios de participación para los diferentes entes institucionales</t>
  </si>
  <si>
    <t>Socializar la información de manera clara y precisa para lograr el interés de los participantes</t>
  </si>
  <si>
    <t>Alcanzar un nivel amplio de divulgación de la información institucional en relación a la gestión realizada en la vigencia 2022</t>
  </si>
  <si>
    <t>Brindar información clara y oportuna de la gestión institucional desde las cuatro áreas del PEI, sobre las acciones y procesos realizados en la vigencia 2022</t>
  </si>
  <si>
    <t>Lograr la participación activa de todos los entes convocados, brindando información clara y oportuna, en la rendición de cuentas de la vigencia 2022.</t>
  </si>
  <si>
    <t>BOCHALEMA</t>
  </si>
  <si>
    <t>CENTRO EDUCATIVO RURAL LA COLONIA</t>
  </si>
  <si>
    <t>JUAN CARLOS CHAUSTRE PEÑALOZA</t>
  </si>
  <si>
    <t>Se analiza con el grupo de docentes y se invita a la comunidad educativa, padres de familia, veedores y demas miembros de la comunidad en general para socializar la inversión de los recursos que opta el gobierno.</t>
  </si>
  <si>
    <t>En el reporte de la rendición de cuentas del año anterior se pudo evidenciar que de manera virtual no se cuenta con la participacion de la comunidad en general ya que la mayoria no cuenta con medios tecnologicos. Destacando que esta fue una de las debilidades presentadas. Sin embargo en el 2021 se trabajó de manera presencial esto beneficia a la comunidad educativa porque puede aportar ideas y opiniones. Sin embargo si algún miembro de la comunidad desea trabajar y participar de manera virtual tambien se le brinda la oportunidad</t>
  </si>
  <si>
    <t>Socialización al equipo de trabajo, invitación y divulgación de la información a cada una de las sedes e invitación de la comunidad educativa a la socialización de la rendición de cuentas del respectivo año a tratar.</t>
  </si>
  <si>
    <t>El señor director da a conocer a su equipo docente de qué manera y cómo se invirtieron los recursos teniendo en cuenta las necesidades de cada sede y estos a su vez inviten a la comunidad  a participar en la rendición de cuentas junto con los demás miembros de la comunidad educativa.</t>
  </si>
  <si>
    <t>Para el proceso de rendición de cuentas se tuvieron en cuenta las necesidades prioritarias de cada una de las sedes que integra el CER la Colonia. Mostrando como soporte informes y facturas de las inversiones realizadas al igual que la entrega de las mismas a cada sede.</t>
  </si>
  <si>
    <t>Cada equipo de trabajo que conforman los docentes estuvieron pendientes de la planeación de las actividades que se establecieron en compañía del director y de esta manera tener en cuenta todo este proceso para llevar a cabo la rendición de cuentas junto con la comunidad</t>
  </si>
  <si>
    <t>El grupo de trabajo docente propuso actividades, metas y estrategias que `promueven un mejoramiento institucional haciendo relación a nuevas oportunidades en el desarrollo de acciones pedagogicas.</t>
  </si>
  <si>
    <t>Para estas actividades se realizan encuentros programados y si es pertinente se refuerzan en los microcentros que se realizan en las diferentes sedes del centro educativo rural la colonia.</t>
  </si>
  <si>
    <t>A partir del diagnóstico y priorización de las necesidades del centro educativo se lleva a cabo la distribución de los recursos para cumplir los objetivos planteados durante el año vigente.</t>
  </si>
  <si>
    <t xml:space="preserve">Se cuenta con los espacios de dialogo donde se
justifica la gestión, con portunidad de escenarios
presenciales y se complementa si existen las condiciones, con
medios virtuales.
</t>
  </si>
  <si>
    <t>Inicialmente se plantea  un espacio de interlocución directa entre el grupo de trabajo docente 
y de esta manera facilitar la gestión y manejo de los recursos de una manera responsable y eficaz.</t>
  </si>
  <si>
    <t>El trabajo se desarrolla teniendo en cuenta algunos retos, que se llevan a cabo desarrollando  a partir de
estrategias para la mejora y fortalecimiento integral de la
calidad de la educación de preescolar y basica primaria  del modelo educativo escuela nueva</t>
  </si>
  <si>
    <t>La rendición de cuentas desarrolló actividades que fomentaba el aporte de ideas, conocer los avances en metas y logros. Por lo tanto allí se reunian los equipos de trabajo para focalizar acciones que ayudaran al desarrollo de las etapas de la estrategia de la rendición de cuentas en compañia de la comunidad educativa.</t>
  </si>
  <si>
    <t>Se atendió a los invitados a la rendición de cuentas en donde se desarrollo actividades pedagogicas de intervención, un compartir y la entrega de material escrito para la retroalimentación de la información en sus respectivas comunidades y veredas.</t>
  </si>
  <si>
    <t>Se brindan espacios de dialogo sobre la ejecución de actividades que se implementan  para dar seguimiento al
cumplimiento de los compromisos adquiridos. De igual manera se analiza la implementación de la estrategia de rendición de cuentas,
y el resultado de los espacios desarrollados durante la vigencia y la optimizacion de los recursos.</t>
  </si>
  <si>
    <t>Los canales usados en el CER La colonia fueron: uso de whatsapp, mensajes de texto, guias impresas</t>
  </si>
  <si>
    <t>cada area de gestion tiene el lider encargado de socializar la rendicion de cuentas</t>
  </si>
  <si>
    <t xml:space="preserve">convocatoria a representantes de los padres de familia de cada sede, uso de video beam, computador. </t>
  </si>
  <si>
    <t>se institucionalizó presentacion en power point por equipos de gestion para la socializacion de rendicion de cuentas.</t>
  </si>
  <si>
    <t>se lleva registro contable que se plasma en diapositivas para darse a conocer con toda la comunicad</t>
  </si>
  <si>
    <t>se priorizan los temas por cada area de gestion fortaleciendo objetivos y metas del pmi y la inversion de algunos recursos para el cumplimiento a lo planteado</t>
  </si>
  <si>
    <t>de acuerdo al seguimiento hecho al pmi en un alto porcentaje se cumplieron con las metas y objetivos propuestos</t>
  </si>
  <si>
    <t>se realiza el seguimiento a las metas, objetivos e indicadores valorando cada una de las tareas en cada area de gestion y su impacto en la comunidad educativa</t>
  </si>
  <si>
    <t>se hace lista de requerimentos en cada sede y se verifica mediante oficio con los docentes de estas necesidades luego se prioriza para cotizar y contratar</t>
  </si>
  <si>
    <t>las acciones son evaluadas de acuerdo a lo planteado y se pueden dar como ejecutadas, no iniciadas y en ejecucion.</t>
  </si>
  <si>
    <t>frente a las quejas o reclamos se hace un conducto regular en primera instancia el dialogo luego compromisos y en tercer lugar solicitud de ayuda experta en el tema</t>
  </si>
  <si>
    <t>la direccion recibe los documentos y trabajos realizados por cada area de gestion verifica los resultados y se suben a la plataforma</t>
  </si>
  <si>
    <t>el CER cuenta con el grupo de whatsapp por el cual se realizan convocatorias, se agendan reuniones, se preparan actividades para el trabajo con el equipo de docentes</t>
  </si>
  <si>
    <t>en cada una de las sedes se informa sobre la rendicion de cuentas y se compromete al representante de padres de familia a que asista y participe en dicha actividad.</t>
  </si>
  <si>
    <t>se hacen la invitacion por escrito a los diferentes entes municipales para que asistan a dicho evento</t>
  </si>
  <si>
    <t>Al finalizar el año se habrá socializado el diagnostico del proceso de rendicion de cuentas al 100% de los docentes del establecimiento educativo.</t>
  </si>
  <si>
    <t>Socialización del diagnóstico</t>
  </si>
  <si>
    <t>Crear espacios para la socialización del diagnostico a todos los docentes</t>
  </si>
  <si>
    <t>Tecnológicos y Humanos</t>
  </si>
  <si>
    <t>Para el año entrante se hará la invitación a la Rendición de Cuentas con 30 días de anticipación</t>
  </si>
  <si>
    <t>Invitaciones enviadas</t>
  </si>
  <si>
    <t>Enviar las invitaciones con 30 días de anticipación</t>
  </si>
  <si>
    <t>Para el año entrante se enviará un comunicado a los padres de familia para que conozcan con anterioridad los datos a tratar en la reunión</t>
  </si>
  <si>
    <t>Informe a Padres y Estudiantes</t>
  </si>
  <si>
    <t>Elaborar y entregar un informe a padres y estudiantes sobre el manejo del presupuesto escolar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</si>
</sst>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5" fontId="5" fillId="5" borderId="1" xfId="0" applyNumberFormat="1" applyFont="1" applyFill="1" applyBorder="1" applyAlignment="1" applyProtection="1">
      <alignment horizontal="justify" vertical="center"/>
      <protection locked="0"/>
    </xf>
    <xf numFmtId="1" fontId="0" fillId="0" borderId="70" xfId="0" applyNumberFormat="1" applyFont="1" applyBorder="1" applyAlignment="1" applyProtection="1">
      <alignment horizontal="center" vertical="center" wrapText="1"/>
      <protection locked="0"/>
    </xf>
    <xf numFmtId="0" fontId="0" fillId="0" borderId="71" xfId="0" applyFont="1" applyBorder="1" applyAlignment="1" applyProtection="1">
      <alignment horizontal="center" wrapText="1"/>
      <protection locked="0"/>
    </xf>
    <xf numFmtId="0" fontId="0" fillId="0" borderId="71" xfId="0" applyFont="1" applyBorder="1" applyAlignment="1" applyProtection="1">
      <alignment wrapText="1"/>
      <protection locked="0"/>
    </xf>
    <xf numFmtId="0" fontId="0" fillId="0" borderId="71" xfId="0" applyFont="1" applyBorder="1" applyAlignment="1" applyProtection="1">
      <alignment vertical="top"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58">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87.786885245901644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84.095238095238102</c:v>
                </c:pt>
                <c:pt idx="1">
                  <c:v>88.571428571428569</c:v>
                </c:pt>
                <c:pt idx="2">
                  <c:v>91.111111111111114</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76.666666666666671</c:v>
                </c:pt>
                <c:pt idx="2">
                  <c:v>90</c:v>
                </c:pt>
                <c:pt idx="3">
                  <c:v>81.666666666666671</c:v>
                </c:pt>
                <c:pt idx="4">
                  <c:v>92.142857142857139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85.714285714285708</c:v>
                </c:pt>
                <c:pt idx="1">
                  <c:v>86.666666666666671</c:v>
                </c:pt>
                <c:pt idx="2">
                  <c:v>73.333333333333329</c:v>
                </c:pt>
                <c:pt idx="3">
                  <c:v>90</c:v>
                </c:pt>
                <c:pt idx="4" formatCode="0.00">
                  <c:v>94.166666666666671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4343" y="85725"/>
          <a:ext cx="771965"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90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6624" y="104774"/>
          <a:ext cx="1162051" cy="774919"/>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0358" y="19050"/>
          <a:ext cx="1005241" cy="870169"/>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9914"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10"/>
      <c r="G4" s="110"/>
      <c r="H4" s="110"/>
      <c r="I4" s="110"/>
      <c r="J4" s="110"/>
      <c r="K4" s="110"/>
      <c r="L4" s="54"/>
      <c r="M4" s="49"/>
    </row>
    <row r="5" spans="1:13" s="8" customFormat="1" x14ac:dyDescent="0.25">
      <c r="A5" s="49"/>
      <c r="B5" s="53"/>
      <c r="C5" s="49"/>
      <c r="D5" s="49"/>
      <c r="E5" s="49"/>
      <c r="F5" s="111"/>
      <c r="G5" s="111"/>
      <c r="H5" s="111"/>
      <c r="I5" s="111"/>
      <c r="J5" s="111"/>
      <c r="K5" s="111"/>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2" t="s">
        <v>106</v>
      </c>
      <c r="D8" s="112"/>
      <c r="E8" s="112"/>
      <c r="F8" s="112"/>
      <c r="G8" s="112"/>
      <c r="H8" s="112"/>
      <c r="I8" s="112"/>
      <c r="J8" s="112"/>
      <c r="K8" s="112"/>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18" zoomScale="85" zoomScaleNormal="85" workbookViewId="0"/>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2" customFormat="1" ht="21" customHeight="1" x14ac:dyDescent="0.25">
      <c r="A30" s="168" t="s">
        <v>61</v>
      </c>
      <c r="B30" s="169"/>
      <c r="C30" s="169"/>
      <c r="D30" s="193" t="s">
        <v>167</v>
      </c>
      <c r="E30" s="194"/>
      <c r="F30" s="194"/>
      <c r="G30" s="194"/>
      <c r="H30" s="194"/>
      <c r="I30" s="194"/>
      <c r="J30" s="194"/>
      <c r="K30" s="194"/>
      <c r="L30" s="194"/>
      <c r="M30" s="208"/>
    </row>
    <row r="31" spans="1:13" s="92" customFormat="1" ht="33.75" customHeight="1" x14ac:dyDescent="0.25">
      <c r="A31" s="141" t="s">
        <v>132</v>
      </c>
      <c r="B31" s="142"/>
      <c r="C31" s="142"/>
      <c r="D31" s="143" t="s">
        <v>168</v>
      </c>
      <c r="E31" s="144"/>
      <c r="F31" s="144"/>
      <c r="G31" s="144"/>
      <c r="H31" s="144"/>
      <c r="I31" s="144"/>
      <c r="J31" s="144"/>
      <c r="K31" s="144"/>
      <c r="L31" s="144"/>
      <c r="M31" s="145"/>
    </row>
    <row r="32" spans="1:13" s="92" customFormat="1" ht="30" customHeight="1" x14ac:dyDescent="0.25">
      <c r="A32" s="141" t="s">
        <v>133</v>
      </c>
      <c r="B32" s="142"/>
      <c r="C32" s="142"/>
      <c r="D32" s="146" t="s">
        <v>169</v>
      </c>
      <c r="E32" s="147"/>
      <c r="F32" s="147"/>
      <c r="G32" s="147"/>
      <c r="H32" s="147"/>
      <c r="I32" s="147"/>
      <c r="J32" s="147"/>
      <c r="K32" s="147"/>
      <c r="L32" s="147"/>
      <c r="M32" s="148"/>
    </row>
    <row r="33" spans="1:13" s="92" customFormat="1" ht="31.5" customHeight="1" x14ac:dyDescent="0.25">
      <c r="A33" s="141" t="s">
        <v>62</v>
      </c>
      <c r="B33" s="142"/>
      <c r="C33" s="142"/>
      <c r="D33" s="146" t="s">
        <v>170</v>
      </c>
      <c r="E33" s="147"/>
      <c r="F33" s="147"/>
      <c r="G33" s="147"/>
      <c r="H33" s="147"/>
      <c r="I33" s="147"/>
      <c r="J33" s="147"/>
      <c r="K33" s="147"/>
      <c r="L33" s="147"/>
      <c r="M33" s="148"/>
    </row>
    <row r="34" spans="1:13" s="92" customFormat="1" ht="30.75" customHeight="1" x14ac:dyDescent="0.25">
      <c r="A34" s="141" t="s">
        <v>134</v>
      </c>
      <c r="B34" s="142"/>
      <c r="C34" s="142"/>
      <c r="D34" s="143" t="s">
        <v>171</v>
      </c>
      <c r="E34" s="144"/>
      <c r="F34" s="144"/>
      <c r="G34" s="144"/>
      <c r="H34" s="144"/>
      <c r="I34" s="144"/>
      <c r="J34" s="144"/>
      <c r="K34" s="144"/>
      <c r="L34" s="144"/>
      <c r="M34" s="145"/>
    </row>
    <row r="35" spans="1:13" s="92" customFormat="1" ht="35.25" customHeight="1" x14ac:dyDescent="0.25">
      <c r="A35" s="141" t="s">
        <v>88</v>
      </c>
      <c r="B35" s="142"/>
      <c r="C35" s="142"/>
      <c r="D35" s="143" t="s">
        <v>172</v>
      </c>
      <c r="E35" s="144"/>
      <c r="F35" s="144"/>
      <c r="G35" s="144"/>
      <c r="H35" s="144"/>
      <c r="I35" s="144"/>
      <c r="J35" s="144"/>
      <c r="K35" s="144"/>
      <c r="L35" s="144"/>
      <c r="M35" s="145"/>
    </row>
    <row r="36" spans="1:13" s="92" customFormat="1" ht="21" customHeight="1" x14ac:dyDescent="0.25">
      <c r="A36" s="141" t="s">
        <v>0</v>
      </c>
      <c r="B36" s="142"/>
      <c r="C36" s="142"/>
      <c r="D36" s="146" t="s">
        <v>173</v>
      </c>
      <c r="E36" s="147"/>
      <c r="F36" s="147"/>
      <c r="G36" s="147"/>
      <c r="H36" s="147"/>
      <c r="I36" s="147"/>
      <c r="J36" s="147"/>
      <c r="K36" s="147"/>
      <c r="L36" s="147"/>
      <c r="M36" s="148"/>
    </row>
    <row r="37" spans="1:13" s="92" customFormat="1" ht="36.75" customHeight="1" x14ac:dyDescent="0.25">
      <c r="A37" s="141" t="s">
        <v>1</v>
      </c>
      <c r="B37" s="142"/>
      <c r="C37" s="142"/>
      <c r="D37" s="143" t="s">
        <v>174</v>
      </c>
      <c r="E37" s="144"/>
      <c r="F37" s="144"/>
      <c r="G37" s="144"/>
      <c r="H37" s="144"/>
      <c r="I37" s="144"/>
      <c r="J37" s="144"/>
      <c r="K37" s="144"/>
      <c r="L37" s="144"/>
      <c r="M37" s="145"/>
    </row>
    <row r="38" spans="1:13" s="92" customFormat="1" ht="35.25" customHeight="1" x14ac:dyDescent="0.25">
      <c r="A38" s="141" t="s">
        <v>2</v>
      </c>
      <c r="B38" s="142"/>
      <c r="C38" s="142"/>
      <c r="D38" s="143" t="s">
        <v>175</v>
      </c>
      <c r="E38" s="144"/>
      <c r="F38" s="144"/>
      <c r="G38" s="144"/>
      <c r="H38" s="144"/>
      <c r="I38" s="144"/>
      <c r="J38" s="144"/>
      <c r="K38" s="144"/>
      <c r="L38" s="144"/>
      <c r="M38" s="145"/>
    </row>
    <row r="39" spans="1:13" s="92" customFormat="1" ht="21" customHeight="1" x14ac:dyDescent="0.25">
      <c r="A39" s="182" t="s">
        <v>1</v>
      </c>
      <c r="B39" s="144"/>
      <c r="C39" s="183"/>
      <c r="D39" s="146" t="s">
        <v>176</v>
      </c>
      <c r="E39" s="147"/>
      <c r="F39" s="147"/>
      <c r="G39" s="147"/>
      <c r="H39" s="147"/>
      <c r="I39" s="147"/>
      <c r="J39" s="147"/>
      <c r="K39" s="147"/>
      <c r="L39" s="147"/>
      <c r="M39" s="148"/>
    </row>
    <row r="40" spans="1:13" s="92" customFormat="1" ht="31.5" customHeight="1" x14ac:dyDescent="0.25">
      <c r="A40" s="182" t="s">
        <v>135</v>
      </c>
      <c r="B40" s="144"/>
      <c r="C40" s="183"/>
      <c r="D40" s="146" t="s">
        <v>177</v>
      </c>
      <c r="E40" s="147"/>
      <c r="F40" s="147"/>
      <c r="G40" s="147"/>
      <c r="H40" s="147"/>
      <c r="I40" s="147"/>
      <c r="J40" s="147"/>
      <c r="K40" s="147"/>
      <c r="L40" s="147"/>
      <c r="M40" s="148"/>
    </row>
    <row r="41" spans="1:13" s="92" customFormat="1" ht="54" customHeight="1" x14ac:dyDescent="0.25">
      <c r="A41" s="182" t="s">
        <v>136</v>
      </c>
      <c r="B41" s="144"/>
      <c r="C41" s="183"/>
      <c r="D41" s="143" t="s">
        <v>189</v>
      </c>
      <c r="E41" s="144"/>
      <c r="F41" s="144"/>
      <c r="G41" s="144"/>
      <c r="H41" s="144"/>
      <c r="I41" s="144"/>
      <c r="J41" s="144"/>
      <c r="K41" s="144"/>
      <c r="L41" s="144"/>
      <c r="M41" s="145"/>
    </row>
    <row r="42" spans="1:13" s="92"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 zoomScale="87" zoomScaleNormal="87" workbookViewId="0">
      <selection activeCell="K7" sqref="K7"/>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9"/>
      <c r="C3" s="250"/>
      <c r="D3" s="250"/>
      <c r="E3" s="245" t="s">
        <v>107</v>
      </c>
      <c r="F3" s="245"/>
      <c r="G3" s="245"/>
      <c r="H3" s="245"/>
      <c r="I3" s="245"/>
      <c r="J3" s="246"/>
    </row>
    <row r="4" spans="1:10" s="8" customFormat="1" ht="26.25" customHeight="1" x14ac:dyDescent="0.35">
      <c r="A4" s="49"/>
      <c r="B4" s="251"/>
      <c r="C4" s="252"/>
      <c r="D4" s="252"/>
      <c r="E4" s="247" t="s">
        <v>77</v>
      </c>
      <c r="F4" s="247"/>
      <c r="G4" s="247"/>
      <c r="H4" s="247"/>
      <c r="I4" s="247"/>
      <c r="J4" s="248"/>
    </row>
    <row r="5" spans="1:10" s="8" customFormat="1" ht="33" customHeight="1" x14ac:dyDescent="0.25">
      <c r="A5" s="49"/>
      <c r="B5" s="225" t="s">
        <v>61</v>
      </c>
      <c r="C5" s="225"/>
      <c r="D5" s="225"/>
      <c r="E5" s="28" t="s">
        <v>226</v>
      </c>
      <c r="F5" s="28"/>
      <c r="G5" s="35" t="s">
        <v>85</v>
      </c>
      <c r="H5" s="105">
        <v>44981</v>
      </c>
      <c r="I5" s="256" t="s">
        <v>88</v>
      </c>
      <c r="J5" s="256"/>
    </row>
    <row r="6" spans="1:10" s="8" customFormat="1" ht="30.75" customHeight="1" x14ac:dyDescent="0.25">
      <c r="A6" s="49"/>
      <c r="B6" s="225" t="s">
        <v>120</v>
      </c>
      <c r="C6" s="225"/>
      <c r="D6" s="225"/>
      <c r="E6" s="28">
        <v>254099000041</v>
      </c>
      <c r="F6" s="28"/>
      <c r="G6" s="71" t="s">
        <v>62</v>
      </c>
      <c r="H6" s="28" t="s">
        <v>227</v>
      </c>
      <c r="I6" s="224">
        <f>IF(SUM(I9:I69)=0,"",AVERAGE(I9:I69))</f>
        <v>87.786885245901644</v>
      </c>
      <c r="J6" s="224"/>
    </row>
    <row r="7" spans="1:10" s="8" customFormat="1" ht="17.25" customHeight="1" x14ac:dyDescent="0.25">
      <c r="A7" s="49"/>
      <c r="B7" s="225" t="s">
        <v>86</v>
      </c>
      <c r="C7" s="225"/>
      <c r="D7" s="225"/>
      <c r="E7" s="226" t="s">
        <v>228</v>
      </c>
      <c r="F7" s="227"/>
      <c r="G7" s="227"/>
      <c r="H7" s="228"/>
      <c r="I7" s="224"/>
      <c r="J7" s="224"/>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7" t="s">
        <v>4</v>
      </c>
      <c r="C9" s="64" t="s">
        <v>4</v>
      </c>
      <c r="D9" s="229">
        <f>IF(SUM(G9:G27)=0,"",AVERAGE(G9:G27))</f>
        <v>84.095238095238102</v>
      </c>
      <c r="E9" s="32" t="s">
        <v>6</v>
      </c>
      <c r="F9" s="67" t="s">
        <v>6</v>
      </c>
      <c r="G9" s="29">
        <f>IF(SUM(I9:I9)=0,"",AVERAGE(I9:I9))</f>
        <v>80</v>
      </c>
      <c r="H9" s="37" t="s">
        <v>92</v>
      </c>
      <c r="I9" s="106">
        <v>80</v>
      </c>
      <c r="J9" s="107" t="s">
        <v>229</v>
      </c>
    </row>
    <row r="10" spans="1:10" s="8" customFormat="1" ht="51" customHeight="1" x14ac:dyDescent="0.25">
      <c r="A10" s="63" t="str">
        <f>IF(I10&lt;61,MAX($A$8:A9)+1,"")</f>
        <v/>
      </c>
      <c r="B10" s="258"/>
      <c r="C10" s="64" t="s">
        <v>4</v>
      </c>
      <c r="D10" s="230"/>
      <c r="E10" s="260" t="s">
        <v>43</v>
      </c>
      <c r="F10" s="68" t="s">
        <v>43</v>
      </c>
      <c r="G10" s="255">
        <f>IF(SUM(I10:I12)=0,"",AVERAGE(I10:I12))</f>
        <v>76.666666666666671</v>
      </c>
      <c r="H10" s="37" t="s">
        <v>89</v>
      </c>
      <c r="I10" s="106">
        <v>70</v>
      </c>
      <c r="J10" s="108" t="s">
        <v>230</v>
      </c>
    </row>
    <row r="11" spans="1:10" s="8" customFormat="1" ht="93" customHeight="1" x14ac:dyDescent="0.25">
      <c r="A11" s="63" t="str">
        <f>IF(I11&lt;61,MAX($A$8:A10)+1,"")</f>
        <v/>
      </c>
      <c r="B11" s="258"/>
      <c r="C11" s="64" t="s">
        <v>4</v>
      </c>
      <c r="D11" s="230"/>
      <c r="E11" s="260"/>
      <c r="F11" s="68" t="s">
        <v>43</v>
      </c>
      <c r="G11" s="253"/>
      <c r="H11" s="37" t="s">
        <v>44</v>
      </c>
      <c r="I11" s="106">
        <v>80</v>
      </c>
      <c r="J11" s="108" t="s">
        <v>231</v>
      </c>
    </row>
    <row r="12" spans="1:10" s="8" customFormat="1" ht="32.25" customHeight="1" x14ac:dyDescent="0.25">
      <c r="A12" s="63" t="str">
        <f>IF(I12&lt;61,MAX($A$8:A11)+1,"")</f>
        <v/>
      </c>
      <c r="B12" s="258"/>
      <c r="C12" s="64" t="s">
        <v>4</v>
      </c>
      <c r="D12" s="230"/>
      <c r="E12" s="260"/>
      <c r="F12" s="68" t="s">
        <v>43</v>
      </c>
      <c r="G12" s="254"/>
      <c r="H12" s="37" t="s">
        <v>90</v>
      </c>
      <c r="I12" s="106">
        <v>80</v>
      </c>
      <c r="J12" s="108" t="s">
        <v>232</v>
      </c>
    </row>
    <row r="13" spans="1:10" s="8" customFormat="1" ht="45" customHeight="1" x14ac:dyDescent="0.25">
      <c r="A13" s="63" t="str">
        <f>IF(I13&lt;61,MAX($A$8:A12)+1,"")</f>
        <v/>
      </c>
      <c r="B13" s="258"/>
      <c r="C13" s="64" t="s">
        <v>4</v>
      </c>
      <c r="D13" s="230"/>
      <c r="E13" s="260" t="s">
        <v>45</v>
      </c>
      <c r="F13" s="68" t="s">
        <v>45</v>
      </c>
      <c r="G13" s="255">
        <f>IF(SUM(I13:I14)=0,"",AVERAGE(I13:I14))</f>
        <v>90</v>
      </c>
      <c r="H13" s="37" t="s">
        <v>10</v>
      </c>
      <c r="I13" s="106">
        <v>90</v>
      </c>
      <c r="J13" s="108" t="s">
        <v>233</v>
      </c>
    </row>
    <row r="14" spans="1:10" s="8" customFormat="1" ht="30.75" customHeight="1" x14ac:dyDescent="0.25">
      <c r="A14" s="63" t="str">
        <f>IF(I14&lt;61,MAX($A$8:A13)+1,"")</f>
        <v/>
      </c>
      <c r="B14" s="258"/>
      <c r="C14" s="64" t="s">
        <v>4</v>
      </c>
      <c r="D14" s="230"/>
      <c r="E14" s="260"/>
      <c r="F14" s="68" t="s">
        <v>45</v>
      </c>
      <c r="G14" s="254"/>
      <c r="H14" s="37" t="s">
        <v>93</v>
      </c>
      <c r="I14" s="106">
        <v>90</v>
      </c>
      <c r="J14" s="108" t="s">
        <v>234</v>
      </c>
    </row>
    <row r="15" spans="1:10" s="8" customFormat="1" ht="48" customHeight="1" x14ac:dyDescent="0.25">
      <c r="A15" s="63" t="str">
        <f>IF(I15&lt;61,MAX($A$8:A14)+1,"")</f>
        <v/>
      </c>
      <c r="B15" s="258"/>
      <c r="C15" s="64" t="s">
        <v>4</v>
      </c>
      <c r="D15" s="230"/>
      <c r="E15" s="260" t="s">
        <v>46</v>
      </c>
      <c r="F15" s="68" t="s">
        <v>46</v>
      </c>
      <c r="G15" s="219">
        <f>IF(SUM(I15:I20)=0,"",AVERAGE(I15:I20))</f>
        <v>81.666666666666671</v>
      </c>
      <c r="H15" s="37" t="s">
        <v>47</v>
      </c>
      <c r="I15" s="106">
        <v>90</v>
      </c>
      <c r="J15" s="108" t="s">
        <v>235</v>
      </c>
    </row>
    <row r="16" spans="1:10" s="8" customFormat="1" ht="44.25" customHeight="1" x14ac:dyDescent="0.25">
      <c r="A16" s="63" t="str">
        <f>IF(I16&lt;61,MAX($A$8:A15)+1,"")</f>
        <v/>
      </c>
      <c r="B16" s="258"/>
      <c r="C16" s="64" t="s">
        <v>4</v>
      </c>
      <c r="D16" s="230"/>
      <c r="E16" s="260"/>
      <c r="F16" s="68" t="s">
        <v>46</v>
      </c>
      <c r="G16" s="253"/>
      <c r="H16" s="37" t="s">
        <v>7</v>
      </c>
      <c r="I16" s="106">
        <v>80</v>
      </c>
      <c r="J16" s="108" t="s">
        <v>236</v>
      </c>
    </row>
    <row r="17" spans="1:10" s="8" customFormat="1" ht="45" customHeight="1" x14ac:dyDescent="0.25">
      <c r="A17" s="63" t="str">
        <f>IF(I17&lt;61,MAX($A$8:A16)+1,"")</f>
        <v/>
      </c>
      <c r="B17" s="258"/>
      <c r="C17" s="64" t="s">
        <v>4</v>
      </c>
      <c r="D17" s="230"/>
      <c r="E17" s="260"/>
      <c r="F17" s="68" t="s">
        <v>46</v>
      </c>
      <c r="G17" s="253"/>
      <c r="H17" s="38" t="s">
        <v>94</v>
      </c>
      <c r="I17" s="106">
        <v>80</v>
      </c>
      <c r="J17" s="108" t="s">
        <v>237</v>
      </c>
    </row>
    <row r="18" spans="1:10" s="8" customFormat="1" ht="60" customHeight="1" x14ac:dyDescent="0.25">
      <c r="A18" s="63" t="str">
        <f>IF(I18&lt;61,MAX($A$8:A17)+1,"")</f>
        <v/>
      </c>
      <c r="B18" s="258"/>
      <c r="C18" s="64" t="s">
        <v>4</v>
      </c>
      <c r="D18" s="230"/>
      <c r="E18" s="260"/>
      <c r="F18" s="68" t="s">
        <v>46</v>
      </c>
      <c r="G18" s="253"/>
      <c r="H18" s="37" t="s">
        <v>91</v>
      </c>
      <c r="I18" s="106">
        <v>80</v>
      </c>
      <c r="J18" s="108" t="s">
        <v>238</v>
      </c>
    </row>
    <row r="19" spans="1:10" s="8" customFormat="1" ht="48" customHeight="1" x14ac:dyDescent="0.25">
      <c r="A19" s="63" t="str">
        <f>IF(I19&lt;61,MAX($A$8:A18)+1,"")</f>
        <v/>
      </c>
      <c r="B19" s="258"/>
      <c r="C19" s="64" t="s">
        <v>4</v>
      </c>
      <c r="D19" s="230"/>
      <c r="E19" s="260"/>
      <c r="F19" s="68" t="s">
        <v>46</v>
      </c>
      <c r="G19" s="253"/>
      <c r="H19" s="37" t="s">
        <v>95</v>
      </c>
      <c r="I19" s="106">
        <v>80</v>
      </c>
      <c r="J19" s="108" t="s">
        <v>239</v>
      </c>
    </row>
    <row r="20" spans="1:10" s="8" customFormat="1" ht="30" customHeight="1" x14ac:dyDescent="0.25">
      <c r="A20" s="63" t="str">
        <f>IF(I20&lt;61,MAX($A$8:A19)+1,"")</f>
        <v/>
      </c>
      <c r="B20" s="258"/>
      <c r="C20" s="64" t="s">
        <v>4</v>
      </c>
      <c r="D20" s="230"/>
      <c r="E20" s="260"/>
      <c r="F20" s="68" t="s">
        <v>46</v>
      </c>
      <c r="G20" s="254"/>
      <c r="H20" s="37" t="s">
        <v>11</v>
      </c>
      <c r="I20" s="106">
        <v>80</v>
      </c>
      <c r="J20" s="108" t="s">
        <v>240</v>
      </c>
    </row>
    <row r="21" spans="1:10" s="8" customFormat="1" ht="31.5" customHeight="1" x14ac:dyDescent="0.25">
      <c r="A21" s="63" t="str">
        <f>IF(I21&lt;61,MAX($A$8:A20)+1,"")</f>
        <v/>
      </c>
      <c r="B21" s="258"/>
      <c r="C21" s="64" t="s">
        <v>4</v>
      </c>
      <c r="D21" s="230"/>
      <c r="E21" s="260" t="s">
        <v>48</v>
      </c>
      <c r="F21" s="68" t="s">
        <v>48</v>
      </c>
      <c r="G21" s="219">
        <f>IF(SUM(I21:I27)=0,"",AVERAGE(I21:I27))</f>
        <v>92.142857142857139</v>
      </c>
      <c r="H21" s="37" t="s">
        <v>12</v>
      </c>
      <c r="I21" s="106">
        <v>90</v>
      </c>
      <c r="J21" s="108" t="s">
        <v>241</v>
      </c>
    </row>
    <row r="22" spans="1:10" s="8" customFormat="1" ht="41.25" customHeight="1" x14ac:dyDescent="0.25">
      <c r="A22" s="63" t="str">
        <f>IF(I22&lt;61,MAX($A$8:A21)+1,"")</f>
        <v/>
      </c>
      <c r="B22" s="258"/>
      <c r="C22" s="64" t="s">
        <v>4</v>
      </c>
      <c r="D22" s="230"/>
      <c r="E22" s="260"/>
      <c r="F22" s="68" t="s">
        <v>48</v>
      </c>
      <c r="G22" s="219"/>
      <c r="H22" s="37" t="s">
        <v>96</v>
      </c>
      <c r="I22" s="106">
        <v>90</v>
      </c>
      <c r="J22" s="108" t="s">
        <v>242</v>
      </c>
    </row>
    <row r="23" spans="1:10" s="8" customFormat="1" ht="59.25" customHeight="1" x14ac:dyDescent="0.25">
      <c r="A23" s="63" t="str">
        <f>IF(I23&lt;61,MAX($A$8:A22)+1,"")</f>
        <v/>
      </c>
      <c r="B23" s="258"/>
      <c r="C23" s="64" t="s">
        <v>4</v>
      </c>
      <c r="D23" s="230"/>
      <c r="E23" s="260"/>
      <c r="F23" s="68" t="s">
        <v>48</v>
      </c>
      <c r="G23" s="219"/>
      <c r="H23" s="37" t="s">
        <v>14</v>
      </c>
      <c r="I23" s="106">
        <v>90</v>
      </c>
      <c r="J23" s="108" t="s">
        <v>243</v>
      </c>
    </row>
    <row r="24" spans="1:10" s="8" customFormat="1" ht="44.25" customHeight="1" x14ac:dyDescent="0.25">
      <c r="A24" s="63" t="str">
        <f>IF(I24&lt;61,MAX($A$8:A23)+1,"")</f>
        <v/>
      </c>
      <c r="B24" s="258"/>
      <c r="C24" s="64" t="s">
        <v>4</v>
      </c>
      <c r="D24" s="230"/>
      <c r="E24" s="260"/>
      <c r="F24" s="68" t="s">
        <v>48</v>
      </c>
      <c r="G24" s="219"/>
      <c r="H24" s="37" t="s">
        <v>8</v>
      </c>
      <c r="I24" s="106">
        <v>90</v>
      </c>
      <c r="J24" s="109" t="s">
        <v>244</v>
      </c>
    </row>
    <row r="25" spans="1:10" s="8" customFormat="1" ht="33.75" customHeight="1" x14ac:dyDescent="0.25">
      <c r="A25" s="63" t="str">
        <f>IF(I25&lt;61,MAX($A$8:A24)+1,"")</f>
        <v/>
      </c>
      <c r="B25" s="258"/>
      <c r="C25" s="64" t="s">
        <v>4</v>
      </c>
      <c r="D25" s="230"/>
      <c r="E25" s="260"/>
      <c r="F25" s="68" t="s">
        <v>48</v>
      </c>
      <c r="G25" s="219"/>
      <c r="H25" s="37" t="s">
        <v>13</v>
      </c>
      <c r="I25" s="106">
        <v>100</v>
      </c>
      <c r="J25" s="108" t="s">
        <v>245</v>
      </c>
    </row>
    <row r="26" spans="1:10" s="8" customFormat="1" ht="35.25" customHeight="1" x14ac:dyDescent="0.25">
      <c r="A26" s="63" t="str">
        <f>IF(I26&lt;61,MAX($A$8:A25)+1,"")</f>
        <v/>
      </c>
      <c r="B26" s="258"/>
      <c r="C26" s="64" t="s">
        <v>4</v>
      </c>
      <c r="D26" s="230"/>
      <c r="E26" s="260"/>
      <c r="F26" s="68" t="s">
        <v>48</v>
      </c>
      <c r="G26" s="219"/>
      <c r="H26" s="37" t="s">
        <v>49</v>
      </c>
      <c r="I26" s="106">
        <v>90</v>
      </c>
      <c r="J26" s="108" t="s">
        <v>246</v>
      </c>
    </row>
    <row r="27" spans="1:10" s="8" customFormat="1" ht="75" customHeight="1" x14ac:dyDescent="0.25">
      <c r="A27" s="63" t="str">
        <f>IF(I27&lt;61,MAX($A$8:A26)+1,"")</f>
        <v/>
      </c>
      <c r="B27" s="259"/>
      <c r="C27" s="64" t="s">
        <v>4</v>
      </c>
      <c r="D27" s="231"/>
      <c r="E27" s="260"/>
      <c r="F27" s="68" t="s">
        <v>48</v>
      </c>
      <c r="G27" s="219"/>
      <c r="H27" s="37" t="s">
        <v>15</v>
      </c>
      <c r="I27" s="106">
        <v>95</v>
      </c>
      <c r="J27" s="108" t="s">
        <v>247</v>
      </c>
    </row>
    <row r="28" spans="1:10" s="8" customFormat="1" ht="31.5" customHeight="1" x14ac:dyDescent="0.25">
      <c r="A28" s="63" t="str">
        <f>IF(I28&lt;61,MAX($A$8:A27)+1,"")</f>
        <v/>
      </c>
      <c r="B28" s="242" t="s">
        <v>5</v>
      </c>
      <c r="C28" s="65" t="s">
        <v>5</v>
      </c>
      <c r="D28" s="235">
        <f>IF(SUM(I28:I54)=0,"",AVERAGE(I28:I55))</f>
        <v>88.571428571428569</v>
      </c>
      <c r="E28" s="238" t="s">
        <v>50</v>
      </c>
      <c r="F28" s="69" t="s">
        <v>50</v>
      </c>
      <c r="G28" s="219">
        <f>IF(SUM(I28:I34)=0,"",AVERAGE(I28:I34))</f>
        <v>85.714285714285708</v>
      </c>
      <c r="H28" s="37" t="s">
        <v>42</v>
      </c>
      <c r="I28" s="106">
        <v>85</v>
      </c>
      <c r="J28" s="108" t="s">
        <v>248</v>
      </c>
    </row>
    <row r="29" spans="1:10" s="8" customFormat="1" ht="33.75" customHeight="1" x14ac:dyDescent="0.25">
      <c r="A29" s="63" t="str">
        <f>IF(I29&lt;61,MAX($A$8:A28)+1,"")</f>
        <v/>
      </c>
      <c r="B29" s="243"/>
      <c r="C29" s="65" t="s">
        <v>5</v>
      </c>
      <c r="D29" s="222"/>
      <c r="E29" s="239"/>
      <c r="F29" s="69" t="s">
        <v>50</v>
      </c>
      <c r="G29" s="219"/>
      <c r="H29" s="37" t="s">
        <v>16</v>
      </c>
      <c r="I29" s="106">
        <v>80</v>
      </c>
      <c r="J29" s="108" t="s">
        <v>249</v>
      </c>
    </row>
    <row r="30" spans="1:10" s="8" customFormat="1" ht="45.75" customHeight="1" x14ac:dyDescent="0.25">
      <c r="A30" s="63" t="str">
        <f>IF(I30&lt;61,MAX($A$8:A29)+1,"")</f>
        <v/>
      </c>
      <c r="B30" s="243"/>
      <c r="C30" s="65" t="s">
        <v>5</v>
      </c>
      <c r="D30" s="222"/>
      <c r="E30" s="239"/>
      <c r="F30" s="69" t="s">
        <v>50</v>
      </c>
      <c r="G30" s="219"/>
      <c r="H30" s="37" t="s">
        <v>97</v>
      </c>
      <c r="I30" s="106">
        <v>90</v>
      </c>
      <c r="J30" s="108" t="s">
        <v>250</v>
      </c>
    </row>
    <row r="31" spans="1:10" s="8" customFormat="1" ht="39" customHeight="1" x14ac:dyDescent="0.25">
      <c r="A31" s="63" t="str">
        <f>IF(I31&lt;61,MAX($A$8:A30)+1,"")</f>
        <v/>
      </c>
      <c r="B31" s="243"/>
      <c r="C31" s="65" t="s">
        <v>5</v>
      </c>
      <c r="D31" s="222"/>
      <c r="E31" s="239"/>
      <c r="F31" s="69" t="s">
        <v>50</v>
      </c>
      <c r="G31" s="219"/>
      <c r="H31" s="37" t="s">
        <v>17</v>
      </c>
      <c r="I31" s="106">
        <v>90</v>
      </c>
      <c r="J31" s="108" t="s">
        <v>251</v>
      </c>
    </row>
    <row r="32" spans="1:10" s="8" customFormat="1" ht="47.25" customHeight="1" x14ac:dyDescent="0.25">
      <c r="A32" s="63" t="str">
        <f>IF(I32&lt;61,MAX($A$8:A31)+1,"")</f>
        <v/>
      </c>
      <c r="B32" s="243"/>
      <c r="C32" s="65" t="s">
        <v>5</v>
      </c>
      <c r="D32" s="222"/>
      <c r="E32" s="239"/>
      <c r="F32" s="69" t="s">
        <v>50</v>
      </c>
      <c r="G32" s="219"/>
      <c r="H32" s="37" t="s">
        <v>18</v>
      </c>
      <c r="I32" s="106">
        <v>85</v>
      </c>
      <c r="J32" s="108" t="s">
        <v>252</v>
      </c>
    </row>
    <row r="33" spans="1:10" s="8" customFormat="1" ht="50.25" customHeight="1" x14ac:dyDescent="0.25">
      <c r="A33" s="63" t="str">
        <f>IF(I33&lt;61,MAX($A$8:A32)+1,"")</f>
        <v/>
      </c>
      <c r="B33" s="243"/>
      <c r="C33" s="65" t="s">
        <v>5</v>
      </c>
      <c r="D33" s="222"/>
      <c r="E33" s="239"/>
      <c r="F33" s="69" t="s">
        <v>50</v>
      </c>
      <c r="G33" s="219"/>
      <c r="H33" s="37" t="s">
        <v>52</v>
      </c>
      <c r="I33" s="106">
        <v>90</v>
      </c>
      <c r="J33" s="108" t="s">
        <v>253</v>
      </c>
    </row>
    <row r="34" spans="1:10" s="8" customFormat="1" ht="45" customHeight="1" x14ac:dyDescent="0.25">
      <c r="A34" s="63" t="str">
        <f>IF(I34&lt;61,MAX($A$8:A33)+1,"")</f>
        <v/>
      </c>
      <c r="B34" s="243"/>
      <c r="C34" s="65" t="s">
        <v>5</v>
      </c>
      <c r="D34" s="222"/>
      <c r="E34" s="240"/>
      <c r="F34" s="69" t="s">
        <v>50</v>
      </c>
      <c r="G34" s="219"/>
      <c r="H34" s="37" t="s">
        <v>19</v>
      </c>
      <c r="I34" s="106">
        <v>80</v>
      </c>
      <c r="J34" s="108" t="s">
        <v>254</v>
      </c>
    </row>
    <row r="35" spans="1:10" s="8" customFormat="1" ht="25.5" customHeight="1" x14ac:dyDescent="0.25">
      <c r="A35" s="63" t="str">
        <f>IF(I35&lt;61,MAX($A$8:A34)+1,"")</f>
        <v/>
      </c>
      <c r="B35" s="243"/>
      <c r="C35" s="65" t="s">
        <v>5</v>
      </c>
      <c r="D35" s="222"/>
      <c r="E35" s="238" t="s">
        <v>51</v>
      </c>
      <c r="F35" s="69" t="s">
        <v>51</v>
      </c>
      <c r="G35" s="219">
        <f>IF(SUM(I35,I37)=0,"",AVERAGE(I35:I37))</f>
        <v>86.666666666666671</v>
      </c>
      <c r="H35" s="37" t="s">
        <v>20</v>
      </c>
      <c r="I35" s="106">
        <v>90</v>
      </c>
      <c r="J35" s="108" t="s">
        <v>255</v>
      </c>
    </row>
    <row r="36" spans="1:10" s="8" customFormat="1" ht="46.5" customHeight="1" x14ac:dyDescent="0.25">
      <c r="A36" s="63" t="str">
        <f>IF(I36&lt;61,MAX($A$8:A35)+1,"")</f>
        <v/>
      </c>
      <c r="B36" s="243"/>
      <c r="C36" s="65" t="s">
        <v>5</v>
      </c>
      <c r="D36" s="222"/>
      <c r="E36" s="239"/>
      <c r="F36" s="69" t="s">
        <v>51</v>
      </c>
      <c r="G36" s="219"/>
      <c r="H36" s="37" t="s">
        <v>53</v>
      </c>
      <c r="I36" s="106">
        <v>90</v>
      </c>
      <c r="J36" s="108" t="s">
        <v>256</v>
      </c>
    </row>
    <row r="37" spans="1:10" s="8" customFormat="1" ht="40.5" customHeight="1" x14ac:dyDescent="0.25">
      <c r="A37" s="63" t="str">
        <f>IF(I37&lt;61,MAX($A$8:A36)+1,"")</f>
        <v/>
      </c>
      <c r="B37" s="243"/>
      <c r="C37" s="65" t="s">
        <v>5</v>
      </c>
      <c r="D37" s="222"/>
      <c r="E37" s="240"/>
      <c r="F37" s="69" t="s">
        <v>51</v>
      </c>
      <c r="G37" s="219"/>
      <c r="H37" s="37" t="s">
        <v>98</v>
      </c>
      <c r="I37" s="106">
        <v>80</v>
      </c>
      <c r="J37" s="108" t="s">
        <v>257</v>
      </c>
    </row>
    <row r="38" spans="1:10" s="8" customFormat="1" ht="37.5" customHeight="1" x14ac:dyDescent="0.25">
      <c r="A38" s="63" t="str">
        <f>IF(I38&lt;61,MAX($A$8:A37)+1,"")</f>
        <v/>
      </c>
      <c r="B38" s="243"/>
      <c r="C38" s="65" t="s">
        <v>5</v>
      </c>
      <c r="D38" s="222"/>
      <c r="E38" s="238" t="s">
        <v>54</v>
      </c>
      <c r="F38" s="69" t="s">
        <v>54</v>
      </c>
      <c r="G38" s="219">
        <f>IF(SUM(I38:I40)=0,"",AVERAGE(I38:I40))</f>
        <v>73.333333333333329</v>
      </c>
      <c r="H38" s="37" t="s">
        <v>21</v>
      </c>
      <c r="I38" s="106">
        <v>80</v>
      </c>
      <c r="J38" s="108" t="s">
        <v>258</v>
      </c>
    </row>
    <row r="39" spans="1:10" s="8" customFormat="1" ht="36" customHeight="1" x14ac:dyDescent="0.25">
      <c r="A39" s="63">
        <f>IF(I39&lt;61,MAX($A$8:A38)+1,"")</f>
        <v>1</v>
      </c>
      <c r="B39" s="243"/>
      <c r="C39" s="65" t="s">
        <v>5</v>
      </c>
      <c r="D39" s="222"/>
      <c r="E39" s="239"/>
      <c r="F39" s="69" t="s">
        <v>54</v>
      </c>
      <c r="G39" s="219"/>
      <c r="H39" s="37" t="s">
        <v>9</v>
      </c>
      <c r="I39" s="30">
        <v>60</v>
      </c>
      <c r="J39" s="31"/>
    </row>
    <row r="40" spans="1:10" s="8" customFormat="1" ht="51" customHeight="1" x14ac:dyDescent="0.25">
      <c r="A40" s="63" t="str">
        <f>IF(I40&lt;61,MAX($A$8:A39)+1,"")</f>
        <v/>
      </c>
      <c r="B40" s="243"/>
      <c r="C40" s="65" t="s">
        <v>5</v>
      </c>
      <c r="D40" s="222"/>
      <c r="E40" s="240"/>
      <c r="F40" s="69" t="s">
        <v>54</v>
      </c>
      <c r="G40" s="219"/>
      <c r="H40" s="37" t="s">
        <v>22</v>
      </c>
      <c r="I40" s="30">
        <v>80</v>
      </c>
      <c r="J40" s="31"/>
    </row>
    <row r="41" spans="1:10" s="8" customFormat="1" ht="57.75" customHeight="1" x14ac:dyDescent="0.25">
      <c r="A41" s="63" t="str">
        <f>IF(I41&lt;61,MAX($A$8:A40)+1,"")</f>
        <v/>
      </c>
      <c r="B41" s="243"/>
      <c r="C41" s="65" t="s">
        <v>5</v>
      </c>
      <c r="D41" s="222"/>
      <c r="E41" s="238" t="s">
        <v>55</v>
      </c>
      <c r="F41" s="69" t="s">
        <v>55</v>
      </c>
      <c r="G41" s="219">
        <f>IF(SUM(I41:I43)=0,"",AVERAGE(I41:I43))</f>
        <v>90</v>
      </c>
      <c r="H41" s="37" t="s">
        <v>99</v>
      </c>
      <c r="I41" s="106">
        <v>90</v>
      </c>
      <c r="J41" s="31"/>
    </row>
    <row r="42" spans="1:10" s="8" customFormat="1" ht="48.75" customHeight="1" x14ac:dyDescent="0.25">
      <c r="A42" s="63" t="str">
        <f>IF(I42&lt;61,MAX($A$8:A41)+1,"")</f>
        <v/>
      </c>
      <c r="B42" s="243"/>
      <c r="C42" s="65" t="s">
        <v>5</v>
      </c>
      <c r="D42" s="222"/>
      <c r="E42" s="239"/>
      <c r="F42" s="69" t="s">
        <v>55</v>
      </c>
      <c r="G42" s="219"/>
      <c r="H42" s="37" t="s">
        <v>23</v>
      </c>
      <c r="I42" s="106">
        <v>90</v>
      </c>
      <c r="J42" s="31"/>
    </row>
    <row r="43" spans="1:10" s="8" customFormat="1" ht="50.25" customHeight="1" x14ac:dyDescent="0.25">
      <c r="A43" s="63" t="str">
        <f>IF(I43&lt;61,MAX($A$8:A42)+1,"")</f>
        <v/>
      </c>
      <c r="B43" s="243"/>
      <c r="C43" s="65" t="s">
        <v>5</v>
      </c>
      <c r="D43" s="222"/>
      <c r="E43" s="240"/>
      <c r="F43" s="69" t="s">
        <v>55</v>
      </c>
      <c r="G43" s="219"/>
      <c r="H43" s="37" t="s">
        <v>24</v>
      </c>
      <c r="I43" s="106">
        <v>90</v>
      </c>
      <c r="J43" s="31"/>
    </row>
    <row r="44" spans="1:10" s="8" customFormat="1" ht="30.75" customHeight="1" x14ac:dyDescent="0.25">
      <c r="A44" s="63" t="str">
        <f>IF(I44&lt;61,MAX($A$8:A43)+1,"")</f>
        <v/>
      </c>
      <c r="B44" s="243"/>
      <c r="C44" s="65" t="s">
        <v>5</v>
      </c>
      <c r="D44" s="222"/>
      <c r="E44" s="232" t="s">
        <v>56</v>
      </c>
      <c r="F44" s="70" t="s">
        <v>56</v>
      </c>
      <c r="G44" s="219">
        <f>IF(SUM(I44:I54)=0,"",AVERAGE(I44:I55))</f>
        <v>94.166666666666671</v>
      </c>
      <c r="H44" s="37" t="s">
        <v>100</v>
      </c>
      <c r="I44" s="106">
        <v>100</v>
      </c>
      <c r="J44" s="33"/>
    </row>
    <row r="45" spans="1:10" s="8" customFormat="1" ht="60.75" customHeight="1" x14ac:dyDescent="0.25">
      <c r="A45" s="63" t="str">
        <f>IF(I45&lt;61,MAX($A$8:A44)+1,"")</f>
        <v/>
      </c>
      <c r="B45" s="243"/>
      <c r="C45" s="65" t="s">
        <v>5</v>
      </c>
      <c r="D45" s="222"/>
      <c r="E45" s="233"/>
      <c r="F45" s="70" t="s">
        <v>56</v>
      </c>
      <c r="G45" s="219"/>
      <c r="H45" s="37" t="s">
        <v>27</v>
      </c>
      <c r="I45" s="106">
        <v>90</v>
      </c>
      <c r="J45" s="33"/>
    </row>
    <row r="46" spans="1:10" s="8" customFormat="1" ht="47.25" customHeight="1" x14ac:dyDescent="0.25">
      <c r="A46" s="63" t="str">
        <f>IF(I46&lt;61,MAX($A$8:A45)+1,"")</f>
        <v/>
      </c>
      <c r="B46" s="243"/>
      <c r="C46" s="65" t="s">
        <v>5</v>
      </c>
      <c r="D46" s="222"/>
      <c r="E46" s="233"/>
      <c r="F46" s="70" t="s">
        <v>56</v>
      </c>
      <c r="G46" s="219"/>
      <c r="H46" s="37" t="s">
        <v>25</v>
      </c>
      <c r="I46" s="106">
        <v>90</v>
      </c>
      <c r="J46" s="33"/>
    </row>
    <row r="47" spans="1:10" s="8" customFormat="1" ht="57.75" customHeight="1" x14ac:dyDescent="0.25">
      <c r="A47" s="63" t="str">
        <f>IF(I47&lt;61,MAX($A$8:A46)+1,"")</f>
        <v/>
      </c>
      <c r="B47" s="243"/>
      <c r="C47" s="65" t="s">
        <v>5</v>
      </c>
      <c r="D47" s="222"/>
      <c r="E47" s="233"/>
      <c r="F47" s="70" t="s">
        <v>56</v>
      </c>
      <c r="G47" s="219"/>
      <c r="H47" s="37" t="s">
        <v>28</v>
      </c>
      <c r="I47" s="106">
        <v>90</v>
      </c>
      <c r="J47" s="33"/>
    </row>
    <row r="48" spans="1:10" s="8" customFormat="1" ht="45.75" customHeight="1" x14ac:dyDescent="0.25">
      <c r="A48" s="63" t="str">
        <f>IF(I48&lt;61,MAX($A$8:A47)+1,"")</f>
        <v/>
      </c>
      <c r="B48" s="243"/>
      <c r="C48" s="65" t="s">
        <v>5</v>
      </c>
      <c r="D48" s="222"/>
      <c r="E48" s="233"/>
      <c r="F48" s="70" t="s">
        <v>56</v>
      </c>
      <c r="G48" s="219"/>
      <c r="H48" s="37" t="s">
        <v>101</v>
      </c>
      <c r="I48" s="106">
        <v>100</v>
      </c>
      <c r="J48" s="33"/>
    </row>
    <row r="49" spans="1:10" s="8" customFormat="1" ht="34.5" customHeight="1" x14ac:dyDescent="0.25">
      <c r="A49" s="63" t="str">
        <f>IF(I49&lt;61,MAX($A$8:A48)+1,"")</f>
        <v/>
      </c>
      <c r="B49" s="243"/>
      <c r="C49" s="65" t="s">
        <v>5</v>
      </c>
      <c r="D49" s="222"/>
      <c r="E49" s="233"/>
      <c r="F49" s="70" t="s">
        <v>56</v>
      </c>
      <c r="G49" s="219"/>
      <c r="H49" s="37" t="s">
        <v>102</v>
      </c>
      <c r="I49" s="106">
        <v>100</v>
      </c>
      <c r="J49" s="33"/>
    </row>
    <row r="50" spans="1:10" s="8" customFormat="1" ht="36" customHeight="1" x14ac:dyDescent="0.25">
      <c r="A50" s="63" t="str">
        <f>IF(I50&lt;61,MAX($A$8:A49)+1,"")</f>
        <v/>
      </c>
      <c r="B50" s="243"/>
      <c r="C50" s="65" t="s">
        <v>5</v>
      </c>
      <c r="D50" s="222"/>
      <c r="E50" s="233"/>
      <c r="F50" s="70" t="s">
        <v>56</v>
      </c>
      <c r="G50" s="219"/>
      <c r="H50" s="37" t="s">
        <v>32</v>
      </c>
      <c r="I50" s="106">
        <v>100</v>
      </c>
      <c r="J50" s="33"/>
    </row>
    <row r="51" spans="1:10" s="8" customFormat="1" ht="55.5" customHeight="1" x14ac:dyDescent="0.25">
      <c r="A51" s="63" t="str">
        <f>IF(I51&lt;61,MAX($A$8:A50)+1,"")</f>
        <v/>
      </c>
      <c r="B51" s="243"/>
      <c r="C51" s="65" t="s">
        <v>5</v>
      </c>
      <c r="D51" s="222"/>
      <c r="E51" s="233"/>
      <c r="F51" s="70" t="s">
        <v>56</v>
      </c>
      <c r="G51" s="219"/>
      <c r="H51" s="37" t="s">
        <v>29</v>
      </c>
      <c r="I51" s="106">
        <v>100</v>
      </c>
      <c r="J51" s="33"/>
    </row>
    <row r="52" spans="1:10" s="8" customFormat="1" ht="21" customHeight="1" x14ac:dyDescent="0.25">
      <c r="A52" s="63" t="str">
        <f>IF(I52&lt;61,MAX($A$8:A51)+1,"")</f>
        <v/>
      </c>
      <c r="B52" s="243"/>
      <c r="C52" s="65" t="s">
        <v>5</v>
      </c>
      <c r="D52" s="222"/>
      <c r="E52" s="233"/>
      <c r="F52" s="70" t="s">
        <v>56</v>
      </c>
      <c r="G52" s="219"/>
      <c r="H52" s="37" t="s">
        <v>31</v>
      </c>
      <c r="I52" s="106">
        <v>90</v>
      </c>
      <c r="J52" s="33"/>
    </row>
    <row r="53" spans="1:10" s="8" customFormat="1" ht="31.5" customHeight="1" x14ac:dyDescent="0.25">
      <c r="A53" s="63" t="str">
        <f>IF(I53&lt;61,MAX($A$8:A52)+1,"")</f>
        <v/>
      </c>
      <c r="B53" s="243"/>
      <c r="C53" s="65" t="s">
        <v>5</v>
      </c>
      <c r="D53" s="222"/>
      <c r="E53" s="233"/>
      <c r="F53" s="70" t="s">
        <v>56</v>
      </c>
      <c r="G53" s="219"/>
      <c r="H53" s="37" t="s">
        <v>103</v>
      </c>
      <c r="I53" s="106">
        <v>90</v>
      </c>
      <c r="J53" s="33"/>
    </row>
    <row r="54" spans="1:10" s="8" customFormat="1" ht="28.5" customHeight="1" x14ac:dyDescent="0.25">
      <c r="A54" s="63" t="str">
        <f>IF(I54&lt;61,MAX($A$8:A53)+1,"")</f>
        <v/>
      </c>
      <c r="B54" s="243"/>
      <c r="C54" s="65" t="s">
        <v>5</v>
      </c>
      <c r="D54" s="222"/>
      <c r="E54" s="233"/>
      <c r="F54" s="70" t="s">
        <v>56</v>
      </c>
      <c r="G54" s="219"/>
      <c r="H54" s="37" t="s">
        <v>30</v>
      </c>
      <c r="I54" s="106">
        <v>90</v>
      </c>
      <c r="J54" s="33"/>
    </row>
    <row r="55" spans="1:10" s="8" customFormat="1" ht="58.5" customHeight="1" x14ac:dyDescent="0.25">
      <c r="A55" s="63" t="str">
        <f>IF(I55&lt;61,MAX($A$8:A54)+1,"")</f>
        <v/>
      </c>
      <c r="B55" s="244"/>
      <c r="C55" s="65" t="s">
        <v>5</v>
      </c>
      <c r="D55" s="236"/>
      <c r="E55" s="234"/>
      <c r="F55" s="70" t="s">
        <v>56</v>
      </c>
      <c r="G55" s="219"/>
      <c r="H55" s="37" t="s">
        <v>59</v>
      </c>
      <c r="I55" s="106">
        <v>90</v>
      </c>
      <c r="J55" s="33"/>
    </row>
    <row r="56" spans="1:10" s="8" customFormat="1" ht="23.25" customHeight="1" x14ac:dyDescent="0.25">
      <c r="A56" s="63" t="str">
        <f>IF(I56&lt;61,MAX($A$8:A55)+1,"")</f>
        <v/>
      </c>
      <c r="B56" s="216" t="s">
        <v>58</v>
      </c>
      <c r="C56" s="66" t="s">
        <v>58</v>
      </c>
      <c r="D56" s="237">
        <f>IF(SUM(I56:I61)=0,"",AVERAGE(I56:I64))</f>
        <v>91.111111111111114</v>
      </c>
      <c r="E56" s="238" t="s">
        <v>60</v>
      </c>
      <c r="F56" s="69" t="s">
        <v>60</v>
      </c>
      <c r="G56" s="219">
        <f>IF(SUM(I56:I61)=0,"",AVERAGE(I56:I64))</f>
        <v>91.111111111111114</v>
      </c>
      <c r="H56" s="37" t="s">
        <v>41</v>
      </c>
      <c r="I56" s="106">
        <v>100</v>
      </c>
      <c r="J56" s="31"/>
    </row>
    <row r="57" spans="1:10" s="8" customFormat="1" ht="34.5" customHeight="1" x14ac:dyDescent="0.25">
      <c r="A57" s="63" t="str">
        <f>IF(I57&lt;61,MAX($A$8:A56)+1,"")</f>
        <v/>
      </c>
      <c r="B57" s="217"/>
      <c r="C57" s="66" t="s">
        <v>58</v>
      </c>
      <c r="D57" s="230"/>
      <c r="E57" s="239"/>
      <c r="F57" s="69" t="s">
        <v>60</v>
      </c>
      <c r="G57" s="219"/>
      <c r="H57" s="37" t="s">
        <v>26</v>
      </c>
      <c r="I57" s="106">
        <v>90</v>
      </c>
      <c r="J57" s="31"/>
    </row>
    <row r="58" spans="1:10" s="8" customFormat="1" ht="141" customHeight="1" x14ac:dyDescent="0.25">
      <c r="A58" s="63" t="str">
        <f>IF(I58&lt;61,MAX($A$8:A57)+1,"")</f>
        <v/>
      </c>
      <c r="B58" s="217"/>
      <c r="C58" s="66" t="s">
        <v>58</v>
      </c>
      <c r="D58" s="230"/>
      <c r="E58" s="239"/>
      <c r="F58" s="69" t="s">
        <v>60</v>
      </c>
      <c r="G58" s="219"/>
      <c r="H58" s="37" t="s">
        <v>104</v>
      </c>
      <c r="I58" s="106">
        <v>90</v>
      </c>
      <c r="J58" s="31"/>
    </row>
    <row r="59" spans="1:10" s="8" customFormat="1" ht="42" customHeight="1" x14ac:dyDescent="0.25">
      <c r="A59" s="63" t="str">
        <f>IF(I59&lt;61,MAX($A$8:A58)+1,"")</f>
        <v/>
      </c>
      <c r="B59" s="217"/>
      <c r="C59" s="66" t="s">
        <v>58</v>
      </c>
      <c r="D59" s="230"/>
      <c r="E59" s="239"/>
      <c r="F59" s="69" t="s">
        <v>60</v>
      </c>
      <c r="G59" s="219"/>
      <c r="H59" s="37" t="s">
        <v>33</v>
      </c>
      <c r="I59" s="106">
        <v>90</v>
      </c>
      <c r="J59" s="31"/>
    </row>
    <row r="60" spans="1:10" s="8" customFormat="1" ht="64.5" customHeight="1" x14ac:dyDescent="0.25">
      <c r="A60" s="63" t="str">
        <f>IF(I60&lt;61,MAX($A$8:A59)+1,"")</f>
        <v/>
      </c>
      <c r="B60" s="217"/>
      <c r="C60" s="66" t="s">
        <v>58</v>
      </c>
      <c r="D60" s="230"/>
      <c r="E60" s="239"/>
      <c r="F60" s="69" t="s">
        <v>60</v>
      </c>
      <c r="G60" s="219"/>
      <c r="H60" s="37" t="s">
        <v>34</v>
      </c>
      <c r="I60" s="106">
        <v>90</v>
      </c>
      <c r="J60" s="31"/>
    </row>
    <row r="61" spans="1:10" s="8" customFormat="1" ht="40.5" customHeight="1" x14ac:dyDescent="0.25">
      <c r="A61" s="63" t="str">
        <f>IF(I61&lt;61,MAX($A$8:A60)+1,"")</f>
        <v/>
      </c>
      <c r="B61" s="217"/>
      <c r="C61" s="66" t="s">
        <v>58</v>
      </c>
      <c r="D61" s="230"/>
      <c r="E61" s="239"/>
      <c r="F61" s="69" t="s">
        <v>60</v>
      </c>
      <c r="G61" s="219"/>
      <c r="H61" s="37" t="s">
        <v>35</v>
      </c>
      <c r="I61" s="106">
        <v>100</v>
      </c>
      <c r="J61" s="31"/>
    </row>
    <row r="62" spans="1:10" s="8" customFormat="1" ht="53.25" customHeight="1" x14ac:dyDescent="0.25">
      <c r="A62" s="63" t="str">
        <f>IF(I62&lt;61,MAX($A$8:A61)+1,"")</f>
        <v/>
      </c>
      <c r="B62" s="217"/>
      <c r="C62" s="66" t="s">
        <v>58</v>
      </c>
      <c r="D62" s="230"/>
      <c r="E62" s="239"/>
      <c r="F62" s="69" t="s">
        <v>60</v>
      </c>
      <c r="G62" s="219"/>
      <c r="H62" s="38" t="s">
        <v>36</v>
      </c>
      <c r="I62" s="30">
        <v>100</v>
      </c>
      <c r="J62" s="31"/>
    </row>
    <row r="63" spans="1:10" s="8" customFormat="1" ht="40.5" customHeight="1" x14ac:dyDescent="0.25">
      <c r="A63" s="63" t="str">
        <f>IF(I63&lt;61,MAX($A$8:A62)+1,"")</f>
        <v/>
      </c>
      <c r="B63" s="217"/>
      <c r="C63" s="66" t="s">
        <v>58</v>
      </c>
      <c r="D63" s="230"/>
      <c r="E63" s="239"/>
      <c r="F63" s="69" t="s">
        <v>60</v>
      </c>
      <c r="G63" s="219"/>
      <c r="H63" s="37" t="s">
        <v>38</v>
      </c>
      <c r="I63" s="30">
        <v>100</v>
      </c>
      <c r="J63" s="31"/>
    </row>
    <row r="64" spans="1:10" s="8" customFormat="1" ht="40.5" customHeight="1" x14ac:dyDescent="0.25">
      <c r="A64" s="63">
        <f>IF(I64&lt;61,MAX($A$8:A63)+1,"")</f>
        <v>2</v>
      </c>
      <c r="B64" s="218"/>
      <c r="C64" s="66" t="s">
        <v>58</v>
      </c>
      <c r="D64" s="231"/>
      <c r="E64" s="240"/>
      <c r="F64" s="69" t="s">
        <v>60</v>
      </c>
      <c r="G64" s="219"/>
      <c r="H64" s="37" t="s">
        <v>40</v>
      </c>
      <c r="I64" s="30">
        <v>60</v>
      </c>
      <c r="J64" s="31"/>
    </row>
    <row r="65" spans="1:10" s="8" customFormat="1" ht="54" customHeight="1" x14ac:dyDescent="0.25">
      <c r="A65" s="63" t="str">
        <f>IF(I65&lt;61,MAX($A$8:A64)+1,"")</f>
        <v/>
      </c>
      <c r="B65" s="216" t="s">
        <v>57</v>
      </c>
      <c r="C65" s="66" t="s">
        <v>57</v>
      </c>
      <c r="D65" s="221">
        <f>IF(SUM(I65:I69)=0,"",AVERAGE(I65:I69))</f>
        <v>86</v>
      </c>
      <c r="E65" s="238" t="s">
        <v>76</v>
      </c>
      <c r="F65" s="69" t="s">
        <v>76</v>
      </c>
      <c r="G65" s="219">
        <f>IF(SUM(I65:I69)=0,"",AVERAGE(I65:I69))</f>
        <v>86</v>
      </c>
      <c r="H65" s="37" t="s">
        <v>37</v>
      </c>
      <c r="I65" s="30">
        <v>80</v>
      </c>
      <c r="J65" s="31"/>
    </row>
    <row r="66" spans="1:10" s="8" customFormat="1" ht="45" customHeight="1" x14ac:dyDescent="0.25">
      <c r="A66" s="63" t="str">
        <f>IF(I66&lt;61,MAX($A$8:A65)+1,"")</f>
        <v/>
      </c>
      <c r="B66" s="217"/>
      <c r="C66" s="66" t="s">
        <v>57</v>
      </c>
      <c r="D66" s="222"/>
      <c r="E66" s="239"/>
      <c r="F66" s="69" t="s">
        <v>76</v>
      </c>
      <c r="G66" s="219"/>
      <c r="H66" s="38" t="s">
        <v>39</v>
      </c>
      <c r="I66" s="30">
        <v>100</v>
      </c>
      <c r="J66" s="31"/>
    </row>
    <row r="67" spans="1:10" s="8" customFormat="1" ht="41.25" customHeight="1" x14ac:dyDescent="0.25">
      <c r="A67" s="63">
        <f>IF(I67&lt;61,MAX($A$8:A66)+1,"")</f>
        <v>3</v>
      </c>
      <c r="B67" s="217"/>
      <c r="C67" s="66" t="s">
        <v>57</v>
      </c>
      <c r="D67" s="222"/>
      <c r="E67" s="239"/>
      <c r="F67" s="69" t="s">
        <v>76</v>
      </c>
      <c r="G67" s="219"/>
      <c r="H67" s="38" t="s">
        <v>79</v>
      </c>
      <c r="I67" s="30">
        <v>60</v>
      </c>
      <c r="J67" s="31"/>
    </row>
    <row r="68" spans="1:10" s="8" customFormat="1" ht="45.75" customHeight="1" x14ac:dyDescent="0.25">
      <c r="A68" s="63" t="str">
        <f>IF(I68&lt;61,MAX($A$8:A67)+1,"")</f>
        <v/>
      </c>
      <c r="B68" s="217"/>
      <c r="C68" s="66" t="s">
        <v>57</v>
      </c>
      <c r="D68" s="222"/>
      <c r="E68" s="239"/>
      <c r="F68" s="69" t="s">
        <v>76</v>
      </c>
      <c r="G68" s="219"/>
      <c r="H68" s="38" t="s">
        <v>78</v>
      </c>
      <c r="I68" s="30">
        <v>100</v>
      </c>
      <c r="J68" s="31"/>
    </row>
    <row r="69" spans="1:10" s="8" customFormat="1" ht="57" customHeight="1" thickBot="1" x14ac:dyDescent="0.3">
      <c r="A69" s="63" t="str">
        <f>IF(I69&lt;61,MAX($A$8:A68)+1,"")</f>
        <v/>
      </c>
      <c r="B69" s="218"/>
      <c r="C69" s="66" t="s">
        <v>57</v>
      </c>
      <c r="D69" s="223"/>
      <c r="E69" s="241"/>
      <c r="F69" s="69" t="s">
        <v>76</v>
      </c>
      <c r="G69" s="220"/>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57" priority="66" operator="between">
      <formula>80.5</formula>
      <formula>100</formula>
    </cfRule>
    <cfRule type="cellIs" dxfId="56" priority="67" operator="between">
      <formula>60.5</formula>
      <formula>80.4</formula>
    </cfRule>
    <cfRule type="cellIs" dxfId="55" priority="68" operator="between">
      <formula>40.5</formula>
      <formula>60.4</formula>
    </cfRule>
    <cfRule type="cellIs" dxfId="54" priority="69" operator="between">
      <formula>20.5</formula>
      <formula>40.4</formula>
    </cfRule>
    <cfRule type="cellIs" dxfId="53" priority="70" operator="between">
      <formula>0.1</formula>
      <formula>20.4</formula>
    </cfRule>
  </conditionalFormatting>
  <conditionalFormatting sqref="D28 D56 D65">
    <cfRule type="cellIs" dxfId="52" priority="51" operator="between">
      <formula>80.5</formula>
      <formula>100</formula>
    </cfRule>
    <cfRule type="cellIs" dxfId="51" priority="52" operator="between">
      <formula>60.5</formula>
      <formula>80.4</formula>
    </cfRule>
    <cfRule type="cellIs" dxfId="50" priority="53" operator="between">
      <formula>40.5</formula>
      <formula>60.4</formula>
    </cfRule>
    <cfRule type="cellIs" dxfId="49" priority="54" operator="between">
      <formula>20.5</formula>
      <formula>40.4</formula>
    </cfRule>
    <cfRule type="cellIs" dxfId="48" priority="55" operator="between">
      <formula>0.1</formula>
      <formula>20.4</formula>
    </cfRule>
  </conditionalFormatting>
  <conditionalFormatting sqref="G9">
    <cfRule type="cellIs" dxfId="47" priority="46" operator="between">
      <formula>81</formula>
      <formula>100</formula>
    </cfRule>
    <cfRule type="cellIs" dxfId="46" priority="47" operator="between">
      <formula>61</formula>
      <formula>80</formula>
    </cfRule>
    <cfRule type="cellIs" dxfId="45" priority="48" operator="between">
      <formula>41</formula>
      <formula>60</formula>
    </cfRule>
    <cfRule type="cellIs" dxfId="44" priority="49" operator="between">
      <formula>21</formula>
      <formula>40</formula>
    </cfRule>
    <cfRule type="cellIs" dxfId="43" priority="50" operator="between">
      <formula>0</formula>
      <formula>20</formula>
    </cfRule>
  </conditionalFormatting>
  <conditionalFormatting sqref="G10 G13 G15 G21 G28 G35 G38 G41 G44 G56 G65">
    <cfRule type="cellIs" dxfId="42" priority="41" operator="between">
      <formula>81</formula>
      <formula>100</formula>
    </cfRule>
    <cfRule type="cellIs" dxfId="41" priority="42" operator="between">
      <formula>61</formula>
      <formula>80</formula>
    </cfRule>
    <cfRule type="cellIs" dxfId="40" priority="43" operator="between">
      <formula>41</formula>
      <formula>60</formula>
    </cfRule>
    <cfRule type="cellIs" dxfId="39" priority="44" operator="between">
      <formula>21</formula>
      <formula>40</formula>
    </cfRule>
    <cfRule type="cellIs" dxfId="38" priority="45" operator="between">
      <formula>0.1</formula>
      <formula>20</formula>
    </cfRule>
  </conditionalFormatting>
  <conditionalFormatting sqref="I6">
    <cfRule type="cellIs" dxfId="37" priority="31" operator="between">
      <formula>81</formula>
      <formula>100</formula>
    </cfRule>
    <cfRule type="cellIs" dxfId="36" priority="32" operator="between">
      <formula>61</formula>
      <formula>80</formula>
    </cfRule>
    <cfRule type="cellIs" dxfId="35" priority="33" operator="between">
      <formula>41</formula>
      <formula>60</formula>
    </cfRule>
    <cfRule type="cellIs" dxfId="34" priority="34" operator="between">
      <formula>21</formula>
      <formula>40</formula>
    </cfRule>
    <cfRule type="cellIs" dxfId="33" priority="35" operator="between">
      <formula>0.1</formula>
      <formula>20</formula>
    </cfRule>
  </conditionalFormatting>
  <conditionalFormatting sqref="I39:I40 I62:I69">
    <cfRule type="cellIs" dxfId="32" priority="21" operator="between">
      <formula>1</formula>
      <formula>20</formula>
    </cfRule>
    <cfRule type="cellIs" dxfId="31" priority="22" operator="between">
      <formula>21</formula>
      <formula>40</formula>
    </cfRule>
    <cfRule type="cellIs" dxfId="30" priority="23" operator="between">
      <formula>41</formula>
      <formula>60</formula>
    </cfRule>
    <cfRule type="cellIs" dxfId="29" priority="24" operator="between">
      <formula>61</formula>
      <formula>80</formula>
    </cfRule>
    <cfRule type="cellIs" dxfId="28" priority="25" operator="between">
      <formula>81</formula>
      <formula>100</formula>
    </cfRule>
  </conditionalFormatting>
  <conditionalFormatting sqref="I9">
    <cfRule type="cellIs" dxfId="27" priority="11" operator="between">
      <formula>1</formula>
      <formula>20</formula>
    </cfRule>
  </conditionalFormatting>
  <conditionalFormatting sqref="I9">
    <cfRule type="cellIs" dxfId="26" priority="12" operator="between">
      <formula>21</formula>
      <formula>40</formula>
    </cfRule>
  </conditionalFormatting>
  <conditionalFormatting sqref="I9">
    <cfRule type="cellIs" dxfId="25" priority="13" operator="between">
      <formula>41</formula>
      <formula>60</formula>
    </cfRule>
  </conditionalFormatting>
  <conditionalFormatting sqref="I9">
    <cfRule type="cellIs" dxfId="24" priority="14" operator="between">
      <formula>61</formula>
      <formula>80</formula>
    </cfRule>
  </conditionalFormatting>
  <conditionalFormatting sqref="I9">
    <cfRule type="cellIs" dxfId="23" priority="15" operator="between">
      <formula>81</formula>
      <formula>100</formula>
    </cfRule>
  </conditionalFormatting>
  <conditionalFormatting sqref="I10:I23">
    <cfRule type="cellIs" dxfId="22" priority="16" operator="between">
      <formula>1</formula>
      <formula>20</formula>
    </cfRule>
  </conditionalFormatting>
  <conditionalFormatting sqref="I10:I23">
    <cfRule type="cellIs" dxfId="21" priority="17" operator="between">
      <formula>21</formula>
      <formula>40</formula>
    </cfRule>
  </conditionalFormatting>
  <conditionalFormatting sqref="I10:I23">
    <cfRule type="cellIs" dxfId="20" priority="18" operator="between">
      <formula>41</formula>
      <formula>60</formula>
    </cfRule>
  </conditionalFormatting>
  <conditionalFormatting sqref="I10:I23">
    <cfRule type="cellIs" dxfId="19" priority="19" operator="between">
      <formula>61</formula>
      <formula>80</formula>
    </cfRule>
  </conditionalFormatting>
  <conditionalFormatting sqref="I10:I23">
    <cfRule type="cellIs" dxfId="18" priority="20" operator="between">
      <formula>81</formula>
      <formula>100</formula>
    </cfRule>
  </conditionalFormatting>
  <conditionalFormatting sqref="I24:I38">
    <cfRule type="cellIs" dxfId="17" priority="6" operator="between">
      <formula>1</formula>
      <formula>20</formula>
    </cfRule>
  </conditionalFormatting>
  <conditionalFormatting sqref="I24:I38">
    <cfRule type="cellIs" dxfId="16" priority="7" operator="between">
      <formula>21</formula>
      <formula>40</formula>
    </cfRule>
  </conditionalFormatting>
  <conditionalFormatting sqref="I24:I38">
    <cfRule type="cellIs" dxfId="15" priority="8" operator="between">
      <formula>41</formula>
      <formula>60</formula>
    </cfRule>
  </conditionalFormatting>
  <conditionalFormatting sqref="I24:I38">
    <cfRule type="cellIs" dxfId="14" priority="9" operator="between">
      <formula>61</formula>
      <formula>80</formula>
    </cfRule>
  </conditionalFormatting>
  <conditionalFormatting sqref="I24:I38">
    <cfRule type="cellIs" dxfId="13" priority="10" operator="between">
      <formula>81</formula>
      <formula>100</formula>
    </cfRule>
  </conditionalFormatting>
  <conditionalFormatting sqref="I41:I61">
    <cfRule type="cellIs" dxfId="12" priority="1" operator="between">
      <formula>1</formula>
      <formula>20</formula>
    </cfRule>
  </conditionalFormatting>
  <conditionalFormatting sqref="I41:I61">
    <cfRule type="cellIs" dxfId="11" priority="2" operator="between">
      <formula>21</formula>
      <formula>40</formula>
    </cfRule>
  </conditionalFormatting>
  <conditionalFormatting sqref="I41:I61">
    <cfRule type="cellIs" dxfId="10" priority="3" operator="between">
      <formula>41</formula>
      <formula>60</formula>
    </cfRule>
  </conditionalFormatting>
  <conditionalFormatting sqref="I41:I61">
    <cfRule type="cellIs" dxfId="9" priority="4" operator="between">
      <formula>61</formula>
      <formula>80</formula>
    </cfRule>
  </conditionalFormatting>
  <conditionalFormatting sqref="I41:I61">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A100" sqref="A100"/>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2"/>
      <c r="D4" s="263"/>
      <c r="E4" s="268" t="s">
        <v>107</v>
      </c>
      <c r="F4" s="268"/>
      <c r="G4" s="268"/>
      <c r="H4" s="268"/>
      <c r="I4" s="268"/>
      <c r="J4" s="268"/>
      <c r="K4" s="268"/>
      <c r="L4" s="269"/>
      <c r="M4" s="54"/>
    </row>
    <row r="5" spans="1:13" s="8" customFormat="1" ht="24" thickBot="1" x14ac:dyDescent="0.4">
      <c r="A5" s="49"/>
      <c r="B5" s="53"/>
      <c r="C5" s="264"/>
      <c r="D5" s="265"/>
      <c r="E5" s="266" t="s">
        <v>77</v>
      </c>
      <c r="F5" s="266"/>
      <c r="G5" s="266"/>
      <c r="H5" s="266"/>
      <c r="I5" s="266"/>
      <c r="J5" s="266"/>
      <c r="K5" s="266"/>
      <c r="L5" s="267"/>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70" t="s">
        <v>65</v>
      </c>
      <c r="D7" s="270"/>
      <c r="E7" s="270"/>
      <c r="F7" s="270"/>
      <c r="G7" s="270"/>
      <c r="H7" s="270"/>
      <c r="I7" s="270"/>
      <c r="J7" s="270"/>
      <c r="K7" s="270"/>
      <c r="L7" s="270"/>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87.786885245901644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84.095238095238102</v>
      </c>
      <c r="G35" s="49"/>
      <c r="H35" s="49"/>
      <c r="I35" s="49"/>
      <c r="J35" s="49"/>
      <c r="K35" s="49"/>
      <c r="L35" s="49"/>
      <c r="M35" s="54"/>
    </row>
    <row r="36" spans="1:13" s="8" customFormat="1" x14ac:dyDescent="0.25">
      <c r="A36" s="49"/>
      <c r="B36" s="53"/>
      <c r="C36" s="49"/>
      <c r="D36" s="49" t="str">
        <f>AUTODIAGNÓSTICO!B28</f>
        <v>EJECUTAR</v>
      </c>
      <c r="E36" s="49">
        <v>100</v>
      </c>
      <c r="F36" s="49">
        <f>AUTODIAGNÓSTICO!D28</f>
        <v>88.571428571428569</v>
      </c>
      <c r="G36" s="49"/>
      <c r="H36" s="49"/>
      <c r="I36" s="49"/>
      <c r="J36" s="49"/>
      <c r="K36" s="49"/>
      <c r="L36" s="49"/>
      <c r="M36" s="54"/>
    </row>
    <row r="37" spans="1:13" s="8" customFormat="1" x14ac:dyDescent="0.25">
      <c r="A37" s="49"/>
      <c r="B37" s="53"/>
      <c r="C37" s="49"/>
      <c r="D37" s="49" t="str">
        <f>AUTODIAGNÓSTICO!B56</f>
        <v>VERIFICAR</v>
      </c>
      <c r="E37" s="49">
        <v>100</v>
      </c>
      <c r="F37" s="49">
        <f>AUTODIAGNÓSTICO!D56</f>
        <v>91.111111111111114</v>
      </c>
      <c r="G37" s="49"/>
      <c r="H37" s="49"/>
      <c r="I37" s="49"/>
      <c r="J37" s="49"/>
      <c r="K37" s="49"/>
      <c r="L37" s="49"/>
      <c r="M37" s="54"/>
    </row>
    <row r="38" spans="1:13" s="8" customFormat="1" x14ac:dyDescent="0.25">
      <c r="A38" s="49"/>
      <c r="B38" s="53"/>
      <c r="C38" s="49"/>
      <c r="D38" s="49" t="str">
        <f>AUTODIAGNÓSTICO!B65</f>
        <v>ACTUAR</v>
      </c>
      <c r="E38" s="49">
        <v>100</v>
      </c>
      <c r="F38" s="49">
        <f>AUTODIAGNÓSTICO!D65</f>
        <v>86</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1" t="s">
        <v>70</v>
      </c>
      <c r="D56" s="261"/>
      <c r="E56" s="261"/>
      <c r="F56" s="261"/>
      <c r="G56" s="261"/>
      <c r="H56" s="261"/>
      <c r="I56" s="261"/>
      <c r="J56" s="261"/>
      <c r="K56" s="261"/>
      <c r="L56" s="261"/>
      <c r="M56" s="54"/>
    </row>
    <row r="57" spans="1:13" s="8" customFormat="1" x14ac:dyDescent="0.25">
      <c r="A57" s="49"/>
      <c r="B57" s="53"/>
      <c r="C57" s="111"/>
      <c r="D57" s="111"/>
      <c r="E57" s="111"/>
      <c r="F57" s="111"/>
      <c r="G57" s="111"/>
      <c r="H57" s="111"/>
      <c r="I57" s="111"/>
      <c r="J57" s="111"/>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76.666666666666671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81.666666666666671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92.142857142857139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1" t="s">
        <v>71</v>
      </c>
      <c r="D78" s="261"/>
      <c r="E78" s="261"/>
      <c r="F78" s="261"/>
      <c r="G78" s="261"/>
      <c r="H78" s="261"/>
      <c r="I78" s="261"/>
      <c r="J78" s="261"/>
      <c r="K78" s="261"/>
      <c r="L78" s="261"/>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85.714285714285708</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86.666666666666671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73.333333333333329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94.166666666666671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1" t="s">
        <v>72</v>
      </c>
      <c r="D102" s="261"/>
      <c r="E102" s="261"/>
      <c r="F102" s="261"/>
      <c r="G102" s="261"/>
      <c r="H102" s="261"/>
      <c r="I102" s="261"/>
      <c r="J102" s="261"/>
      <c r="K102" s="261"/>
      <c r="L102" s="261"/>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91.111111111111114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1" t="s">
        <v>73</v>
      </c>
      <c r="D128" s="261"/>
      <c r="E128" s="261"/>
      <c r="F128" s="261"/>
      <c r="G128" s="261"/>
      <c r="H128" s="261"/>
      <c r="I128" s="261"/>
      <c r="J128" s="261"/>
      <c r="K128" s="261"/>
      <c r="L128" s="261"/>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86</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4"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1" t="s">
        <v>108</v>
      </c>
      <c r="D8" s="271"/>
      <c r="E8" s="271"/>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2">
        <f>AUTODIAGNÓSTICO!E6</f>
        <v>254099000041</v>
      </c>
      <c r="D11" s="273"/>
      <c r="E11" s="21">
        <f>AUTODIAGNÓSTICO!I6</f>
        <v>87.786885245901644</v>
      </c>
      <c r="F11" s="22"/>
    </row>
    <row r="12" spans="2:6" s="8" customFormat="1" ht="45" customHeight="1" thickBot="1" x14ac:dyDescent="0.3">
      <c r="B12" s="12"/>
      <c r="C12" s="274"/>
      <c r="D12" s="275"/>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F1" workbookViewId="0">
      <selection activeCell="H6" sqref="H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6" t="s">
        <v>121</v>
      </c>
      <c r="L7" s="277"/>
      <c r="N7">
        <v>2026</v>
      </c>
      <c r="O7">
        <v>2026</v>
      </c>
    </row>
    <row r="8" spans="1:15" ht="28.5" customHeight="1" thickBot="1" x14ac:dyDescent="0.3">
      <c r="A8" s="278" t="s">
        <v>145</v>
      </c>
      <c r="B8" s="308"/>
      <c r="C8" s="279"/>
      <c r="D8" s="278" t="s">
        <v>122</v>
      </c>
      <c r="E8" s="308"/>
      <c r="F8" s="309" t="s">
        <v>123</v>
      </c>
      <c r="G8" s="310"/>
      <c r="H8" s="77" t="s">
        <v>124</v>
      </c>
      <c r="I8" s="278" t="s">
        <v>125</v>
      </c>
      <c r="J8" s="279"/>
      <c r="K8" s="76" t="s">
        <v>126</v>
      </c>
      <c r="L8" s="76" t="s">
        <v>127</v>
      </c>
      <c r="N8">
        <v>2027</v>
      </c>
      <c r="O8">
        <v>2027</v>
      </c>
    </row>
    <row r="9" spans="1:15" x14ac:dyDescent="0.25">
      <c r="A9" s="280" t="s">
        <v>223</v>
      </c>
      <c r="B9" s="281"/>
      <c r="C9" s="282"/>
      <c r="D9" s="301" t="s">
        <v>224</v>
      </c>
      <c r="E9" s="301"/>
      <c r="F9" s="289" t="s">
        <v>225</v>
      </c>
      <c r="G9" s="290"/>
      <c r="H9" s="290" t="s">
        <v>219</v>
      </c>
      <c r="I9" s="295" t="s">
        <v>220</v>
      </c>
      <c r="J9" s="296"/>
      <c r="K9" s="305">
        <v>2022</v>
      </c>
      <c r="L9" s="304">
        <v>2023</v>
      </c>
      <c r="M9" s="78"/>
      <c r="N9">
        <v>2028</v>
      </c>
      <c r="O9">
        <v>2028</v>
      </c>
    </row>
    <row r="10" spans="1:15" x14ac:dyDescent="0.25">
      <c r="A10" s="283"/>
      <c r="B10" s="284"/>
      <c r="C10" s="285"/>
      <c r="D10" s="302"/>
      <c r="E10" s="302"/>
      <c r="F10" s="291"/>
      <c r="G10" s="292"/>
      <c r="H10" s="292"/>
      <c r="I10" s="297" t="s">
        <v>221</v>
      </c>
      <c r="J10" s="298"/>
      <c r="K10" s="305"/>
      <c r="L10" s="305"/>
      <c r="M10" s="78"/>
      <c r="N10">
        <v>2029</v>
      </c>
      <c r="O10">
        <v>2029</v>
      </c>
    </row>
    <row r="11" spans="1:15" x14ac:dyDescent="0.25">
      <c r="A11" s="283"/>
      <c r="B11" s="284"/>
      <c r="C11" s="285"/>
      <c r="D11" s="302"/>
      <c r="E11" s="302"/>
      <c r="F11" s="291"/>
      <c r="G11" s="292"/>
      <c r="H11" s="292"/>
      <c r="I11" s="297" t="s">
        <v>222</v>
      </c>
      <c r="J11" s="298"/>
      <c r="K11" s="305"/>
      <c r="L11" s="305"/>
      <c r="M11" s="78"/>
      <c r="N11">
        <v>2030</v>
      </c>
      <c r="O11">
        <v>2030</v>
      </c>
    </row>
    <row r="12" spans="1:15" x14ac:dyDescent="0.25">
      <c r="A12" s="283"/>
      <c r="B12" s="284"/>
      <c r="C12" s="285"/>
      <c r="D12" s="302"/>
      <c r="E12" s="302"/>
      <c r="F12" s="291"/>
      <c r="G12" s="292"/>
      <c r="H12" s="292"/>
      <c r="I12" s="297"/>
      <c r="J12" s="298"/>
      <c r="K12" s="305"/>
      <c r="L12" s="305"/>
      <c r="M12" s="78"/>
      <c r="N12">
        <v>2031</v>
      </c>
      <c r="O12">
        <v>2031</v>
      </c>
    </row>
    <row r="13" spans="1:15" ht="15.75" thickBot="1" x14ac:dyDescent="0.3">
      <c r="A13" s="286"/>
      <c r="B13" s="287"/>
      <c r="C13" s="288"/>
      <c r="D13" s="303"/>
      <c r="E13" s="303"/>
      <c r="F13" s="293"/>
      <c r="G13" s="294"/>
      <c r="H13" s="294"/>
      <c r="I13" s="299"/>
      <c r="J13" s="300"/>
      <c r="K13" s="307"/>
      <c r="L13" s="306"/>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45" x14ac:dyDescent="0.25">
      <c r="A16" s="47">
        <v>1</v>
      </c>
      <c r="B16" s="48" t="str">
        <f>VLOOKUP(A16,AUTODIAGNÓSTICO!$A$9:$J$69,3,0)</f>
        <v>EJECUTAR</v>
      </c>
      <c r="C16" s="48" t="str">
        <f>VLOOKUP(A16,AUTODIAGNÓSTICO!A9:J69,6,0)</f>
        <v>Preparar los espacios de diálogo</v>
      </c>
      <c r="D16" s="48" t="str">
        <f>VLOOKUP(A16,AUTODIAGNÓSTICO!A9:J69,8,0)</f>
        <v>Definir y organizar los espacios de diálogo de acuerdo a los grupos de interés y temas priorizados.</v>
      </c>
      <c r="E16" s="75">
        <f>VLOOKUP(A16,AUTODIAGNÓSTICO!$A$9:$J$69,9,0)</f>
        <v>60</v>
      </c>
      <c r="F16" s="45" t="s">
        <v>259</v>
      </c>
      <c r="G16" s="45" t="s">
        <v>260</v>
      </c>
      <c r="H16" s="45" t="s">
        <v>261</v>
      </c>
      <c r="I16" s="45" t="s">
        <v>262</v>
      </c>
      <c r="J16" s="45" t="s">
        <v>228</v>
      </c>
      <c r="K16" s="46">
        <v>44621</v>
      </c>
      <c r="L16" s="46">
        <v>44896</v>
      </c>
    </row>
    <row r="17" spans="1:12" ht="105" x14ac:dyDescent="0.25">
      <c r="A17" s="47">
        <v>2</v>
      </c>
      <c r="B17" s="48" t="str">
        <f>VLOOKUP(A17,AUTODIAGNÓSTICO!$A$9:$J$69,3,0)</f>
        <v>VERIFICAR</v>
      </c>
      <c r="C17" s="48" t="str">
        <f>VLOOKUP(A17,AUTODIAGNÓSTICO!A10:J70,6,0)</f>
        <v>Cuantificar el impacto de las acciones de rendición de cuentas para divulgarlos a la ciudadanía</v>
      </c>
      <c r="D17" s="48" t="str">
        <f>VLOOKUP(A17,AUTODIAGNÓSTICO!A10:J70,8,0)</f>
        <v>Evaluar y verificar los resultados de la implementación de la estrategia de rendición de cuentas, valorando el cumplimiento de las metas definidas frente al reto y objetivos de la estrategia.</v>
      </c>
      <c r="E17" s="75">
        <f>VLOOKUP(A17,AUTODIAGNÓSTICO!$A$9:$J$69,9,0)</f>
        <v>60</v>
      </c>
      <c r="F17" s="45" t="s">
        <v>263</v>
      </c>
      <c r="G17" s="45" t="s">
        <v>264</v>
      </c>
      <c r="H17" s="45" t="s">
        <v>265</v>
      </c>
      <c r="I17" s="45" t="s">
        <v>262</v>
      </c>
      <c r="J17" s="45" t="s">
        <v>228</v>
      </c>
      <c r="K17" s="46">
        <v>44950</v>
      </c>
      <c r="L17" s="46">
        <v>44950</v>
      </c>
    </row>
    <row r="18" spans="1:12" ht="90" x14ac:dyDescent="0.25">
      <c r="A18" s="47">
        <v>3</v>
      </c>
      <c r="B18" s="48" t="str">
        <f>VLOOKUP(A18,AUTODIAGNÓSTICO!$A$9:$J$69,3,0)</f>
        <v>ACTUAR</v>
      </c>
      <c r="C18" s="48" t="str">
        <f>VLOOKUP(A18,AUTODIAGNÓSTICO!A11:J71,6,0)</f>
        <v>Establecer acciones de mejora del proceso de rendición de cuenta</v>
      </c>
      <c r="D18" s="48" t="str">
        <f>VLOOKUP(A18,AUTODIAGNÓSTICO!A11:J71,8,0)</f>
        <v>Elaborar el plan de acción que permita mejorar el proceso de rendición de cuentas</v>
      </c>
      <c r="E18" s="75">
        <f>VLOOKUP(A18,AUTODIAGNÓSTICO!$A$9:$J$69,9,0)</f>
        <v>60</v>
      </c>
      <c r="F18" s="45" t="s">
        <v>266</v>
      </c>
      <c r="G18" s="45" t="s">
        <v>267</v>
      </c>
      <c r="H18" s="45" t="s">
        <v>268</v>
      </c>
      <c r="I18" s="45" t="s">
        <v>262</v>
      </c>
      <c r="J18" s="45" t="s">
        <v>228</v>
      </c>
      <c r="K18" s="46">
        <v>44950</v>
      </c>
      <c r="L18" s="46">
        <v>44950</v>
      </c>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LENOVO</cp:lastModifiedBy>
  <cp:lastPrinted>2021-12-27T19:55:26Z</cp:lastPrinted>
  <dcterms:created xsi:type="dcterms:W3CDTF">2021-11-16T13:51:36Z</dcterms:created>
  <dcterms:modified xsi:type="dcterms:W3CDTF">2023-04-12T01:56:46Z</dcterms:modified>
</cp:coreProperties>
</file>