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400INSTECOR\Desktop\"/>
    </mc:Choice>
  </mc:AlternateContent>
  <bookViews>
    <workbookView xWindow="0" yWindow="0" windowWidth="20490" windowHeight="7755" tabRatio="971" firstSheet="1" activeTab="1"/>
  </bookViews>
  <sheets>
    <sheet name="165522 Equipos Ayudas Audiovisu" sheetId="25" r:id="rId1"/>
    <sheet name="166502 EQUIPO Y MAQ DE OFICINA" sheetId="13" r:id="rId2"/>
    <sheet name="167001 EQUIPO DE COMUNICACION " sheetId="18" r:id="rId3"/>
    <sheet name="167002 EQUIPO DE COMPUTACION" sheetId="19" r:id="rId4"/>
    <sheet name="tipos" sheetId="24" r:id="rId5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5" l="1"/>
  <c r="H117" i="18" l="1"/>
  <c r="H116" i="18"/>
  <c r="H155" i="19"/>
  <c r="H115" i="18" l="1"/>
  <c r="H114" i="18"/>
  <c r="H113" i="18" l="1"/>
  <c r="H112" i="18" l="1"/>
  <c r="H111" i="18"/>
  <c r="H154" i="19" l="1"/>
  <c r="H110" i="18"/>
  <c r="H109" i="18"/>
  <c r="H108" i="18"/>
  <c r="H153" i="19" l="1"/>
  <c r="H152" i="19" l="1"/>
  <c r="H150" i="19" l="1"/>
  <c r="H149" i="19"/>
  <c r="H148" i="19"/>
  <c r="H147" i="19"/>
  <c r="H146" i="19"/>
  <c r="H145" i="19"/>
  <c r="H140" i="19"/>
  <c r="F135" i="19"/>
  <c r="H135" i="19" l="1"/>
  <c r="H107" i="18" l="1"/>
  <c r="H106" i="18"/>
  <c r="H62" i="18" l="1"/>
  <c r="H71" i="18"/>
  <c r="H66" i="18" l="1"/>
  <c r="H69" i="18" l="1"/>
  <c r="H68" i="18"/>
  <c r="H67" i="18"/>
  <c r="H63" i="19" l="1"/>
  <c r="H30" i="19"/>
  <c r="H14" i="19"/>
  <c r="H62" i="19"/>
  <c r="H134" i="19"/>
  <c r="H130" i="19"/>
  <c r="H129" i="19"/>
  <c r="H128" i="19"/>
  <c r="H108" i="19"/>
  <c r="H107" i="19"/>
  <c r="H102" i="19"/>
  <c r="H101" i="19" l="1"/>
  <c r="H100" i="19"/>
  <c r="H99" i="19"/>
  <c r="H98" i="19"/>
  <c r="H97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76" i="19" l="1"/>
  <c r="H75" i="19"/>
  <c r="H74" i="19"/>
  <c r="H73" i="19"/>
  <c r="H67" i="19"/>
  <c r="H66" i="19"/>
  <c r="H59" i="19"/>
  <c r="H57" i="19"/>
  <c r="H56" i="19"/>
  <c r="H39" i="19" l="1"/>
  <c r="H54" i="19"/>
  <c r="H52" i="19"/>
  <c r="H34" i="19"/>
  <c r="H33" i="19"/>
  <c r="H32" i="19" l="1"/>
  <c r="H27" i="19"/>
  <c r="H29" i="19"/>
  <c r="H21" i="19"/>
  <c r="H20" i="19"/>
  <c r="H16" i="19"/>
  <c r="H15" i="19"/>
  <c r="H18" i="19"/>
  <c r="H17" i="19"/>
  <c r="H13" i="19"/>
  <c r="H11" i="19"/>
  <c r="H105" i="18" l="1"/>
  <c r="H103" i="18"/>
  <c r="H100" i="18"/>
  <c r="H99" i="18"/>
  <c r="H97" i="18"/>
  <c r="H96" i="18"/>
  <c r="H95" i="18"/>
  <c r="H92" i="18" l="1"/>
  <c r="H91" i="18"/>
  <c r="H89" i="18"/>
  <c r="H85" i="18"/>
  <c r="H83" i="18"/>
  <c r="H82" i="18" l="1"/>
  <c r="H76" i="18"/>
  <c r="H75" i="18"/>
  <c r="H72" i="18"/>
  <c r="H70" i="18"/>
  <c r="H64" i="18"/>
  <c r="H61" i="18"/>
  <c r="H47" i="18"/>
  <c r="H46" i="18"/>
  <c r="H44" i="18"/>
  <c r="H58" i="18"/>
  <c r="H33" i="18"/>
  <c r="H32" i="18"/>
  <c r="H28" i="18"/>
  <c r="H27" i="18"/>
  <c r="H26" i="18"/>
  <c r="H25" i="18"/>
  <c r="H24" i="18"/>
  <c r="H23" i="18"/>
  <c r="H22" i="18"/>
  <c r="H21" i="18"/>
  <c r="H19" i="18"/>
  <c r="H18" i="18"/>
  <c r="H16" i="18"/>
  <c r="H15" i="18"/>
  <c r="H14" i="18"/>
  <c r="H13" i="18"/>
  <c r="H12" i="18"/>
  <c r="H55" i="13" l="1"/>
  <c r="G95" i="13"/>
  <c r="H18" i="13"/>
  <c r="H15" i="13" l="1"/>
  <c r="H14" i="13"/>
  <c r="H89" i="13"/>
  <c r="H88" i="13"/>
  <c r="H77" i="18" l="1"/>
  <c r="H74" i="18"/>
  <c r="H73" i="18"/>
  <c r="H81" i="18"/>
  <c r="H80" i="18"/>
  <c r="H79" i="18"/>
  <c r="H132" i="19"/>
  <c r="H131" i="19"/>
  <c r="H11" i="13" l="1"/>
  <c r="H61" i="19"/>
  <c r="H47" i="19"/>
  <c r="H48" i="18" l="1"/>
  <c r="H64" i="19"/>
  <c r="H16" i="13"/>
  <c r="H31" i="19" l="1"/>
  <c r="H69" i="19"/>
  <c r="H122" i="19"/>
  <c r="H121" i="19"/>
  <c r="H120" i="19"/>
  <c r="H119" i="19"/>
  <c r="H118" i="19"/>
  <c r="H43" i="18" l="1"/>
  <c r="H42" i="18"/>
  <c r="H41" i="18"/>
  <c r="H40" i="18"/>
  <c r="H39" i="18"/>
  <c r="H38" i="18"/>
  <c r="H57" i="18"/>
  <c r="H46" i="19"/>
  <c r="H78" i="18" l="1"/>
  <c r="H104" i="18"/>
  <c r="H98" i="18"/>
  <c r="H65" i="19" l="1"/>
  <c r="H28" i="19"/>
  <c r="H35" i="19" l="1"/>
  <c r="H25" i="19"/>
  <c r="H24" i="19"/>
  <c r="H22" i="19"/>
  <c r="H43" i="19"/>
  <c r="H109" i="19"/>
  <c r="H54" i="18" l="1"/>
  <c r="H53" i="18"/>
  <c r="H52" i="18"/>
  <c r="H51" i="18"/>
  <c r="H50" i="18"/>
  <c r="H49" i="18"/>
  <c r="H80" i="19"/>
  <c r="H79" i="19"/>
  <c r="H26" i="19"/>
  <c r="H35" i="18"/>
  <c r="H29" i="18"/>
  <c r="H88" i="18"/>
  <c r="H63" i="18" l="1"/>
  <c r="H94" i="18"/>
  <c r="H93" i="18"/>
  <c r="H55" i="18"/>
  <c r="H133" i="19"/>
  <c r="H13" i="13"/>
  <c r="H116" i="19"/>
  <c r="H11" i="18"/>
  <c r="H45" i="19" l="1"/>
  <c r="H90" i="18"/>
  <c r="H53" i="19"/>
  <c r="H65" i="18" l="1"/>
  <c r="H44" i="19" l="1"/>
  <c r="H12" i="13" l="1"/>
  <c r="H59" i="18"/>
  <c r="H17" i="18"/>
  <c r="H68" i="19"/>
  <c r="H45" i="18"/>
  <c r="H56" i="18"/>
  <c r="H87" i="18"/>
  <c r="H127" i="19"/>
  <c r="H123" i="19"/>
  <c r="H124" i="19"/>
  <c r="H126" i="19" l="1"/>
  <c r="H51" i="19"/>
  <c r="H50" i="19"/>
  <c r="H48" i="19"/>
  <c r="H78" i="19"/>
  <c r="H77" i="19"/>
  <c r="H71" i="19"/>
  <c r="H72" i="19"/>
  <c r="H95" i="19"/>
  <c r="H70" i="19"/>
  <c r="H102" i="18" l="1"/>
  <c r="H12" i="19"/>
  <c r="H19" i="19" l="1"/>
  <c r="H40" i="19"/>
  <c r="H34" i="18"/>
  <c r="H60" i="19" l="1"/>
  <c r="H86" i="18"/>
  <c r="H31" i="18"/>
  <c r="H101" i="18"/>
  <c r="H42" i="19"/>
  <c r="H37" i="18" l="1"/>
  <c r="H58" i="19" l="1"/>
  <c r="H96" i="19"/>
  <c r="H41" i="19"/>
  <c r="H20" i="18"/>
  <c r="H60" i="18"/>
  <c r="H36" i="18"/>
  <c r="H125" i="19"/>
  <c r="H49" i="19"/>
  <c r="H30" i="18"/>
  <c r="H84" i="18"/>
  <c r="H156" i="19" l="1"/>
  <c r="H118" i="18"/>
  <c r="H19" i="13"/>
  <c r="H17" i="13"/>
  <c r="H20" i="13" l="1"/>
  <c r="H157" i="19"/>
  <c r="H119" i="18"/>
  <c r="H84" i="13" l="1"/>
  <c r="H46" i="13"/>
  <c r="H45" i="13"/>
  <c r="H44" i="13"/>
  <c r="H33" i="13"/>
  <c r="H32" i="13"/>
  <c r="H31" i="13"/>
  <c r="H30" i="13"/>
  <c r="H27" i="13"/>
  <c r="H26" i="13"/>
  <c r="H28" i="13"/>
  <c r="G29" i="13"/>
  <c r="H29" i="13" s="1"/>
  <c r="H37" i="13" l="1"/>
  <c r="H49" i="13" l="1"/>
  <c r="H56" i="13" s="1"/>
  <c r="H62" i="13" l="1"/>
  <c r="H61" i="13" l="1"/>
  <c r="H73" i="13" l="1"/>
  <c r="H79" i="13" l="1"/>
</calcChain>
</file>

<file path=xl/comments1.xml><?xml version="1.0" encoding="utf-8"?>
<comments xmlns="http://schemas.openxmlformats.org/spreadsheetml/2006/main">
  <authors>
    <author>pc</author>
    <author>USUARIO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30 kva = 30.000 va
</t>
        </r>
      </text>
    </comment>
    <comment ref="B55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30 kva = 30.000 va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30 kva = 30.000 va
</t>
        </r>
      </text>
    </comment>
    <comment ref="L88" authorId="1" shapeId="0">
      <text>
        <r>
          <rPr>
            <b/>
            <sz val="9"/>
            <color indexed="81"/>
            <rFont val="Tahoma"/>
            <family val="2"/>
          </rPr>
          <t xml:space="preserve">POR Jorge Enrique Castillo Navas
</t>
        </r>
      </text>
    </comment>
    <comment ref="L89" authorId="1" shapeId="0">
      <text>
        <r>
          <rPr>
            <b/>
            <sz val="9"/>
            <color indexed="81"/>
            <rFont val="Tahoma"/>
            <family val="2"/>
          </rPr>
          <t xml:space="preserve">POR Jorge Enrique Castillo Navas
</t>
        </r>
      </text>
    </comment>
    <comment ref="B95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30 kva = 30.000 va
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E108" authorId="0" shapeId="0">
      <text>
        <r>
          <rPr>
            <b/>
            <sz val="9"/>
            <color indexed="81"/>
            <rFont val="Tahoma"/>
            <family val="2"/>
          </rPr>
          <t xml:space="preserve">APARECEN OTROS No
1034391788
VUGK7903685
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pc</author>
    <author>Full name</author>
  </authors>
  <commentList>
    <comment ref="E3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p 34 estuvo en mantenimiento en MULTICOMPUTO y no prendio se recomienda dar de baja</t>
        </r>
      </text>
    </comment>
    <comment ref="G35" authorId="1" shapeId="0">
      <text>
        <r>
          <rPr>
            <sz val="9"/>
            <color indexed="81"/>
            <rFont val="Tahoma"/>
            <family val="2"/>
          </rPr>
          <t>inicialmente se incluyó con un valor cada uno de $ 515.088 para un total de $ 20.603.520</t>
        </r>
      </text>
    </comment>
    <comment ref="E38" authorId="0" shapeId="0">
      <text>
        <r>
          <rPr>
            <sz val="9"/>
            <color indexed="81"/>
            <rFont val="Tahoma"/>
            <family val="2"/>
          </rPr>
          <t>el p 69 estuvo en Mantenimiento en Julio de 2018 por no prender y definitivamete no tiene arraglo, Se recomienda dar de baja</t>
        </r>
      </text>
    </comment>
    <comment ref="I109" authorId="2" shapeId="0">
      <text>
        <r>
          <rPr>
            <b/>
            <sz val="9"/>
            <color indexed="81"/>
            <rFont val="Tahoma"/>
            <family val="2"/>
          </rPr>
          <t>la tablet  33 No aparece en el inventario</t>
        </r>
      </text>
    </comment>
    <comment ref="J109" authorId="2" shapeId="0">
      <text>
        <r>
          <rPr>
            <sz val="9"/>
            <color indexed="81"/>
            <rFont val="Tahoma"/>
            <family val="2"/>
          </rPr>
          <t xml:space="preserve">las table de regular estado son:
</t>
        </r>
        <r>
          <rPr>
            <b/>
            <sz val="9"/>
            <color indexed="81"/>
            <rFont val="Tahoma"/>
            <family val="2"/>
          </rPr>
          <t>3 - 7 - 10 - 22 - 23 - 25 - 26 - 28 - 29 - 31 - 36 - 37 - 52 - 56 - 60 - 61 - 62 - 69 . 73 - 75 - 76 - 77 - 78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9" authorId="2" shapeId="0">
      <text>
        <r>
          <rPr>
            <b/>
            <sz val="9"/>
            <color indexed="81"/>
            <rFont val="Tahoma"/>
            <family val="2"/>
          </rPr>
          <t>la tablet  36  y 37</t>
        </r>
      </text>
    </comment>
    <comment ref="E111" authorId="2" shapeId="0">
      <text>
        <r>
          <rPr>
            <b/>
            <sz val="9"/>
            <color indexed="81"/>
            <rFont val="Tahoma"/>
            <family val="2"/>
          </rPr>
          <t>en el inventario del ingeniero windy no aparece la tablet 33</t>
        </r>
      </text>
    </comment>
    <comment ref="M131" authorId="0" shapeId="0">
      <text>
        <r>
          <rPr>
            <b/>
            <sz val="9"/>
            <color indexed="81"/>
            <rFont val="Tahoma"/>
            <family val="2"/>
          </rPr>
          <t>tenia 2010 -2013</t>
        </r>
      </text>
    </comment>
    <comment ref="M132" authorId="0" shapeId="0">
      <text>
        <r>
          <rPr>
            <b/>
            <sz val="9"/>
            <color indexed="81"/>
            <rFont val="Tahoma"/>
            <family val="2"/>
          </rPr>
          <t>tenia 2010 -2013</t>
        </r>
      </text>
    </comment>
  </commentList>
</comments>
</file>

<file path=xl/sharedStrings.xml><?xml version="1.0" encoding="utf-8"?>
<sst xmlns="http://schemas.openxmlformats.org/spreadsheetml/2006/main" count="1583" uniqueCount="730">
  <si>
    <t>DESCRIPCION DEL ELEMENTO</t>
  </si>
  <si>
    <t>V/TOTAL</t>
  </si>
  <si>
    <t>PROCEDENCIA</t>
  </si>
  <si>
    <t>FECHA DE ADQUISICION</t>
  </si>
  <si>
    <t>ITEN</t>
  </si>
  <si>
    <t>UBICACIÓN ACTUAL</t>
  </si>
  <si>
    <t>Proyecto:_______________________________</t>
  </si>
  <si>
    <t>MACROPROCESO I. GESTION ADMINISTRATIVA DE BIENES Y SERVICIOS</t>
  </si>
  <si>
    <t>PROCESO GESTIONAR RECURSOS FISICOS</t>
  </si>
  <si>
    <t>SUBPROCESO  MANEJAR ACTIVOS FIJOS</t>
  </si>
  <si>
    <t>Firma Rector (a) : _____________________________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</si>
  <si>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SAN CAYETANO                                                                                                    </t>
    </r>
    <r>
      <rPr>
        <b/>
        <sz val="9"/>
        <rFont val="Arial"/>
        <family val="2"/>
      </rPr>
      <t>CODIGO DANE: 154673000026</t>
    </r>
  </si>
  <si>
    <t>B</t>
  </si>
  <si>
    <t>CANT</t>
  </si>
  <si>
    <t>V.UN</t>
  </si>
  <si>
    <t>R</t>
  </si>
  <si>
    <t>MARCA</t>
  </si>
  <si>
    <t>MODELO</t>
  </si>
  <si>
    <t>SERIAL</t>
  </si>
  <si>
    <t>ES</t>
  </si>
  <si>
    <t>TA</t>
  </si>
  <si>
    <t>DO</t>
  </si>
  <si>
    <t>M</t>
  </si>
  <si>
    <t>UBICACIÓN</t>
  </si>
  <si>
    <t>ESTABLECIMIENTO EDUCATIVO:I.E. CORNEJO</t>
  </si>
  <si>
    <t>ESTABLECIMIENTO EDUCATIVO:I.E.CORNEJO</t>
  </si>
  <si>
    <t>2000-2012</t>
  </si>
  <si>
    <t>Cornejo(1)</t>
  </si>
  <si>
    <t>LG</t>
  </si>
  <si>
    <t>COMPUTADORES PARA EDUCAR</t>
  </si>
  <si>
    <t>CORNEJO</t>
  </si>
  <si>
    <t>FUDOC</t>
  </si>
  <si>
    <t>TOTAL</t>
  </si>
  <si>
    <t>COMPAQ</t>
  </si>
  <si>
    <t>JANUS</t>
  </si>
  <si>
    <t xml:space="preserve">CPU </t>
  </si>
  <si>
    <t>IBM</t>
  </si>
  <si>
    <t>NO TIENE</t>
  </si>
  <si>
    <t xml:space="preserve"> COMPAQ</t>
  </si>
  <si>
    <t>SAMSUNG</t>
  </si>
  <si>
    <t>LENOVO</t>
  </si>
  <si>
    <t xml:space="preserve">MONITOR </t>
  </si>
  <si>
    <t xml:space="preserve">2002- 2004 </t>
  </si>
  <si>
    <t>San Isidro(1)</t>
  </si>
  <si>
    <t>2006- 2008</t>
  </si>
  <si>
    <t>Urimaco (1)</t>
  </si>
  <si>
    <t>FONDOS DOCENTES</t>
  </si>
  <si>
    <t>GOBERNACION</t>
  </si>
  <si>
    <t>V.UNITARIO</t>
  </si>
  <si>
    <t>SIN SERIAL</t>
  </si>
  <si>
    <t>ROYAL</t>
  </si>
  <si>
    <t>SONY</t>
  </si>
  <si>
    <t xml:space="preserve">CD372A </t>
  </si>
  <si>
    <t>FONDOS DOCENTE</t>
  </si>
  <si>
    <t xml:space="preserve">Mini Componente </t>
  </si>
  <si>
    <t>FON DOS DOCENTE</t>
  </si>
  <si>
    <t>DVD</t>
  </si>
  <si>
    <t>811INZY444533</t>
  </si>
  <si>
    <t>GOLDSTARD</t>
  </si>
  <si>
    <t>FECHA ADQU</t>
  </si>
  <si>
    <t>TOSHIBA</t>
  </si>
  <si>
    <t>CFL097885</t>
  </si>
  <si>
    <t>06/06/2012</t>
  </si>
  <si>
    <t xml:space="preserve">Fotocopiadora </t>
  </si>
  <si>
    <t>UNIVERSAL</t>
  </si>
  <si>
    <t>YAMAHA</t>
  </si>
  <si>
    <t>Microfono</t>
  </si>
  <si>
    <t>SUBTOTAL</t>
  </si>
  <si>
    <t>CUENTA CONTABLE: 167002 EQUIPOS DE COMPUTACION</t>
  </si>
  <si>
    <t>Urimaco(1)</t>
  </si>
  <si>
    <t>GENIUS</t>
  </si>
  <si>
    <t>MODEM  INTERNET</t>
  </si>
  <si>
    <t>ZTE</t>
  </si>
  <si>
    <t>MF180</t>
  </si>
  <si>
    <r>
      <t>F. de S. D.-</t>
    </r>
    <r>
      <rPr>
        <sz val="8"/>
        <rFont val="Arial"/>
        <family val="2"/>
      </rPr>
      <t>COMPUTADORES</t>
    </r>
  </si>
  <si>
    <t>V.UNIT</t>
  </si>
  <si>
    <t>Cornejo</t>
  </si>
  <si>
    <t>Telón para proyección 86 pul</t>
  </si>
  <si>
    <t>FONDO DOCENTE</t>
  </si>
  <si>
    <t>NP300E4X-B02CO</t>
  </si>
  <si>
    <t>JGGM91RD500733N</t>
  </si>
  <si>
    <t>CORPORACION SER HUMANO</t>
  </si>
  <si>
    <t>Corporación Ser Humano</t>
  </si>
  <si>
    <t>FS-1060</t>
  </si>
  <si>
    <t>NSE2803697</t>
  </si>
  <si>
    <t>COMPRA</t>
  </si>
  <si>
    <t>San Isidro</t>
  </si>
  <si>
    <t>DVR 16 CANALES  (xa Cámaras seg)</t>
  </si>
  <si>
    <t>HIKVISION</t>
  </si>
  <si>
    <t>Cámara vision diurna Nocturna</t>
  </si>
  <si>
    <t>Disco Duro 2TB   (xa Cámara Seguridad)</t>
  </si>
  <si>
    <t>Monitor para Cámara de seguridad 22"</t>
  </si>
  <si>
    <t>CORNEJO : Fue facturado con elementos varios todos por $ 800.000</t>
  </si>
  <si>
    <t>LG  21"</t>
  </si>
  <si>
    <t>Tabiro (1)</t>
  </si>
  <si>
    <t>DV 387</t>
  </si>
  <si>
    <t>TABIRO (4)</t>
  </si>
  <si>
    <t>788332FF9C0329</t>
  </si>
  <si>
    <t>HP</t>
  </si>
  <si>
    <t xml:space="preserve">Computador Portatil </t>
  </si>
  <si>
    <t>SHURE</t>
  </si>
  <si>
    <t>PG48-XLR</t>
  </si>
  <si>
    <t>42406-09906</t>
  </si>
  <si>
    <t>DELL</t>
  </si>
  <si>
    <t>CORE I5</t>
  </si>
  <si>
    <t>H5ZQ712</t>
  </si>
  <si>
    <t>Diademas Multimedia</t>
  </si>
  <si>
    <t>EPSON</t>
  </si>
  <si>
    <t>H552A</t>
  </si>
  <si>
    <t xml:space="preserve">Router - </t>
  </si>
  <si>
    <t>4F45042B9037</t>
  </si>
  <si>
    <t>Donación: Pyto Enjambre</t>
  </si>
  <si>
    <t>Cornejo - Sala de Computo</t>
  </si>
  <si>
    <t>Antena Microondas Terrestre</t>
  </si>
  <si>
    <t>172.19.3.134</t>
  </si>
  <si>
    <t>2AA43C4657F0</t>
  </si>
  <si>
    <t xml:space="preserve">Impresora </t>
  </si>
  <si>
    <t>L210</t>
  </si>
  <si>
    <t>sn S25K608328</t>
  </si>
  <si>
    <t>sn S25K376698</t>
  </si>
  <si>
    <t>Cornejo - Asignado a  sede Rosa Blanca</t>
  </si>
  <si>
    <t>Amplificador de 15" Activo</t>
  </si>
  <si>
    <t>ZUINSAI</t>
  </si>
  <si>
    <t>PS 1215CBT</t>
  </si>
  <si>
    <t>Sin No</t>
  </si>
  <si>
    <t>PS 14115</t>
  </si>
  <si>
    <t>TWM-322</t>
  </si>
  <si>
    <t>77031O6023722</t>
  </si>
  <si>
    <t>Microfono Inalambrico  UHF x 2</t>
  </si>
  <si>
    <t>PG58</t>
  </si>
  <si>
    <t>41406-099902</t>
  </si>
  <si>
    <t>BP 60K-2"</t>
  </si>
  <si>
    <t>Tripode Speaker Stand  6,3"</t>
  </si>
  <si>
    <t>SN 464056636; SN 46475533; SN 471547240</t>
  </si>
  <si>
    <t>Kalley</t>
  </si>
  <si>
    <t>K - bmpu90</t>
  </si>
  <si>
    <t>Lenovo G400</t>
  </si>
  <si>
    <t>GOBERNACION DE NORTE DE SANTANDER</t>
  </si>
  <si>
    <t>CUENTA CONTABLE:166502   EQUIPOS DE OFICINA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</si>
  <si>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SAN CAYETANO                                                                                                    CODIGO DANE: 254673000039</t>
    </r>
  </si>
  <si>
    <t>ITEM</t>
  </si>
  <si>
    <t>ESTADO</t>
  </si>
  <si>
    <t>Fondos Docentes</t>
  </si>
  <si>
    <t>Cornejo (7)</t>
  </si>
  <si>
    <t>Cornejo (1)</t>
  </si>
  <si>
    <t>2004-2014</t>
  </si>
  <si>
    <t>Cornejo(7)</t>
  </si>
  <si>
    <t>Cornejo (15)</t>
  </si>
  <si>
    <r>
      <rPr>
        <b/>
        <sz val="10"/>
        <rFont val="Arial"/>
        <family val="2"/>
      </rPr>
      <t>MUNICIPIO:</t>
    </r>
    <r>
      <rPr>
        <sz val="10"/>
        <rFont val="Arial"/>
        <family val="2"/>
      </rPr>
      <t xml:space="preserve">  SAN CAYETANO                                                                                                    </t>
    </r>
    <r>
      <rPr>
        <b/>
        <sz val="10"/>
        <rFont val="Arial"/>
        <family val="2"/>
      </rPr>
      <t xml:space="preserve">CODIGO DANE: </t>
    </r>
    <r>
      <rPr>
        <b/>
        <sz val="10"/>
        <color rgb="FFC00000"/>
        <rFont val="Arial"/>
        <family val="2"/>
      </rPr>
      <t>254673000039</t>
    </r>
  </si>
  <si>
    <t>Tabiro(1)</t>
  </si>
  <si>
    <t>Rosa Blanca (1)</t>
  </si>
  <si>
    <t>Santa Rosa (1)</t>
  </si>
  <si>
    <t>2010-2013</t>
  </si>
  <si>
    <t xml:space="preserve">Equipo de Sonido </t>
  </si>
  <si>
    <t>YM-6000</t>
  </si>
  <si>
    <t>TABLERO T-BOAR SISTEM vr 5 PRO</t>
  </si>
  <si>
    <t>Donado: Proyecto Enjambre</t>
  </si>
  <si>
    <t>980HZFM097875</t>
  </si>
  <si>
    <t>VHS</t>
  </si>
  <si>
    <t>H430A</t>
  </si>
  <si>
    <t>PSPK2XO5374</t>
  </si>
  <si>
    <t>CORNEJO - Préstamo Rotativo</t>
  </si>
  <si>
    <t>JX4F797767L</t>
  </si>
  <si>
    <t>videobeam   - Color Blanco</t>
  </si>
  <si>
    <t>NEC</t>
  </si>
  <si>
    <t>31F1413EB</t>
  </si>
  <si>
    <t>Compuradores de Escritorio</t>
  </si>
  <si>
    <t>Urimaco (4)</t>
  </si>
  <si>
    <t xml:space="preserve">TECLADO </t>
  </si>
  <si>
    <t>LD</t>
  </si>
  <si>
    <t>Sin serial</t>
  </si>
  <si>
    <t xml:space="preserve">MOUSE   </t>
  </si>
  <si>
    <t>M9</t>
  </si>
  <si>
    <t>MOUSE</t>
  </si>
  <si>
    <t>Computador Portatil  - (Core I3)</t>
  </si>
  <si>
    <t>CORNEJO Asignado a Nubia Stella Martinez</t>
  </si>
  <si>
    <t>ACER</t>
  </si>
  <si>
    <t>COMPUMAX</t>
  </si>
  <si>
    <t>año 2013</t>
  </si>
  <si>
    <t>F. de. S. D.</t>
  </si>
  <si>
    <t>Cornejo (3)</t>
  </si>
  <si>
    <t>San Isidro (2)</t>
  </si>
  <si>
    <t xml:space="preserve">Cornejo (1) </t>
  </si>
  <si>
    <t>Microfono para cable</t>
  </si>
  <si>
    <t xml:space="preserve">Cornejo (2) </t>
  </si>
  <si>
    <t>Regulador Trifasico de 30 KVA</t>
  </si>
  <si>
    <t>PEIPOWER</t>
  </si>
  <si>
    <t>Donó Contraloría</t>
  </si>
  <si>
    <t xml:space="preserve">HP </t>
  </si>
  <si>
    <t>Televisor</t>
  </si>
  <si>
    <t xml:space="preserve">Estabilizadores </t>
  </si>
  <si>
    <t>SIN DATO</t>
  </si>
  <si>
    <t>Cornejo (17)</t>
  </si>
  <si>
    <t>2000-2014</t>
  </si>
  <si>
    <t>San Isidro (1)</t>
  </si>
  <si>
    <t>Televisor de 29"</t>
  </si>
  <si>
    <t>2009 2013</t>
  </si>
  <si>
    <t>Rosa Blanca(1)</t>
  </si>
  <si>
    <t>2000 - 2014</t>
  </si>
  <si>
    <t>Ref 191111 cbr-eu-2011</t>
  </si>
  <si>
    <t>Regulador de Voltaje power 1000 wats</t>
  </si>
  <si>
    <t>RosaBlanca (1)</t>
  </si>
  <si>
    <t>FLATRON W15425</t>
  </si>
  <si>
    <t>XTECH</t>
  </si>
  <si>
    <t>Ref 190479 crb eu 2011</t>
  </si>
  <si>
    <t>Q623212009</t>
  </si>
  <si>
    <t>FS - 1320 D</t>
  </si>
  <si>
    <t>2006-2012</t>
  </si>
  <si>
    <t>Cornejo (1) laboratorio</t>
  </si>
  <si>
    <t>Cornejo (4)</t>
  </si>
  <si>
    <t>TABLETS</t>
  </si>
  <si>
    <t>HERITAGEGROUP</t>
  </si>
  <si>
    <t>Cornejo (1) Fotocopiadora</t>
  </si>
  <si>
    <t>MONIITOR</t>
  </si>
  <si>
    <t>MOUSE  conexión PS2</t>
  </si>
  <si>
    <t>Cornejo (10)</t>
  </si>
  <si>
    <t>STARTEC</t>
  </si>
  <si>
    <t>Sin Serial</t>
  </si>
  <si>
    <t>LEVONO</t>
  </si>
  <si>
    <t>Bafle Amplificador stereo Speakerst subwoofer</t>
  </si>
  <si>
    <t>Logitech 2313</t>
  </si>
  <si>
    <t xml:space="preserve">Enrrutador para banda ancha </t>
  </si>
  <si>
    <t>APCOM</t>
  </si>
  <si>
    <t>Urimaco (14)</t>
  </si>
  <si>
    <t>Estabilizadores</t>
  </si>
  <si>
    <t xml:space="preserve">CPU - Computador de Escritorio </t>
  </si>
  <si>
    <t xml:space="preserve">Donado Contraloria </t>
  </si>
  <si>
    <t>Va para San Isidro</t>
  </si>
  <si>
    <t>Placa 3013406</t>
  </si>
  <si>
    <t>D8TLA  7 62463900308     - Window XP</t>
  </si>
  <si>
    <t>L 1506</t>
  </si>
  <si>
    <t>Placa 3013489 serie CNC749QPKR</t>
  </si>
  <si>
    <t>Placa 3013485 serie CNC749QPKC</t>
  </si>
  <si>
    <t>Placa 3013484 serie CNC749QPKQ</t>
  </si>
  <si>
    <t>No reportaron series</t>
  </si>
  <si>
    <t>Tabiro (5)</t>
  </si>
  <si>
    <t>Sin serie</t>
  </si>
  <si>
    <t>UN40H4200AK</t>
  </si>
  <si>
    <t>DP 437-UN</t>
  </si>
  <si>
    <t>PS-1215CBT</t>
  </si>
  <si>
    <t>OPTOMA</t>
  </si>
  <si>
    <t>HDMI</t>
  </si>
  <si>
    <t xml:space="preserve">Pte Zulia (1) </t>
  </si>
  <si>
    <t>Hirmis</t>
  </si>
  <si>
    <t>Telefono Celular</t>
  </si>
  <si>
    <t xml:space="preserve">SM-G357M </t>
  </si>
  <si>
    <t>R28P90Z1MF</t>
  </si>
  <si>
    <t>Corneo (1)</t>
  </si>
  <si>
    <t>Pad Mous Omega</t>
  </si>
  <si>
    <t>Omega</t>
  </si>
  <si>
    <t>No Aplica</t>
  </si>
  <si>
    <t>Q8P J301AAAAAC0252</t>
  </si>
  <si>
    <t>Maquina de Escribir</t>
  </si>
  <si>
    <t>OMEGA</t>
  </si>
  <si>
    <t>R2A-000278</t>
  </si>
  <si>
    <t>CORNEJO  Asignado a Silvana Paola Patiño Ramon al SGC</t>
  </si>
  <si>
    <t>TABLETAS PARA EDUCAR - Proyecto Enjambre</t>
  </si>
  <si>
    <t>SALA DE INFORMATICA CORNEJO</t>
  </si>
  <si>
    <t>MOUSE  conexión USB</t>
  </si>
  <si>
    <t>videobeam  - Color Negro  S12+</t>
  </si>
  <si>
    <t>Video Bean - Color Negro  S18+</t>
  </si>
  <si>
    <t>LG  25"</t>
  </si>
  <si>
    <t>rpp0cb20a</t>
  </si>
  <si>
    <t>509lmb3c76669</t>
  </si>
  <si>
    <t>2004 - 2011</t>
  </si>
  <si>
    <t xml:space="preserve">Grabadora </t>
  </si>
  <si>
    <t>SFD-S35CP</t>
  </si>
  <si>
    <t>Santa Rosa(1)</t>
  </si>
  <si>
    <t>W1542SI</t>
  </si>
  <si>
    <t>RosaBlanca(1)</t>
  </si>
  <si>
    <t>RosaBlanca(5)</t>
  </si>
  <si>
    <t>Player</t>
  </si>
  <si>
    <t>S25K376698</t>
  </si>
  <si>
    <t>XC 80850495</t>
  </si>
  <si>
    <t xml:space="preserve">2002- 2014 </t>
  </si>
  <si>
    <t>Regulador de Voltaje</t>
  </si>
  <si>
    <t>Cornejo (2) Rectoría</t>
  </si>
  <si>
    <t>PANASONIC</t>
  </si>
  <si>
    <t>CFD-RS60CP</t>
  </si>
  <si>
    <t>Impresora HP Officejet Pro X451 dw</t>
  </si>
  <si>
    <t>Officejet Pro x451</t>
  </si>
  <si>
    <t>CN4641KOBQ</t>
  </si>
  <si>
    <t>Camara tipo domo 1.0 mpk 24 leds IR metálica, antivandalica</t>
  </si>
  <si>
    <t>EAGLE</t>
  </si>
  <si>
    <t>EC10220B</t>
  </si>
  <si>
    <t>1319005018; 1319005007; 1319005014</t>
  </si>
  <si>
    <t>Cámara tipo Bala 1.0 mpk 24 leds IR metálica, antivandalica, interperie</t>
  </si>
  <si>
    <t>VISTA</t>
  </si>
  <si>
    <t>V-B200-6</t>
  </si>
  <si>
    <t>Notebook 14-ac186la</t>
  </si>
  <si>
    <t>5CG5396WJV</t>
  </si>
  <si>
    <t>Cornejo (1) Laboratorio</t>
  </si>
  <si>
    <t>Disco Duro 500 GB para Toshiba</t>
  </si>
  <si>
    <t>SATW</t>
  </si>
  <si>
    <t>X5FMW030T</t>
  </si>
  <si>
    <t>CT:592C-A4014-CLLUA0014</t>
  </si>
  <si>
    <t>Mouse inalambrico</t>
  </si>
  <si>
    <t>UNITEC</t>
  </si>
  <si>
    <t>08-AG011</t>
  </si>
  <si>
    <t>No tiene - fabricación China</t>
  </si>
  <si>
    <t>MAGON</t>
  </si>
  <si>
    <t>Estabilizador electrónico de 1000 W</t>
  </si>
  <si>
    <t>San Isidro (10)</t>
  </si>
  <si>
    <t>NP-VE282X</t>
  </si>
  <si>
    <t>2YF0184EB</t>
  </si>
  <si>
    <t xml:space="preserve">TOUCH </t>
  </si>
  <si>
    <t>NEXGEN100</t>
  </si>
  <si>
    <t>Proyecto Enjambre - Gobernacion N de S</t>
  </si>
  <si>
    <t>MARLIN</t>
  </si>
  <si>
    <t>Bafle Amplificador Marlin con microfono Diadema y de solapa y cable 1x1 para celular.  Con 25 W</t>
  </si>
  <si>
    <t>XL152BK00915</t>
  </si>
  <si>
    <t>YOGA 500</t>
  </si>
  <si>
    <t>R90HJFU3</t>
  </si>
  <si>
    <t>ZS-PS50</t>
  </si>
  <si>
    <t>Forro para Computador potatil color Azul</t>
  </si>
  <si>
    <t>JALTECH</t>
  </si>
  <si>
    <t>SANSUNG</t>
  </si>
  <si>
    <t>SE 208GB/RSBD</t>
  </si>
  <si>
    <t>SIGBGYM6000FXA</t>
  </si>
  <si>
    <t>Bafle pequeño</t>
  </si>
  <si>
    <t>SP-U115</t>
  </si>
  <si>
    <t>Bateria Para Computator Portatil</t>
  </si>
  <si>
    <t>11S121500040Z104</t>
  </si>
  <si>
    <t>EX 1310240301172</t>
  </si>
  <si>
    <t>Grabadora (AM-FM-4W)CD-USB color negro</t>
  </si>
  <si>
    <t>ASIPE 4720Z  - Z01</t>
  </si>
  <si>
    <t>LXAMTOX10182900F682513</t>
  </si>
  <si>
    <t>DONADO</t>
  </si>
  <si>
    <t>Cornejo (1) Asignado a Tesoreria Pagaduría</t>
  </si>
  <si>
    <t xml:space="preserve">CORNEJO  Asignado a Secretaría </t>
  </si>
  <si>
    <t>Sistema de de Sonido (bafle parlantes stereos) incluye 2 altavoces, Un sobwoofer, potencia RMS 25 vatios, potencia de cresta 50 VATIOS</t>
  </si>
  <si>
    <t>LOGITEC</t>
  </si>
  <si>
    <t>PN 880-000141</t>
  </si>
  <si>
    <t>PROYECTO ENJAMBRE</t>
  </si>
  <si>
    <t>Televisor de 14"</t>
  </si>
  <si>
    <t>SHARP</t>
  </si>
  <si>
    <t>sin</t>
  </si>
  <si>
    <t>Sin</t>
  </si>
  <si>
    <t>Pendiente</t>
  </si>
  <si>
    <t>Maxlin</t>
  </si>
  <si>
    <t>Cabina Amplificadora de 15" 1000 Watios. 51.5x44.5x74.5 cm</t>
  </si>
  <si>
    <t>Pive</t>
  </si>
  <si>
    <t>Microfono PG58 para cable</t>
  </si>
  <si>
    <t>Escaner Brother ADS-2000e</t>
  </si>
  <si>
    <t>BROTHER</t>
  </si>
  <si>
    <t>ADS - 2000e</t>
  </si>
  <si>
    <t>ASUS</t>
  </si>
  <si>
    <t>K451L</t>
  </si>
  <si>
    <t>FANOCX28392543H</t>
  </si>
  <si>
    <t>SER HUMANO</t>
  </si>
  <si>
    <t>VIVITEK</t>
  </si>
  <si>
    <t>FDS2346200316</t>
  </si>
  <si>
    <t>Computador Portatil Latop</t>
  </si>
  <si>
    <t>LOGITECH</t>
  </si>
  <si>
    <t>PARA INCLUIR EN EL2017</t>
  </si>
  <si>
    <t>CONTRALORIA</t>
  </si>
  <si>
    <t xml:space="preserve">092900047T, 092900047W, 092900034Z, 09290003LN, 09290003M7, 09290003L8, 0929000498, 0912000335, 092900048TT, 09290003KW, </t>
  </si>
  <si>
    <r>
      <t>25203222</t>
    </r>
    <r>
      <rPr>
        <b/>
        <sz val="9"/>
        <rFont val="Arial"/>
        <family val="2"/>
      </rPr>
      <t>3</t>
    </r>
    <r>
      <rPr>
        <sz val="9"/>
        <rFont val="Arial"/>
        <family val="2"/>
      </rPr>
      <t>NF, 252032282NF, 31402267NF, 25203222</t>
    </r>
    <r>
      <rPr>
        <b/>
        <sz val="9"/>
        <rFont val="Arial"/>
        <family val="2"/>
      </rPr>
      <t>5</t>
    </r>
    <r>
      <rPr>
        <sz val="9"/>
        <rFont val="Arial"/>
        <family val="2"/>
      </rPr>
      <t>NF</t>
    </r>
  </si>
  <si>
    <t>142536615856, 143244515080, 151322100195, 155132002105, 64269008083, 64269008091, 64269008100</t>
  </si>
  <si>
    <t>252932211NF, 252055767NF, 252032257NF, 252032256NF, 252032232NF, 252032210NF, 252055770NF, 252032242NF, 252032296MF, 252032235NF, 252032295NF,252032274NF, 252032172NF, 252032370NF,  252054715NF</t>
  </si>
  <si>
    <t>Computador Portatil</t>
  </si>
  <si>
    <t>YO164357C</t>
  </si>
  <si>
    <t>Tablet Con Teclado y Audifonos</t>
  </si>
  <si>
    <t>2011-2016</t>
  </si>
  <si>
    <t>Grabadora kalley  con salida UBS</t>
  </si>
  <si>
    <t>Grabadora Sony</t>
  </si>
  <si>
    <t>Televisor de 29" Plasma Pantalla Plana</t>
  </si>
  <si>
    <t>Videobeam  - Color Negro</t>
  </si>
  <si>
    <t>R509</t>
  </si>
  <si>
    <t>ZS-Y3</t>
  </si>
  <si>
    <t>(01)T41049101,(02)T41049102, (03) T41049103, (04)T41049104, (05)T41049105, (06)T41049106, (07)T41049107, (08)T41049108, (09)T41049109, (10)T41049110, (11)T41050160, (12)T41050159</t>
  </si>
  <si>
    <t>(37)T41046634, (38)T41046636, (39)T41046638, (40)T41046640, (41)T41049681, (42)T41049682, (43)T41049683, (44)T41049684, (45)T41049685, (46)T41049686, (47)T41049687, (48)T41049688,</t>
  </si>
  <si>
    <t>(73)T41049743, (74)T41049744, (75)T41049745, (76)T41049746, (77)T41049747, (78)T41049748, (79)T41049749, (80)T41049750</t>
  </si>
  <si>
    <t>P43:21210322, P44:21210325, P45:21210301, P46:21210318, P47:21210317, P48:21209302, P49:21210327, P50:21210336, P51:21210241, P52:21210334, P53:21207026, P54:21210309,</t>
  </si>
  <si>
    <t xml:space="preserve">P55:21210242, P56:21210330, P57:21210288, P58:21210312, P59:21210315, P60:21210237, P61:21210225, P62:21210314, P63:21210244, P64:21210278, P65:21210275, P66:21210187, </t>
  </si>
  <si>
    <t>P67:21206961, P68:21210253, P69:21210235, P70:21210257</t>
  </si>
  <si>
    <t>SALA DE COMPUTO CORNEJO (40)</t>
  </si>
  <si>
    <t>P30:26143245</t>
  </si>
  <si>
    <t>P28: 26145334</t>
  </si>
  <si>
    <t>P11:26143168, P12;26142450, P13:26143233, P14:26143290  P15:26142880, P16:26145306, P17:26148774, P18;26143122,   P19:26143316, P20:26149629, P21:26149553, P22:26143167,</t>
  </si>
  <si>
    <t>P23:26143247, P24:26145328, P25:26149168, P26:26144733, P27:26145633,</t>
  </si>
  <si>
    <t>P29:26149633</t>
  </si>
  <si>
    <t xml:space="preserve">OB1661341316061, OB1661341302944, OB1661341305398, OB1661341313719, OB1661341305349, OB1661341316016, OB1661341321451, OB1661341313795, OB1661341316694, OB1661341314039, OB1661341302932, OB1661341308292, OB1661341307918, OB1661341316650, OB1661341307956, </t>
  </si>
  <si>
    <t xml:space="preserve">OB1661341305040, OB1661341323081, OB1661341307650, OB1661341307682, OB1661341304224, OB1661341307940, OB1661341305070, OB1661341302952, OB1661341316609, OB1661341315407, OB1661341308296, OB1661341308235, OB1661341307656, OB1661341307613, OB1661341303591, </t>
  </si>
  <si>
    <t xml:space="preserve">OB1661341304234, OB1661341310896, OB1661341316013, OB1661341316033, OB1661341305030, OB1661341316083, OB1661341304268, OB1661341310869, OB1661341313745, OB1661341305052, OB1661341302970, OB1661341315430, OB1661341303548, OB1661341305302, OB1661341308298, </t>
  </si>
  <si>
    <t xml:space="preserve">OB1661341308243, OB1661341304262, OB1661341323099, OB1661341302969, OB1661341310841, OB1661341307986, OB1661341323084, OB1661341316668, OB1661341302925, OB1661341305316, OB1661341312881, OB1661341303593, OB1661341307606, OB1661341312883, OB1661341307917, </t>
  </si>
  <si>
    <t xml:space="preserve">OB1661341305011, OB1661341305088, OB1661341316603, OB1661341305366, OB1661341315987, OB1661341307616, OB1661341307633, OB1661341303572, OB1661341316659, OB1661341302979, OB1661341303530, OB1661341305061, OB1661341307635, OB1661341305370, OB1661341316620, OB1661341308206, OB1661341308251,  </t>
  </si>
  <si>
    <t>SALA DE INFORMATICA CORNEJO(77)</t>
  </si>
  <si>
    <t xml:space="preserve">D1:1ZD130EG14924,  D2:ZD130EG14904,  D3:ZD130EG14914, D4:ZD130EG14907,  D5:ZD130EG14918,  D6:ZD130EG14911, D7:ZD130EG14004,  D8:ZD130EF11832,  D9:ZD130EF27587, D10:ZD130EG14902,  D11:ZD130EG14915,  D12:ZD130EG14913, </t>
  </si>
  <si>
    <t xml:space="preserve">SW-5.1 1020 </t>
  </si>
  <si>
    <t>Gama Distribuciones</t>
  </si>
  <si>
    <t>Tablero T-BOART sistema version 5 pro  (Ser Humano) sigla: TSH (ver Anexo 1)</t>
  </si>
  <si>
    <t>SER HUMANO 2016</t>
  </si>
  <si>
    <t>Video Beam  (Ser Humano xa Tablero T-BOART</t>
  </si>
  <si>
    <t>Telón de Proyeción Black Out de pared manual - medidas 1.80 x 1.80 Mts (TSH)</t>
  </si>
  <si>
    <t>Latop</t>
  </si>
  <si>
    <t>5CG5399Y02</t>
  </si>
  <si>
    <t>Subwoofe 5.1  de 26W (5 altavoces) Multimedia Speaker Systems</t>
  </si>
  <si>
    <t>980-000141</t>
  </si>
  <si>
    <t>SW 2.1</t>
  </si>
  <si>
    <t>Perforadora de Papel 3 Huecos</t>
  </si>
  <si>
    <t>Televisor de 21"</t>
  </si>
  <si>
    <t>Equipo de Sonido</t>
  </si>
  <si>
    <t>2006-2016</t>
  </si>
  <si>
    <t>PteZulia(1)</t>
  </si>
  <si>
    <t>Puente Zulia(1)</t>
  </si>
  <si>
    <t>21157501 -  21157502 - 21157503 - 21157504 - 21157505</t>
  </si>
  <si>
    <t>Puente Zulia(5)</t>
  </si>
  <si>
    <t>PuenteZulia(1)</t>
  </si>
  <si>
    <t>Estabilizador</t>
  </si>
  <si>
    <t>Cargdores para computador</t>
  </si>
  <si>
    <t>PteZulia(5)</t>
  </si>
  <si>
    <t>Videobeam -</t>
  </si>
  <si>
    <t>Microfono Radical</t>
  </si>
  <si>
    <t>RADICAL</t>
  </si>
  <si>
    <t>2012 - 2014</t>
  </si>
  <si>
    <t xml:space="preserve">a </t>
  </si>
  <si>
    <t>NSE2902899</t>
  </si>
  <si>
    <t>Urimaco (2)</t>
  </si>
  <si>
    <t>Urimaco(3)</t>
  </si>
  <si>
    <t>XA64-AOU</t>
  </si>
  <si>
    <t>16DT065759, 16DT065761, 16DT076782, 16DT076784, 16DT069793, 16DT069794, 16DT069798, 16DT069799, 16DT076781, 16DT076787, 16DT069795, 16DT069796, 16DT069800</t>
  </si>
  <si>
    <t>16DT069802, 16DT076778, 16DT076779, 16DT076780, 16DT076786, 16DT065757, 16DT065758, 16DT065760, 16DT069797, 16DT069801, 16DT076783, 16DT076785</t>
  </si>
  <si>
    <t>MinTIC</t>
  </si>
  <si>
    <t>San Isidro(25)</t>
  </si>
  <si>
    <t>San Isidro(10)</t>
  </si>
  <si>
    <t>AMD 64</t>
  </si>
  <si>
    <t xml:space="preserve">10AP00007489 - 10AP00007327 - 10AP00007162 - 10AP00007316 10AP00007505 - 10AP00006464 - 10AP00006456 - 10AP00006508 10AP00006507 - 10AP00006510 - </t>
  </si>
  <si>
    <t>Cornejo(9)San Isidro(10)</t>
  </si>
  <si>
    <t>Unidad CD RUM Lector Quemador USB</t>
  </si>
  <si>
    <t>SIGBGYMGA00Q3P</t>
  </si>
  <si>
    <t>RECURSOS PROPIOS</t>
  </si>
  <si>
    <t xml:space="preserve">Maquina de Escribir </t>
  </si>
  <si>
    <t>OMEGA 30</t>
  </si>
  <si>
    <t>Urimaco(7)</t>
  </si>
  <si>
    <t>1000-1416LA</t>
  </si>
  <si>
    <t>5CG3480V2C</t>
  </si>
  <si>
    <t>PROY ENJAMBRE - Gobernación</t>
  </si>
  <si>
    <t xml:space="preserve">Cornejo (1) Sala Audiovisuales </t>
  </si>
  <si>
    <t>Cornejo (1) Sala Profesores</t>
  </si>
  <si>
    <t>1:12B241007017, 2:12B241006447, 3:12B241008024, 4:12A2410003023</t>
  </si>
  <si>
    <t>Cargador para HP Punta Azul</t>
  </si>
  <si>
    <t>Computador Portatil Yoga 500/Ci5/4GB Color Rojo Touch 14" Giro 360°</t>
  </si>
  <si>
    <t>Q8W Q402AAAAAC053</t>
  </si>
  <si>
    <t>405TCMR257043</t>
  </si>
  <si>
    <t>Televisor de 21"  Panasonic</t>
  </si>
  <si>
    <t>de 21"</t>
  </si>
  <si>
    <t>AÑO 2017</t>
  </si>
  <si>
    <t>Apuntador laser Genius</t>
  </si>
  <si>
    <t>Genius</t>
  </si>
  <si>
    <t>Fondos Docnetes</t>
  </si>
  <si>
    <t>Media Pointer</t>
  </si>
  <si>
    <t>LITEON</t>
  </si>
  <si>
    <t>eNAU108-111 8</t>
  </si>
  <si>
    <t>6F82474012103734208339</t>
  </si>
  <si>
    <t>CND 4398GTG</t>
  </si>
  <si>
    <t>CND 4398P07</t>
  </si>
  <si>
    <t>TUAK 4905638</t>
  </si>
  <si>
    <t>SER HUMANO 2014</t>
  </si>
  <si>
    <t>P31:21206995, P32:21210328, P33:21205949, P34:21205742, P35:21209318, P36:21205738, P37:21209330, P38:21206990, P39:21210300, P40:21210236, P41:21210306, P42:21210269</t>
  </si>
  <si>
    <t>PROYECTO ENJAMBRE  GOBERNACION DE NORTE DE SANTANDER</t>
  </si>
  <si>
    <t>Cabina de 8" com Microfono 1000 walt</t>
  </si>
  <si>
    <t>Atomic8</t>
  </si>
  <si>
    <t>Ultra Sound</t>
  </si>
  <si>
    <t>Estuche porta CD</t>
  </si>
  <si>
    <t>FONDO DOCENTES</t>
  </si>
  <si>
    <t>ZS PS50</t>
  </si>
  <si>
    <t xml:space="preserve">Amplificador Cabina/bafle de 15" - Pasiva </t>
  </si>
  <si>
    <t>CAA1504091101</t>
  </si>
  <si>
    <t>Carmela Quintero</t>
  </si>
  <si>
    <t>Sin Asignar</t>
  </si>
  <si>
    <t>Ninfa</t>
  </si>
  <si>
    <t>Luis Omar Jaimes</t>
  </si>
  <si>
    <t>Impresora HP Deskjet Ultra 2529</t>
  </si>
  <si>
    <t>Advantage Ultra 2529</t>
  </si>
  <si>
    <t>Serie  CN5871H4SV</t>
  </si>
  <si>
    <t>Cornejo 1</t>
  </si>
  <si>
    <t>Impresora HP LaserJet Pro M501DN</t>
  </si>
  <si>
    <t>LaserJet Pro M510DN</t>
  </si>
  <si>
    <t>Serie PHBTR07709</t>
  </si>
  <si>
    <t>Cargador HUB USB COHETECH</t>
  </si>
  <si>
    <t>COHETECH</t>
  </si>
  <si>
    <t>HUB USB</t>
  </si>
  <si>
    <t>Para 6 puertos</t>
  </si>
  <si>
    <t>Santa Rosa(1) Paso a Cornejo en inventario de  2017</t>
  </si>
  <si>
    <t>Cornejo - En stand by sala de Audiovisuales</t>
  </si>
  <si>
    <t>PSPK3503359</t>
  </si>
  <si>
    <t>PROYECTO SER HUMANO</t>
  </si>
  <si>
    <t xml:space="preserve">CORNEJO (1) Sala de Informática </t>
  </si>
  <si>
    <t>CORNEJO  (1)   Asignado a Laboratorio en 2017</t>
  </si>
  <si>
    <t>SER HUMANO 2017</t>
  </si>
  <si>
    <t>Cornejo - Laboratorio</t>
  </si>
  <si>
    <t>FD52346270346</t>
  </si>
  <si>
    <t>DS234</t>
  </si>
  <si>
    <t>Video Beam  (Ser Humano xa Tablero T-BOART Color Negro</t>
  </si>
  <si>
    <t>5C671350TC</t>
  </si>
  <si>
    <t>Latop core i3</t>
  </si>
  <si>
    <t>Z313</t>
  </si>
  <si>
    <t>PN-880 000141  intertek 3121678</t>
  </si>
  <si>
    <t>Impresora Kyocera</t>
  </si>
  <si>
    <t xml:space="preserve">KYOCERA </t>
  </si>
  <si>
    <t>Serie  CN5771H2BF</t>
  </si>
  <si>
    <t xml:space="preserve">DONADO </t>
  </si>
  <si>
    <t>Pro 500 DP500 N1</t>
  </si>
  <si>
    <t>O118000003022</t>
  </si>
  <si>
    <t>Ncomop</t>
  </si>
  <si>
    <t>UPS + AVR</t>
  </si>
  <si>
    <t>Estabilizador  UPS</t>
  </si>
  <si>
    <t>Rosa Blanca</t>
  </si>
  <si>
    <t xml:space="preserve">808RMFPO19 147(3235), </t>
  </si>
  <si>
    <t>AC 110/220V-60/50HZ</t>
  </si>
  <si>
    <t>OTE69024 - OTE69025 - OTE67702 - OTE68939</t>
  </si>
  <si>
    <t>MONITOR  Pantalla Plana</t>
  </si>
  <si>
    <t>IUO79 sin serial</t>
  </si>
  <si>
    <t xml:space="preserve">Bafle Amplificadores </t>
  </si>
  <si>
    <t>Estuche Porta CD</t>
  </si>
  <si>
    <t>Fondo se servicios Educativos</t>
  </si>
  <si>
    <t>Tebiro (1)</t>
  </si>
  <si>
    <t>21215210 - 21215211 -  21215212, 21215213 -  21215214</t>
  </si>
  <si>
    <t>AM/FM K-BMOU90</t>
  </si>
  <si>
    <t xml:space="preserve"> Rosa Blanca (1)</t>
  </si>
  <si>
    <t>Regulador de Voltaje Power</t>
  </si>
  <si>
    <t>POWER</t>
  </si>
  <si>
    <t>905UXVW57511 - 905UXMT6Y259 - 905UXGL0Y975 - 905UXGL118015</t>
  </si>
  <si>
    <t>URIMACO(4)</t>
  </si>
  <si>
    <t>905UXJX63556-905UXSK62654-905UXQA62652, 905UXAF62848</t>
  </si>
  <si>
    <t>Placa 3013493 serie CNC749QPKH  y/o 3CQ83344YJ</t>
  </si>
  <si>
    <t xml:space="preserve">MXX9390KPJ, MXX9390KKF, MXX9390KP7, MXX9390KJ6, MXX9390L02     </t>
  </si>
  <si>
    <t xml:space="preserve"> -A64X2D80M16DVDW  - A64X2D80M1GDVDWR </t>
  </si>
  <si>
    <t xml:space="preserve">Placa </t>
  </si>
  <si>
    <t>MXD4490C9R     - Window Vista</t>
  </si>
  <si>
    <t>FF92900033 - FF9290002P - FF9250034Z - FF9290002V</t>
  </si>
  <si>
    <t>TECJADO</t>
  </si>
  <si>
    <t>CO310072362</t>
  </si>
  <si>
    <t>ZM6801079114</t>
  </si>
  <si>
    <t>CRB-EU2009-68853;  CRB-EU2009-68834</t>
  </si>
  <si>
    <t>Grabadora (AM-FM-4W)CD-USB color NEGRO</t>
  </si>
  <si>
    <t>Dado de Baja Dic de 2017</t>
  </si>
  <si>
    <t>4 Dados de Baja Dic 2017</t>
  </si>
  <si>
    <t>26117815  -  26120206</t>
  </si>
  <si>
    <t>Televisor  LED 40 pul</t>
  </si>
  <si>
    <t>San Isidro (09)</t>
  </si>
  <si>
    <t>Grabadora SONY Color  Negro</t>
  </si>
  <si>
    <t>2301380 - GR170511004</t>
  </si>
  <si>
    <t>Cornejo              (grado 1-02)</t>
  </si>
  <si>
    <t>Santa Rosa(5) Cornejo</t>
  </si>
  <si>
    <t>Computador Portatil  - (Core I3) -Apoyo</t>
  </si>
  <si>
    <t>14r021la</t>
  </si>
  <si>
    <t>EMP-55</t>
  </si>
  <si>
    <t>Superficie Tactil Del Tablero Digital</t>
  </si>
  <si>
    <t>No</t>
  </si>
  <si>
    <t>Cornejo(1)                     Aula Transición</t>
  </si>
  <si>
    <t>2301427 - GR170511001</t>
  </si>
  <si>
    <t>Cornejo (1)                   Aula grado 10</t>
  </si>
  <si>
    <t>2301378 - GR170511003</t>
  </si>
  <si>
    <t xml:space="preserve">(81) NEXGEN100G1507000465, (TE-81)    </t>
  </si>
  <si>
    <t>(82) NEXGEN100G1507000467(TE-82);</t>
  </si>
  <si>
    <t xml:space="preserve">(83) NEXGEN1507000680(TE-83);     </t>
  </si>
  <si>
    <t xml:space="preserve">(84) NEXGEN1507000671 (TE-84) </t>
  </si>
  <si>
    <t xml:space="preserve">(85) NEXGEN100G1507000468; (TE-85)    </t>
  </si>
  <si>
    <t xml:space="preserve">Cornejo (1)                   </t>
  </si>
  <si>
    <t>AJUSTAR</t>
  </si>
  <si>
    <t>2270607 - GR170511005</t>
  </si>
  <si>
    <t>Cornejo              (grado 4-02)</t>
  </si>
  <si>
    <t>Computador Portatil  - (Core I3) - Apoyo</t>
  </si>
  <si>
    <t>Grabadora SONY color BLANCO p CD</t>
  </si>
  <si>
    <t>Computador Portatil  - (Core I3) Apoyo</t>
  </si>
  <si>
    <t>2304782 - GR170811002</t>
  </si>
  <si>
    <t>Cornejo - Asignado a el Coordinador</t>
  </si>
  <si>
    <t>Jawan</t>
  </si>
  <si>
    <t xml:space="preserve">Sonido Teatro en casa </t>
  </si>
  <si>
    <t xml:space="preserve">Cornejo (1) Sala de Informática </t>
  </si>
  <si>
    <t>Grabadora (AM-FM-4W)CD-USB Color Negro</t>
  </si>
  <si>
    <t>????</t>
  </si>
  <si>
    <t>Cornejo (1) en inv 2016 Laboratorio</t>
  </si>
  <si>
    <t>42LD420</t>
  </si>
  <si>
    <t>008RMLM24952</t>
  </si>
  <si>
    <t xml:space="preserve">  905UXBP63557</t>
  </si>
  <si>
    <t xml:space="preserve">906UXVWOC183 </t>
  </si>
  <si>
    <t>906UXSKOCR63563</t>
  </si>
  <si>
    <t>Computadores de  escritorio mesa</t>
  </si>
  <si>
    <t xml:space="preserve">905UXAYOY960  </t>
  </si>
  <si>
    <t>SGELM972</t>
  </si>
  <si>
    <t>Computador Potatil  Intel Premium Apoy</t>
  </si>
  <si>
    <t>Computador Portatil Asus  - Apoyo</t>
  </si>
  <si>
    <t>Computador Portatil          -       Apoyo</t>
  </si>
  <si>
    <t>905UXBP63557</t>
  </si>
  <si>
    <t>905UXSK0C214</t>
  </si>
  <si>
    <t>905UXCR63563</t>
  </si>
  <si>
    <t xml:space="preserve"> 905UXVWOC183</t>
  </si>
  <si>
    <t>Punete Zulia (1)</t>
  </si>
  <si>
    <t xml:space="preserve">CNC926NWCR </t>
  </si>
  <si>
    <t xml:space="preserve"> CNC926NWGG </t>
  </si>
  <si>
    <t xml:space="preserve">CNC928NWCZ </t>
  </si>
  <si>
    <t>CNC930QCHY</t>
  </si>
  <si>
    <t xml:space="preserve"> CN926NW9B</t>
  </si>
  <si>
    <t xml:space="preserve">CNC930QCJQ,  </t>
  </si>
  <si>
    <t xml:space="preserve"> CNC926NWD5</t>
  </si>
  <si>
    <t xml:space="preserve"> CNC926NW47 </t>
  </si>
  <si>
    <t>JANUS0910181440</t>
  </si>
  <si>
    <t>JANUS0910181311</t>
  </si>
  <si>
    <t>905UXZJ57517</t>
  </si>
  <si>
    <t>CORNEJO (1)</t>
  </si>
  <si>
    <t>CRB-EU-2011</t>
  </si>
  <si>
    <t xml:space="preserve">540318, 540828,  </t>
  </si>
  <si>
    <t xml:space="preserve"> CNC926NWD8, CNC926NV98, CNC926NV97, CNC926NWDN, CNC926NWDD, CNC926NW8H,  CNC930QCK3, </t>
  </si>
  <si>
    <t>MF253V</t>
  </si>
  <si>
    <t>Moden Router ZTE-MF253V (3144091195)</t>
  </si>
  <si>
    <t>Moden Router ZTE-MF253V (3144091212)</t>
  </si>
  <si>
    <t>Moden Router ZTE-MF253V (3144091203)</t>
  </si>
  <si>
    <t>BOOM STAND</t>
  </si>
  <si>
    <t>Paral para Microfono o Tripode</t>
  </si>
  <si>
    <t>NEC - VIVITEK</t>
  </si>
  <si>
    <t>V252B</t>
  </si>
  <si>
    <t xml:space="preserve">Sistema de sonido Subwoofe 2.1 Potencia RMS 25 Watts  (2 Altavoces) para TSH </t>
  </si>
  <si>
    <t>No 159487</t>
  </si>
  <si>
    <t>Rector(a) : Esp.Ana Julia Castillo Navas</t>
  </si>
  <si>
    <t>DONADO PARTICULAR</t>
  </si>
  <si>
    <t xml:space="preserve">CUENTA CONTABLE:   167001 EQUIPOS DE COMUNICACIONES  </t>
  </si>
  <si>
    <r>
      <t xml:space="preserve"> </t>
    </r>
    <r>
      <rPr>
        <b/>
        <sz val="9"/>
        <rFont val="Arial"/>
        <family val="2"/>
      </rPr>
      <t>NSE2903678</t>
    </r>
  </si>
  <si>
    <t>CAP1504091001</t>
  </si>
  <si>
    <t>Cornejo Rectoria</t>
  </si>
  <si>
    <t>704KV00936</t>
  </si>
  <si>
    <t xml:space="preserve"> 26107866 - 26107867 - 26107899 - 26107905 - 26107906      </t>
  </si>
  <si>
    <t>D13:ZD130EG14917,  D15:ZD130EG14011,  D16:ZD130EG14020, D17:ZD130EG14027,  D18:ZD130EG14920,  D19:ZD130EG14925, D20:ZD130EG14919,  D21:ZD130EG14922,  D23:ZD130EG14912, D24:ZD130EG14909.                                    D22 ZD130EG14901</t>
  </si>
  <si>
    <t>01/0672014</t>
  </si>
  <si>
    <t>(25)T41048931, (26)T41048932, (27)T41048934, (28)T41048936, (29)T41048938, (30)T41048940, (31)T41046639, (32)T41046637, (33)T41046635,  (34)T41046633, (35)T41046631, (36)T41046632,</t>
  </si>
  <si>
    <t>(49)T41049689, (50)T41049690, (51)T41050189, (52)T41050187, (53)T41050185, (54)T41050183, (55)T41050181, (56)T41050182, (57)T41050184, (58)T41050186, (59)T41050188, (60)T41050190,</t>
  </si>
  <si>
    <t>(61)T41043891, (62)T41043892, (63)T41043893, (64)T41043894, (65)T41043895, (66)T41043896, (67)T41043897, (68)T41043898, (69)T41043899, (70)T41043900, (71)T41049741, (72)T41049742,</t>
  </si>
  <si>
    <t>KIT TIPO</t>
  </si>
  <si>
    <t>A</t>
  </si>
  <si>
    <t>Unidades</t>
  </si>
  <si>
    <t>C</t>
  </si>
  <si>
    <t>D</t>
  </si>
  <si>
    <t>E</t>
  </si>
  <si>
    <t>F</t>
  </si>
  <si>
    <t>TABIRO (1)</t>
  </si>
  <si>
    <t>ASPA088UBX</t>
  </si>
  <si>
    <t>CA2018060501</t>
  </si>
  <si>
    <t>ZUINNSAI</t>
  </si>
  <si>
    <t>PS-080BBT</t>
  </si>
  <si>
    <t>CA20180601</t>
  </si>
  <si>
    <t>Cabina recargable de 8"  250W</t>
  </si>
  <si>
    <t>Cabina Prophonic de 8"   400W</t>
  </si>
  <si>
    <t>P71:1710AP021028, P72:1710AP021032,  P73:1710AP021037, P74:1710AP021040, P75:1710AP021056, P76:1710AP021059, P77:1710AP021060, P78:1710AP021070, P79:1710AP021072, P80:1710AP021075, P81:1710AP021081, P82:1710AP021083</t>
  </si>
  <si>
    <t xml:space="preserve">P83:1710AP021084, P84:1710AP021089, P85:1710AP021090, P86:1710AP021093, P87:1710AP021094, P88:1710AP021095, P89:1710AP021096, P90:1710AP021103, P91:1710AP021110, P92:1710AP021112, P93:1710AP021113,  P94:1710AP021114,  </t>
  </si>
  <si>
    <t xml:space="preserve">P95:1710AP021115, P96:1710AP021117, P97:1710AP021120, P98:1710AP021121, P99:1710AP021128, P100:1710AP021131, P101:1710AP021133, P102:1710AP021134, P103:1710AP021136, P104:1710AP021137, P105:1710AP021138, P106:1710AP021148, </t>
  </si>
  <si>
    <t>P107:1710AP021158, P108:1710AP021173, P109:1710AP021175, P110:1710AP021180, P111:1710AP021187, P112:1710AP021188, P113:1710AP021189, P114:1710AP021192, P115:1710AP021193, P116:1710AP021195, P117:1710AP021196, P118:1710AP021198</t>
  </si>
  <si>
    <t>P119:1710AP021202, P120:1710AP021210, P121:1710AP021211, P122:1710AP021234, P123:1710AP021246, P124:1710AP021255, P125:1710AP021256, P126:1710AP021257, P127:1710AP021258, P128:1710AP021259, P129:1710AP021260, P130:1710AP021261</t>
  </si>
  <si>
    <t>N22</t>
  </si>
  <si>
    <t>SALA DE COMPUTO CORNEJO (60)</t>
  </si>
  <si>
    <t>P131:1710AP027285, P132:1710AP028023, P133:1710AP028024, P134:1710AP028025, P135:1710AP028030, P136:1710AP028031, P137:1710AP028032, P138:1710AP028033, P139:1710AP028034, P140:1710AP028035, P141:1710AP028036, P142;1710AP028037</t>
  </si>
  <si>
    <t>P143:1710AP028039, P144:1710AP028040, P145:1710AP028041, P146:1710AP028042, P417:1710AP028044, P148:1710AP028045, P149:1710AP028046, P150:1710AP028047,  P151:1710AP028048, P152:1710AP028049, P153:1710AP028050, P154:1710AP028064</t>
  </si>
  <si>
    <t xml:space="preserve">P155:1710AP028069, P156:1710AP028070, P157:1710AP028071, P158:1710AP028072, P159:1710AP028073, P160:1710AP028078, P161:1710AP028079, P162:1710AP028084, P163:1710AP028085, P164:1710AP028090, P165:1710AP028091, P1661710AP028092, </t>
  </si>
  <si>
    <t>P167:1710AP028093, P168:1710AP028094, P169:1710AP028095, P170:1710AP028096, P171:1710AP028097, P172:1710AP028098, P173:1710AP028136, P174:1710AP028137, P175:1710AP028161, P176:1710AP028163, P177:1710AP028168, P178:1710AP028169</t>
  </si>
  <si>
    <t>P179:1710AP028170, P180:1710AP028171, P181:1710AP028172, P182:1710AP028174, P183:1710AP028226, P184:1710AP028227, P185:1710AP028233, P186:1710AP028235, P187:1710AP028262, P188:1710AP028263, P189:1710AP028265, P190:1710AP028266</t>
  </si>
  <si>
    <t>Computadores Portatiles</t>
  </si>
  <si>
    <t>P191:1710AP029735, P192:1710AP029951, P193:1710AP029953, P194:1710AP029969, P195:1710AP029970</t>
  </si>
  <si>
    <t xml:space="preserve">Computadores Portatiles </t>
  </si>
  <si>
    <t>SALA DE COMPUTO CORNEJO (5)</t>
  </si>
  <si>
    <t>1712CP012098, 1712CP012099, 1712CP012101, 1712CP012102, 1712CP012106</t>
  </si>
  <si>
    <t>1712CP028346, 1712CP028347, 1712CP028348, 1712CP028349, 1712CP028350</t>
  </si>
  <si>
    <t>1712CP010202, 1712CP010210, 1712CP010220, 1712CP010252, 1712CP010257</t>
  </si>
  <si>
    <t>1710AP022398, 1710AP022399, 1710AP022404, 1710AP022412, 1710AP022413, 1710AP022422, 1710AP022425, 1710AP022429, 1710AP022430, 1710AP022433, 1710AP029765, 1710AP029766, 1710AP029767, 1710AP029768, 1710AP029769</t>
  </si>
  <si>
    <t>SEDE TABIRO (5)</t>
  </si>
  <si>
    <t>SEDE ROSA BLANCA (5)</t>
  </si>
  <si>
    <t>SEDE PUENTE ZULIA (5)</t>
  </si>
  <si>
    <t>SEDE URIMACO (15)</t>
  </si>
  <si>
    <t>1710AP021197, 1710AP021199, 1710AP021235, 1710AP021238, 1710AP021239, 1710AP021240, 1710AP021241, 1710AP021242, 1710AP021244, 1710AP021245</t>
  </si>
  <si>
    <t>1710AP021247, 1710AP021248, 1710AP021249, 1710AP021250, 1710AP021262, 1710AP021263, 1710AP021264, 1710AP021265, 1710AP021266, 1710AP021267</t>
  </si>
  <si>
    <t>Computadores Portátiles</t>
  </si>
  <si>
    <t>SEDE SAN ISIDRO (20)</t>
  </si>
  <si>
    <t>Serie  CN57D3P21K</t>
  </si>
  <si>
    <t>SEDE SAN ISIDRO (1)</t>
  </si>
  <si>
    <t>Advantage Ultra 4729</t>
  </si>
  <si>
    <t>Impresora HP Deskjet Ultra 4729}</t>
  </si>
  <si>
    <t>Impresora HP Deskjet Ultra 4729</t>
  </si>
  <si>
    <t>Serie CN5783P179</t>
  </si>
  <si>
    <t>SEDE CORNEJO</t>
  </si>
  <si>
    <t>Videobeam - Color Blanco (Ser Humano xa Tablero T board) Powerlite S27</t>
  </si>
  <si>
    <t>H694A</t>
  </si>
  <si>
    <t>V11H694020</t>
  </si>
  <si>
    <t xml:space="preserve">SER HUMANO </t>
  </si>
  <si>
    <t>Cornejo (1) Aula 2 Bloque B</t>
  </si>
  <si>
    <t>Ser Humano</t>
  </si>
  <si>
    <t>Sistema de de Sonido (bafle parlantes stereos) incluye 2 altavoces, Un sobwoofer, potencia RMS 25 watios, potencia de cresta 50 WATIOS</t>
  </si>
  <si>
    <t>LOGITEC 2,1</t>
  </si>
  <si>
    <t>SER HUMANO 2018</t>
  </si>
  <si>
    <t>Computador Portatil - Color Blanco</t>
  </si>
  <si>
    <t>14-bs011la</t>
  </si>
  <si>
    <t>Serie 5CD8042XMZ</t>
  </si>
  <si>
    <t>Campana electrónica V4 Musical</t>
  </si>
  <si>
    <t>Ingetronik</t>
  </si>
  <si>
    <t>Corneta o Altavoz 5"x8" SPH-508 40W</t>
  </si>
  <si>
    <t>Consola Mezclador de Sonido</t>
  </si>
  <si>
    <t>XENYX</t>
  </si>
  <si>
    <t>1202 FX</t>
  </si>
  <si>
    <t>S170618666571</t>
  </si>
  <si>
    <t>Donada por la Comunidad</t>
  </si>
  <si>
    <t>Amplicicador  Cabina Activa Com puerto USB línea Preofesional</t>
  </si>
  <si>
    <t>Amplicicador  Cabina Activa línea Preofesioal</t>
  </si>
  <si>
    <t>B3</t>
  </si>
  <si>
    <t>N15a/MP3-11</t>
  </si>
  <si>
    <t>N1Sa</t>
  </si>
  <si>
    <t>GL03N115a/MP3-11A1801310392</t>
  </si>
  <si>
    <t>GL03N15aA1806130332</t>
  </si>
  <si>
    <t xml:space="preserve">Grabadora Sony USB negra </t>
  </si>
  <si>
    <t>RS09CP</t>
  </si>
  <si>
    <t>Grabadora kalley  con salida UBS-Negra</t>
  </si>
  <si>
    <t>FLATRON 21"</t>
  </si>
  <si>
    <t>Grabadora LG</t>
  </si>
  <si>
    <t>Proyecto:Nicolas Caicedo</t>
  </si>
  <si>
    <t>Sistema de Sonido (parlante)</t>
  </si>
  <si>
    <t>Computador</t>
  </si>
  <si>
    <t>14bs011la</t>
  </si>
  <si>
    <t>Serie 5CD9121DSC</t>
  </si>
  <si>
    <t>cornejo</t>
  </si>
  <si>
    <t>proyector de  proyeccion</t>
  </si>
  <si>
    <t>Telon de proyeccion</t>
  </si>
  <si>
    <t xml:space="preserve">Video beam </t>
  </si>
  <si>
    <t xml:space="preserve">power lite S39 </t>
  </si>
  <si>
    <t>X52M8Y0633L</t>
  </si>
  <si>
    <t>Video beam</t>
  </si>
  <si>
    <t>X52M8Y0658L</t>
  </si>
  <si>
    <t>VIEWSONIC</t>
  </si>
  <si>
    <t>V2L184901042</t>
  </si>
  <si>
    <t>1904GX530419</t>
  </si>
  <si>
    <t>Proyecto:NICOLAS Caicedo</t>
  </si>
  <si>
    <t>ser humano</t>
  </si>
  <si>
    <t>CUENTA CONTABLE:  165522 EQUIPO AYUDAS AUDIOVISUALES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</si>
</sst>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\ * #,##0_);_(&quot;$&quot;\ * \(#,##0\);_(&quot;$&quot;\ * &quot;-&quot;_);_(@_)"/>
    <numFmt numFmtId="164" formatCode="_-&quot;$&quot;* #,##0_-;\-&quot;$&quot;* #,##0_-;_-&quot;$&quot;* &quot;-&quot;_-;_-@_-"/>
    <numFmt numFmtId="165" formatCode="_-* #,##0.00\ &quot;€&quot;_-;\-* #,##0.00\ &quot;€&quot;_-;_-* &quot;-&quot;??\ &quot;€&quot;_-;_-@_-"/>
    <numFmt numFmtId="166" formatCode="0.000"/>
    <numFmt numFmtId="167" formatCode="&quot;$&quot;\ #,##0"/>
    <numFmt numFmtId="168" formatCode="_([$$-240A]\ * #,##0_);_([$$-240A]\ * \(#,##0\);_([$$-240A]\ * &quot;-&quot;??_);_(@_)"/>
    <numFmt numFmtId="169" formatCode="d/mm/yyyy;@"/>
    <numFmt numFmtId="170" formatCode="_-[$$-240A]* #,##0_-;\-[$$-240A]* #,##0_-;_-[$$-240A]* &quot;-&quot;_-;_-@_-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C0000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45">
    <xf numFmtId="0" fontId="0" fillId="0" borderId="0" xfId="0"/>
    <xf numFmtId="0" fontId="4" fillId="0" borderId="0" xfId="0" applyFont="1"/>
    <xf numFmtId="0" fontId="4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3" fillId="0" borderId="15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4" fillId="0" borderId="1" xfId="0" applyFont="1" applyBorder="1" applyAlignment="1">
      <alignment horizontal="left" vertical="center"/>
    </xf>
    <xf numFmtId="166" fontId="4" fillId="0" borderId="15" xfId="0" applyNumberFormat="1" applyFont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6" xfId="0" applyFont="1" applyBorder="1"/>
    <xf numFmtId="0" fontId="4" fillId="4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top"/>
    </xf>
    <xf numFmtId="0" fontId="3" fillId="5" borderId="15" xfId="0" applyFont="1" applyFill="1" applyBorder="1"/>
    <xf numFmtId="0" fontId="3" fillId="5" borderId="15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5" fillId="5" borderId="14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2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4" fillId="7" borderId="1" xfId="0" applyNumberFormat="1" applyFont="1" applyFill="1" applyBorder="1"/>
    <xf numFmtId="14" fontId="4" fillId="7" borderId="1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2" fontId="1" fillId="0" borderId="1" xfId="0" applyNumberFormat="1" applyFont="1" applyBorder="1" applyAlignment="1">
      <alignment horizontal="right" vertical="center"/>
    </xf>
    <xf numFmtId="42" fontId="4" fillId="5" borderId="1" xfId="0" applyNumberFormat="1" applyFont="1" applyFill="1" applyBorder="1"/>
    <xf numFmtId="0" fontId="4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/>
    </xf>
    <xf numFmtId="0" fontId="3" fillId="9" borderId="15" xfId="0" applyFont="1" applyFill="1" applyBorder="1" applyAlignment="1">
      <alignment horizontal="center" vertical="center" wrapText="1"/>
    </xf>
    <xf numFmtId="0" fontId="3" fillId="9" borderId="15" xfId="0" applyFont="1" applyFill="1" applyBorder="1"/>
    <xf numFmtId="0" fontId="3" fillId="9" borderId="15" xfId="0" applyFont="1" applyFill="1" applyBorder="1" applyAlignment="1">
      <alignment horizontal="center" vertical="top"/>
    </xf>
    <xf numFmtId="0" fontId="4" fillId="9" borderId="0" xfId="0" applyFont="1" applyFill="1"/>
    <xf numFmtId="0" fontId="3" fillId="9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0" borderId="15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10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5" xfId="0" applyFont="1" applyBorder="1"/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15" xfId="0" applyFont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42" fontId="4" fillId="0" borderId="9" xfId="0" applyNumberFormat="1" applyFont="1" applyBorder="1" applyAlignment="1">
      <alignment horizontal="right"/>
    </xf>
    <xf numFmtId="42" fontId="4" fillId="0" borderId="15" xfId="0" applyNumberFormat="1" applyFont="1" applyBorder="1" applyAlignment="1">
      <alignment horizontal="right" vertical="center"/>
    </xf>
    <xf numFmtId="42" fontId="4" fillId="3" borderId="15" xfId="0" applyNumberFormat="1" applyFont="1" applyFill="1" applyBorder="1" applyAlignment="1">
      <alignment horizontal="right" vertical="center"/>
    </xf>
    <xf numFmtId="42" fontId="4" fillId="0" borderId="0" xfId="0" applyNumberFormat="1" applyFont="1" applyAlignment="1">
      <alignment horizontal="right"/>
    </xf>
    <xf numFmtId="0" fontId="4" fillId="3" borderId="15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center" wrapText="1"/>
    </xf>
    <xf numFmtId="42" fontId="4" fillId="0" borderId="15" xfId="0" applyNumberFormat="1" applyFont="1" applyBorder="1" applyAlignment="1">
      <alignment horizontal="right" vertical="top"/>
    </xf>
    <xf numFmtId="0" fontId="4" fillId="0" borderId="12" xfId="0" applyFont="1" applyBorder="1"/>
    <xf numFmtId="0" fontId="4" fillId="3" borderId="15" xfId="0" applyFont="1" applyFill="1" applyBorder="1" applyAlignment="1">
      <alignment horizontal="left" vertical="center"/>
    </xf>
    <xf numFmtId="0" fontId="1" fillId="0" borderId="14" xfId="0" applyFont="1" applyBorder="1" applyAlignment="1">
      <alignment wrapText="1"/>
    </xf>
    <xf numFmtId="42" fontId="3" fillId="0" borderId="15" xfId="0" applyNumberFormat="1" applyFont="1" applyBorder="1" applyAlignment="1">
      <alignment horizontal="center" vertical="center"/>
    </xf>
    <xf numFmtId="42" fontId="3" fillId="0" borderId="15" xfId="0" applyNumberFormat="1" applyFont="1" applyBorder="1" applyAlignment="1">
      <alignment horizontal="center" vertical="top"/>
    </xf>
    <xf numFmtId="42" fontId="4" fillId="0" borderId="1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42" fontId="4" fillId="0" borderId="15" xfId="0" applyNumberFormat="1" applyFont="1" applyBorder="1"/>
    <xf numFmtId="42" fontId="4" fillId="0" borderId="0" xfId="0" applyNumberFormat="1" applyFont="1"/>
    <xf numFmtId="42" fontId="4" fillId="0" borderId="1" xfId="0" applyNumberFormat="1" applyFont="1" applyBorder="1"/>
    <xf numFmtId="42" fontId="3" fillId="9" borderId="15" xfId="0" applyNumberFormat="1" applyFont="1" applyFill="1" applyBorder="1" applyAlignment="1">
      <alignment horizontal="center" vertical="top"/>
    </xf>
    <xf numFmtId="42" fontId="4" fillId="0" borderId="1" xfId="0" applyNumberFormat="1" applyFont="1" applyBorder="1" applyAlignment="1">
      <alignment horizontal="right" vertical="center"/>
    </xf>
    <xf numFmtId="42" fontId="4" fillId="7" borderId="1" xfId="0" applyNumberFormat="1" applyFont="1" applyFill="1" applyBorder="1"/>
    <xf numFmtId="14" fontId="4" fillId="0" borderId="15" xfId="0" applyNumberFormat="1" applyFont="1" applyBorder="1" applyAlignment="1">
      <alignment horizontal="center"/>
    </xf>
    <xf numFmtId="42" fontId="4" fillId="0" borderId="15" xfId="0" applyNumberFormat="1" applyFont="1" applyBorder="1" applyAlignment="1">
      <alignment horizontal="center" vertical="top"/>
    </xf>
    <xf numFmtId="42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wrapText="1"/>
    </xf>
    <xf numFmtId="42" fontId="1" fillId="0" borderId="1" xfId="1" applyNumberFormat="1" applyFont="1" applyFill="1" applyBorder="1"/>
    <xf numFmtId="42" fontId="4" fillId="0" borderId="15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14" borderId="15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13" borderId="15" xfId="0" applyFont="1" applyFill="1" applyBorder="1" applyAlignment="1">
      <alignment horizontal="center" vertical="center"/>
    </xf>
    <xf numFmtId="42" fontId="3" fillId="5" borderId="15" xfId="0" applyNumberFormat="1" applyFont="1" applyFill="1" applyBorder="1" applyAlignment="1">
      <alignment horizontal="center" vertical="top"/>
    </xf>
    <xf numFmtId="42" fontId="4" fillId="0" borderId="9" xfId="0" applyNumberFormat="1" applyFont="1" applyBorder="1"/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top"/>
    </xf>
    <xf numFmtId="0" fontId="3" fillId="14" borderId="1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2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42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2" fontId="4" fillId="2" borderId="1" xfId="1" applyNumberFormat="1" applyFont="1" applyFill="1" applyBorder="1" applyAlignment="1">
      <alignment horizontal="right"/>
    </xf>
    <xf numFmtId="42" fontId="3" fillId="14" borderId="15" xfId="0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3" fontId="4" fillId="0" borderId="9" xfId="0" applyNumberFormat="1" applyFont="1" applyBorder="1" applyAlignment="1">
      <alignment horizontal="right" vertical="top"/>
    </xf>
    <xf numFmtId="3" fontId="4" fillId="3" borderId="15" xfId="0" applyNumberFormat="1" applyFont="1" applyFill="1" applyBorder="1" applyAlignment="1">
      <alignment horizontal="right" vertical="top"/>
    </xf>
    <xf numFmtId="3" fontId="3" fillId="5" borderId="15" xfId="0" applyNumberFormat="1" applyFont="1" applyFill="1" applyBorder="1" applyAlignment="1">
      <alignment horizontal="right"/>
    </xf>
    <xf numFmtId="3" fontId="4" fillId="0" borderId="0" xfId="0" applyNumberFormat="1" applyFont="1"/>
    <xf numFmtId="3" fontId="3" fillId="0" borderId="0" xfId="0" applyNumberFormat="1" applyFont="1" applyAlignment="1">
      <alignment horizontal="center" vertical="top"/>
    </xf>
    <xf numFmtId="3" fontId="4" fillId="2" borderId="1" xfId="1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center" vertical="top"/>
    </xf>
    <xf numFmtId="3" fontId="3" fillId="14" borderId="15" xfId="0" applyNumberFormat="1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right" vertical="top"/>
    </xf>
    <xf numFmtId="3" fontId="3" fillId="9" borderId="15" xfId="0" applyNumberFormat="1" applyFont="1" applyFill="1" applyBorder="1" applyAlignment="1">
      <alignment horizontal="right" vertical="top"/>
    </xf>
    <xf numFmtId="3" fontId="3" fillId="5" borderId="15" xfId="0" applyNumberFormat="1" applyFont="1" applyFill="1" applyBorder="1" applyAlignment="1">
      <alignment horizontal="right" vertical="top"/>
    </xf>
    <xf numFmtId="3" fontId="4" fillId="7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15" xfId="0" applyNumberFormat="1" applyFont="1" applyBorder="1" applyAlignment="1">
      <alignment horizontal="right" vertical="top"/>
    </xf>
    <xf numFmtId="0" fontId="3" fillId="5" borderId="14" xfId="0" applyFont="1" applyFill="1" applyBorder="1" applyAlignment="1">
      <alignment horizontal="center"/>
    </xf>
    <xf numFmtId="42" fontId="1" fillId="0" borderId="9" xfId="0" applyNumberFormat="1" applyFont="1" applyBorder="1"/>
    <xf numFmtId="42" fontId="1" fillId="0" borderId="0" xfId="0" applyNumberFormat="1" applyFont="1"/>
    <xf numFmtId="0" fontId="5" fillId="5" borderId="15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wrapText="1"/>
    </xf>
    <xf numFmtId="4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horizontal="right" vertical="top"/>
    </xf>
    <xf numFmtId="0" fontId="3" fillId="0" borderId="2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wrapText="1"/>
    </xf>
    <xf numFmtId="42" fontId="1" fillId="0" borderId="1" xfId="1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168" fontId="1" fillId="0" borderId="15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2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 vertical="top"/>
    </xf>
    <xf numFmtId="42" fontId="4" fillId="0" borderId="1" xfId="0" applyNumberFormat="1" applyFont="1" applyBorder="1" applyAlignment="1">
      <alignment horizontal="right" vertical="top"/>
    </xf>
    <xf numFmtId="0" fontId="1" fillId="8" borderId="0" xfId="0" applyFont="1" applyFill="1" applyAlignment="1">
      <alignment horizontal="center"/>
    </xf>
    <xf numFmtId="0" fontId="1" fillId="8" borderId="0" xfId="0" applyFont="1" applyFill="1"/>
    <xf numFmtId="42" fontId="1" fillId="8" borderId="0" xfId="0" applyNumberFormat="1" applyFont="1" applyFill="1"/>
    <xf numFmtId="14" fontId="4" fillId="0" borderId="1" xfId="0" applyNumberFormat="1" applyFont="1" applyBorder="1" applyAlignment="1">
      <alignment horizontal="center" vertical="center"/>
    </xf>
    <xf numFmtId="0" fontId="4" fillId="12" borderId="0" xfId="0" applyFont="1" applyFill="1" applyAlignment="1">
      <alignment horizontal="left" vertical="center"/>
    </xf>
    <xf numFmtId="170" fontId="4" fillId="0" borderId="1" xfId="0" applyNumberFormat="1" applyFont="1" applyBorder="1" applyAlignment="1">
      <alignment horizontal="right"/>
    </xf>
    <xf numFmtId="170" fontId="4" fillId="0" borderId="1" xfId="0" applyNumberFormat="1" applyFont="1" applyBorder="1"/>
    <xf numFmtId="0" fontId="1" fillId="16" borderId="1" xfId="0" applyFont="1" applyFill="1" applyBorder="1"/>
    <xf numFmtId="0" fontId="1" fillId="1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42" fontId="4" fillId="6" borderId="15" xfId="0" applyNumberFormat="1" applyFont="1" applyFill="1" applyBorder="1" applyAlignment="1">
      <alignment horizontal="right"/>
    </xf>
    <xf numFmtId="0" fontId="4" fillId="6" borderId="3" xfId="0" applyFont="1" applyFill="1" applyBorder="1"/>
    <xf numFmtId="168" fontId="1" fillId="6" borderId="15" xfId="0" applyNumberFormat="1" applyFont="1" applyFill="1" applyBorder="1" applyAlignment="1">
      <alignment horizontal="left" vertical="center"/>
    </xf>
    <xf numFmtId="0" fontId="4" fillId="16" borderId="1" xfId="0" applyFont="1" applyFill="1" applyBorder="1"/>
    <xf numFmtId="0" fontId="1" fillId="16" borderId="1" xfId="0" applyFont="1" applyFill="1" applyBorder="1" applyAlignment="1">
      <alignment horizontal="left" vertical="center" wrapText="1"/>
    </xf>
    <xf numFmtId="0" fontId="4" fillId="16" borderId="1" xfId="0" applyFont="1" applyFill="1" applyBorder="1" applyAlignment="1">
      <alignment horizontal="center" vertical="top"/>
    </xf>
    <xf numFmtId="42" fontId="4" fillId="16" borderId="1" xfId="1" applyNumberFormat="1" applyFont="1" applyFill="1" applyBorder="1" applyAlignment="1">
      <alignment horizontal="right"/>
    </xf>
    <xf numFmtId="42" fontId="4" fillId="0" borderId="1" xfId="1" applyNumberFormat="1" applyFont="1" applyFill="1" applyBorder="1" applyAlignment="1">
      <alignment horizontal="right"/>
    </xf>
    <xf numFmtId="1" fontId="3" fillId="16" borderId="1" xfId="0" applyNumberFormat="1" applyFont="1" applyFill="1" applyBorder="1" applyAlignment="1">
      <alignment horizontal="center" vertical="top"/>
    </xf>
    <xf numFmtId="42" fontId="4" fillId="0" borderId="15" xfId="1" applyNumberFormat="1" applyFont="1" applyFill="1" applyBorder="1" applyAlignment="1">
      <alignment horizontal="right"/>
    </xf>
    <xf numFmtId="0" fontId="4" fillId="16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2" fontId="4" fillId="16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/>
    <xf numFmtId="0" fontId="3" fillId="4" borderId="0" xfId="0" applyFont="1" applyFill="1"/>
    <xf numFmtId="164" fontId="4" fillId="4" borderId="1" xfId="0" applyNumberFormat="1" applyFont="1" applyFill="1" applyBorder="1"/>
    <xf numFmtId="42" fontId="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17" borderId="0" xfId="0" applyFont="1" applyFill="1"/>
    <xf numFmtId="0" fontId="4" fillId="0" borderId="10" xfId="0" applyFont="1" applyBorder="1" applyAlignment="1">
      <alignment horizontal="center" vertical="top"/>
    </xf>
    <xf numFmtId="42" fontId="4" fillId="0" borderId="12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42" fontId="4" fillId="16" borderId="1" xfId="0" applyNumberFormat="1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/>
    </xf>
    <xf numFmtId="42" fontId="4" fillId="0" borderId="12" xfId="1" applyNumberFormat="1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/>
    </xf>
    <xf numFmtId="167" fontId="4" fillId="0" borderId="1" xfId="0" applyNumberFormat="1" applyFont="1" applyBorder="1"/>
    <xf numFmtId="168" fontId="4" fillId="0" borderId="1" xfId="0" applyNumberFormat="1" applyFont="1" applyBorder="1" applyAlignment="1">
      <alignment horizontal="right"/>
    </xf>
    <xf numFmtId="0" fontId="1" fillId="0" borderId="12" xfId="0" applyFont="1" applyBorder="1" applyAlignment="1">
      <alignment vertical="center"/>
    </xf>
    <xf numFmtId="0" fontId="5" fillId="0" borderId="0" xfId="0" applyFont="1"/>
    <xf numFmtId="42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/>
    </xf>
    <xf numFmtId="42" fontId="5" fillId="4" borderId="1" xfId="0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42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13" fillId="0" borderId="0" xfId="0" applyFont="1"/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42" fontId="4" fillId="11" borderId="1" xfId="0" applyNumberFormat="1" applyFont="1" applyFill="1" applyBorder="1" applyAlignment="1">
      <alignment horizontal="right"/>
    </xf>
    <xf numFmtId="168" fontId="1" fillId="11" borderId="15" xfId="0" applyNumberFormat="1" applyFont="1" applyFill="1" applyBorder="1" applyAlignment="1">
      <alignment horizontal="left" vertical="center"/>
    </xf>
    <xf numFmtId="0" fontId="4" fillId="11" borderId="3" xfId="0" applyFont="1" applyFill="1" applyBorder="1"/>
    <xf numFmtId="1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wrapText="1"/>
    </xf>
    <xf numFmtId="4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42" fontId="4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/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4" fontId="4" fillId="0" borderId="15" xfId="0" applyNumberFormat="1" applyFont="1" applyBorder="1" applyAlignment="1">
      <alignment horizontal="center" vertical="center" wrapText="1"/>
    </xf>
    <xf numFmtId="42" fontId="11" fillId="4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7" fontId="3" fillId="0" borderId="15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/>
    </xf>
    <xf numFmtId="0" fontId="3" fillId="5" borderId="10" xfId="0" applyFont="1" applyFill="1" applyBorder="1" applyAlignment="1">
      <alignment horizontal="center" vertical="top"/>
    </xf>
    <xf numFmtId="0" fontId="3" fillId="5" borderId="11" xfId="0" applyFont="1" applyFill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2" fontId="4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2" fontId="1" fillId="0" borderId="15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4" fillId="16" borderId="7" xfId="0" applyFont="1" applyFill="1" applyBorder="1"/>
    <xf numFmtId="0" fontId="4" fillId="16" borderId="15" xfId="0" applyFont="1" applyFill="1" applyBorder="1" applyAlignment="1">
      <alignment horizontal="center"/>
    </xf>
    <xf numFmtId="0" fontId="4" fillId="16" borderId="15" xfId="0" applyFont="1" applyFill="1" applyBorder="1"/>
    <xf numFmtId="14" fontId="4" fillId="16" borderId="15" xfId="0" applyNumberFormat="1" applyFont="1" applyFill="1" applyBorder="1" applyAlignment="1">
      <alignment horizontal="center"/>
    </xf>
    <xf numFmtId="0" fontId="4" fillId="15" borderId="10" xfId="0" applyFont="1" applyFill="1" applyBorder="1"/>
    <xf numFmtId="0" fontId="4" fillId="15" borderId="1" xfId="0" applyFont="1" applyFill="1" applyBorder="1"/>
    <xf numFmtId="0" fontId="4" fillId="15" borderId="12" xfId="0" applyFont="1" applyFill="1" applyBorder="1" applyAlignment="1">
      <alignment horizontal="center" vertical="center"/>
    </xf>
    <xf numFmtId="42" fontId="4" fillId="15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2" fillId="15" borderId="1" xfId="0" applyFont="1" applyFill="1" applyBorder="1"/>
    <xf numFmtId="14" fontId="4" fillId="15" borderId="1" xfId="0" applyNumberFormat="1" applyFont="1" applyFill="1" applyBorder="1" applyAlignment="1">
      <alignment horizont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14" fontId="4" fillId="0" borderId="1" xfId="0" applyNumberFormat="1" applyFont="1" applyBorder="1"/>
    <xf numFmtId="14" fontId="4" fillId="0" borderId="14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14" fontId="4" fillId="11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top"/>
    </xf>
    <xf numFmtId="0" fontId="3" fillId="5" borderId="11" xfId="0" applyFont="1" applyFill="1" applyBorder="1" applyAlignment="1">
      <alignment horizontal="center" vertical="top"/>
    </xf>
    <xf numFmtId="0" fontId="3" fillId="5" borderId="12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42" fontId="3" fillId="5" borderId="14" xfId="0" applyNumberFormat="1" applyFont="1" applyFill="1" applyBorder="1" applyAlignment="1">
      <alignment horizontal="center" vertical="center"/>
    </xf>
    <xf numFmtId="42" fontId="3" fillId="5" borderId="15" xfId="0" applyNumberFormat="1" applyFont="1" applyFill="1" applyBorder="1" applyAlignment="1">
      <alignment horizontal="center" vertical="center"/>
    </xf>
    <xf numFmtId="3" fontId="3" fillId="5" borderId="14" xfId="0" applyNumberFormat="1" applyFont="1" applyFill="1" applyBorder="1" applyAlignment="1">
      <alignment horizontal="center" vertical="center"/>
    </xf>
    <xf numFmtId="3" fontId="3" fillId="5" borderId="15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42" fontId="5" fillId="5" borderId="14" xfId="0" applyNumberFormat="1" applyFont="1" applyFill="1" applyBorder="1" applyAlignment="1">
      <alignment horizontal="center" vertical="center"/>
    </xf>
    <xf numFmtId="42" fontId="5" fillId="5" borderId="15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2" fontId="4" fillId="0" borderId="14" xfId="0" applyNumberFormat="1" applyFont="1" applyBorder="1" applyAlignment="1">
      <alignment horizontal="center" vertical="center"/>
    </xf>
    <xf numFmtId="42" fontId="4" fillId="0" borderId="13" xfId="0" applyNumberFormat="1" applyFont="1" applyBorder="1" applyAlignment="1">
      <alignment horizontal="center" vertical="center"/>
    </xf>
    <xf numFmtId="42" fontId="4" fillId="0" borderId="15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2" fontId="1" fillId="0" borderId="14" xfId="0" applyNumberFormat="1" applyFont="1" applyBorder="1" applyAlignment="1">
      <alignment horizontal="center" vertical="center"/>
    </xf>
    <xf numFmtId="42" fontId="1" fillId="0" borderId="13" xfId="0" applyNumberFormat="1" applyFont="1" applyBorder="1" applyAlignment="1">
      <alignment horizontal="center" vertical="center"/>
    </xf>
    <xf numFmtId="42" fontId="1" fillId="0" borderId="15" xfId="0" applyNumberFormat="1" applyFont="1" applyBorder="1" applyAlignment="1">
      <alignment horizontal="center" vertical="center"/>
    </xf>
    <xf numFmtId="169" fontId="4" fillId="0" borderId="14" xfId="0" applyNumberFormat="1" applyFont="1" applyBorder="1" applyAlignment="1">
      <alignment horizontal="center" vertical="center" wrapText="1"/>
    </xf>
    <xf numFmtId="169" fontId="4" fillId="0" borderId="1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CC00"/>
      <color rgb="FFFF99CC"/>
      <color rgb="FF00CCFF"/>
      <color rgb="FF66FFFF"/>
      <color rgb="FFCCFFFF"/>
      <color rgb="FFFFCC66"/>
      <color rgb="FFCCFF99"/>
      <color rgb="FFFFFF99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1</xdr:col>
      <xdr:colOff>1419225</xdr:colOff>
      <xdr:row>2</xdr:row>
      <xdr:rowOff>171450</xdr:rowOff>
    </xdr:to>
    <xdr:pic>
      <xdr:nvPicPr>
        <xdr:cNvPr id="2" name="Imagen 38" descr="Educacion">
          <a:extLst>
            <a:ext uri="{FF2B5EF4-FFF2-40B4-BE49-F238E27FC236}">
              <a16:creationId xmlns="" xmlns:a16="http://schemas.microsoft.com/office/drawing/2014/main" id="{ADCB8AA2-D820-4756-8F20-40D051460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0"/>
          <a:ext cx="1400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1</xdr:col>
      <xdr:colOff>1447800</xdr:colOff>
      <xdr:row>2</xdr:row>
      <xdr:rowOff>171450</xdr:rowOff>
    </xdr:to>
    <xdr:pic>
      <xdr:nvPicPr>
        <xdr:cNvPr id="2" name="Imagen 38" descr="Educacion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0"/>
          <a:ext cx="1400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1</xdr:col>
      <xdr:colOff>1447800</xdr:colOff>
      <xdr:row>2</xdr:row>
      <xdr:rowOff>171450</xdr:rowOff>
    </xdr:to>
    <xdr:pic>
      <xdr:nvPicPr>
        <xdr:cNvPr id="2" name="Imagen 38" descr="Educacion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0"/>
          <a:ext cx="1400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17009</xdr:rowOff>
    </xdr:from>
    <xdr:to>
      <xdr:col>1</xdr:col>
      <xdr:colOff>1396773</xdr:colOff>
      <xdr:row>2</xdr:row>
      <xdr:rowOff>188459</xdr:rowOff>
    </xdr:to>
    <xdr:pic>
      <xdr:nvPicPr>
        <xdr:cNvPr id="2" name="Imagen 38" descr="Educacion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7009"/>
          <a:ext cx="1400175" cy="673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activeCell="D16" sqref="D16"/>
    </sheetView>
  </sheetViews>
  <sheetFormatPr baseColWidth="10" defaultRowHeight="12.75" x14ac:dyDescent="0.2"/>
  <cols>
    <col min="2" max="2" width="25.28515625" bestFit="1" customWidth="1"/>
    <col min="5" max="5" width="13" bestFit="1" customWidth="1"/>
    <col min="7" max="8" width="11.85546875" bestFit="1" customWidth="1"/>
    <col min="12" max="12" width="13.7109375" bestFit="1" customWidth="1"/>
    <col min="14" max="14" width="17.140625" bestFit="1" customWidth="1"/>
  </cols>
  <sheetData>
    <row r="1" spans="1:14" x14ac:dyDescent="0.2">
      <c r="A1" s="3"/>
      <c r="B1" s="4"/>
      <c r="C1" s="5"/>
      <c r="D1" s="5"/>
      <c r="E1" s="5"/>
      <c r="F1" s="373" t="s">
        <v>7</v>
      </c>
      <c r="G1" s="374"/>
      <c r="H1" s="374"/>
      <c r="I1" s="374"/>
      <c r="J1" s="374"/>
      <c r="K1" s="374"/>
      <c r="L1" s="374"/>
      <c r="M1" s="374"/>
      <c r="N1" s="375"/>
    </row>
    <row r="2" spans="1:14" x14ac:dyDescent="0.2">
      <c r="A2" s="6"/>
      <c r="B2" s="7"/>
      <c r="C2" s="8"/>
      <c r="D2" s="8"/>
      <c r="E2" s="8"/>
      <c r="F2" s="373" t="s">
        <v>8</v>
      </c>
      <c r="G2" s="374"/>
      <c r="H2" s="374"/>
      <c r="I2" s="374"/>
      <c r="J2" s="374"/>
      <c r="K2" s="374"/>
      <c r="L2" s="374"/>
      <c r="M2" s="374"/>
      <c r="N2" s="375"/>
    </row>
    <row r="3" spans="1:14" x14ac:dyDescent="0.2">
      <c r="A3" s="9"/>
      <c r="B3" s="10"/>
      <c r="C3" s="11"/>
      <c r="D3" s="11"/>
      <c r="E3" s="11"/>
      <c r="F3" s="376" t="s">
        <v>9</v>
      </c>
      <c r="G3" s="377"/>
      <c r="H3" s="377"/>
      <c r="I3" s="377"/>
      <c r="J3" s="377"/>
      <c r="K3" s="377"/>
      <c r="L3" s="377"/>
      <c r="M3" s="377"/>
      <c r="N3" s="378"/>
    </row>
    <row r="4" spans="1:14" x14ac:dyDescent="0.2">
      <c r="A4" s="12"/>
      <c r="B4" s="11"/>
      <c r="C4" s="11"/>
      <c r="D4" s="11"/>
      <c r="E4" s="11"/>
      <c r="F4" s="11"/>
      <c r="G4" s="11"/>
      <c r="H4" s="11"/>
      <c r="I4" s="11"/>
      <c r="J4" s="11"/>
      <c r="K4" s="16"/>
      <c r="L4" s="16"/>
      <c r="M4" s="11"/>
      <c r="N4" s="10"/>
    </row>
    <row r="5" spans="1:14" x14ac:dyDescent="0.2">
      <c r="A5" s="379" t="s">
        <v>139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1"/>
    </row>
    <row r="6" spans="1:14" x14ac:dyDescent="0.2">
      <c r="A6" s="370" t="s">
        <v>24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2"/>
    </row>
    <row r="7" spans="1:14" x14ac:dyDescent="0.2">
      <c r="A7" s="370" t="s">
        <v>729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2"/>
    </row>
    <row r="8" spans="1:14" x14ac:dyDescent="0.2">
      <c r="A8" s="365" t="s">
        <v>140</v>
      </c>
      <c r="B8" s="365" t="s">
        <v>0</v>
      </c>
      <c r="C8" s="365" t="s">
        <v>16</v>
      </c>
      <c r="D8" s="365" t="s">
        <v>17</v>
      </c>
      <c r="E8" s="365" t="s">
        <v>18</v>
      </c>
      <c r="F8" s="365" t="s">
        <v>13</v>
      </c>
      <c r="G8" s="365" t="s">
        <v>75</v>
      </c>
      <c r="H8" s="365" t="s">
        <v>1</v>
      </c>
      <c r="I8" s="367" t="s">
        <v>141</v>
      </c>
      <c r="J8" s="368"/>
      <c r="K8" s="369"/>
      <c r="L8" s="365" t="s">
        <v>2</v>
      </c>
      <c r="M8" s="363" t="s">
        <v>59</v>
      </c>
      <c r="N8" s="363" t="s">
        <v>5</v>
      </c>
    </row>
    <row r="9" spans="1:14" x14ac:dyDescent="0.2">
      <c r="A9" s="366"/>
      <c r="B9" s="366"/>
      <c r="C9" s="366"/>
      <c r="D9" s="366"/>
      <c r="E9" s="366"/>
      <c r="F9" s="366"/>
      <c r="G9" s="366"/>
      <c r="H9" s="366"/>
      <c r="I9" s="38" t="s">
        <v>12</v>
      </c>
      <c r="J9" s="38" t="s">
        <v>15</v>
      </c>
      <c r="K9" s="67" t="s">
        <v>22</v>
      </c>
      <c r="L9" s="366"/>
      <c r="M9" s="364"/>
      <c r="N9" s="364"/>
    </row>
    <row r="10" spans="1:14" x14ac:dyDescent="0.2">
      <c r="A10" s="284"/>
      <c r="B10" s="285" t="s">
        <v>717</v>
      </c>
      <c r="C10" s="285" t="s">
        <v>724</v>
      </c>
      <c r="D10" s="285"/>
      <c r="E10" s="285" t="s">
        <v>725</v>
      </c>
      <c r="F10" s="284">
        <v>1</v>
      </c>
      <c r="G10" s="286">
        <v>2261000</v>
      </c>
      <c r="H10" s="287">
        <v>2261000</v>
      </c>
      <c r="I10" s="284">
        <v>1</v>
      </c>
      <c r="J10" s="284"/>
      <c r="K10" s="284"/>
      <c r="L10" s="284" t="s">
        <v>47</v>
      </c>
      <c r="M10" s="362">
        <v>43738</v>
      </c>
      <c r="N10" s="288" t="s">
        <v>76</v>
      </c>
    </row>
    <row r="11" spans="1:14" x14ac:dyDescent="0.2">
      <c r="A11" s="62"/>
      <c r="B11" s="72" t="s">
        <v>712</v>
      </c>
      <c r="C11" s="202" t="s">
        <v>353</v>
      </c>
      <c r="D11" s="202"/>
      <c r="E11" s="202" t="s">
        <v>726</v>
      </c>
      <c r="F11" s="71"/>
      <c r="G11" s="73">
        <v>178500</v>
      </c>
      <c r="H11" s="73">
        <v>178500</v>
      </c>
      <c r="I11" s="71">
        <v>1</v>
      </c>
      <c r="J11" s="202"/>
      <c r="K11" s="202"/>
      <c r="L11" s="112" t="s">
        <v>47</v>
      </c>
      <c r="M11" s="219">
        <v>43738</v>
      </c>
      <c r="N11" s="68" t="s">
        <v>76</v>
      </c>
    </row>
    <row r="12" spans="1:14" x14ac:dyDescent="0.2">
      <c r="A12" s="62"/>
      <c r="B12" s="49" t="s">
        <v>718</v>
      </c>
      <c r="C12" s="17"/>
      <c r="D12" s="17"/>
      <c r="E12" s="17"/>
      <c r="F12" s="48"/>
      <c r="G12" s="149">
        <v>328000</v>
      </c>
      <c r="H12" s="215">
        <v>238000</v>
      </c>
      <c r="I12" s="48">
        <v>1</v>
      </c>
      <c r="J12" s="49"/>
      <c r="K12" s="48"/>
      <c r="L12" s="112" t="s">
        <v>47</v>
      </c>
      <c r="M12" s="219">
        <v>43738</v>
      </c>
      <c r="N12" s="49" t="s">
        <v>76</v>
      </c>
    </row>
    <row r="13" spans="1:14" x14ac:dyDescent="0.2">
      <c r="A13" s="62"/>
      <c r="B13" s="49"/>
      <c r="C13" s="17"/>
      <c r="D13" s="17"/>
      <c r="E13" s="17"/>
      <c r="F13" s="48"/>
      <c r="G13" s="149"/>
      <c r="H13" s="215"/>
      <c r="I13" s="48"/>
      <c r="J13" s="49"/>
      <c r="K13" s="48"/>
      <c r="L13" s="112"/>
      <c r="M13" s="48"/>
      <c r="N13" s="49"/>
    </row>
    <row r="14" spans="1:14" x14ac:dyDescent="0.2">
      <c r="A14" s="62"/>
      <c r="B14" s="49"/>
      <c r="C14" s="17"/>
      <c r="D14" s="17"/>
      <c r="E14" s="17"/>
      <c r="F14" s="48"/>
      <c r="G14" s="149"/>
      <c r="H14" s="215"/>
      <c r="I14" s="48"/>
      <c r="J14" s="49"/>
      <c r="K14" s="48"/>
      <c r="L14" s="112"/>
      <c r="M14" s="48"/>
      <c r="N14" s="49"/>
    </row>
    <row r="15" spans="1:14" x14ac:dyDescent="0.2">
      <c r="A15" s="321"/>
      <c r="B15" s="337"/>
      <c r="C15" s="225"/>
      <c r="D15" s="17"/>
      <c r="E15" s="260"/>
      <c r="F15" s="322"/>
      <c r="G15" s="339"/>
      <c r="H15" s="215"/>
      <c r="I15" s="338"/>
      <c r="J15" s="109"/>
      <c r="K15" s="223"/>
      <c r="L15" s="112"/>
      <c r="M15" s="232"/>
      <c r="N15" s="76"/>
    </row>
    <row r="16" spans="1:14" x14ac:dyDescent="0.2">
      <c r="A16" s="62"/>
      <c r="B16" s="337"/>
      <c r="C16" s="225"/>
      <c r="D16" s="17"/>
      <c r="E16" s="260"/>
      <c r="F16" s="322"/>
      <c r="G16" s="339"/>
      <c r="H16" s="215"/>
      <c r="I16" s="340"/>
      <c r="J16" s="109"/>
      <c r="K16" s="223"/>
      <c r="L16" s="112"/>
      <c r="M16" s="232"/>
      <c r="N16" s="76"/>
    </row>
    <row r="17" spans="1:14" x14ac:dyDescent="0.2">
      <c r="A17" s="62"/>
      <c r="B17" s="337"/>
      <c r="C17" s="225"/>
      <c r="D17" s="17"/>
      <c r="E17" s="260"/>
      <c r="F17" s="322"/>
      <c r="G17" s="339"/>
      <c r="H17" s="215"/>
      <c r="I17" s="338"/>
      <c r="J17" s="109"/>
      <c r="K17" s="223"/>
      <c r="L17" s="112"/>
      <c r="M17" s="232"/>
      <c r="N17" s="76"/>
    </row>
    <row r="18" spans="1:14" x14ac:dyDescent="0.2">
      <c r="A18" s="62"/>
      <c r="B18" s="337"/>
      <c r="C18" s="225"/>
      <c r="D18" s="17"/>
      <c r="E18" s="260"/>
      <c r="F18" s="322"/>
      <c r="G18" s="339"/>
      <c r="H18" s="215"/>
      <c r="I18" s="340"/>
      <c r="J18" s="109"/>
      <c r="K18" s="223"/>
      <c r="L18" s="112"/>
      <c r="M18" s="232"/>
      <c r="N18" s="76"/>
    </row>
    <row r="19" spans="1:14" x14ac:dyDescent="0.2">
      <c r="A19" s="62"/>
      <c r="B19" s="337"/>
      <c r="C19" s="225"/>
      <c r="D19" s="17"/>
      <c r="E19" s="260"/>
      <c r="F19" s="322"/>
      <c r="G19" s="339"/>
      <c r="H19" s="215"/>
      <c r="I19" s="340"/>
      <c r="J19" s="109"/>
      <c r="K19" s="223"/>
      <c r="L19" s="112"/>
      <c r="M19" s="232"/>
      <c r="N19" s="76"/>
    </row>
    <row r="20" spans="1:14" x14ac:dyDescent="0.2">
      <c r="A20" s="321"/>
      <c r="B20" s="337"/>
      <c r="C20" s="225"/>
      <c r="D20" s="17"/>
      <c r="E20" s="260"/>
      <c r="F20" s="322"/>
      <c r="G20" s="339"/>
      <c r="H20" s="215"/>
      <c r="I20" s="340"/>
      <c r="J20" s="109"/>
      <c r="K20" s="223"/>
      <c r="L20" s="112"/>
      <c r="M20" s="232"/>
      <c r="N20" s="76"/>
    </row>
    <row r="21" spans="1:14" x14ac:dyDescent="0.2">
      <c r="A21" s="62"/>
      <c r="B21" s="337"/>
      <c r="C21" s="225"/>
      <c r="D21" s="17"/>
      <c r="E21" s="260"/>
      <c r="F21" s="322"/>
      <c r="G21" s="339"/>
      <c r="H21" s="215"/>
      <c r="I21" s="340"/>
      <c r="J21" s="109"/>
      <c r="K21" s="223"/>
      <c r="L21" s="112"/>
      <c r="M21" s="232"/>
      <c r="N21" s="76"/>
    </row>
    <row r="22" spans="1:14" x14ac:dyDescent="0.2">
      <c r="A22" s="62"/>
      <c r="B22" s="337"/>
      <c r="C22" s="225"/>
      <c r="D22" s="17"/>
      <c r="E22" s="260"/>
      <c r="F22" s="322"/>
      <c r="G22" s="339"/>
      <c r="H22" s="215"/>
      <c r="I22" s="340"/>
      <c r="J22" s="109"/>
      <c r="K22" s="223"/>
      <c r="L22" s="112"/>
      <c r="M22" s="232"/>
      <c r="N22" s="76"/>
    </row>
    <row r="23" spans="1:14" x14ac:dyDescent="0.2">
      <c r="A23" s="62"/>
      <c r="B23" s="337"/>
      <c r="C23" s="225"/>
      <c r="D23" s="17"/>
      <c r="E23" s="260"/>
      <c r="F23" s="322"/>
      <c r="G23" s="339"/>
      <c r="H23" s="215"/>
      <c r="I23" s="340"/>
      <c r="J23" s="109"/>
      <c r="K23" s="223"/>
      <c r="L23" s="112"/>
      <c r="M23" s="232"/>
      <c r="N23" s="76"/>
    </row>
    <row r="24" spans="1:14" x14ac:dyDescent="0.2">
      <c r="A24" s="62"/>
      <c r="B24" s="337"/>
      <c r="C24" s="225"/>
      <c r="D24" s="17"/>
      <c r="E24" s="260"/>
      <c r="F24" s="322"/>
      <c r="G24" s="339"/>
      <c r="H24" s="215"/>
      <c r="I24" s="340"/>
      <c r="J24" s="109"/>
      <c r="K24" s="223"/>
      <c r="L24" s="112"/>
      <c r="M24" s="232"/>
      <c r="N24" s="76"/>
    </row>
    <row r="25" spans="1:14" x14ac:dyDescent="0.2">
      <c r="A25" s="62"/>
      <c r="B25" s="337"/>
      <c r="C25" s="225"/>
      <c r="D25" s="17"/>
      <c r="E25" s="260"/>
      <c r="F25" s="322"/>
      <c r="G25" s="339"/>
      <c r="H25" s="215"/>
      <c r="I25" s="340"/>
      <c r="J25" s="109"/>
      <c r="K25" s="223"/>
      <c r="L25" s="112"/>
      <c r="M25" s="232"/>
      <c r="N25" s="76"/>
    </row>
    <row r="26" spans="1:14" x14ac:dyDescent="0.2">
      <c r="A26" s="321"/>
      <c r="B26" s="337"/>
      <c r="C26" s="225"/>
      <c r="D26" s="17"/>
      <c r="E26" s="260"/>
      <c r="F26" s="322"/>
      <c r="G26" s="339"/>
      <c r="H26" s="215"/>
      <c r="I26" s="340"/>
      <c r="J26" s="109"/>
      <c r="K26" s="223"/>
      <c r="L26" s="112"/>
      <c r="M26" s="232"/>
      <c r="N26" s="76"/>
    </row>
    <row r="27" spans="1:14" x14ac:dyDescent="0.2">
      <c r="A27" s="62"/>
      <c r="B27" s="337"/>
      <c r="C27" s="225"/>
      <c r="D27" s="17"/>
      <c r="E27" s="260"/>
      <c r="F27" s="322"/>
      <c r="G27" s="339"/>
      <c r="H27" s="215"/>
      <c r="I27" s="340"/>
      <c r="J27" s="109"/>
      <c r="K27" s="223"/>
      <c r="L27" s="112"/>
      <c r="M27" s="232"/>
      <c r="N27" s="76"/>
    </row>
    <row r="28" spans="1:14" x14ac:dyDescent="0.2">
      <c r="A28" s="62"/>
      <c r="B28" s="337"/>
      <c r="C28" s="225"/>
      <c r="D28" s="17"/>
      <c r="E28" s="260"/>
      <c r="F28" s="322"/>
      <c r="G28" s="339"/>
      <c r="H28" s="215"/>
      <c r="I28" s="340"/>
      <c r="J28" s="109"/>
      <c r="K28" s="223"/>
      <c r="L28" s="112"/>
      <c r="M28" s="232"/>
      <c r="N28" s="76"/>
    </row>
    <row r="29" spans="1:14" x14ac:dyDescent="0.2">
      <c r="A29" s="62"/>
      <c r="B29" s="337"/>
      <c r="C29" s="225"/>
      <c r="D29" s="17"/>
      <c r="E29" s="260"/>
      <c r="F29" s="322"/>
      <c r="G29" s="339"/>
      <c r="H29" s="215"/>
      <c r="I29" s="340"/>
      <c r="J29" s="109"/>
      <c r="K29" s="223"/>
      <c r="L29" s="112"/>
      <c r="M29" s="232"/>
      <c r="N29" s="76"/>
    </row>
    <row r="30" spans="1:14" x14ac:dyDescent="0.2">
      <c r="A30" s="62"/>
      <c r="B30" s="337"/>
      <c r="C30" s="225"/>
      <c r="D30" s="17"/>
      <c r="E30" s="260"/>
      <c r="F30" s="322"/>
      <c r="G30" s="339"/>
      <c r="H30" s="215"/>
      <c r="I30" s="340"/>
      <c r="J30" s="109"/>
      <c r="K30" s="223"/>
      <c r="L30" s="112"/>
      <c r="M30" s="232"/>
      <c r="N30" s="76"/>
    </row>
    <row r="31" spans="1:14" x14ac:dyDescent="0.2">
      <c r="A31" s="321"/>
      <c r="B31" s="337"/>
      <c r="C31" s="225"/>
      <c r="D31" s="17"/>
      <c r="E31" s="260"/>
      <c r="F31" s="322"/>
      <c r="G31" s="339"/>
      <c r="H31" s="215">
        <f>SUM(H10:H30)</f>
        <v>2677500</v>
      </c>
      <c r="I31" s="340"/>
      <c r="J31" s="109"/>
      <c r="K31" s="223"/>
      <c r="L31" s="112"/>
      <c r="M31" s="232"/>
      <c r="N31" s="76"/>
    </row>
    <row r="35" spans="2:12" x14ac:dyDescent="0.2">
      <c r="B35" s="283" t="s">
        <v>711</v>
      </c>
      <c r="C35" s="1"/>
      <c r="D35" s="1"/>
      <c r="E35" s="1"/>
      <c r="F35" s="1"/>
      <c r="G35" s="127"/>
      <c r="H35" s="283" t="s">
        <v>616</v>
      </c>
      <c r="I35" s="1"/>
      <c r="J35" s="1"/>
      <c r="K35" s="1"/>
      <c r="L35" s="18"/>
    </row>
  </sheetData>
  <mergeCells count="18">
    <mergeCell ref="A7:N7"/>
    <mergeCell ref="F1:N1"/>
    <mergeCell ref="F2:N2"/>
    <mergeCell ref="F3:N3"/>
    <mergeCell ref="A5:N5"/>
    <mergeCell ref="A6:N6"/>
    <mergeCell ref="N8:N9"/>
    <mergeCell ref="A8:A9"/>
    <mergeCell ref="B8:B9"/>
    <mergeCell ref="C8:C9"/>
    <mergeCell ref="D8:D9"/>
    <mergeCell ref="E8:E9"/>
    <mergeCell ref="F8:F9"/>
    <mergeCell ref="G8:G9"/>
    <mergeCell ref="H8:H9"/>
    <mergeCell ref="I8:K8"/>
    <mergeCell ref="L8:L9"/>
    <mergeCell ref="M8:M9"/>
  </mergeCells>
  <pageMargins left="0.7" right="0.7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rgb="FF00CCFF"/>
    <pageSetUpPr fitToPage="1"/>
  </sheetPr>
  <dimension ref="A1:CE97"/>
  <sheetViews>
    <sheetView tabSelected="1" zoomScaleNormal="100" workbookViewId="0">
      <selection activeCell="B23" sqref="B23"/>
    </sheetView>
  </sheetViews>
  <sheetFormatPr baseColWidth="10" defaultColWidth="11.42578125" defaultRowHeight="12" x14ac:dyDescent="0.2"/>
  <cols>
    <col min="1" max="1" width="5" style="1" customWidth="1"/>
    <col min="2" max="2" width="39.5703125" style="1" bestFit="1" customWidth="1"/>
    <col min="3" max="4" width="15.28515625" style="1" customWidth="1"/>
    <col min="5" max="5" width="14.7109375" style="1" customWidth="1"/>
    <col min="6" max="6" width="7.7109375" style="1" customWidth="1"/>
    <col min="7" max="7" width="11.140625" style="140" customWidth="1"/>
    <col min="8" max="8" width="16.42578125" style="195" customWidth="1"/>
    <col min="9" max="9" width="5.42578125" style="18" customWidth="1"/>
    <col min="10" max="10" width="4.85546875" style="18" customWidth="1"/>
    <col min="11" max="11" width="3.85546875" style="1" customWidth="1"/>
    <col min="12" max="12" width="17.85546875" style="1" customWidth="1"/>
    <col min="13" max="13" width="12.42578125" style="27" customWidth="1"/>
    <col min="14" max="14" width="83.140625" style="1" customWidth="1"/>
    <col min="15" max="16384" width="11.42578125" style="1"/>
  </cols>
  <sheetData>
    <row r="1" spans="1:18" ht="20.25" customHeight="1" x14ac:dyDescent="0.2">
      <c r="A1" s="3"/>
      <c r="B1" s="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5"/>
    </row>
    <row r="2" spans="1:18" ht="19.5" customHeight="1" x14ac:dyDescent="0.2">
      <c r="A2" s="6"/>
      <c r="B2" s="7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5"/>
    </row>
    <row r="3" spans="1:18" s="11" customFormat="1" ht="16.5" customHeight="1" x14ac:dyDescent="0.2">
      <c r="A3" s="9"/>
      <c r="B3" s="10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8"/>
      <c r="O3" s="1"/>
      <c r="P3" s="1"/>
      <c r="Q3" s="1"/>
      <c r="R3" s="1"/>
    </row>
    <row r="4" spans="1:18" x14ac:dyDescent="0.2">
      <c r="A4" s="12"/>
      <c r="B4" s="11"/>
      <c r="C4" s="11"/>
      <c r="D4" s="11"/>
      <c r="E4" s="11"/>
      <c r="F4" s="11"/>
      <c r="G4" s="158"/>
      <c r="H4" s="178"/>
      <c r="I4" s="16"/>
      <c r="J4" s="16"/>
      <c r="K4" s="11"/>
      <c r="L4" s="11"/>
      <c r="M4" s="25"/>
      <c r="N4" s="10"/>
    </row>
    <row r="5" spans="1:18" x14ac:dyDescent="0.2">
      <c r="A5" s="379" t="s">
        <v>11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1"/>
    </row>
    <row r="6" spans="1:18" x14ac:dyDescent="0.2">
      <c r="A6" s="370" t="s">
        <v>25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2"/>
    </row>
    <row r="7" spans="1:18" ht="12.75" x14ac:dyDescent="0.2">
      <c r="A7" s="386" t="s">
        <v>138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8"/>
    </row>
    <row r="8" spans="1:18" x14ac:dyDescent="0.2">
      <c r="A8" s="365" t="s">
        <v>4</v>
      </c>
      <c r="B8" s="365" t="s">
        <v>0</v>
      </c>
      <c r="C8" s="365" t="s">
        <v>16</v>
      </c>
      <c r="D8" s="365" t="s">
        <v>17</v>
      </c>
      <c r="E8" s="365" t="s">
        <v>18</v>
      </c>
      <c r="F8" s="365" t="s">
        <v>13</v>
      </c>
      <c r="G8" s="382" t="s">
        <v>48</v>
      </c>
      <c r="H8" s="384" t="s">
        <v>1</v>
      </c>
      <c r="I8" s="389" t="s">
        <v>141</v>
      </c>
      <c r="J8" s="390"/>
      <c r="K8" s="391"/>
      <c r="L8" s="365" t="s">
        <v>2</v>
      </c>
      <c r="M8" s="363" t="s">
        <v>3</v>
      </c>
      <c r="N8" s="363" t="s">
        <v>5</v>
      </c>
    </row>
    <row r="9" spans="1:18" x14ac:dyDescent="0.2">
      <c r="A9" s="366"/>
      <c r="B9" s="366"/>
      <c r="C9" s="366"/>
      <c r="D9" s="366"/>
      <c r="E9" s="366"/>
      <c r="F9" s="366"/>
      <c r="G9" s="383"/>
      <c r="H9" s="385"/>
      <c r="I9" s="38" t="s">
        <v>12</v>
      </c>
      <c r="J9" s="38" t="s">
        <v>15</v>
      </c>
      <c r="K9" s="38" t="s">
        <v>22</v>
      </c>
      <c r="L9" s="366"/>
      <c r="M9" s="364"/>
      <c r="N9" s="364"/>
    </row>
    <row r="10" spans="1:18" ht="8.25" customHeight="1" x14ac:dyDescent="0.2">
      <c r="A10" s="284"/>
      <c r="B10" s="285"/>
      <c r="C10" s="285"/>
      <c r="D10" s="285"/>
      <c r="E10" s="285"/>
      <c r="F10" s="284"/>
      <c r="G10" s="286"/>
      <c r="H10" s="287"/>
      <c r="I10" s="284"/>
      <c r="J10" s="284"/>
      <c r="K10" s="284"/>
      <c r="L10" s="284"/>
      <c r="M10" s="284"/>
      <c r="N10" s="288"/>
    </row>
    <row r="11" spans="1:18" ht="14.25" customHeight="1" x14ac:dyDescent="0.2">
      <c r="A11" s="62">
        <v>1</v>
      </c>
      <c r="B11" s="14" t="s">
        <v>409</v>
      </c>
      <c r="C11" s="62" t="s">
        <v>569</v>
      </c>
      <c r="D11" s="14"/>
      <c r="E11" s="14"/>
      <c r="F11" s="62">
        <v>1</v>
      </c>
      <c r="G11" s="228">
        <v>30000</v>
      </c>
      <c r="H11" s="271">
        <f t="shared" ref="H11:H19" si="0">+G11*F11</f>
        <v>30000</v>
      </c>
      <c r="I11" s="24">
        <v>1</v>
      </c>
      <c r="J11" s="24"/>
      <c r="K11" s="24"/>
      <c r="L11" s="2" t="s">
        <v>78</v>
      </c>
      <c r="M11" s="48" t="s">
        <v>193</v>
      </c>
      <c r="N11" s="4" t="s">
        <v>144</v>
      </c>
    </row>
    <row r="12" spans="1:18" ht="14.25" customHeight="1" x14ac:dyDescent="0.2">
      <c r="A12" s="62">
        <v>2</v>
      </c>
      <c r="B12" s="2" t="s">
        <v>224</v>
      </c>
      <c r="C12" s="202" t="s">
        <v>37</v>
      </c>
      <c r="D12" s="202"/>
      <c r="E12" s="202" t="s">
        <v>37</v>
      </c>
      <c r="F12" s="17">
        <v>3</v>
      </c>
      <c r="G12" s="228">
        <v>30000</v>
      </c>
      <c r="H12" s="271">
        <f t="shared" si="0"/>
        <v>90000</v>
      </c>
      <c r="I12" s="17">
        <v>3</v>
      </c>
      <c r="J12" s="17"/>
      <c r="K12" s="213"/>
      <c r="L12" s="2" t="s">
        <v>78</v>
      </c>
      <c r="M12" s="48" t="s">
        <v>193</v>
      </c>
      <c r="N12" s="2" t="s">
        <v>419</v>
      </c>
    </row>
    <row r="13" spans="1:18" ht="14.25" customHeight="1" x14ac:dyDescent="0.2">
      <c r="A13" s="62">
        <v>3</v>
      </c>
      <c r="B13" s="12" t="s">
        <v>301</v>
      </c>
      <c r="C13" s="24" t="s">
        <v>300</v>
      </c>
      <c r="D13" s="24"/>
      <c r="E13" s="19"/>
      <c r="F13" s="202">
        <v>9</v>
      </c>
      <c r="G13" s="271">
        <v>48000</v>
      </c>
      <c r="H13" s="271">
        <f t="shared" si="0"/>
        <v>432000</v>
      </c>
      <c r="I13" s="202">
        <v>9</v>
      </c>
      <c r="J13" s="202"/>
      <c r="K13" s="202"/>
      <c r="L13" s="72" t="s">
        <v>142</v>
      </c>
      <c r="M13" s="145">
        <v>42464</v>
      </c>
      <c r="N13" s="49" t="s">
        <v>541</v>
      </c>
    </row>
    <row r="14" spans="1:18" ht="14.25" customHeight="1" x14ac:dyDescent="0.2">
      <c r="A14" s="62">
        <v>4</v>
      </c>
      <c r="B14" s="2" t="s">
        <v>507</v>
      </c>
      <c r="C14" s="62" t="s">
        <v>249</v>
      </c>
      <c r="D14" s="2" t="s">
        <v>503</v>
      </c>
      <c r="E14" s="62" t="s">
        <v>504</v>
      </c>
      <c r="F14" s="62">
        <v>1</v>
      </c>
      <c r="G14" s="235">
        <v>70000</v>
      </c>
      <c r="H14" s="234">
        <f t="shared" si="0"/>
        <v>70000</v>
      </c>
      <c r="I14" s="62">
        <v>1</v>
      </c>
      <c r="J14" s="62"/>
      <c r="K14" s="22"/>
      <c r="L14" s="51" t="s">
        <v>617</v>
      </c>
      <c r="M14" s="52">
        <v>43069</v>
      </c>
      <c r="N14" s="2" t="s">
        <v>76</v>
      </c>
    </row>
    <row r="15" spans="1:18" ht="14.25" customHeight="1" x14ac:dyDescent="0.2">
      <c r="A15" s="62">
        <v>5</v>
      </c>
      <c r="B15" s="2" t="s">
        <v>507</v>
      </c>
      <c r="C15" s="62" t="s">
        <v>505</v>
      </c>
      <c r="D15" s="62" t="s">
        <v>506</v>
      </c>
      <c r="E15" s="62">
        <v>718269400016</v>
      </c>
      <c r="F15" s="62">
        <v>1</v>
      </c>
      <c r="G15" s="235">
        <v>70000</v>
      </c>
      <c r="H15" s="234">
        <f t="shared" si="0"/>
        <v>70000</v>
      </c>
      <c r="I15" s="62">
        <v>1</v>
      </c>
      <c r="J15" s="62"/>
      <c r="K15" s="22"/>
      <c r="L15" s="51" t="s">
        <v>617</v>
      </c>
      <c r="M15" s="52">
        <v>43069</v>
      </c>
      <c r="N15" s="2" t="s">
        <v>76</v>
      </c>
    </row>
    <row r="16" spans="1:18" ht="14.25" customHeight="1" x14ac:dyDescent="0.2">
      <c r="A16" s="62">
        <v>6</v>
      </c>
      <c r="B16" s="49" t="s">
        <v>63</v>
      </c>
      <c r="C16" s="62" t="s">
        <v>60</v>
      </c>
      <c r="D16" s="62"/>
      <c r="E16" s="62" t="s">
        <v>61</v>
      </c>
      <c r="F16" s="62">
        <v>1</v>
      </c>
      <c r="G16" s="246">
        <v>3000000</v>
      </c>
      <c r="H16" s="271">
        <f t="shared" si="0"/>
        <v>3000000</v>
      </c>
      <c r="I16" s="62">
        <v>1</v>
      </c>
      <c r="J16" s="62"/>
      <c r="K16" s="2"/>
      <c r="L16" s="2" t="s">
        <v>53</v>
      </c>
      <c r="M16" s="52">
        <v>41066</v>
      </c>
      <c r="N16" s="2" t="s">
        <v>30</v>
      </c>
    </row>
    <row r="17" spans="1:18" ht="14.25" customHeight="1" x14ac:dyDescent="0.2">
      <c r="A17" s="62">
        <v>7</v>
      </c>
      <c r="B17" s="14" t="s">
        <v>521</v>
      </c>
      <c r="C17" s="62" t="s">
        <v>522</v>
      </c>
      <c r="D17" s="14"/>
      <c r="E17" s="14"/>
      <c r="F17" s="62">
        <v>1</v>
      </c>
      <c r="G17" s="150">
        <v>100000</v>
      </c>
      <c r="H17" s="220">
        <f t="shared" si="0"/>
        <v>100000</v>
      </c>
      <c r="I17" s="24">
        <v>1</v>
      </c>
      <c r="J17" s="24"/>
      <c r="K17" s="24"/>
      <c r="L17" s="2" t="s">
        <v>78</v>
      </c>
      <c r="M17" s="48" t="s">
        <v>193</v>
      </c>
      <c r="N17" s="4" t="s">
        <v>508</v>
      </c>
    </row>
    <row r="18" spans="1:18" ht="14.25" customHeight="1" x14ac:dyDescent="0.2">
      <c r="A18" s="62">
        <v>8</v>
      </c>
      <c r="B18" s="2" t="s">
        <v>185</v>
      </c>
      <c r="C18" s="202" t="s">
        <v>186</v>
      </c>
      <c r="D18" s="14"/>
      <c r="E18" s="14"/>
      <c r="F18" s="62">
        <v>1</v>
      </c>
      <c r="G18" s="150">
        <v>3000000</v>
      </c>
      <c r="H18" s="220">
        <f t="shared" si="0"/>
        <v>3000000</v>
      </c>
      <c r="I18" s="24">
        <v>1</v>
      </c>
      <c r="J18" s="24"/>
      <c r="K18" s="24"/>
      <c r="L18" s="2" t="s">
        <v>187</v>
      </c>
      <c r="M18" s="52">
        <v>42188</v>
      </c>
      <c r="N18" s="2" t="s">
        <v>76</v>
      </c>
    </row>
    <row r="19" spans="1:18" ht="14.25" customHeight="1" x14ac:dyDescent="0.2">
      <c r="A19" s="53"/>
      <c r="B19" s="238"/>
      <c r="C19" s="238"/>
      <c r="D19" s="238"/>
      <c r="E19" s="238"/>
      <c r="F19" s="53"/>
      <c r="G19" s="239"/>
      <c r="H19" s="241">
        <f t="shared" si="0"/>
        <v>0</v>
      </c>
      <c r="I19" s="102"/>
      <c r="J19" s="102"/>
      <c r="K19" s="102"/>
      <c r="L19" s="53"/>
      <c r="M19" s="53"/>
      <c r="N19" s="240"/>
    </row>
    <row r="20" spans="1:18" ht="14.25" customHeight="1" x14ac:dyDescent="0.2">
      <c r="A20" s="62"/>
      <c r="B20" s="14"/>
      <c r="C20" s="14"/>
      <c r="D20" s="14"/>
      <c r="E20" s="14"/>
      <c r="F20" s="62"/>
      <c r="G20" s="137"/>
      <c r="H20" s="276">
        <f>+SUM(H10:H19)</f>
        <v>6792000</v>
      </c>
      <c r="I20" s="62"/>
      <c r="J20" s="62"/>
      <c r="K20" s="62"/>
      <c r="L20" s="62"/>
      <c r="M20" s="62"/>
      <c r="N20" s="2"/>
    </row>
    <row r="21" spans="1:18" ht="14.25" customHeight="1" x14ac:dyDescent="0.2">
      <c r="A21" s="18"/>
      <c r="B21" s="108"/>
      <c r="C21" s="108"/>
      <c r="D21" s="108"/>
      <c r="E21" s="108"/>
      <c r="F21" s="18"/>
      <c r="G21" s="127"/>
      <c r="H21" s="127"/>
      <c r="K21" s="18"/>
      <c r="L21" s="18"/>
      <c r="M21" s="18"/>
    </row>
    <row r="22" spans="1:18" ht="14.25" customHeight="1" x14ac:dyDescent="0.2">
      <c r="A22" s="18"/>
      <c r="G22" s="127"/>
      <c r="H22" s="184"/>
      <c r="I22" s="1"/>
      <c r="J22" s="1"/>
      <c r="L22" s="18"/>
      <c r="M22" s="18"/>
    </row>
    <row r="23" spans="1:18" ht="14.25" customHeight="1" x14ac:dyDescent="0.2">
      <c r="A23" s="18"/>
      <c r="B23" s="283" t="s">
        <v>711</v>
      </c>
      <c r="G23" s="127"/>
      <c r="H23" s="283" t="s">
        <v>616</v>
      </c>
      <c r="I23" s="1"/>
      <c r="J23" s="1"/>
      <c r="L23" s="18"/>
      <c r="M23" s="18"/>
    </row>
    <row r="24" spans="1:18" ht="14.25" customHeight="1" x14ac:dyDescent="0.2">
      <c r="A24" s="18"/>
      <c r="G24" s="127"/>
      <c r="H24" s="1"/>
      <c r="I24" s="1"/>
      <c r="J24" s="1"/>
      <c r="L24" s="18"/>
      <c r="M24" s="18"/>
    </row>
    <row r="25" spans="1:18" ht="14.25" hidden="1" customHeight="1" x14ac:dyDescent="0.2">
      <c r="A25" s="16"/>
      <c r="B25" s="173"/>
      <c r="C25" s="173"/>
      <c r="D25" s="173"/>
      <c r="E25" s="173"/>
      <c r="F25" s="16"/>
      <c r="G25" s="124"/>
      <c r="H25" s="124"/>
      <c r="I25" s="16"/>
      <c r="J25" s="16"/>
      <c r="K25" s="16"/>
      <c r="L25" s="16"/>
      <c r="M25" s="16"/>
      <c r="N25" s="11"/>
    </row>
    <row r="26" spans="1:18" ht="14.25" hidden="1" customHeight="1" x14ac:dyDescent="0.2">
      <c r="A26" s="156">
        <v>1</v>
      </c>
      <c r="B26" s="20" t="s">
        <v>409</v>
      </c>
      <c r="C26" s="17" t="s">
        <v>191</v>
      </c>
      <c r="D26" s="17"/>
      <c r="E26" s="202">
        <v>1052379</v>
      </c>
      <c r="F26" s="202">
        <v>1</v>
      </c>
      <c r="G26" s="143">
        <v>20000</v>
      </c>
      <c r="H26" s="271">
        <f t="shared" ref="H26:H33" si="1">+G26*F26</f>
        <v>20000</v>
      </c>
      <c r="I26" s="17">
        <v>1</v>
      </c>
      <c r="J26" s="101"/>
      <c r="K26" s="202"/>
      <c r="L26" s="72" t="s">
        <v>142</v>
      </c>
      <c r="M26" s="71" t="s">
        <v>145</v>
      </c>
      <c r="N26" s="14" t="s">
        <v>408</v>
      </c>
    </row>
    <row r="27" spans="1:18" ht="14.25" hidden="1" customHeight="1" x14ac:dyDescent="0.2">
      <c r="A27" s="156">
        <v>2</v>
      </c>
      <c r="B27" s="30" t="s">
        <v>224</v>
      </c>
      <c r="C27" s="202" t="s">
        <v>37</v>
      </c>
      <c r="D27" s="202"/>
      <c r="E27" s="202" t="s">
        <v>37</v>
      </c>
      <c r="F27" s="17">
        <v>9</v>
      </c>
      <c r="G27" s="228">
        <v>30000</v>
      </c>
      <c r="H27" s="271">
        <f t="shared" si="1"/>
        <v>270000</v>
      </c>
      <c r="I27" s="17">
        <v>9</v>
      </c>
      <c r="J27" s="17"/>
      <c r="K27" s="213"/>
      <c r="L27" s="30" t="s">
        <v>78</v>
      </c>
      <c r="M27" s="47" t="s">
        <v>193</v>
      </c>
      <c r="N27" s="2" t="s">
        <v>428</v>
      </c>
      <c r="O27" s="18">
        <v>10</v>
      </c>
    </row>
    <row r="28" spans="1:18" ht="14.25" hidden="1" customHeight="1" x14ac:dyDescent="0.2">
      <c r="A28" s="156">
        <v>3</v>
      </c>
      <c r="B28" s="343" t="s">
        <v>301</v>
      </c>
      <c r="C28" s="344" t="s">
        <v>300</v>
      </c>
      <c r="D28" s="344"/>
      <c r="E28" s="345"/>
      <c r="F28" s="249">
        <v>10</v>
      </c>
      <c r="G28" s="263">
        <v>48000</v>
      </c>
      <c r="H28" s="263">
        <f t="shared" si="1"/>
        <v>480000</v>
      </c>
      <c r="I28" s="249">
        <v>10</v>
      </c>
      <c r="J28" s="249"/>
      <c r="K28" s="249"/>
      <c r="L28" s="243" t="s">
        <v>142</v>
      </c>
      <c r="M28" s="346">
        <v>42464</v>
      </c>
      <c r="N28" s="236" t="s">
        <v>302</v>
      </c>
      <c r="O28" s="18"/>
      <c r="Q28" s="18"/>
      <c r="R28" s="18"/>
    </row>
    <row r="29" spans="1:18" ht="14.25" hidden="1" customHeight="1" x14ac:dyDescent="0.2">
      <c r="A29" s="156">
        <v>4</v>
      </c>
      <c r="B29" s="242" t="s">
        <v>224</v>
      </c>
      <c r="C29" s="249" t="s">
        <v>37</v>
      </c>
      <c r="D29" s="249"/>
      <c r="E29" s="249" t="s">
        <v>37</v>
      </c>
      <c r="F29" s="244">
        <v>7</v>
      </c>
      <c r="G29" s="252">
        <f>150000/7</f>
        <v>21428.571428571428</v>
      </c>
      <c r="H29" s="263">
        <f t="shared" si="1"/>
        <v>150000</v>
      </c>
      <c r="I29" s="244">
        <v>4</v>
      </c>
      <c r="J29" s="244"/>
      <c r="K29" s="247">
        <v>3</v>
      </c>
      <c r="L29" s="242" t="s">
        <v>78</v>
      </c>
      <c r="M29" s="237" t="s">
        <v>193</v>
      </c>
      <c r="N29" s="242" t="s">
        <v>434</v>
      </c>
      <c r="O29" s="99"/>
      <c r="P29" s="98"/>
      <c r="Q29" s="254" t="s">
        <v>538</v>
      </c>
      <c r="R29" s="98"/>
    </row>
    <row r="30" spans="1:18" ht="14.25" hidden="1" customHeight="1" x14ac:dyDescent="0.2">
      <c r="A30" s="156">
        <v>5</v>
      </c>
      <c r="B30" s="236" t="s">
        <v>63</v>
      </c>
      <c r="C30" s="264" t="s">
        <v>60</v>
      </c>
      <c r="D30" s="264"/>
      <c r="E30" s="264" t="s">
        <v>61</v>
      </c>
      <c r="F30" s="264">
        <v>1</v>
      </c>
      <c r="G30" s="245">
        <v>3000000</v>
      </c>
      <c r="H30" s="263">
        <f t="shared" si="1"/>
        <v>3000000</v>
      </c>
      <c r="I30" s="264">
        <v>1</v>
      </c>
      <c r="J30" s="264"/>
      <c r="K30" s="242"/>
      <c r="L30" s="242" t="s">
        <v>53</v>
      </c>
      <c r="M30" s="264" t="s">
        <v>62</v>
      </c>
      <c r="N30" s="242" t="s">
        <v>30</v>
      </c>
    </row>
    <row r="31" spans="1:18" ht="14.25" hidden="1" customHeight="1" x14ac:dyDescent="0.2">
      <c r="A31" s="156">
        <v>6</v>
      </c>
      <c r="B31" s="253" t="s">
        <v>432</v>
      </c>
      <c r="C31" s="29" t="s">
        <v>433</v>
      </c>
      <c r="D31" s="29"/>
      <c r="E31" s="253"/>
      <c r="F31" s="29">
        <v>1</v>
      </c>
      <c r="G31" s="255">
        <v>50000</v>
      </c>
      <c r="H31" s="256">
        <f t="shared" si="1"/>
        <v>50000</v>
      </c>
      <c r="I31" s="253"/>
      <c r="J31" s="253"/>
      <c r="K31" s="29">
        <v>1</v>
      </c>
      <c r="L31" s="253" t="s">
        <v>53</v>
      </c>
      <c r="M31" s="257" t="s">
        <v>145</v>
      </c>
      <c r="N31" s="253" t="s">
        <v>69</v>
      </c>
      <c r="O31" s="98"/>
      <c r="P31" s="98"/>
      <c r="Q31" s="254" t="s">
        <v>537</v>
      </c>
      <c r="R31" s="98"/>
    </row>
    <row r="32" spans="1:18" ht="14.25" hidden="1" customHeight="1" x14ac:dyDescent="0.2">
      <c r="A32" s="156">
        <v>7</v>
      </c>
      <c r="B32" s="20" t="s">
        <v>400</v>
      </c>
      <c r="C32" s="17" t="s">
        <v>191</v>
      </c>
      <c r="D32" s="17"/>
      <c r="E32" s="17" t="s">
        <v>49</v>
      </c>
      <c r="F32" s="202">
        <v>1</v>
      </c>
      <c r="G32" s="143">
        <v>20000</v>
      </c>
      <c r="H32" s="271">
        <f t="shared" si="1"/>
        <v>20000</v>
      </c>
      <c r="I32" s="17">
        <v>1</v>
      </c>
      <c r="J32" s="101"/>
      <c r="K32" s="202"/>
      <c r="L32" s="72" t="s">
        <v>142</v>
      </c>
      <c r="M32" s="71" t="s">
        <v>145</v>
      </c>
      <c r="N32" s="14" t="s">
        <v>27</v>
      </c>
    </row>
    <row r="33" spans="1:14" ht="13.5" hidden="1" customHeight="1" x14ac:dyDescent="0.2">
      <c r="A33" s="156">
        <v>8</v>
      </c>
      <c r="B33" s="2" t="s">
        <v>185</v>
      </c>
      <c r="C33" s="202" t="s">
        <v>186</v>
      </c>
      <c r="D33" s="202"/>
      <c r="E33" s="202"/>
      <c r="F33" s="62">
        <v>1</v>
      </c>
      <c r="G33" s="141">
        <v>5000000</v>
      </c>
      <c r="H33" s="271">
        <f t="shared" si="1"/>
        <v>5000000</v>
      </c>
      <c r="I33" s="62"/>
      <c r="J33" s="22">
        <v>1</v>
      </c>
      <c r="K33" s="63"/>
      <c r="L33" s="2" t="s">
        <v>355</v>
      </c>
      <c r="M33" s="52">
        <v>42188</v>
      </c>
      <c r="N33" s="30" t="s">
        <v>30</v>
      </c>
    </row>
    <row r="34" spans="1:14" ht="14.25" hidden="1" customHeight="1" x14ac:dyDescent="0.2">
      <c r="A34" s="156"/>
      <c r="B34" s="275"/>
      <c r="C34" s="277"/>
      <c r="D34" s="277"/>
      <c r="E34" s="277"/>
      <c r="F34" s="202"/>
      <c r="G34" s="143"/>
      <c r="H34" s="227"/>
      <c r="I34" s="17"/>
      <c r="J34" s="105"/>
      <c r="K34" s="277"/>
      <c r="L34" s="282"/>
      <c r="M34" s="282"/>
      <c r="N34" s="14"/>
    </row>
    <row r="35" spans="1:14" ht="14.25" hidden="1" customHeight="1" x14ac:dyDescent="0.2">
      <c r="A35" s="156"/>
      <c r="B35" s="275"/>
      <c r="C35" s="277"/>
      <c r="D35" s="277"/>
      <c r="E35" s="277"/>
      <c r="F35" s="277"/>
      <c r="G35" s="125"/>
      <c r="H35" s="179"/>
      <c r="I35" s="120"/>
      <c r="J35" s="105"/>
      <c r="K35" s="277"/>
      <c r="L35" s="282"/>
      <c r="M35" s="282"/>
      <c r="N35" s="14"/>
    </row>
    <row r="36" spans="1:14" ht="14.25" hidden="1" customHeight="1" x14ac:dyDescent="0.2">
      <c r="A36" s="123"/>
      <c r="B36" s="133"/>
      <c r="C36" s="123"/>
      <c r="D36" s="123"/>
      <c r="E36" s="123"/>
      <c r="F36" s="123"/>
      <c r="G36" s="126"/>
      <c r="H36" s="182"/>
      <c r="I36" s="128"/>
      <c r="J36" s="129"/>
      <c r="K36" s="123"/>
      <c r="L36" s="130"/>
      <c r="M36" s="130"/>
      <c r="N36" s="138"/>
    </row>
    <row r="37" spans="1:14" ht="15.75" hidden="1" x14ac:dyDescent="0.25">
      <c r="A37" s="277"/>
      <c r="B37" s="155" t="s">
        <v>32</v>
      </c>
      <c r="C37" s="277"/>
      <c r="D37" s="277"/>
      <c r="E37" s="277"/>
      <c r="F37" s="277"/>
      <c r="G37" s="126"/>
      <c r="H37" s="196">
        <f>+SUM(H26:H36)</f>
        <v>8990000</v>
      </c>
      <c r="I37" s="120"/>
      <c r="J37" s="105"/>
      <c r="K37" s="277"/>
      <c r="L37" s="282"/>
      <c r="M37" s="282"/>
      <c r="N37" s="14"/>
    </row>
    <row r="38" spans="1:14" ht="14.25" hidden="1" customHeight="1" x14ac:dyDescent="0.2">
      <c r="A38" s="168"/>
      <c r="B38" s="174"/>
      <c r="C38" s="168"/>
      <c r="D38" s="168"/>
      <c r="E38" s="168"/>
      <c r="F38" s="168"/>
      <c r="G38" s="169"/>
      <c r="H38" s="180"/>
      <c r="I38" s="159"/>
      <c r="J38" s="160"/>
      <c r="K38" s="168"/>
      <c r="L38" s="170"/>
      <c r="M38" s="170"/>
      <c r="N38" s="171"/>
    </row>
    <row r="39" spans="1:14" ht="14.25" hidden="1" customHeight="1" x14ac:dyDescent="0.2">
      <c r="A39" s="332"/>
      <c r="B39" s="233"/>
      <c r="C39" s="332"/>
      <c r="D39" s="332"/>
      <c r="E39" s="332"/>
      <c r="F39" s="332"/>
      <c r="G39" s="208"/>
      <c r="H39" s="211"/>
      <c r="I39" s="209"/>
      <c r="J39" s="210"/>
      <c r="K39" s="332"/>
      <c r="L39" s="161"/>
      <c r="M39" s="161"/>
      <c r="N39" s="108"/>
    </row>
    <row r="40" spans="1:14" ht="14.25" hidden="1" customHeight="1" x14ac:dyDescent="0.2">
      <c r="A40" s="332"/>
      <c r="B40" s="335"/>
      <c r="C40" s="332"/>
      <c r="D40" s="332"/>
      <c r="E40" s="332"/>
      <c r="F40" s="332"/>
      <c r="G40" s="208"/>
      <c r="H40" s="211"/>
      <c r="I40" s="209"/>
      <c r="J40" s="210"/>
      <c r="K40" s="332"/>
      <c r="L40" s="161"/>
      <c r="M40" s="161"/>
      <c r="N40" s="108"/>
    </row>
    <row r="41" spans="1:14" ht="14.25" hidden="1" customHeight="1" x14ac:dyDescent="0.2">
      <c r="A41" s="162"/>
      <c r="B41" s="175"/>
      <c r="C41" s="162"/>
      <c r="D41" s="162"/>
      <c r="E41" s="162"/>
      <c r="F41" s="162"/>
      <c r="G41" s="172"/>
      <c r="H41" s="181"/>
      <c r="I41" s="163"/>
      <c r="J41" s="164"/>
      <c r="K41" s="162"/>
      <c r="L41" s="165"/>
      <c r="M41" s="165"/>
      <c r="N41" s="173"/>
    </row>
    <row r="42" spans="1:14" ht="14.25" hidden="1" customHeight="1" x14ac:dyDescent="0.2">
      <c r="A42" s="365" t="s">
        <v>4</v>
      </c>
      <c r="B42" s="365" t="s">
        <v>0</v>
      </c>
      <c r="C42" s="365" t="s">
        <v>16</v>
      </c>
      <c r="D42" s="324"/>
      <c r="E42" s="365" t="s">
        <v>18</v>
      </c>
      <c r="F42" s="324"/>
      <c r="G42" s="382" t="s">
        <v>48</v>
      </c>
      <c r="H42" s="384" t="s">
        <v>1</v>
      </c>
      <c r="I42" s="319" t="s">
        <v>19</v>
      </c>
      <c r="J42" s="320" t="s">
        <v>20</v>
      </c>
      <c r="K42" s="326" t="s">
        <v>21</v>
      </c>
      <c r="L42" s="365" t="s">
        <v>2</v>
      </c>
      <c r="M42" s="363" t="s">
        <v>3</v>
      </c>
      <c r="N42" s="363" t="s">
        <v>5</v>
      </c>
    </row>
    <row r="43" spans="1:14" ht="14.25" hidden="1" customHeight="1" x14ac:dyDescent="0.2">
      <c r="A43" s="366"/>
      <c r="B43" s="366"/>
      <c r="C43" s="366"/>
      <c r="D43" s="325"/>
      <c r="E43" s="366"/>
      <c r="F43" s="325"/>
      <c r="G43" s="383"/>
      <c r="H43" s="385"/>
      <c r="I43" s="38" t="s">
        <v>12</v>
      </c>
      <c r="J43" s="38" t="s">
        <v>15</v>
      </c>
      <c r="K43" s="38" t="s">
        <v>22</v>
      </c>
      <c r="L43" s="366"/>
      <c r="M43" s="364"/>
      <c r="N43" s="364"/>
    </row>
    <row r="44" spans="1:14" ht="14.25" hidden="1" customHeight="1" x14ac:dyDescent="0.2">
      <c r="A44" s="106"/>
      <c r="B44" s="100" t="s">
        <v>190</v>
      </c>
      <c r="C44" s="120" t="s">
        <v>191</v>
      </c>
      <c r="D44" s="120"/>
      <c r="E44" s="120" t="s">
        <v>49</v>
      </c>
      <c r="F44" s="120">
        <v>7</v>
      </c>
      <c r="G44" s="131">
        <v>30000</v>
      </c>
      <c r="H44" s="271">
        <f t="shared" ref="H44:H46" si="2">+G44*F44</f>
        <v>210000</v>
      </c>
      <c r="I44" s="17">
        <v>4</v>
      </c>
      <c r="J44" s="13"/>
      <c r="K44" s="13">
        <v>3</v>
      </c>
      <c r="L44" s="72" t="s">
        <v>142</v>
      </c>
      <c r="M44" s="71" t="s">
        <v>145</v>
      </c>
      <c r="N44" s="281" t="s">
        <v>167</v>
      </c>
    </row>
    <row r="45" spans="1:14" ht="14.25" hidden="1" customHeight="1" x14ac:dyDescent="0.2">
      <c r="A45" s="106"/>
      <c r="B45" s="122" t="s">
        <v>252</v>
      </c>
      <c r="C45" s="277" t="s">
        <v>253</v>
      </c>
      <c r="D45" s="277"/>
      <c r="E45" s="277"/>
      <c r="F45" s="277">
        <v>1</v>
      </c>
      <c r="G45" s="125">
        <v>50000</v>
      </c>
      <c r="H45" s="271">
        <f t="shared" si="2"/>
        <v>50000</v>
      </c>
      <c r="I45" s="120"/>
      <c r="J45" s="105"/>
      <c r="K45" s="277">
        <v>1</v>
      </c>
      <c r="L45" s="72" t="s">
        <v>142</v>
      </c>
      <c r="M45" s="71" t="s">
        <v>145</v>
      </c>
      <c r="N45" s="14" t="s">
        <v>69</v>
      </c>
    </row>
    <row r="46" spans="1:14" ht="14.25" hidden="1" customHeight="1" x14ac:dyDescent="0.2">
      <c r="A46" s="106"/>
      <c r="B46" s="275" t="s">
        <v>275</v>
      </c>
      <c r="C46" s="277"/>
      <c r="D46" s="277"/>
      <c r="E46" s="277"/>
      <c r="F46" s="277">
        <v>1</v>
      </c>
      <c r="G46" s="125">
        <v>100000</v>
      </c>
      <c r="H46" s="271">
        <f t="shared" si="2"/>
        <v>100000</v>
      </c>
      <c r="I46" s="120">
        <v>1</v>
      </c>
      <c r="J46" s="105"/>
      <c r="K46" s="277"/>
      <c r="L46" s="72" t="s">
        <v>142</v>
      </c>
      <c r="M46" s="71" t="s">
        <v>145</v>
      </c>
      <c r="N46" s="14" t="s">
        <v>150</v>
      </c>
    </row>
    <row r="47" spans="1:14" ht="14.25" hidden="1" customHeight="1" x14ac:dyDescent="0.2">
      <c r="A47" s="106"/>
      <c r="B47" s="122"/>
      <c r="C47" s="277"/>
      <c r="D47" s="277"/>
      <c r="E47" s="277"/>
      <c r="F47" s="277"/>
      <c r="G47" s="125"/>
      <c r="H47" s="179"/>
      <c r="I47" s="120"/>
      <c r="J47" s="105"/>
      <c r="K47" s="277"/>
      <c r="L47" s="282"/>
      <c r="M47" s="282"/>
      <c r="N47" s="14"/>
    </row>
    <row r="48" spans="1:14" ht="14.25" hidden="1" customHeight="1" x14ac:dyDescent="0.2">
      <c r="A48" s="121"/>
      <c r="B48" s="121"/>
      <c r="C48" s="123"/>
      <c r="D48" s="123"/>
      <c r="E48" s="123"/>
      <c r="F48" s="123"/>
      <c r="G48" s="126"/>
      <c r="H48" s="182"/>
      <c r="I48" s="128"/>
      <c r="J48" s="129"/>
      <c r="K48" s="123"/>
      <c r="L48" s="130"/>
      <c r="M48" s="130"/>
      <c r="N48" s="138"/>
    </row>
    <row r="49" spans="1:14" ht="14.25" hidden="1" customHeight="1" x14ac:dyDescent="0.2">
      <c r="A49" s="24"/>
      <c r="B49" s="39" t="s">
        <v>32</v>
      </c>
      <c r="C49" s="19"/>
      <c r="D49" s="19"/>
      <c r="E49" s="21"/>
      <c r="F49" s="21"/>
      <c r="G49" s="139"/>
      <c r="H49" s="183">
        <f>+SUM(H44:H48)</f>
        <v>360000</v>
      </c>
      <c r="I49" s="21"/>
      <c r="J49" s="19"/>
      <c r="K49" s="19"/>
      <c r="L49" s="19"/>
      <c r="M49" s="10"/>
      <c r="N49" s="14"/>
    </row>
    <row r="50" spans="1:14" ht="14.25" hidden="1" customHeight="1" x14ac:dyDescent="0.2">
      <c r="A50" s="18"/>
      <c r="H50" s="184"/>
      <c r="I50" s="1"/>
      <c r="J50" s="1"/>
      <c r="M50" s="1"/>
    </row>
    <row r="51" spans="1:14" ht="14.25" hidden="1" customHeight="1" x14ac:dyDescent="0.2">
      <c r="A51" s="18"/>
      <c r="B51" s="1" t="s">
        <v>6</v>
      </c>
      <c r="G51" s="140" t="s">
        <v>10</v>
      </c>
      <c r="H51" s="184"/>
      <c r="I51" s="1"/>
      <c r="J51" s="1"/>
      <c r="M51" s="1"/>
    </row>
    <row r="52" spans="1:14" ht="14.25" hidden="1" customHeight="1" x14ac:dyDescent="0.2">
      <c r="A52" s="18"/>
      <c r="H52" s="184"/>
      <c r="I52" s="1"/>
      <c r="J52" s="1"/>
      <c r="M52" s="1"/>
    </row>
    <row r="53" spans="1:14" ht="14.25" hidden="1" customHeight="1" x14ac:dyDescent="0.2">
      <c r="A53" s="117"/>
      <c r="B53" s="117" t="s">
        <v>354</v>
      </c>
      <c r="C53" s="117"/>
      <c r="D53" s="117"/>
      <c r="E53" s="117"/>
      <c r="F53" s="117"/>
      <c r="G53" s="147"/>
      <c r="H53" s="185"/>
      <c r="I53" s="118"/>
      <c r="J53" s="119"/>
      <c r="K53" s="117"/>
      <c r="L53" s="95"/>
      <c r="M53" s="95"/>
    </row>
    <row r="54" spans="1:14" ht="14.25" hidden="1" customHeight="1" x14ac:dyDescent="0.2">
      <c r="A54" s="31">
        <v>4</v>
      </c>
      <c r="B54" s="50" t="s">
        <v>63</v>
      </c>
      <c r="C54" s="31" t="s">
        <v>60</v>
      </c>
      <c r="D54" s="31"/>
      <c r="E54" s="30" t="s">
        <v>61</v>
      </c>
      <c r="F54" s="30"/>
      <c r="G54" s="176">
        <v>3000000</v>
      </c>
      <c r="H54" s="186">
        <v>3000000</v>
      </c>
      <c r="I54" s="31">
        <v>1</v>
      </c>
      <c r="J54" s="31"/>
      <c r="K54" s="30"/>
      <c r="L54" s="30" t="s">
        <v>53</v>
      </c>
      <c r="M54" s="33" t="s">
        <v>62</v>
      </c>
      <c r="N54" s="30" t="s">
        <v>30</v>
      </c>
    </row>
    <row r="55" spans="1:14" ht="14.25" hidden="1" customHeight="1" x14ac:dyDescent="0.2">
      <c r="A55" s="277">
        <v>5</v>
      </c>
      <c r="B55" s="2" t="s">
        <v>185</v>
      </c>
      <c r="C55" s="202" t="s">
        <v>186</v>
      </c>
      <c r="D55" s="202"/>
      <c r="E55" s="202"/>
      <c r="F55" s="202">
        <v>1</v>
      </c>
      <c r="G55" s="141">
        <v>5000000</v>
      </c>
      <c r="H55" s="186">
        <f>+G55*F55</f>
        <v>5000000</v>
      </c>
      <c r="I55" s="62"/>
      <c r="J55" s="22">
        <v>1</v>
      </c>
      <c r="K55" s="63"/>
      <c r="L55" s="2" t="s">
        <v>355</v>
      </c>
      <c r="M55" s="26">
        <v>42188</v>
      </c>
      <c r="N55" s="30" t="s">
        <v>30</v>
      </c>
    </row>
    <row r="56" spans="1:14" ht="14.25" hidden="1" customHeight="1" x14ac:dyDescent="0.2">
      <c r="A56" s="117"/>
      <c r="B56" s="117"/>
      <c r="C56" s="117"/>
      <c r="D56" s="117"/>
      <c r="E56" s="117"/>
      <c r="F56" s="117"/>
      <c r="G56" s="147"/>
      <c r="H56" s="187">
        <f>+SUM(H49:H55)</f>
        <v>8360000</v>
      </c>
      <c r="I56" s="118"/>
      <c r="J56" s="119"/>
      <c r="K56" s="117"/>
      <c r="L56" s="95"/>
      <c r="M56" s="95"/>
    </row>
    <row r="57" spans="1:14" ht="14.25" hidden="1" customHeight="1" x14ac:dyDescent="0.2">
      <c r="A57" s="152"/>
      <c r="B57" s="152"/>
      <c r="C57" s="152"/>
      <c r="D57" s="152"/>
      <c r="E57" s="152"/>
      <c r="F57" s="152"/>
      <c r="G57" s="177"/>
      <c r="H57" s="188"/>
      <c r="I57" s="166"/>
      <c r="J57" s="166"/>
      <c r="K57" s="166"/>
      <c r="L57" s="152"/>
      <c r="M57" s="167"/>
      <c r="N57" s="167"/>
    </row>
    <row r="58" spans="1:14" ht="14.25" hidden="1" customHeight="1" x14ac:dyDescent="0.2">
      <c r="A58" s="279"/>
      <c r="B58" s="279"/>
      <c r="C58" s="279"/>
      <c r="D58" s="279"/>
      <c r="E58" s="279"/>
      <c r="F58" s="279"/>
      <c r="G58" s="135"/>
      <c r="H58" s="189"/>
      <c r="I58" s="13"/>
      <c r="J58" s="13"/>
      <c r="K58" s="13"/>
      <c r="L58" s="279"/>
      <c r="M58" s="94"/>
      <c r="N58" s="94"/>
    </row>
    <row r="59" spans="1:14" ht="14.25" hidden="1" customHeight="1" x14ac:dyDescent="0.2">
      <c r="A59" s="279"/>
      <c r="B59" s="279"/>
      <c r="C59" s="279"/>
      <c r="D59" s="279"/>
      <c r="E59" s="279"/>
      <c r="F59" s="279"/>
      <c r="G59" s="135"/>
      <c r="H59" s="189"/>
      <c r="I59" s="13"/>
      <c r="J59" s="13"/>
      <c r="K59" s="13"/>
      <c r="L59" s="279"/>
      <c r="M59" s="94"/>
      <c r="N59" s="94"/>
    </row>
    <row r="60" spans="1:14" ht="14.25" hidden="1" customHeight="1" x14ac:dyDescent="0.2">
      <c r="A60" s="90"/>
      <c r="B60" s="15"/>
      <c r="C60" s="15"/>
      <c r="D60" s="15"/>
      <c r="E60" s="15"/>
      <c r="F60" s="15"/>
      <c r="G60" s="136"/>
      <c r="H60" s="190"/>
      <c r="I60" s="13"/>
      <c r="J60" s="13"/>
      <c r="K60" s="13"/>
      <c r="L60" s="13"/>
      <c r="M60" s="94"/>
      <c r="N60" s="96"/>
    </row>
    <row r="61" spans="1:14" ht="14.25" hidden="1" customHeight="1" x14ac:dyDescent="0.2">
      <c r="A61" s="90"/>
      <c r="B61" s="100" t="s">
        <v>190</v>
      </c>
      <c r="C61" s="120" t="s">
        <v>191</v>
      </c>
      <c r="D61" s="120"/>
      <c r="E61" s="120" t="s">
        <v>49</v>
      </c>
      <c r="F61" s="120"/>
      <c r="G61" s="146">
        <v>37500</v>
      </c>
      <c r="H61" s="179" t="e">
        <f>+G61*#REF!</f>
        <v>#REF!</v>
      </c>
      <c r="I61" s="17">
        <v>4</v>
      </c>
      <c r="J61" s="13"/>
      <c r="K61" s="13"/>
      <c r="L61" s="72" t="s">
        <v>142</v>
      </c>
      <c r="M61" s="71" t="s">
        <v>145</v>
      </c>
      <c r="N61" s="281" t="s">
        <v>167</v>
      </c>
    </row>
    <row r="62" spans="1:14" ht="14.25" hidden="1" customHeight="1" x14ac:dyDescent="0.2">
      <c r="A62" s="90"/>
      <c r="B62" s="100" t="s">
        <v>200</v>
      </c>
      <c r="C62" s="120" t="s">
        <v>191</v>
      </c>
      <c r="D62" s="120"/>
      <c r="E62" s="120" t="s">
        <v>49</v>
      </c>
      <c r="F62" s="120"/>
      <c r="G62" s="146">
        <v>40000</v>
      </c>
      <c r="H62" s="179" t="e">
        <f>+G62*#REF!</f>
        <v>#REF!</v>
      </c>
      <c r="I62" s="13"/>
      <c r="J62" s="17">
        <v>1</v>
      </c>
      <c r="K62" s="13"/>
      <c r="L62" s="13"/>
      <c r="M62" s="71" t="s">
        <v>145</v>
      </c>
      <c r="N62" s="281" t="s">
        <v>201</v>
      </c>
    </row>
    <row r="63" spans="1:14" ht="14.25" hidden="1" customHeight="1" x14ac:dyDescent="0.2">
      <c r="A63" s="90"/>
      <c r="B63" s="15"/>
      <c r="C63" s="15"/>
      <c r="D63" s="15"/>
      <c r="E63" s="15"/>
      <c r="F63" s="15"/>
      <c r="G63" s="136"/>
      <c r="H63" s="190"/>
      <c r="I63" s="13"/>
      <c r="J63" s="13"/>
      <c r="K63" s="13"/>
      <c r="L63" s="13"/>
      <c r="M63" s="94"/>
      <c r="N63" s="96"/>
    </row>
    <row r="64" spans="1:14" ht="14.25" hidden="1" customHeight="1" x14ac:dyDescent="0.2">
      <c r="A64" s="90"/>
      <c r="B64" s="15"/>
      <c r="C64" s="15"/>
      <c r="D64" s="15"/>
      <c r="E64" s="15"/>
      <c r="F64" s="15"/>
      <c r="G64" s="136"/>
      <c r="H64" s="190"/>
      <c r="I64" s="13"/>
      <c r="J64" s="13"/>
      <c r="K64" s="13"/>
      <c r="L64" s="13"/>
      <c r="M64" s="94"/>
      <c r="N64" s="96"/>
    </row>
    <row r="65" spans="1:83" ht="14.25" hidden="1" customHeight="1" x14ac:dyDescent="0.2">
      <c r="A65" s="90"/>
      <c r="B65" s="15"/>
      <c r="C65" s="15"/>
      <c r="D65" s="15"/>
      <c r="E65" s="15"/>
      <c r="F65" s="15"/>
      <c r="G65" s="136"/>
      <c r="H65" s="190"/>
      <c r="I65" s="13"/>
      <c r="J65" s="13"/>
      <c r="K65" s="13"/>
      <c r="L65" s="13"/>
      <c r="M65" s="94"/>
      <c r="N65" s="96"/>
    </row>
    <row r="66" spans="1:83" ht="14.25" hidden="1" customHeight="1" x14ac:dyDescent="0.2">
      <c r="A66" s="90"/>
      <c r="B66" s="15"/>
      <c r="C66" s="15"/>
      <c r="D66" s="15"/>
      <c r="E66" s="15"/>
      <c r="F66" s="15"/>
      <c r="G66" s="136"/>
      <c r="H66" s="190"/>
      <c r="I66" s="13"/>
      <c r="J66" s="13"/>
      <c r="K66" s="13"/>
      <c r="L66" s="13"/>
      <c r="M66" s="94"/>
      <c r="N66" s="96"/>
    </row>
    <row r="67" spans="1:83" ht="14.25" hidden="1" customHeight="1" x14ac:dyDescent="0.2">
      <c r="A67" s="90"/>
      <c r="B67" s="15"/>
      <c r="C67" s="15"/>
      <c r="D67" s="15"/>
      <c r="E67" s="15"/>
      <c r="F67" s="15"/>
      <c r="G67" s="136"/>
      <c r="H67" s="190"/>
      <c r="I67" s="13"/>
      <c r="J67" s="13"/>
      <c r="K67" s="13"/>
      <c r="L67" s="13"/>
      <c r="M67" s="94"/>
      <c r="N67" s="96"/>
    </row>
    <row r="68" spans="1:83" ht="14.25" hidden="1" customHeight="1" x14ac:dyDescent="0.2">
      <c r="A68" s="90"/>
      <c r="B68" s="91"/>
      <c r="C68" s="91"/>
      <c r="D68" s="91"/>
      <c r="E68" s="91"/>
      <c r="F68" s="91"/>
      <c r="G68" s="142"/>
      <c r="H68" s="191"/>
      <c r="I68" s="88"/>
      <c r="J68" s="88"/>
      <c r="K68" s="88"/>
      <c r="L68" s="88"/>
      <c r="M68" s="89"/>
      <c r="N68" s="93"/>
      <c r="O68" s="92"/>
      <c r="P68" s="92"/>
    </row>
    <row r="69" spans="1:83" ht="14.25" hidden="1" customHeight="1" x14ac:dyDescent="0.2">
      <c r="A69" s="39"/>
      <c r="B69" s="40"/>
      <c r="C69" s="40"/>
      <c r="D69" s="40"/>
      <c r="E69" s="40"/>
      <c r="F69" s="40"/>
      <c r="G69" s="157"/>
      <c r="H69" s="192"/>
      <c r="I69" s="38"/>
      <c r="J69" s="38"/>
      <c r="K69" s="38"/>
      <c r="L69" s="38"/>
      <c r="M69" s="323"/>
      <c r="N69" s="87"/>
    </row>
    <row r="70" spans="1:83" ht="12.75" hidden="1" x14ac:dyDescent="0.2">
      <c r="A70" s="31">
        <v>1</v>
      </c>
      <c r="B70" s="50" t="s">
        <v>63</v>
      </c>
      <c r="C70" s="30" t="s">
        <v>60</v>
      </c>
      <c r="D70" s="30"/>
      <c r="E70" s="30" t="s">
        <v>61</v>
      </c>
      <c r="F70" s="30"/>
      <c r="G70" s="176">
        <v>3000000</v>
      </c>
      <c r="H70" s="186">
        <v>3000000</v>
      </c>
      <c r="I70" s="31">
        <v>1</v>
      </c>
      <c r="J70" s="31"/>
      <c r="K70" s="30"/>
      <c r="L70" s="30" t="s">
        <v>53</v>
      </c>
      <c r="M70" s="33" t="s">
        <v>62</v>
      </c>
      <c r="N70" s="30" t="s">
        <v>30</v>
      </c>
    </row>
    <row r="71" spans="1:83" s="98" customFormat="1" hidden="1" x14ac:dyDescent="0.2">
      <c r="A71" s="31"/>
      <c r="B71" s="30"/>
      <c r="C71" s="32"/>
      <c r="D71" s="32"/>
      <c r="E71" s="32"/>
      <c r="F71" s="32"/>
      <c r="G71" s="141"/>
      <c r="H71" s="84"/>
      <c r="I71" s="62"/>
      <c r="J71" s="22"/>
      <c r="K71" s="63"/>
      <c r="L71" s="30"/>
      <c r="M71" s="26"/>
      <c r="N71" s="30"/>
      <c r="O71" s="1"/>
      <c r="P71" s="1"/>
      <c r="Q71" s="1"/>
      <c r="R71" s="1"/>
      <c r="S71" s="1"/>
      <c r="T71" s="1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</row>
    <row r="72" spans="1:83" s="98" customFormat="1" hidden="1" x14ac:dyDescent="0.2">
      <c r="A72" s="56"/>
      <c r="B72" s="54"/>
      <c r="C72" s="60">
        <v>2105</v>
      </c>
      <c r="D72" s="60"/>
      <c r="E72" s="55"/>
      <c r="F72" s="55"/>
      <c r="G72" s="144"/>
      <c r="H72" s="193"/>
      <c r="I72" s="56"/>
      <c r="J72" s="57"/>
      <c r="K72" s="58"/>
      <c r="L72" s="54"/>
      <c r="M72" s="59"/>
      <c r="N72" s="54"/>
      <c r="O72" s="1"/>
      <c r="P72" s="1"/>
      <c r="Q72" s="1"/>
      <c r="R72" s="1"/>
      <c r="S72" s="1"/>
      <c r="T72" s="1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</row>
    <row r="73" spans="1:83" hidden="1" x14ac:dyDescent="0.2">
      <c r="A73" s="62">
        <v>2</v>
      </c>
      <c r="B73" s="2" t="s">
        <v>185</v>
      </c>
      <c r="C73" s="202" t="s">
        <v>186</v>
      </c>
      <c r="D73" s="202"/>
      <c r="E73" s="202"/>
      <c r="F73" s="202"/>
      <c r="G73" s="141">
        <v>5000000</v>
      </c>
      <c r="H73" s="84" t="e">
        <f>+G73*#REF!</f>
        <v>#REF!</v>
      </c>
      <c r="I73" s="62"/>
      <c r="J73" s="22">
        <v>1</v>
      </c>
      <c r="K73" s="63"/>
      <c r="L73" s="2" t="s">
        <v>187</v>
      </c>
      <c r="M73" s="26">
        <v>42188</v>
      </c>
      <c r="N73" s="30" t="s">
        <v>30</v>
      </c>
    </row>
    <row r="74" spans="1:83" hidden="1" x14ac:dyDescent="0.2">
      <c r="A74" s="62"/>
      <c r="B74" s="2"/>
      <c r="C74" s="202"/>
      <c r="D74" s="202"/>
      <c r="E74" s="202"/>
      <c r="F74" s="202"/>
      <c r="G74" s="141"/>
      <c r="H74" s="84"/>
      <c r="I74" s="62"/>
      <c r="J74" s="22"/>
      <c r="K74" s="63"/>
      <c r="L74" s="2"/>
      <c r="M74" s="26"/>
      <c r="N74" s="2"/>
    </row>
    <row r="75" spans="1:83" hidden="1" x14ac:dyDescent="0.2">
      <c r="A75" s="62"/>
      <c r="B75" s="2"/>
      <c r="C75" s="202"/>
      <c r="D75" s="202"/>
      <c r="E75" s="202"/>
      <c r="F75" s="202"/>
      <c r="G75" s="141"/>
      <c r="H75" s="84"/>
      <c r="I75" s="62"/>
      <c r="J75" s="22"/>
      <c r="K75" s="63"/>
      <c r="L75" s="2"/>
      <c r="M75" s="26"/>
      <c r="N75" s="2"/>
    </row>
    <row r="76" spans="1:83" hidden="1" x14ac:dyDescent="0.2">
      <c r="A76" s="62"/>
      <c r="B76" s="2"/>
      <c r="C76" s="202"/>
      <c r="D76" s="202"/>
      <c r="E76" s="202"/>
      <c r="F76" s="202"/>
      <c r="G76" s="141"/>
      <c r="H76" s="84"/>
      <c r="I76" s="62"/>
      <c r="J76" s="22"/>
      <c r="K76" s="63"/>
      <c r="L76" s="2"/>
      <c r="M76" s="26"/>
      <c r="N76" s="2"/>
    </row>
    <row r="77" spans="1:83" s="98" customFormat="1" hidden="1" x14ac:dyDescent="0.2">
      <c r="A77" s="31"/>
      <c r="B77" s="30"/>
      <c r="C77" s="32"/>
      <c r="D77" s="32"/>
      <c r="E77" s="32"/>
      <c r="F77" s="32"/>
      <c r="G77" s="141"/>
      <c r="H77" s="84"/>
      <c r="I77" s="62"/>
      <c r="J77" s="22"/>
      <c r="K77" s="63"/>
      <c r="L77" s="30"/>
      <c r="M77" s="26"/>
      <c r="N77" s="30"/>
      <c r="O77" s="1"/>
      <c r="P77" s="1"/>
      <c r="Q77" s="1"/>
      <c r="R77" s="1"/>
      <c r="S77" s="1"/>
      <c r="T77" s="1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</row>
    <row r="78" spans="1:83" s="98" customFormat="1" hidden="1" x14ac:dyDescent="0.2">
      <c r="A78" s="31"/>
      <c r="B78" s="30"/>
      <c r="C78" s="32"/>
      <c r="D78" s="32"/>
      <c r="E78" s="32"/>
      <c r="F78" s="32"/>
      <c r="G78" s="141"/>
      <c r="H78" s="84"/>
      <c r="I78" s="62"/>
      <c r="J78" s="22"/>
      <c r="K78" s="63"/>
      <c r="L78" s="30"/>
      <c r="M78" s="26"/>
      <c r="N78" s="30"/>
      <c r="O78" s="1"/>
      <c r="P78" s="1"/>
      <c r="Q78" s="1"/>
      <c r="R78" s="1"/>
      <c r="S78" s="1"/>
      <c r="T78" s="1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</row>
    <row r="79" spans="1:83" hidden="1" x14ac:dyDescent="0.2">
      <c r="A79" s="64"/>
      <c r="B79" s="65" t="s">
        <v>67</v>
      </c>
      <c r="C79" s="65"/>
      <c r="D79" s="65"/>
      <c r="E79" s="65"/>
      <c r="F79" s="65"/>
      <c r="G79" s="74"/>
      <c r="H79" s="194" t="e">
        <f>SUM(H70:H78)</f>
        <v>#REF!</v>
      </c>
      <c r="I79" s="64"/>
      <c r="J79" s="64"/>
      <c r="K79" s="65"/>
      <c r="L79" s="65"/>
      <c r="M79" s="66"/>
      <c r="N79" s="65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</row>
    <row r="80" spans="1:83" hidden="1" x14ac:dyDescent="0.2"/>
    <row r="81" spans="1:17" hidden="1" x14ac:dyDescent="0.2"/>
    <row r="82" spans="1:17" hidden="1" x14ac:dyDescent="0.2">
      <c r="A82" s="153"/>
      <c r="B82" s="347"/>
      <c r="C82" s="154">
        <v>2016</v>
      </c>
      <c r="D82" s="153"/>
      <c r="E82" s="348"/>
      <c r="F82" s="349"/>
      <c r="G82" s="350"/>
      <c r="H82" s="350"/>
      <c r="I82" s="351"/>
      <c r="J82" s="351"/>
      <c r="K82" s="351"/>
      <c r="L82" s="352"/>
      <c r="M82" s="353"/>
      <c r="N82" s="348"/>
      <c r="Q82" s="18"/>
    </row>
    <row r="83" spans="1:17" hidden="1" x14ac:dyDescent="0.2"/>
    <row r="84" spans="1:17" ht="12.75" hidden="1" x14ac:dyDescent="0.2">
      <c r="A84" s="62"/>
      <c r="B84" s="2" t="s">
        <v>301</v>
      </c>
      <c r="C84" s="62" t="s">
        <v>300</v>
      </c>
      <c r="D84" s="62"/>
      <c r="E84" s="2"/>
      <c r="F84" s="202">
        <v>10</v>
      </c>
      <c r="G84" s="271">
        <v>48000</v>
      </c>
      <c r="H84" s="271">
        <f t="shared" ref="H84" si="3">+G84*F84</f>
        <v>480000</v>
      </c>
      <c r="I84" s="202">
        <v>10</v>
      </c>
      <c r="J84" s="202"/>
      <c r="K84" s="202"/>
      <c r="L84" s="72" t="s">
        <v>142</v>
      </c>
      <c r="M84" s="52">
        <v>42464</v>
      </c>
      <c r="N84" s="49" t="s">
        <v>302</v>
      </c>
      <c r="O84" s="18"/>
      <c r="Q84" s="18"/>
    </row>
    <row r="85" spans="1:17" hidden="1" x14ac:dyDescent="0.2"/>
    <row r="86" spans="1:17" ht="12.75" hidden="1" x14ac:dyDescent="0.2">
      <c r="A86" s="229"/>
      <c r="B86" s="111" t="s">
        <v>447</v>
      </c>
      <c r="C86" s="229"/>
      <c r="D86" s="229"/>
      <c r="E86" s="229"/>
      <c r="F86" s="229"/>
      <c r="G86" s="231"/>
      <c r="H86" s="231"/>
      <c r="I86" s="229"/>
      <c r="J86" s="229"/>
      <c r="K86" s="229"/>
      <c r="L86" s="229"/>
      <c r="M86" s="229"/>
      <c r="N86" s="230"/>
      <c r="O86" s="79"/>
    </row>
    <row r="87" spans="1:17" hidden="1" x14ac:dyDescent="0.2"/>
    <row r="88" spans="1:17" hidden="1" x14ac:dyDescent="0.2">
      <c r="B88" s="2" t="s">
        <v>507</v>
      </c>
      <c r="C88" s="62" t="s">
        <v>249</v>
      </c>
      <c r="D88" s="2" t="s">
        <v>503</v>
      </c>
      <c r="E88" s="62" t="s">
        <v>504</v>
      </c>
      <c r="F88" s="62">
        <v>1</v>
      </c>
      <c r="G88" s="235">
        <v>70000</v>
      </c>
      <c r="H88" s="234">
        <f t="shared" ref="H88:H89" si="4">+G88*F88</f>
        <v>70000</v>
      </c>
      <c r="I88" s="62">
        <v>1</v>
      </c>
      <c r="J88" s="62"/>
      <c r="K88" s="22"/>
      <c r="L88" s="2" t="s">
        <v>502</v>
      </c>
      <c r="M88" s="341">
        <v>43069</v>
      </c>
      <c r="N88" s="2" t="s">
        <v>76</v>
      </c>
      <c r="O88" s="18"/>
    </row>
    <row r="89" spans="1:17" hidden="1" x14ac:dyDescent="0.2">
      <c r="B89" s="2" t="s">
        <v>507</v>
      </c>
      <c r="C89" s="62" t="s">
        <v>505</v>
      </c>
      <c r="D89" s="62" t="s">
        <v>506</v>
      </c>
      <c r="E89" s="62">
        <v>718269400016</v>
      </c>
      <c r="F89" s="62">
        <v>1</v>
      </c>
      <c r="G89" s="235">
        <v>70000</v>
      </c>
      <c r="H89" s="234">
        <f t="shared" si="4"/>
        <v>70000</v>
      </c>
      <c r="I89" s="62">
        <v>1</v>
      </c>
      <c r="J89" s="62"/>
      <c r="K89" s="22"/>
      <c r="L89" s="2" t="s">
        <v>502</v>
      </c>
      <c r="M89" s="341">
        <v>43069</v>
      </c>
      <c r="N89" s="2" t="s">
        <v>76</v>
      </c>
      <c r="O89" s="18"/>
    </row>
    <row r="90" spans="1:17" hidden="1" x14ac:dyDescent="0.2"/>
    <row r="91" spans="1:17" hidden="1" x14ac:dyDescent="0.2"/>
    <row r="92" spans="1:17" hidden="1" x14ac:dyDescent="0.2"/>
    <row r="93" spans="1:17" hidden="1" x14ac:dyDescent="0.2"/>
    <row r="94" spans="1:17" hidden="1" x14ac:dyDescent="0.2"/>
    <row r="95" spans="1:17" hidden="1" x14ac:dyDescent="0.2">
      <c r="B95" s="2" t="s">
        <v>185</v>
      </c>
      <c r="C95" s="62">
        <v>1</v>
      </c>
      <c r="D95" s="202" t="s">
        <v>186</v>
      </c>
      <c r="E95" s="202"/>
      <c r="F95" s="267">
        <v>5000000</v>
      </c>
      <c r="G95" s="268">
        <f>+F95*C95</f>
        <v>5000000</v>
      </c>
      <c r="H95" s="62"/>
      <c r="I95" s="22">
        <v>1</v>
      </c>
      <c r="J95" s="63"/>
      <c r="K95" s="2" t="s">
        <v>187</v>
      </c>
      <c r="L95" s="26">
        <v>42188</v>
      </c>
      <c r="M95" s="30" t="s">
        <v>30</v>
      </c>
    </row>
    <row r="96" spans="1:17" hidden="1" x14ac:dyDescent="0.2"/>
    <row r="97" hidden="1" x14ac:dyDescent="0.2"/>
  </sheetData>
  <mergeCells count="27">
    <mergeCell ref="G8:G9"/>
    <mergeCell ref="H8:H9"/>
    <mergeCell ref="A7:N7"/>
    <mergeCell ref="A8:A9"/>
    <mergeCell ref="B8:B9"/>
    <mergeCell ref="C8:C9"/>
    <mergeCell ref="I8:K8"/>
    <mergeCell ref="L8:L9"/>
    <mergeCell ref="M8:M9"/>
    <mergeCell ref="N8:N9"/>
    <mergeCell ref="D8:D9"/>
    <mergeCell ref="E8:E9"/>
    <mergeCell ref="F8:F9"/>
    <mergeCell ref="C1:N1"/>
    <mergeCell ref="C2:N2"/>
    <mergeCell ref="C3:N3"/>
    <mergeCell ref="A5:N5"/>
    <mergeCell ref="A6:N6"/>
    <mergeCell ref="N42:N43"/>
    <mergeCell ref="A42:A43"/>
    <mergeCell ref="B42:B43"/>
    <mergeCell ref="C42:C43"/>
    <mergeCell ref="E42:E43"/>
    <mergeCell ref="G42:G43"/>
    <mergeCell ref="H42:H43"/>
    <mergeCell ref="L42:L43"/>
    <mergeCell ref="M42:M43"/>
  </mergeCells>
  <pageMargins left="0.7" right="0.7" top="0.75" bottom="0.75" header="0.3" footer="0.3"/>
  <pageSetup scale="40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FF99CC"/>
    <pageSetUpPr fitToPage="1"/>
  </sheetPr>
  <dimension ref="A1:S123"/>
  <sheetViews>
    <sheetView zoomScale="98" zoomScaleNormal="98" workbookViewId="0">
      <selection activeCell="A12" sqref="A12"/>
    </sheetView>
  </sheetViews>
  <sheetFormatPr baseColWidth="10" defaultColWidth="11.42578125" defaultRowHeight="12.75" x14ac:dyDescent="0.2"/>
  <cols>
    <col min="1" max="1" width="4.28515625" style="79" customWidth="1"/>
    <col min="2" max="2" width="36.85546875" style="70" customWidth="1"/>
    <col min="3" max="3" width="14.28515625" style="79" customWidth="1"/>
    <col min="4" max="4" width="13.140625" style="79" customWidth="1"/>
    <col min="5" max="5" width="30.42578125" style="70" customWidth="1"/>
    <col min="6" max="6" width="5.85546875" style="79" customWidth="1"/>
    <col min="7" max="7" width="13.7109375" style="199" bestFit="1" customWidth="1"/>
    <col min="8" max="8" width="14.85546875" style="199" bestFit="1" customWidth="1"/>
    <col min="9" max="9" width="4.28515625" style="79" customWidth="1"/>
    <col min="10" max="10" width="5" style="79" customWidth="1"/>
    <col min="11" max="11" width="5.42578125" style="79" customWidth="1"/>
    <col min="12" max="12" width="25.140625" style="79" customWidth="1"/>
    <col min="13" max="13" width="14.5703125" style="79" customWidth="1"/>
    <col min="14" max="14" width="59.85546875" style="70" customWidth="1"/>
    <col min="15" max="15" width="4.28515625" style="79" customWidth="1"/>
    <col min="16" max="16384" width="11.42578125" style="70"/>
  </cols>
  <sheetData>
    <row r="1" spans="1:16" x14ac:dyDescent="0.2">
      <c r="A1" s="226"/>
      <c r="B1" s="76"/>
      <c r="C1" s="78"/>
      <c r="D1" s="78"/>
      <c r="E1" s="77"/>
      <c r="F1" s="392" t="s">
        <v>7</v>
      </c>
      <c r="G1" s="393"/>
      <c r="H1" s="393"/>
      <c r="I1" s="393"/>
      <c r="J1" s="393"/>
      <c r="K1" s="393"/>
      <c r="L1" s="393"/>
      <c r="M1" s="393"/>
      <c r="N1" s="394"/>
    </row>
    <row r="2" spans="1:16" x14ac:dyDescent="0.2">
      <c r="A2" s="44"/>
      <c r="B2" s="28"/>
      <c r="C2" s="111"/>
      <c r="D2" s="111"/>
      <c r="E2" s="270"/>
      <c r="F2" s="392" t="s">
        <v>8</v>
      </c>
      <c r="G2" s="393"/>
      <c r="H2" s="393"/>
      <c r="I2" s="393"/>
      <c r="J2" s="393"/>
      <c r="K2" s="393"/>
      <c r="L2" s="393"/>
      <c r="M2" s="393"/>
      <c r="N2" s="394"/>
    </row>
    <row r="3" spans="1:16" s="81" customFormat="1" x14ac:dyDescent="0.2">
      <c r="A3" s="45"/>
      <c r="B3" s="80"/>
      <c r="C3" s="82"/>
      <c r="D3" s="82"/>
      <c r="F3" s="395" t="s">
        <v>9</v>
      </c>
      <c r="G3" s="396"/>
      <c r="H3" s="396"/>
      <c r="I3" s="396"/>
      <c r="J3" s="396"/>
      <c r="K3" s="396"/>
      <c r="L3" s="396"/>
      <c r="M3" s="396"/>
      <c r="N3" s="397"/>
      <c r="O3" s="82"/>
    </row>
    <row r="4" spans="1:16" x14ac:dyDescent="0.2">
      <c r="A4" s="83"/>
      <c r="B4" s="81"/>
      <c r="C4" s="82"/>
      <c r="D4" s="82"/>
      <c r="E4" s="81"/>
      <c r="F4" s="82"/>
      <c r="G4" s="198"/>
      <c r="H4" s="198"/>
      <c r="I4" s="82"/>
      <c r="J4" s="82"/>
      <c r="K4" s="82"/>
      <c r="L4" s="82"/>
      <c r="M4" s="82"/>
      <c r="N4" s="80"/>
    </row>
    <row r="5" spans="1:16" x14ac:dyDescent="0.2">
      <c r="A5" s="398" t="s">
        <v>148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400"/>
    </row>
    <row r="6" spans="1:16" x14ac:dyDescent="0.2">
      <c r="A6" s="386" t="s">
        <v>25</v>
      </c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8"/>
    </row>
    <row r="7" spans="1:16" x14ac:dyDescent="0.2">
      <c r="A7" s="386" t="s">
        <v>618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8"/>
    </row>
    <row r="8" spans="1:16" ht="25.5" x14ac:dyDescent="0.2">
      <c r="A8" s="197" t="s">
        <v>4</v>
      </c>
      <c r="B8" s="401" t="s">
        <v>0</v>
      </c>
      <c r="C8" s="401" t="s">
        <v>16</v>
      </c>
      <c r="D8" s="401" t="s">
        <v>17</v>
      </c>
      <c r="E8" s="401" t="s">
        <v>18</v>
      </c>
      <c r="F8" s="401" t="s">
        <v>13</v>
      </c>
      <c r="G8" s="405" t="s">
        <v>14</v>
      </c>
      <c r="H8" s="382" t="s">
        <v>1</v>
      </c>
      <c r="I8" s="407" t="s">
        <v>141</v>
      </c>
      <c r="J8" s="408"/>
      <c r="K8" s="409"/>
      <c r="L8" s="401" t="s">
        <v>2</v>
      </c>
      <c r="M8" s="42" t="s">
        <v>3</v>
      </c>
      <c r="N8" s="403" t="s">
        <v>23</v>
      </c>
    </row>
    <row r="9" spans="1:16" x14ac:dyDescent="0.2">
      <c r="A9" s="46"/>
      <c r="B9" s="402"/>
      <c r="C9" s="402"/>
      <c r="D9" s="402"/>
      <c r="E9" s="402"/>
      <c r="F9" s="402"/>
      <c r="G9" s="406"/>
      <c r="H9" s="383"/>
      <c r="I9" s="41" t="s">
        <v>12</v>
      </c>
      <c r="J9" s="41" t="s">
        <v>15</v>
      </c>
      <c r="K9" s="43" t="s">
        <v>22</v>
      </c>
      <c r="L9" s="402"/>
      <c r="M9" s="200" t="s">
        <v>85</v>
      </c>
      <c r="N9" s="404"/>
    </row>
    <row r="10" spans="1:16" s="1" customFormat="1" ht="8.25" customHeight="1" x14ac:dyDescent="0.2">
      <c r="A10" s="284"/>
      <c r="B10" s="285"/>
      <c r="C10" s="285"/>
      <c r="D10" s="285"/>
      <c r="E10" s="285"/>
      <c r="F10" s="284"/>
      <c r="G10" s="286"/>
      <c r="H10" s="287"/>
      <c r="I10" s="284"/>
      <c r="J10" s="284"/>
      <c r="K10" s="284"/>
      <c r="L10" s="284"/>
      <c r="M10" s="284"/>
      <c r="N10" s="288"/>
    </row>
    <row r="11" spans="1:16" s="1" customFormat="1" x14ac:dyDescent="0.2">
      <c r="A11" s="202">
        <v>1</v>
      </c>
      <c r="B11" s="49" t="s">
        <v>121</v>
      </c>
      <c r="C11" s="48" t="s">
        <v>122</v>
      </c>
      <c r="D11" s="49" t="s">
        <v>123</v>
      </c>
      <c r="E11" s="48" t="s">
        <v>124</v>
      </c>
      <c r="F11" s="48">
        <v>1</v>
      </c>
      <c r="G11" s="137">
        <v>850000</v>
      </c>
      <c r="H11" s="137">
        <f t="shared" ref="H11:H15" si="0">+G11*F11</f>
        <v>850000</v>
      </c>
      <c r="I11" s="48">
        <v>1</v>
      </c>
      <c r="J11" s="48"/>
      <c r="K11" s="48"/>
      <c r="L11" s="48" t="s">
        <v>53</v>
      </c>
      <c r="M11" s="219">
        <v>42118</v>
      </c>
      <c r="N11" s="116" t="s">
        <v>86</v>
      </c>
      <c r="P11" s="140"/>
    </row>
    <row r="12" spans="1:16" s="1" customFormat="1" x14ac:dyDescent="0.2">
      <c r="A12" s="202">
        <v>2</v>
      </c>
      <c r="B12" s="49" t="s">
        <v>121</v>
      </c>
      <c r="C12" s="48" t="s">
        <v>122</v>
      </c>
      <c r="D12" s="49" t="s">
        <v>123</v>
      </c>
      <c r="E12" s="48" t="s">
        <v>468</v>
      </c>
      <c r="F12" s="48">
        <v>1</v>
      </c>
      <c r="G12" s="137">
        <v>850000</v>
      </c>
      <c r="H12" s="137">
        <f t="shared" si="0"/>
        <v>850000</v>
      </c>
      <c r="I12" s="48">
        <v>1</v>
      </c>
      <c r="J12" s="48"/>
      <c r="K12" s="48"/>
      <c r="L12" s="48" t="s">
        <v>53</v>
      </c>
      <c r="M12" s="219">
        <v>42118</v>
      </c>
      <c r="N12" s="116" t="s">
        <v>76</v>
      </c>
    </row>
    <row r="13" spans="1:16" s="1" customFormat="1" x14ac:dyDescent="0.2">
      <c r="A13" s="202">
        <v>3</v>
      </c>
      <c r="B13" s="49" t="s">
        <v>467</v>
      </c>
      <c r="C13" s="48" t="s">
        <v>122</v>
      </c>
      <c r="D13" s="48" t="s">
        <v>125</v>
      </c>
      <c r="E13" s="48" t="s">
        <v>620</v>
      </c>
      <c r="F13" s="48">
        <v>1</v>
      </c>
      <c r="G13" s="137">
        <v>400000</v>
      </c>
      <c r="H13" s="137">
        <f t="shared" si="0"/>
        <v>400000</v>
      </c>
      <c r="I13" s="48">
        <v>1</v>
      </c>
      <c r="J13" s="48"/>
      <c r="K13" s="48"/>
      <c r="L13" s="48" t="s">
        <v>53</v>
      </c>
      <c r="M13" s="219">
        <v>42118</v>
      </c>
      <c r="N13" s="116" t="s">
        <v>76</v>
      </c>
    </row>
    <row r="14" spans="1:16" s="1" customFormat="1" x14ac:dyDescent="0.2">
      <c r="A14" s="202">
        <v>4</v>
      </c>
      <c r="B14" s="49" t="s">
        <v>113</v>
      </c>
      <c r="C14" s="48"/>
      <c r="D14" s="49"/>
      <c r="E14" s="48" t="s">
        <v>114</v>
      </c>
      <c r="F14" s="48">
        <v>1</v>
      </c>
      <c r="G14" s="137">
        <v>100000</v>
      </c>
      <c r="H14" s="296">
        <f t="shared" si="0"/>
        <v>100000</v>
      </c>
      <c r="I14" s="48">
        <v>1</v>
      </c>
      <c r="J14" s="48"/>
      <c r="K14" s="48"/>
      <c r="L14" s="48" t="s">
        <v>111</v>
      </c>
      <c r="M14" s="219">
        <v>42080</v>
      </c>
      <c r="N14" s="116" t="s">
        <v>76</v>
      </c>
    </row>
    <row r="15" spans="1:16" s="1" customFormat="1" x14ac:dyDescent="0.2">
      <c r="A15" s="202">
        <v>5</v>
      </c>
      <c r="B15" s="49" t="s">
        <v>113</v>
      </c>
      <c r="C15" s="48"/>
      <c r="D15" s="49"/>
      <c r="E15" s="48" t="s">
        <v>115</v>
      </c>
      <c r="F15" s="48">
        <v>1</v>
      </c>
      <c r="G15" s="137">
        <v>100000</v>
      </c>
      <c r="H15" s="296">
        <f t="shared" si="0"/>
        <v>100000</v>
      </c>
      <c r="I15" s="48">
        <v>1</v>
      </c>
      <c r="J15" s="48"/>
      <c r="K15" s="48"/>
      <c r="L15" s="48" t="s">
        <v>111</v>
      </c>
      <c r="M15" s="219">
        <v>42080</v>
      </c>
      <c r="N15" s="116" t="s">
        <v>76</v>
      </c>
    </row>
    <row r="16" spans="1:16" s="1" customFormat="1" x14ac:dyDescent="0.2">
      <c r="A16" s="202">
        <v>6</v>
      </c>
      <c r="B16" s="49" t="s">
        <v>448</v>
      </c>
      <c r="C16" s="48" t="s">
        <v>449</v>
      </c>
      <c r="D16" s="62" t="s">
        <v>451</v>
      </c>
      <c r="E16" s="290">
        <v>31693330500503</v>
      </c>
      <c r="F16" s="48">
        <v>1</v>
      </c>
      <c r="G16" s="296">
        <v>75000</v>
      </c>
      <c r="H16" s="296">
        <f>+G16*F16</f>
        <v>75000</v>
      </c>
      <c r="I16" s="48">
        <v>1</v>
      </c>
      <c r="J16" s="48"/>
      <c r="K16" s="48"/>
      <c r="L16" s="48" t="s">
        <v>450</v>
      </c>
      <c r="M16" s="219">
        <v>42768</v>
      </c>
      <c r="N16" s="49" t="s">
        <v>621</v>
      </c>
    </row>
    <row r="17" spans="1:14" s="1" customFormat="1" ht="38.25" x14ac:dyDescent="0.2">
      <c r="A17" s="202">
        <v>7</v>
      </c>
      <c r="B17" s="148" t="s">
        <v>309</v>
      </c>
      <c r="C17" s="71" t="s">
        <v>308</v>
      </c>
      <c r="D17" s="71" t="s">
        <v>250</v>
      </c>
      <c r="E17" s="71" t="s">
        <v>250</v>
      </c>
      <c r="F17" s="202">
        <v>1</v>
      </c>
      <c r="G17" s="271">
        <v>460000</v>
      </c>
      <c r="H17" s="271">
        <f t="shared" ref="H17:H19" si="1">+G17*F17</f>
        <v>460000</v>
      </c>
      <c r="I17" s="71">
        <v>1</v>
      </c>
      <c r="J17" s="71"/>
      <c r="K17" s="71"/>
      <c r="L17" s="71" t="s">
        <v>53</v>
      </c>
      <c r="M17" s="289">
        <v>42516</v>
      </c>
      <c r="N17" s="112" t="s">
        <v>69</v>
      </c>
    </row>
    <row r="18" spans="1:14" s="1" customFormat="1" x14ac:dyDescent="0.2">
      <c r="A18" s="202">
        <v>8</v>
      </c>
      <c r="B18" s="148" t="s">
        <v>319</v>
      </c>
      <c r="C18" s="71" t="s">
        <v>70</v>
      </c>
      <c r="D18" s="71" t="s">
        <v>320</v>
      </c>
      <c r="E18" s="293">
        <v>35191729104264</v>
      </c>
      <c r="F18" s="202">
        <v>1</v>
      </c>
      <c r="G18" s="271">
        <v>40500</v>
      </c>
      <c r="H18" s="271">
        <f t="shared" si="1"/>
        <v>40500</v>
      </c>
      <c r="I18" s="71">
        <v>1</v>
      </c>
      <c r="J18" s="71"/>
      <c r="K18" s="71"/>
      <c r="L18" s="71" t="s">
        <v>53</v>
      </c>
      <c r="M18" s="52">
        <v>42538</v>
      </c>
      <c r="N18" s="49" t="s">
        <v>150</v>
      </c>
    </row>
    <row r="19" spans="1:14" s="1" customFormat="1" ht="25.5" x14ac:dyDescent="0.2">
      <c r="A19" s="202">
        <v>9</v>
      </c>
      <c r="B19" s="291" t="s">
        <v>219</v>
      </c>
      <c r="C19" s="48"/>
      <c r="D19" s="114" t="s">
        <v>220</v>
      </c>
      <c r="E19" s="71">
        <v>88000141</v>
      </c>
      <c r="F19" s="71">
        <v>1</v>
      </c>
      <c r="G19" s="298">
        <v>100000</v>
      </c>
      <c r="H19" s="143">
        <f t="shared" si="1"/>
        <v>100000</v>
      </c>
      <c r="I19" s="71">
        <v>1</v>
      </c>
      <c r="J19" s="115"/>
      <c r="K19" s="299"/>
      <c r="L19" s="289" t="s">
        <v>46</v>
      </c>
      <c r="M19" s="289" t="s">
        <v>44</v>
      </c>
      <c r="N19" s="115" t="s">
        <v>144</v>
      </c>
    </row>
    <row r="20" spans="1:14" s="1" customFormat="1" x14ac:dyDescent="0.2">
      <c r="A20" s="202">
        <v>10</v>
      </c>
      <c r="B20" s="49" t="s">
        <v>514</v>
      </c>
      <c r="C20" s="48" t="s">
        <v>64</v>
      </c>
      <c r="D20" s="48" t="s">
        <v>50</v>
      </c>
      <c r="E20" s="48" t="s">
        <v>513</v>
      </c>
      <c r="F20" s="71">
        <v>1</v>
      </c>
      <c r="G20" s="141">
        <v>300000</v>
      </c>
      <c r="H20" s="137">
        <f t="shared" ref="H20:H21" si="2">+G20*F20</f>
        <v>300000</v>
      </c>
      <c r="I20" s="103">
        <v>1</v>
      </c>
      <c r="J20" s="49"/>
      <c r="K20" s="300"/>
      <c r="L20" s="219" t="s">
        <v>46</v>
      </c>
      <c r="M20" s="219">
        <v>41069</v>
      </c>
      <c r="N20" s="49" t="s">
        <v>149</v>
      </c>
    </row>
    <row r="21" spans="1:14" s="1" customFormat="1" ht="25.5" x14ac:dyDescent="0.2">
      <c r="A21" s="202">
        <v>11</v>
      </c>
      <c r="B21" s="148" t="s">
        <v>340</v>
      </c>
      <c r="C21" s="71" t="s">
        <v>339</v>
      </c>
      <c r="D21" s="71"/>
      <c r="E21" s="293"/>
      <c r="F21" s="202">
        <v>1</v>
      </c>
      <c r="G21" s="271">
        <v>1300000</v>
      </c>
      <c r="H21" s="271">
        <f t="shared" si="2"/>
        <v>1300000</v>
      </c>
      <c r="I21" s="71">
        <v>1</v>
      </c>
      <c r="J21" s="71"/>
      <c r="K21" s="71"/>
      <c r="L21" s="71" t="s">
        <v>53</v>
      </c>
      <c r="M21" s="334">
        <v>42573</v>
      </c>
      <c r="N21" s="269" t="s">
        <v>45</v>
      </c>
    </row>
    <row r="22" spans="1:14" s="1" customFormat="1" x14ac:dyDescent="0.2">
      <c r="A22" s="202">
        <v>12</v>
      </c>
      <c r="B22" s="49" t="s">
        <v>461</v>
      </c>
      <c r="C22" s="48" t="s">
        <v>462</v>
      </c>
      <c r="D22" s="48" t="s">
        <v>463</v>
      </c>
      <c r="E22" s="293">
        <v>916497050087</v>
      </c>
      <c r="F22" s="48">
        <v>1</v>
      </c>
      <c r="G22" s="296">
        <v>450000</v>
      </c>
      <c r="H22" s="296">
        <f>+G22*F22</f>
        <v>450000</v>
      </c>
      <c r="I22" s="48">
        <v>1</v>
      </c>
      <c r="J22" s="48"/>
      <c r="K22" s="48"/>
      <c r="L22" s="48" t="s">
        <v>450</v>
      </c>
      <c r="M22" s="219">
        <v>42844</v>
      </c>
      <c r="N22" s="49" t="s">
        <v>76</v>
      </c>
    </row>
    <row r="23" spans="1:14" s="1" customFormat="1" x14ac:dyDescent="0.2">
      <c r="A23" s="202">
        <v>13</v>
      </c>
      <c r="B23" s="49" t="s">
        <v>461</v>
      </c>
      <c r="C23" s="48" t="s">
        <v>462</v>
      </c>
      <c r="D23" s="48" t="s">
        <v>463</v>
      </c>
      <c r="E23" s="293">
        <v>916497050013</v>
      </c>
      <c r="F23" s="48">
        <v>1</v>
      </c>
      <c r="G23" s="296">
        <v>450000</v>
      </c>
      <c r="H23" s="296">
        <f>+G23*F23</f>
        <v>450000</v>
      </c>
      <c r="I23" s="48">
        <v>1</v>
      </c>
      <c r="J23" s="48"/>
      <c r="K23" s="48"/>
      <c r="L23" s="48" t="s">
        <v>450</v>
      </c>
      <c r="M23" s="219">
        <v>42844</v>
      </c>
      <c r="N23" s="49" t="s">
        <v>76</v>
      </c>
    </row>
    <row r="24" spans="1:14" s="1" customFormat="1" ht="25.5" x14ac:dyDescent="0.2">
      <c r="A24" s="202">
        <v>14</v>
      </c>
      <c r="B24" s="291" t="s">
        <v>282</v>
      </c>
      <c r="C24" s="71" t="s">
        <v>283</v>
      </c>
      <c r="D24" s="71" t="s">
        <v>284</v>
      </c>
      <c r="E24" s="292" t="s">
        <v>285</v>
      </c>
      <c r="F24" s="202">
        <v>3</v>
      </c>
      <c r="G24" s="143">
        <v>130000</v>
      </c>
      <c r="H24" s="143">
        <f>+G24*F24</f>
        <v>390000</v>
      </c>
      <c r="I24" s="71">
        <v>3</v>
      </c>
      <c r="J24" s="71"/>
      <c r="K24" s="71"/>
      <c r="L24" s="71" t="s">
        <v>431</v>
      </c>
      <c r="M24" s="289">
        <v>42437</v>
      </c>
      <c r="N24" s="269" t="s">
        <v>180</v>
      </c>
    </row>
    <row r="25" spans="1:14" s="1" customFormat="1" x14ac:dyDescent="0.2">
      <c r="A25" s="202">
        <v>15</v>
      </c>
      <c r="B25" s="68" t="s">
        <v>89</v>
      </c>
      <c r="C25" s="71" t="s">
        <v>88</v>
      </c>
      <c r="D25" s="71"/>
      <c r="E25" s="293"/>
      <c r="F25" s="202">
        <v>7</v>
      </c>
      <c r="G25" s="271">
        <v>140000</v>
      </c>
      <c r="H25" s="271">
        <f>+G25*F25</f>
        <v>980000</v>
      </c>
      <c r="I25" s="71">
        <v>7</v>
      </c>
      <c r="J25" s="71"/>
      <c r="K25" s="71"/>
      <c r="L25" s="71" t="s">
        <v>53</v>
      </c>
      <c r="M25" s="334">
        <v>41969</v>
      </c>
      <c r="N25" s="269" t="s">
        <v>146</v>
      </c>
    </row>
    <row r="26" spans="1:14" s="1" customFormat="1" ht="25.5" x14ac:dyDescent="0.2">
      <c r="A26" s="202">
        <v>16</v>
      </c>
      <c r="B26" s="68" t="s">
        <v>89</v>
      </c>
      <c r="C26" s="71" t="s">
        <v>88</v>
      </c>
      <c r="D26" s="71"/>
      <c r="E26" s="114" t="s">
        <v>133</v>
      </c>
      <c r="F26" s="71">
        <v>3</v>
      </c>
      <c r="G26" s="271">
        <v>200000</v>
      </c>
      <c r="H26" s="271">
        <f t="shared" ref="H26" si="3">+G26*F26</f>
        <v>600000</v>
      </c>
      <c r="I26" s="71">
        <v>3</v>
      </c>
      <c r="J26" s="71"/>
      <c r="K26" s="71"/>
      <c r="L26" s="71" t="s">
        <v>53</v>
      </c>
      <c r="M26" s="289">
        <v>42122</v>
      </c>
      <c r="N26" s="269" t="s">
        <v>30</v>
      </c>
    </row>
    <row r="27" spans="1:14" s="1" customFormat="1" ht="25.5" x14ac:dyDescent="0.2">
      <c r="A27" s="202">
        <v>17</v>
      </c>
      <c r="B27" s="148" t="s">
        <v>286</v>
      </c>
      <c r="C27" s="71" t="s">
        <v>287</v>
      </c>
      <c r="D27" s="71" t="s">
        <v>288</v>
      </c>
      <c r="E27" s="71">
        <v>4792040066</v>
      </c>
      <c r="F27" s="202">
        <v>1</v>
      </c>
      <c r="G27" s="143">
        <v>140000</v>
      </c>
      <c r="H27" s="143">
        <f>+G27*F27</f>
        <v>140000</v>
      </c>
      <c r="I27" s="71">
        <v>1</v>
      </c>
      <c r="J27" s="48"/>
      <c r="K27" s="48"/>
      <c r="L27" s="71" t="s">
        <v>431</v>
      </c>
      <c r="M27" s="334">
        <v>42437</v>
      </c>
      <c r="N27" s="269" t="s">
        <v>27</v>
      </c>
    </row>
    <row r="28" spans="1:14" s="1" customFormat="1" x14ac:dyDescent="0.2">
      <c r="A28" s="202">
        <v>18</v>
      </c>
      <c r="B28" s="49" t="s">
        <v>90</v>
      </c>
      <c r="C28" s="48"/>
      <c r="D28" s="49"/>
      <c r="E28" s="49"/>
      <c r="F28" s="48">
        <v>1</v>
      </c>
      <c r="G28" s="137">
        <v>185000</v>
      </c>
      <c r="H28" s="137">
        <f t="shared" ref="H28" si="4">+G28*F28</f>
        <v>185000</v>
      </c>
      <c r="I28" s="48">
        <v>1</v>
      </c>
      <c r="J28" s="48"/>
      <c r="K28" s="48"/>
      <c r="L28" s="48" t="s">
        <v>53</v>
      </c>
      <c r="M28" s="219">
        <v>41969</v>
      </c>
      <c r="N28" s="269" t="s">
        <v>27</v>
      </c>
    </row>
    <row r="29" spans="1:14" s="1" customFormat="1" x14ac:dyDescent="0.2">
      <c r="A29" s="202">
        <v>19</v>
      </c>
      <c r="B29" s="85" t="s">
        <v>56</v>
      </c>
      <c r="C29" s="48" t="s">
        <v>28</v>
      </c>
      <c r="D29" s="62" t="s">
        <v>238</v>
      </c>
      <c r="E29" s="48" t="s">
        <v>444</v>
      </c>
      <c r="F29" s="48">
        <v>1</v>
      </c>
      <c r="G29" s="137">
        <v>90000</v>
      </c>
      <c r="H29" s="143">
        <f>+G29*F29</f>
        <v>90000</v>
      </c>
      <c r="I29" s="48">
        <v>1</v>
      </c>
      <c r="J29" s="48"/>
      <c r="K29" s="48"/>
      <c r="L29" s="48" t="s">
        <v>53</v>
      </c>
      <c r="M29" s="354">
        <v>41885</v>
      </c>
      <c r="N29" s="49" t="s">
        <v>43</v>
      </c>
    </row>
    <row r="30" spans="1:14" s="1" customFormat="1" x14ac:dyDescent="0.2">
      <c r="A30" s="202">
        <v>20</v>
      </c>
      <c r="B30" s="85" t="s">
        <v>56</v>
      </c>
      <c r="C30" s="48" t="s">
        <v>28</v>
      </c>
      <c r="D30" s="48" t="s">
        <v>95</v>
      </c>
      <c r="E30" s="48" t="s">
        <v>57</v>
      </c>
      <c r="F30" s="48">
        <v>1</v>
      </c>
      <c r="G30" s="137">
        <v>40000</v>
      </c>
      <c r="H30" s="137">
        <f t="shared" ref="H30:H118" si="5">+G30*F30</f>
        <v>40000</v>
      </c>
      <c r="I30" s="48">
        <v>1</v>
      </c>
      <c r="J30" s="48"/>
      <c r="K30" s="48"/>
      <c r="L30" s="48" t="s">
        <v>53</v>
      </c>
      <c r="M30" s="219" t="s">
        <v>44</v>
      </c>
      <c r="N30" s="49" t="s">
        <v>94</v>
      </c>
    </row>
    <row r="31" spans="1:14" s="1" customFormat="1" x14ac:dyDescent="0.2">
      <c r="A31" s="202">
        <v>21</v>
      </c>
      <c r="B31" s="85" t="s">
        <v>56</v>
      </c>
      <c r="C31" s="48" t="s">
        <v>28</v>
      </c>
      <c r="D31" s="48" t="s">
        <v>271</v>
      </c>
      <c r="E31" s="48" t="s">
        <v>272</v>
      </c>
      <c r="F31" s="48">
        <v>1</v>
      </c>
      <c r="G31" s="137">
        <v>90000</v>
      </c>
      <c r="H31" s="137">
        <f>+G31*F31</f>
        <v>90000</v>
      </c>
      <c r="I31" s="48">
        <v>1</v>
      </c>
      <c r="J31" s="48"/>
      <c r="K31" s="48"/>
      <c r="L31" s="48" t="s">
        <v>53</v>
      </c>
      <c r="M31" s="219">
        <v>41885</v>
      </c>
      <c r="N31" s="49" t="s">
        <v>269</v>
      </c>
    </row>
    <row r="32" spans="1:14" s="1" customFormat="1" x14ac:dyDescent="0.2">
      <c r="A32" s="202">
        <v>22</v>
      </c>
      <c r="B32" s="49" t="s">
        <v>87</v>
      </c>
      <c r="C32" s="48" t="s">
        <v>88</v>
      </c>
      <c r="D32" s="49"/>
      <c r="E32" s="49"/>
      <c r="F32" s="48">
        <v>1</v>
      </c>
      <c r="G32" s="137">
        <v>450000</v>
      </c>
      <c r="H32" s="137">
        <f t="shared" ref="H32" si="6">+G32*F32</f>
        <v>450000</v>
      </c>
      <c r="I32" s="48">
        <v>1</v>
      </c>
      <c r="J32" s="48"/>
      <c r="K32" s="48"/>
      <c r="L32" s="48" t="s">
        <v>53</v>
      </c>
      <c r="M32" s="219">
        <v>41969</v>
      </c>
      <c r="N32" s="2" t="s">
        <v>144</v>
      </c>
    </row>
    <row r="33" spans="1:15" s="1" customFormat="1" ht="51" x14ac:dyDescent="0.2">
      <c r="A33" s="202">
        <v>23</v>
      </c>
      <c r="B33" s="68" t="s">
        <v>221</v>
      </c>
      <c r="C33" s="71" t="s">
        <v>222</v>
      </c>
      <c r="D33" s="115"/>
      <c r="E33" s="114" t="s">
        <v>440</v>
      </c>
      <c r="F33" s="71">
        <v>4</v>
      </c>
      <c r="G33" s="143">
        <v>200000</v>
      </c>
      <c r="H33" s="143">
        <f>+G33*F33</f>
        <v>800000</v>
      </c>
      <c r="I33" s="71">
        <v>4</v>
      </c>
      <c r="J33" s="71"/>
      <c r="K33" s="71"/>
      <c r="L33" s="71"/>
      <c r="M33" s="294" t="s">
        <v>152</v>
      </c>
      <c r="N33" s="115" t="s">
        <v>209</v>
      </c>
    </row>
    <row r="34" spans="1:15" s="1" customFormat="1" x14ac:dyDescent="0.2">
      <c r="A34" s="202">
        <v>24</v>
      </c>
      <c r="B34" s="85" t="s">
        <v>402</v>
      </c>
      <c r="C34" s="221"/>
      <c r="D34" s="48"/>
      <c r="E34" s="222"/>
      <c r="F34" s="48">
        <v>1</v>
      </c>
      <c r="G34" s="137">
        <v>200000</v>
      </c>
      <c r="H34" s="137">
        <f>+G34*F34</f>
        <v>200000</v>
      </c>
      <c r="I34" s="48">
        <v>1</v>
      </c>
      <c r="J34" s="222"/>
      <c r="K34" s="222"/>
      <c r="L34" s="48" t="s">
        <v>53</v>
      </c>
      <c r="M34" s="222" t="s">
        <v>403</v>
      </c>
      <c r="N34" s="116" t="s">
        <v>404</v>
      </c>
    </row>
    <row r="35" spans="1:15" s="1" customFormat="1" x14ac:dyDescent="0.2">
      <c r="A35" s="202">
        <v>25</v>
      </c>
      <c r="B35" s="49" t="s">
        <v>153</v>
      </c>
      <c r="C35" s="48" t="s">
        <v>122</v>
      </c>
      <c r="D35" s="2" t="s">
        <v>239</v>
      </c>
      <c r="E35" s="48"/>
      <c r="F35" s="48">
        <v>1</v>
      </c>
      <c r="G35" s="296">
        <v>600000</v>
      </c>
      <c r="H35" s="137">
        <f>+G35*F35</f>
        <v>600000</v>
      </c>
      <c r="I35" s="48">
        <v>1</v>
      </c>
      <c r="J35" s="48"/>
      <c r="K35" s="48"/>
      <c r="L35" s="48" t="s">
        <v>55</v>
      </c>
      <c r="M35" s="222" t="s">
        <v>152</v>
      </c>
      <c r="N35" s="49" t="s">
        <v>43</v>
      </c>
    </row>
    <row r="36" spans="1:15" s="1" customFormat="1" x14ac:dyDescent="0.2">
      <c r="A36" s="202">
        <v>26</v>
      </c>
      <c r="B36" s="49" t="s">
        <v>710</v>
      </c>
      <c r="C36" s="221" t="s">
        <v>28</v>
      </c>
      <c r="D36" s="48" t="s">
        <v>52</v>
      </c>
      <c r="E36" s="222" t="s">
        <v>510</v>
      </c>
      <c r="F36" s="71">
        <v>1</v>
      </c>
      <c r="G36" s="246">
        <v>70000</v>
      </c>
      <c r="H36" s="137">
        <f t="shared" ref="H36:H37" si="7">+G36*F36</f>
        <v>70000</v>
      </c>
      <c r="I36" s="48">
        <v>1</v>
      </c>
      <c r="J36" s="222"/>
      <c r="K36" s="222"/>
      <c r="L36" s="48" t="s">
        <v>53</v>
      </c>
      <c r="M36" s="219" t="s">
        <v>44</v>
      </c>
      <c r="N36" s="49" t="s">
        <v>94</v>
      </c>
    </row>
    <row r="37" spans="1:15" s="1" customFormat="1" x14ac:dyDescent="0.2">
      <c r="A37" s="202">
        <v>27</v>
      </c>
      <c r="B37" s="68" t="s">
        <v>364</v>
      </c>
      <c r="C37" s="202" t="s">
        <v>134</v>
      </c>
      <c r="D37" s="202" t="s">
        <v>135</v>
      </c>
      <c r="E37" s="295" t="s">
        <v>519</v>
      </c>
      <c r="F37" s="202">
        <v>1</v>
      </c>
      <c r="G37" s="143">
        <v>190000</v>
      </c>
      <c r="H37" s="143">
        <f t="shared" si="7"/>
        <v>190000</v>
      </c>
      <c r="I37" s="202">
        <v>1</v>
      </c>
      <c r="J37" s="202"/>
      <c r="K37" s="202"/>
      <c r="L37" s="202" t="s">
        <v>53</v>
      </c>
      <c r="M37" s="232">
        <v>42128</v>
      </c>
      <c r="N37" s="301" t="s">
        <v>520</v>
      </c>
      <c r="O37" s="18"/>
    </row>
    <row r="38" spans="1:15" s="1" customFormat="1" x14ac:dyDescent="0.2">
      <c r="A38" s="202">
        <v>28</v>
      </c>
      <c r="B38" s="68" t="s">
        <v>708</v>
      </c>
      <c r="C38" s="202" t="s">
        <v>134</v>
      </c>
      <c r="D38" s="202" t="s">
        <v>135</v>
      </c>
      <c r="E38" s="295">
        <v>10956</v>
      </c>
      <c r="F38" s="202">
        <v>1</v>
      </c>
      <c r="G38" s="143">
        <v>190000</v>
      </c>
      <c r="H38" s="143">
        <f t="shared" ref="H38" si="8">+G38*F38</f>
        <v>190000</v>
      </c>
      <c r="I38" s="202">
        <v>1</v>
      </c>
      <c r="J38" s="202"/>
      <c r="K38" s="202"/>
      <c r="L38" s="202" t="s">
        <v>53</v>
      </c>
      <c r="M38" s="232">
        <v>42128</v>
      </c>
      <c r="N38" s="301" t="s">
        <v>551</v>
      </c>
      <c r="O38" s="18"/>
    </row>
    <row r="39" spans="1:15" s="1" customFormat="1" x14ac:dyDescent="0.2">
      <c r="A39" s="202">
        <v>29</v>
      </c>
      <c r="B39" s="68" t="s">
        <v>364</v>
      </c>
      <c r="C39" s="202" t="s">
        <v>134</v>
      </c>
      <c r="D39" s="202" t="s">
        <v>135</v>
      </c>
      <c r="E39" s="295">
        <v>10956</v>
      </c>
      <c r="F39" s="202">
        <v>1</v>
      </c>
      <c r="G39" s="143">
        <v>190000</v>
      </c>
      <c r="H39" s="143">
        <f t="shared" ref="H39:H43" si="9">+G39*F39</f>
        <v>190000</v>
      </c>
      <c r="I39" s="202">
        <v>1</v>
      </c>
      <c r="J39" s="202"/>
      <c r="K39" s="202"/>
      <c r="L39" s="202" t="s">
        <v>53</v>
      </c>
      <c r="M39" s="232">
        <v>42128</v>
      </c>
      <c r="N39" s="301" t="s">
        <v>553</v>
      </c>
      <c r="O39" s="18"/>
    </row>
    <row r="40" spans="1:15" s="1" customFormat="1" x14ac:dyDescent="0.2">
      <c r="A40" s="202">
        <v>30</v>
      </c>
      <c r="B40" s="68" t="s">
        <v>364</v>
      </c>
      <c r="C40" s="202" t="s">
        <v>134</v>
      </c>
      <c r="D40" s="202" t="s">
        <v>135</v>
      </c>
      <c r="E40" s="295">
        <v>10956</v>
      </c>
      <c r="F40" s="202">
        <v>1</v>
      </c>
      <c r="G40" s="143">
        <v>190000</v>
      </c>
      <c r="H40" s="143">
        <f t="shared" si="9"/>
        <v>190000</v>
      </c>
      <c r="I40" s="202">
        <v>1</v>
      </c>
      <c r="J40" s="202"/>
      <c r="K40" s="202"/>
      <c r="L40" s="202" t="s">
        <v>53</v>
      </c>
      <c r="M40" s="232">
        <v>42128</v>
      </c>
      <c r="N40" s="301" t="s">
        <v>560</v>
      </c>
      <c r="O40" s="18"/>
    </row>
    <row r="41" spans="1:15" s="1" customFormat="1" x14ac:dyDescent="0.2">
      <c r="A41" s="202">
        <v>31</v>
      </c>
      <c r="B41" s="68" t="s">
        <v>364</v>
      </c>
      <c r="C41" s="202" t="s">
        <v>134</v>
      </c>
      <c r="D41" s="202" t="s">
        <v>135</v>
      </c>
      <c r="E41" s="295">
        <v>10956</v>
      </c>
      <c r="F41" s="202">
        <v>1</v>
      </c>
      <c r="G41" s="143">
        <v>190000</v>
      </c>
      <c r="H41" s="143">
        <f t="shared" si="9"/>
        <v>190000</v>
      </c>
      <c r="I41" s="202">
        <v>1</v>
      </c>
      <c r="J41" s="202"/>
      <c r="K41" s="202"/>
      <c r="L41" s="202" t="s">
        <v>53</v>
      </c>
      <c r="M41" s="232">
        <v>42128</v>
      </c>
      <c r="N41" s="301" t="s">
        <v>144</v>
      </c>
      <c r="O41" s="18"/>
    </row>
    <row r="42" spans="1:15" s="1" customFormat="1" x14ac:dyDescent="0.2">
      <c r="A42" s="202">
        <v>32</v>
      </c>
      <c r="B42" s="68" t="s">
        <v>364</v>
      </c>
      <c r="C42" s="202" t="s">
        <v>134</v>
      </c>
      <c r="D42" s="202" t="s">
        <v>135</v>
      </c>
      <c r="E42" s="295">
        <v>10956</v>
      </c>
      <c r="F42" s="202">
        <v>1</v>
      </c>
      <c r="G42" s="143">
        <v>190000</v>
      </c>
      <c r="H42" s="143">
        <f t="shared" si="9"/>
        <v>190000</v>
      </c>
      <c r="I42" s="202">
        <v>1</v>
      </c>
      <c r="J42" s="202"/>
      <c r="K42" s="202"/>
      <c r="L42" s="202" t="s">
        <v>53</v>
      </c>
      <c r="M42" s="232">
        <v>42128</v>
      </c>
      <c r="N42" s="301" t="s">
        <v>405</v>
      </c>
      <c r="O42" s="18"/>
    </row>
    <row r="43" spans="1:15" s="1" customFormat="1" x14ac:dyDescent="0.2">
      <c r="A43" s="202">
        <v>33</v>
      </c>
      <c r="B43" s="68" t="s">
        <v>364</v>
      </c>
      <c r="C43" s="202" t="s">
        <v>134</v>
      </c>
      <c r="D43" s="202" t="s">
        <v>135</v>
      </c>
      <c r="E43" s="295">
        <v>10956</v>
      </c>
      <c r="F43" s="202">
        <v>1</v>
      </c>
      <c r="G43" s="143">
        <v>190000</v>
      </c>
      <c r="H43" s="143">
        <f t="shared" si="9"/>
        <v>190000</v>
      </c>
      <c r="I43" s="202">
        <v>1</v>
      </c>
      <c r="J43" s="202"/>
      <c r="K43" s="202"/>
      <c r="L43" s="202" t="s">
        <v>53</v>
      </c>
      <c r="M43" s="232">
        <v>42128</v>
      </c>
      <c r="N43" s="301"/>
      <c r="O43" s="18"/>
    </row>
    <row r="44" spans="1:15" s="1" customFormat="1" x14ac:dyDescent="0.2">
      <c r="A44" s="202">
        <v>34</v>
      </c>
      <c r="B44" s="68" t="s">
        <v>706</v>
      </c>
      <c r="C44" s="48" t="s">
        <v>51</v>
      </c>
      <c r="D44" s="202" t="s">
        <v>707</v>
      </c>
      <c r="E44" s="202">
        <v>1031898</v>
      </c>
      <c r="F44" s="202">
        <v>1</v>
      </c>
      <c r="G44" s="271">
        <v>120000</v>
      </c>
      <c r="H44" s="271">
        <f>+G44*F44</f>
        <v>120000</v>
      </c>
      <c r="I44" s="17">
        <v>1</v>
      </c>
      <c r="J44" s="17"/>
      <c r="K44" s="101"/>
      <c r="L44" s="17" t="s">
        <v>53</v>
      </c>
      <c r="M44" s="207" t="s">
        <v>363</v>
      </c>
      <c r="N44" s="23" t="s">
        <v>27</v>
      </c>
      <c r="O44" s="18"/>
    </row>
    <row r="45" spans="1:15" s="1" customFormat="1" x14ac:dyDescent="0.2">
      <c r="A45" s="202">
        <v>35</v>
      </c>
      <c r="B45" s="68" t="s">
        <v>365</v>
      </c>
      <c r="C45" s="48" t="s">
        <v>51</v>
      </c>
      <c r="D45" s="62" t="s">
        <v>278</v>
      </c>
      <c r="E45" s="48">
        <v>1161867</v>
      </c>
      <c r="F45" s="202">
        <v>1</v>
      </c>
      <c r="G45" s="224">
        <v>175000</v>
      </c>
      <c r="H45" s="271">
        <f>+G45*F45</f>
        <v>175000</v>
      </c>
      <c r="I45" s="17">
        <v>1</v>
      </c>
      <c r="J45" s="222"/>
      <c r="K45" s="222"/>
      <c r="L45" s="17" t="s">
        <v>53</v>
      </c>
      <c r="M45" s="222" t="s">
        <v>403</v>
      </c>
      <c r="N45" s="49" t="s">
        <v>69</v>
      </c>
    </row>
    <row r="46" spans="1:15" s="1" customFormat="1" ht="25.5" x14ac:dyDescent="0.2">
      <c r="A46" s="202">
        <v>36</v>
      </c>
      <c r="B46" s="148" t="s">
        <v>572</v>
      </c>
      <c r="C46" s="71" t="s">
        <v>51</v>
      </c>
      <c r="D46" s="71" t="s">
        <v>313</v>
      </c>
      <c r="E46" s="71">
        <v>2265336</v>
      </c>
      <c r="F46" s="202">
        <v>1</v>
      </c>
      <c r="G46" s="271">
        <v>259000</v>
      </c>
      <c r="H46" s="271">
        <f t="shared" ref="H46" si="10">+G46*F46</f>
        <v>259000</v>
      </c>
      <c r="I46" s="71">
        <v>1</v>
      </c>
      <c r="J46" s="71"/>
      <c r="K46" s="71"/>
      <c r="L46" s="71" t="s">
        <v>53</v>
      </c>
      <c r="M46" s="334">
        <v>42538</v>
      </c>
      <c r="N46" s="115" t="s">
        <v>69</v>
      </c>
    </row>
    <row r="47" spans="1:15" s="1" customFormat="1" ht="25.5" x14ac:dyDescent="0.2">
      <c r="A47" s="202">
        <v>37</v>
      </c>
      <c r="B47" s="148" t="s">
        <v>536</v>
      </c>
      <c r="C47" s="71" t="s">
        <v>51</v>
      </c>
      <c r="D47" s="71" t="s">
        <v>313</v>
      </c>
      <c r="E47" s="71">
        <v>2264439</v>
      </c>
      <c r="F47" s="202">
        <v>1</v>
      </c>
      <c r="G47" s="271">
        <v>259000</v>
      </c>
      <c r="H47" s="271">
        <f t="shared" ref="H47" si="11">+G47*F47</f>
        <v>259000</v>
      </c>
      <c r="I47" s="71">
        <v>1</v>
      </c>
      <c r="J47" s="71"/>
      <c r="K47" s="71"/>
      <c r="L47" s="71" t="s">
        <v>53</v>
      </c>
      <c r="M47" s="334">
        <v>42538</v>
      </c>
      <c r="N47" s="115" t="s">
        <v>573</v>
      </c>
    </row>
    <row r="48" spans="1:15" s="1" customFormat="1" x14ac:dyDescent="0.2">
      <c r="A48" s="202">
        <v>38</v>
      </c>
      <c r="B48" s="49" t="s">
        <v>565</v>
      </c>
      <c r="C48" s="48" t="s">
        <v>51</v>
      </c>
      <c r="D48" s="48" t="s">
        <v>369</v>
      </c>
      <c r="E48" s="48">
        <v>1033242</v>
      </c>
      <c r="F48" s="71">
        <v>1</v>
      </c>
      <c r="G48" s="265">
        <v>50000</v>
      </c>
      <c r="H48" s="137">
        <f t="shared" ref="H48" si="12">+G48*F48</f>
        <v>50000</v>
      </c>
      <c r="I48" s="48">
        <v>1</v>
      </c>
      <c r="J48" s="222"/>
      <c r="K48" s="222"/>
      <c r="L48" s="17" t="s">
        <v>53</v>
      </c>
      <c r="M48" s="219">
        <v>41404</v>
      </c>
      <c r="N48" s="116" t="s">
        <v>182</v>
      </c>
    </row>
    <row r="49" spans="1:18" s="1" customFormat="1" x14ac:dyDescent="0.2">
      <c r="A49" s="202">
        <v>39</v>
      </c>
      <c r="B49" s="49" t="s">
        <v>542</v>
      </c>
      <c r="C49" s="48" t="s">
        <v>51</v>
      </c>
      <c r="D49" s="48" t="s">
        <v>466</v>
      </c>
      <c r="E49" s="48" t="s">
        <v>552</v>
      </c>
      <c r="F49" s="48">
        <v>1</v>
      </c>
      <c r="G49" s="296">
        <v>330237</v>
      </c>
      <c r="H49" s="296">
        <f>+G49*F49</f>
        <v>330237</v>
      </c>
      <c r="I49" s="48">
        <v>1</v>
      </c>
      <c r="J49" s="48"/>
      <c r="K49" s="48"/>
      <c r="L49" s="48" t="s">
        <v>450</v>
      </c>
      <c r="M49" s="219">
        <v>42867</v>
      </c>
      <c r="N49" s="49" t="s">
        <v>76</v>
      </c>
      <c r="P49" s="61" t="s">
        <v>471</v>
      </c>
    </row>
    <row r="50" spans="1:18" s="1" customFormat="1" x14ac:dyDescent="0.2">
      <c r="A50" s="202">
        <v>40</v>
      </c>
      <c r="B50" s="49" t="s">
        <v>542</v>
      </c>
      <c r="C50" s="48" t="s">
        <v>51</v>
      </c>
      <c r="D50" s="48" t="s">
        <v>466</v>
      </c>
      <c r="E50" s="48" t="s">
        <v>567</v>
      </c>
      <c r="F50" s="48">
        <v>1</v>
      </c>
      <c r="G50" s="296">
        <v>330237</v>
      </c>
      <c r="H50" s="296">
        <f t="shared" ref="H50:H54" si="13">+G50*F50</f>
        <v>330237</v>
      </c>
      <c r="I50" s="48">
        <v>1</v>
      </c>
      <c r="J50" s="48"/>
      <c r="K50" s="48"/>
      <c r="L50" s="48" t="s">
        <v>450</v>
      </c>
      <c r="M50" s="219">
        <v>42867</v>
      </c>
      <c r="N50" s="49" t="s">
        <v>76</v>
      </c>
      <c r="P50" s="61" t="s">
        <v>472</v>
      </c>
    </row>
    <row r="51" spans="1:18" s="1" customFormat="1" x14ac:dyDescent="0.2">
      <c r="A51" s="202">
        <v>41</v>
      </c>
      <c r="B51" s="49" t="s">
        <v>542</v>
      </c>
      <c r="C51" s="48" t="s">
        <v>51</v>
      </c>
      <c r="D51" s="48" t="s">
        <v>466</v>
      </c>
      <c r="E51" s="48" t="s">
        <v>554</v>
      </c>
      <c r="F51" s="48">
        <v>1</v>
      </c>
      <c r="G51" s="296">
        <v>330237</v>
      </c>
      <c r="H51" s="296">
        <f t="shared" si="13"/>
        <v>330237</v>
      </c>
      <c r="I51" s="48">
        <v>1</v>
      </c>
      <c r="J51" s="48"/>
      <c r="K51" s="48"/>
      <c r="L51" s="48" t="s">
        <v>450</v>
      </c>
      <c r="M51" s="219">
        <v>42867</v>
      </c>
      <c r="N51" s="49" t="s">
        <v>76</v>
      </c>
      <c r="P51" s="61" t="s">
        <v>243</v>
      </c>
    </row>
    <row r="52" spans="1:18" s="1" customFormat="1" x14ac:dyDescent="0.2">
      <c r="A52" s="202">
        <v>42</v>
      </c>
      <c r="B52" s="49" t="s">
        <v>542</v>
      </c>
      <c r="C52" s="48" t="s">
        <v>51</v>
      </c>
      <c r="D52" s="48" t="s">
        <v>466</v>
      </c>
      <c r="E52" s="48" t="s">
        <v>543</v>
      </c>
      <c r="F52" s="48">
        <v>1</v>
      </c>
      <c r="G52" s="296">
        <v>330237</v>
      </c>
      <c r="H52" s="296">
        <f t="shared" si="13"/>
        <v>330237</v>
      </c>
      <c r="I52" s="48">
        <v>1</v>
      </c>
      <c r="J52" s="48"/>
      <c r="K52" s="48"/>
      <c r="L52" s="48" t="s">
        <v>450</v>
      </c>
      <c r="M52" s="219">
        <v>42867</v>
      </c>
      <c r="N52" s="49" t="s">
        <v>544</v>
      </c>
    </row>
    <row r="53" spans="1:18" s="1" customFormat="1" x14ac:dyDescent="0.2">
      <c r="A53" s="202">
        <v>43</v>
      </c>
      <c r="B53" s="49" t="s">
        <v>542</v>
      </c>
      <c r="C53" s="48" t="s">
        <v>51</v>
      </c>
      <c r="D53" s="48" t="s">
        <v>466</v>
      </c>
      <c r="E53" s="48" t="s">
        <v>562</v>
      </c>
      <c r="F53" s="48">
        <v>1</v>
      </c>
      <c r="G53" s="296">
        <v>330237</v>
      </c>
      <c r="H53" s="296">
        <f t="shared" si="13"/>
        <v>330237</v>
      </c>
      <c r="I53" s="48">
        <v>1</v>
      </c>
      <c r="J53" s="48"/>
      <c r="K53" s="48"/>
      <c r="L53" s="48" t="s">
        <v>450</v>
      </c>
      <c r="M53" s="219">
        <v>42867</v>
      </c>
      <c r="N53" s="49" t="s">
        <v>563</v>
      </c>
      <c r="P53" s="61" t="s">
        <v>469</v>
      </c>
    </row>
    <row r="54" spans="1:18" s="1" customFormat="1" x14ac:dyDescent="0.2">
      <c r="A54" s="202">
        <v>44</v>
      </c>
      <c r="B54" s="49" t="s">
        <v>542</v>
      </c>
      <c r="C54" s="48" t="s">
        <v>51</v>
      </c>
      <c r="D54" s="48" t="s">
        <v>466</v>
      </c>
      <c r="E54" s="48">
        <v>2302738</v>
      </c>
      <c r="F54" s="48">
        <v>1</v>
      </c>
      <c r="G54" s="296">
        <v>330237</v>
      </c>
      <c r="H54" s="296">
        <f t="shared" si="13"/>
        <v>330237</v>
      </c>
      <c r="I54" s="48">
        <v>1</v>
      </c>
      <c r="J54" s="48"/>
      <c r="K54" s="48"/>
      <c r="L54" s="48" t="s">
        <v>450</v>
      </c>
      <c r="M54" s="219">
        <v>42867</v>
      </c>
      <c r="N54" s="49" t="s">
        <v>76</v>
      </c>
      <c r="P54" s="61" t="s">
        <v>470</v>
      </c>
    </row>
    <row r="55" spans="1:18" s="1" customFormat="1" ht="25.5" x14ac:dyDescent="0.2">
      <c r="A55" s="202">
        <v>45</v>
      </c>
      <c r="B55" s="148" t="s">
        <v>324</v>
      </c>
      <c r="C55" s="71" t="s">
        <v>51</v>
      </c>
      <c r="D55" s="71" t="s">
        <v>313</v>
      </c>
      <c r="E55" s="71">
        <v>2264447</v>
      </c>
      <c r="F55" s="202">
        <v>1</v>
      </c>
      <c r="G55" s="271">
        <v>259000</v>
      </c>
      <c r="H55" s="271">
        <f t="shared" ref="H55" si="14">+G55*F55</f>
        <v>259000</v>
      </c>
      <c r="I55" s="71">
        <v>1</v>
      </c>
      <c r="J55" s="71"/>
      <c r="K55" s="71"/>
      <c r="L55" s="71" t="s">
        <v>53</v>
      </c>
      <c r="M55" s="334">
        <v>42538</v>
      </c>
      <c r="N55" s="115" t="s">
        <v>194</v>
      </c>
      <c r="R55" s="1" t="s">
        <v>561</v>
      </c>
    </row>
    <row r="56" spans="1:18" s="1" customFormat="1" ht="25.5" x14ac:dyDescent="0.2">
      <c r="A56" s="202">
        <v>46</v>
      </c>
      <c r="B56" s="148" t="s">
        <v>536</v>
      </c>
      <c r="C56" s="71" t="s">
        <v>51</v>
      </c>
      <c r="D56" s="71" t="s">
        <v>313</v>
      </c>
      <c r="E56" s="71">
        <v>2265336</v>
      </c>
      <c r="F56" s="202">
        <v>1</v>
      </c>
      <c r="G56" s="271">
        <v>259000</v>
      </c>
      <c r="H56" s="271">
        <f t="shared" ref="H56:H58" si="15">+G56*F56</f>
        <v>259000</v>
      </c>
      <c r="I56" s="71">
        <v>1</v>
      </c>
      <c r="J56" s="71"/>
      <c r="K56" s="71"/>
      <c r="L56" s="71" t="s">
        <v>53</v>
      </c>
      <c r="M56" s="334">
        <v>42538</v>
      </c>
      <c r="N56" s="115" t="s">
        <v>69</v>
      </c>
      <c r="R56" s="1" t="s">
        <v>561</v>
      </c>
    </row>
    <row r="57" spans="1:18" s="1" customFormat="1" x14ac:dyDescent="0.2">
      <c r="A57" s="202">
        <v>47</v>
      </c>
      <c r="B57" s="49" t="s">
        <v>265</v>
      </c>
      <c r="C57" s="48" t="s">
        <v>51</v>
      </c>
      <c r="D57" s="48">
        <v>2</v>
      </c>
      <c r="E57" s="48" t="s">
        <v>368</v>
      </c>
      <c r="F57" s="48">
        <v>1</v>
      </c>
      <c r="G57" s="261">
        <v>120000</v>
      </c>
      <c r="H57" s="137">
        <f t="shared" si="15"/>
        <v>120000</v>
      </c>
      <c r="I57" s="48">
        <v>1</v>
      </c>
      <c r="J57" s="222"/>
      <c r="K57" s="222"/>
      <c r="L57" s="17" t="s">
        <v>53</v>
      </c>
      <c r="M57" s="222" t="s">
        <v>207</v>
      </c>
      <c r="N57" s="23" t="s">
        <v>27</v>
      </c>
    </row>
    <row r="58" spans="1:18" s="1" customFormat="1" x14ac:dyDescent="0.2">
      <c r="A58" s="202">
        <v>48</v>
      </c>
      <c r="B58" s="49" t="s">
        <v>265</v>
      </c>
      <c r="C58" s="48" t="s">
        <v>51</v>
      </c>
      <c r="D58" s="49" t="s">
        <v>266</v>
      </c>
      <c r="E58" s="48">
        <v>254729101</v>
      </c>
      <c r="F58" s="48">
        <v>1</v>
      </c>
      <c r="G58" s="261">
        <v>70000</v>
      </c>
      <c r="H58" s="137">
        <f t="shared" si="15"/>
        <v>70000</v>
      </c>
      <c r="I58" s="48">
        <v>1</v>
      </c>
      <c r="J58" s="222"/>
      <c r="K58" s="222"/>
      <c r="L58" s="48" t="s">
        <v>53</v>
      </c>
      <c r="M58" s="222" t="s">
        <v>207</v>
      </c>
      <c r="N58" s="116" t="s">
        <v>267</v>
      </c>
    </row>
    <row r="59" spans="1:18" s="1" customFormat="1" x14ac:dyDescent="0.2">
      <c r="A59" s="202">
        <v>49</v>
      </c>
      <c r="B59" s="148" t="s">
        <v>66</v>
      </c>
      <c r="C59" s="71" t="s">
        <v>341</v>
      </c>
      <c r="D59" s="71"/>
      <c r="E59" s="293"/>
      <c r="F59" s="202">
        <v>1</v>
      </c>
      <c r="G59" s="271">
        <v>100000</v>
      </c>
      <c r="H59" s="271">
        <f t="shared" ref="H59" si="16">+G59*F59</f>
        <v>100000</v>
      </c>
      <c r="I59" s="71">
        <v>1</v>
      </c>
      <c r="J59" s="71"/>
      <c r="K59" s="71"/>
      <c r="L59" s="71" t="s">
        <v>53</v>
      </c>
      <c r="M59" s="145">
        <v>42573</v>
      </c>
      <c r="N59" s="116" t="s">
        <v>45</v>
      </c>
    </row>
    <row r="60" spans="1:18" s="1" customFormat="1" x14ac:dyDescent="0.2">
      <c r="A60" s="202">
        <v>50</v>
      </c>
      <c r="B60" s="49" t="s">
        <v>66</v>
      </c>
      <c r="C60" s="48" t="s">
        <v>65</v>
      </c>
      <c r="D60" s="48"/>
      <c r="E60" s="48" t="s">
        <v>154</v>
      </c>
      <c r="F60" s="48">
        <v>1</v>
      </c>
      <c r="G60" s="141">
        <v>30000</v>
      </c>
      <c r="H60" s="137">
        <f t="shared" ref="H60:H82" si="17">+G60*F60</f>
        <v>30000</v>
      </c>
      <c r="I60" s="48">
        <v>1</v>
      </c>
      <c r="J60" s="48"/>
      <c r="K60" s="49"/>
      <c r="L60" s="48" t="s">
        <v>53</v>
      </c>
      <c r="M60" s="222" t="s">
        <v>152</v>
      </c>
      <c r="N60" s="49" t="s">
        <v>94</v>
      </c>
    </row>
    <row r="61" spans="1:18" s="1" customFormat="1" x14ac:dyDescent="0.2">
      <c r="A61" s="202">
        <v>51</v>
      </c>
      <c r="B61" s="49" t="s">
        <v>128</v>
      </c>
      <c r="C61" s="48" t="s">
        <v>100</v>
      </c>
      <c r="D61" s="48" t="s">
        <v>126</v>
      </c>
      <c r="E61" s="290" t="s">
        <v>127</v>
      </c>
      <c r="F61" s="48">
        <v>2</v>
      </c>
      <c r="G61" s="137">
        <v>190000</v>
      </c>
      <c r="H61" s="137">
        <f t="shared" si="17"/>
        <v>380000</v>
      </c>
      <c r="I61" s="48">
        <v>2</v>
      </c>
      <c r="J61" s="48"/>
      <c r="K61" s="48"/>
      <c r="L61" s="48" t="s">
        <v>53</v>
      </c>
      <c r="M61" s="219">
        <v>42118</v>
      </c>
      <c r="N61" s="116" t="s">
        <v>184</v>
      </c>
    </row>
    <row r="62" spans="1:18" s="1" customFormat="1" x14ac:dyDescent="0.2">
      <c r="A62" s="202">
        <v>52</v>
      </c>
      <c r="B62" s="49" t="s">
        <v>183</v>
      </c>
      <c r="C62" s="48" t="s">
        <v>100</v>
      </c>
      <c r="D62" s="62" t="s">
        <v>101</v>
      </c>
      <c r="E62" s="48" t="s">
        <v>102</v>
      </c>
      <c r="F62" s="48">
        <v>1</v>
      </c>
      <c r="G62" s="137">
        <v>140000</v>
      </c>
      <c r="H62" s="137">
        <f t="shared" si="17"/>
        <v>140000</v>
      </c>
      <c r="I62" s="48">
        <v>1</v>
      </c>
      <c r="J62" s="48"/>
      <c r="K62" s="48"/>
      <c r="L62" s="48" t="s">
        <v>53</v>
      </c>
      <c r="M62" s="219">
        <v>42067</v>
      </c>
      <c r="N62" s="116" t="s">
        <v>76</v>
      </c>
    </row>
    <row r="63" spans="1:18" s="1" customFormat="1" x14ac:dyDescent="0.2">
      <c r="A63" s="202">
        <v>53</v>
      </c>
      <c r="B63" s="49" t="s">
        <v>342</v>
      </c>
      <c r="C63" s="48" t="s">
        <v>100</v>
      </c>
      <c r="D63" s="48" t="s">
        <v>129</v>
      </c>
      <c r="E63" s="290" t="s">
        <v>130</v>
      </c>
      <c r="F63" s="48">
        <v>1</v>
      </c>
      <c r="G63" s="137">
        <v>180000</v>
      </c>
      <c r="H63" s="137">
        <f t="shared" si="17"/>
        <v>180000</v>
      </c>
      <c r="I63" s="48">
        <v>1</v>
      </c>
      <c r="J63" s="48"/>
      <c r="K63" s="48"/>
      <c r="L63" s="48" t="s">
        <v>53</v>
      </c>
      <c r="M63" s="219">
        <v>42118</v>
      </c>
      <c r="N63" s="116" t="s">
        <v>43</v>
      </c>
    </row>
    <row r="64" spans="1:18" s="1" customFormat="1" x14ac:dyDescent="0.2">
      <c r="A64" s="202">
        <v>54</v>
      </c>
      <c r="B64" s="49" t="s">
        <v>413</v>
      </c>
      <c r="C64" s="48" t="s">
        <v>414</v>
      </c>
      <c r="D64" s="48"/>
      <c r="E64" s="48"/>
      <c r="F64" s="71">
        <v>1</v>
      </c>
      <c r="G64" s="265">
        <v>120000</v>
      </c>
      <c r="H64" s="137">
        <f t="shared" si="17"/>
        <v>120000</v>
      </c>
      <c r="I64" s="48">
        <v>1</v>
      </c>
      <c r="J64" s="222"/>
      <c r="K64" s="222"/>
      <c r="L64" s="17" t="s">
        <v>53</v>
      </c>
      <c r="M64" s="222" t="s">
        <v>415</v>
      </c>
      <c r="N64" s="116" t="s">
        <v>267</v>
      </c>
    </row>
    <row r="65" spans="1:14" s="1" customFormat="1" x14ac:dyDescent="0.2">
      <c r="A65" s="202">
        <v>55</v>
      </c>
      <c r="B65" s="49" t="s">
        <v>54</v>
      </c>
      <c r="C65" s="223" t="s">
        <v>28</v>
      </c>
      <c r="D65" s="223" t="s">
        <v>420</v>
      </c>
      <c r="E65" s="223" t="s">
        <v>236</v>
      </c>
      <c r="F65" s="223">
        <v>1</v>
      </c>
      <c r="G65" s="139">
        <v>320000</v>
      </c>
      <c r="H65" s="137">
        <f t="shared" si="17"/>
        <v>320000</v>
      </c>
      <c r="I65" s="223">
        <v>1</v>
      </c>
      <c r="J65" s="223"/>
      <c r="K65" s="223"/>
      <c r="L65" s="48" t="s">
        <v>53</v>
      </c>
      <c r="M65" s="219">
        <v>40756</v>
      </c>
      <c r="N65" s="49" t="s">
        <v>43</v>
      </c>
    </row>
    <row r="66" spans="1:14" s="1" customFormat="1" ht="12" x14ac:dyDescent="0.2">
      <c r="A66" s="202">
        <v>56</v>
      </c>
      <c r="B66" s="2" t="s">
        <v>71</v>
      </c>
      <c r="C66" s="62" t="s">
        <v>72</v>
      </c>
      <c r="D66" s="62" t="s">
        <v>73</v>
      </c>
      <c r="E66" s="22">
        <v>864593002396967</v>
      </c>
      <c r="F66" s="62">
        <v>1</v>
      </c>
      <c r="G66" s="137">
        <v>50000</v>
      </c>
      <c r="H66" s="137">
        <f>+G66*F66</f>
        <v>50000</v>
      </c>
      <c r="I66" s="62">
        <v>1</v>
      </c>
      <c r="J66" s="62"/>
      <c r="K66" s="62"/>
      <c r="L66" s="62" t="s">
        <v>46</v>
      </c>
      <c r="M66" s="52">
        <v>41426</v>
      </c>
      <c r="N66" s="2" t="s">
        <v>30</v>
      </c>
    </row>
    <row r="67" spans="1:14" s="1" customFormat="1" x14ac:dyDescent="0.2">
      <c r="A67" s="202">
        <v>57</v>
      </c>
      <c r="B67" s="49" t="s">
        <v>607</v>
      </c>
      <c r="C67" s="223" t="s">
        <v>72</v>
      </c>
      <c r="D67" s="223" t="s">
        <v>606</v>
      </c>
      <c r="E67" s="290">
        <v>320675611597</v>
      </c>
      <c r="F67" s="223">
        <v>1</v>
      </c>
      <c r="G67" s="139">
        <v>100000</v>
      </c>
      <c r="H67" s="137">
        <f t="shared" si="17"/>
        <v>100000</v>
      </c>
      <c r="I67" s="223">
        <v>1</v>
      </c>
      <c r="J67" s="223"/>
      <c r="K67" s="223"/>
      <c r="L67" s="48" t="s">
        <v>47</v>
      </c>
      <c r="M67" s="219">
        <v>43069</v>
      </c>
      <c r="N67" s="116" t="s">
        <v>69</v>
      </c>
    </row>
    <row r="68" spans="1:14" s="1" customFormat="1" x14ac:dyDescent="0.2">
      <c r="A68" s="202">
        <v>58</v>
      </c>
      <c r="B68" s="49" t="s">
        <v>608</v>
      </c>
      <c r="C68" s="223" t="s">
        <v>72</v>
      </c>
      <c r="D68" s="223" t="s">
        <v>606</v>
      </c>
      <c r="E68" s="290">
        <v>320675611919</v>
      </c>
      <c r="F68" s="223">
        <v>1</v>
      </c>
      <c r="G68" s="139">
        <v>100000</v>
      </c>
      <c r="H68" s="137">
        <f t="shared" ref="H68:H69" si="18">+G68*F68</f>
        <v>100000</v>
      </c>
      <c r="I68" s="223">
        <v>1</v>
      </c>
      <c r="J68" s="223"/>
      <c r="K68" s="223"/>
      <c r="L68" s="48" t="s">
        <v>47</v>
      </c>
      <c r="M68" s="219">
        <v>43069</v>
      </c>
      <c r="N68" s="116" t="s">
        <v>144</v>
      </c>
    </row>
    <row r="69" spans="1:14" s="1" customFormat="1" x14ac:dyDescent="0.2">
      <c r="A69" s="202">
        <v>59</v>
      </c>
      <c r="B69" s="49" t="s">
        <v>609</v>
      </c>
      <c r="C69" s="223" t="s">
        <v>72</v>
      </c>
      <c r="D69" s="223" t="s">
        <v>606</v>
      </c>
      <c r="E69" s="290">
        <v>320675611512</v>
      </c>
      <c r="F69" s="223">
        <v>1</v>
      </c>
      <c r="G69" s="139">
        <v>100000</v>
      </c>
      <c r="H69" s="137">
        <f t="shared" si="18"/>
        <v>100000</v>
      </c>
      <c r="I69" s="223">
        <v>1</v>
      </c>
      <c r="J69" s="223"/>
      <c r="K69" s="223"/>
      <c r="L69" s="48" t="s">
        <v>47</v>
      </c>
      <c r="M69" s="219">
        <v>43069</v>
      </c>
      <c r="N69" s="116" t="s">
        <v>194</v>
      </c>
    </row>
    <row r="70" spans="1:14" s="1" customFormat="1" x14ac:dyDescent="0.2">
      <c r="A70" s="202">
        <v>60</v>
      </c>
      <c r="B70" s="49" t="s">
        <v>91</v>
      </c>
      <c r="C70" s="48" t="s">
        <v>28</v>
      </c>
      <c r="D70" s="49"/>
      <c r="E70" s="49"/>
      <c r="F70" s="48">
        <v>1</v>
      </c>
      <c r="G70" s="137">
        <v>800000</v>
      </c>
      <c r="H70" s="137">
        <f t="shared" si="17"/>
        <v>800000</v>
      </c>
      <c r="I70" s="48">
        <v>1</v>
      </c>
      <c r="J70" s="48"/>
      <c r="K70" s="48"/>
      <c r="L70" s="48" t="s">
        <v>53</v>
      </c>
      <c r="M70" s="219">
        <v>41969</v>
      </c>
      <c r="N70" s="116" t="s">
        <v>92</v>
      </c>
    </row>
    <row r="71" spans="1:14" s="1" customFormat="1" x14ac:dyDescent="0.2">
      <c r="A71" s="202">
        <v>61</v>
      </c>
      <c r="B71" s="49" t="s">
        <v>611</v>
      </c>
      <c r="C71" s="48" t="s">
        <v>610</v>
      </c>
      <c r="D71" s="49"/>
      <c r="E71" s="49"/>
      <c r="F71" s="48">
        <v>1</v>
      </c>
      <c r="G71" s="137">
        <v>130000</v>
      </c>
      <c r="H71" s="137">
        <f t="shared" si="17"/>
        <v>130000</v>
      </c>
      <c r="I71" s="48">
        <v>1</v>
      </c>
      <c r="J71" s="48"/>
      <c r="K71" s="48"/>
      <c r="L71" s="48" t="s">
        <v>53</v>
      </c>
      <c r="M71" s="219">
        <v>42852</v>
      </c>
      <c r="N71" s="116" t="s">
        <v>144</v>
      </c>
    </row>
    <row r="72" spans="1:14" s="1" customFormat="1" x14ac:dyDescent="0.2">
      <c r="A72" s="202">
        <v>62</v>
      </c>
      <c r="B72" s="49" t="s">
        <v>109</v>
      </c>
      <c r="C72" s="48"/>
      <c r="D72" s="49"/>
      <c r="E72" s="48" t="s">
        <v>110</v>
      </c>
      <c r="F72" s="48">
        <v>1</v>
      </c>
      <c r="G72" s="137">
        <v>50000</v>
      </c>
      <c r="H72" s="137">
        <f t="shared" si="17"/>
        <v>50000</v>
      </c>
      <c r="I72" s="48">
        <v>1</v>
      </c>
      <c r="J72" s="48"/>
      <c r="K72" s="48"/>
      <c r="L72" s="48" t="s">
        <v>111</v>
      </c>
      <c r="M72" s="219">
        <v>42080</v>
      </c>
      <c r="N72" s="116" t="s">
        <v>112</v>
      </c>
    </row>
    <row r="73" spans="1:14" s="1" customFormat="1" ht="51" x14ac:dyDescent="0.2">
      <c r="A73" s="202">
        <v>63</v>
      </c>
      <c r="B73" s="148" t="s">
        <v>330</v>
      </c>
      <c r="C73" s="71" t="s">
        <v>331</v>
      </c>
      <c r="D73" s="71" t="s">
        <v>497</v>
      </c>
      <c r="E73" s="114" t="s">
        <v>498</v>
      </c>
      <c r="F73" s="202">
        <v>1</v>
      </c>
      <c r="G73" s="271">
        <v>200000</v>
      </c>
      <c r="H73" s="271">
        <f>+G73*F73</f>
        <v>200000</v>
      </c>
      <c r="I73" s="71">
        <v>1</v>
      </c>
      <c r="J73" s="71"/>
      <c r="K73" s="71"/>
      <c r="L73" s="71" t="s">
        <v>487</v>
      </c>
      <c r="M73" s="334">
        <v>42978</v>
      </c>
      <c r="N73" s="269" t="s">
        <v>491</v>
      </c>
    </row>
    <row r="74" spans="1:14" s="1" customFormat="1" ht="51" x14ac:dyDescent="0.2">
      <c r="A74" s="202">
        <v>64</v>
      </c>
      <c r="B74" s="148" t="s">
        <v>330</v>
      </c>
      <c r="C74" s="71" t="s">
        <v>331</v>
      </c>
      <c r="D74" s="71" t="s">
        <v>497</v>
      </c>
      <c r="E74" s="71" t="s">
        <v>332</v>
      </c>
      <c r="F74" s="202">
        <v>1</v>
      </c>
      <c r="G74" s="271">
        <v>150000</v>
      </c>
      <c r="H74" s="271">
        <f>+G74*F74</f>
        <v>150000</v>
      </c>
      <c r="I74" s="71">
        <v>1</v>
      </c>
      <c r="J74" s="71"/>
      <c r="K74" s="71"/>
      <c r="L74" s="71" t="s">
        <v>333</v>
      </c>
      <c r="M74" s="334">
        <v>41887</v>
      </c>
      <c r="N74" s="269" t="s">
        <v>76</v>
      </c>
    </row>
    <row r="75" spans="1:14" s="1" customFormat="1" ht="25.5" x14ac:dyDescent="0.2">
      <c r="A75" s="202">
        <v>65</v>
      </c>
      <c r="B75" s="148" t="s">
        <v>397</v>
      </c>
      <c r="C75" s="71" t="s">
        <v>70</v>
      </c>
      <c r="D75" s="202" t="s">
        <v>389</v>
      </c>
      <c r="E75" s="71" t="s">
        <v>310</v>
      </c>
      <c r="F75" s="202">
        <v>1</v>
      </c>
      <c r="G75" s="271">
        <v>186665.99</v>
      </c>
      <c r="H75" s="271">
        <f t="shared" ref="H75:H76" si="19">+G75*F75</f>
        <v>186665.99</v>
      </c>
      <c r="I75" s="71">
        <v>1</v>
      </c>
      <c r="J75" s="71"/>
      <c r="K75" s="71"/>
      <c r="L75" s="71" t="s">
        <v>53</v>
      </c>
      <c r="M75" s="334">
        <v>42538</v>
      </c>
      <c r="N75" s="115" t="s">
        <v>144</v>
      </c>
    </row>
    <row r="76" spans="1:14" s="1" customFormat="1" ht="33" customHeight="1" x14ac:dyDescent="0.2">
      <c r="A76" s="202">
        <v>66</v>
      </c>
      <c r="B76" s="291" t="s">
        <v>614</v>
      </c>
      <c r="C76" s="71" t="s">
        <v>353</v>
      </c>
      <c r="D76" s="71" t="s">
        <v>399</v>
      </c>
      <c r="E76" s="293" t="s">
        <v>398</v>
      </c>
      <c r="F76" s="202">
        <v>1</v>
      </c>
      <c r="G76" s="271">
        <v>200000</v>
      </c>
      <c r="H76" s="271">
        <f t="shared" si="19"/>
        <v>200000</v>
      </c>
      <c r="I76" s="71">
        <v>1</v>
      </c>
      <c r="J76" s="71"/>
      <c r="K76" s="71"/>
      <c r="L76" s="71" t="s">
        <v>392</v>
      </c>
      <c r="M76" s="334">
        <v>42689</v>
      </c>
      <c r="N76" s="269" t="s">
        <v>144</v>
      </c>
    </row>
    <row r="77" spans="1:14" s="1" customFormat="1" x14ac:dyDescent="0.2">
      <c r="A77" s="202">
        <v>67</v>
      </c>
      <c r="B77" s="49" t="s">
        <v>570</v>
      </c>
      <c r="C77" s="48" t="s">
        <v>28</v>
      </c>
      <c r="D77" s="48"/>
      <c r="E77" s="48" t="s">
        <v>157</v>
      </c>
      <c r="F77" s="48">
        <v>1</v>
      </c>
      <c r="G77" s="137">
        <v>100000</v>
      </c>
      <c r="H77" s="137">
        <f t="shared" ref="H77" si="20">+G77*F77</f>
        <v>100000</v>
      </c>
      <c r="I77" s="48">
        <v>1</v>
      </c>
      <c r="J77" s="48"/>
      <c r="K77" s="48"/>
      <c r="L77" s="48" t="s">
        <v>53</v>
      </c>
      <c r="M77" s="222" t="s">
        <v>152</v>
      </c>
      <c r="N77" s="49" t="s">
        <v>571</v>
      </c>
    </row>
    <row r="78" spans="1:14" s="1" customFormat="1" x14ac:dyDescent="0.2">
      <c r="A78" s="202">
        <v>68</v>
      </c>
      <c r="B78" s="85" t="s">
        <v>549</v>
      </c>
      <c r="C78" s="48" t="s">
        <v>550</v>
      </c>
      <c r="D78" s="48" t="s">
        <v>550</v>
      </c>
      <c r="E78" s="48" t="s">
        <v>550</v>
      </c>
      <c r="F78" s="48">
        <v>1</v>
      </c>
      <c r="G78" s="137">
        <v>300000</v>
      </c>
      <c r="H78" s="137">
        <f t="shared" si="17"/>
        <v>300000</v>
      </c>
      <c r="I78" s="48">
        <v>1</v>
      </c>
      <c r="J78" s="48"/>
      <c r="K78" s="48"/>
      <c r="L78" s="71" t="s">
        <v>490</v>
      </c>
      <c r="M78" s="334">
        <v>42978</v>
      </c>
      <c r="N78" s="49" t="s">
        <v>291</v>
      </c>
    </row>
    <row r="79" spans="1:14" s="1" customFormat="1" x14ac:dyDescent="0.2">
      <c r="A79" s="202">
        <v>69</v>
      </c>
      <c r="B79" s="49" t="s">
        <v>155</v>
      </c>
      <c r="C79" s="48"/>
      <c r="D79" s="48"/>
      <c r="E79" s="49"/>
      <c r="F79" s="48">
        <v>1</v>
      </c>
      <c r="G79" s="137">
        <v>11000000</v>
      </c>
      <c r="H79" s="137">
        <f t="shared" si="17"/>
        <v>11000000</v>
      </c>
      <c r="I79" s="48">
        <v>1</v>
      </c>
      <c r="J79" s="49"/>
      <c r="K79" s="297"/>
      <c r="L79" s="219" t="s">
        <v>156</v>
      </c>
      <c r="M79" s="219">
        <v>41887</v>
      </c>
      <c r="N79" s="49" t="s">
        <v>144</v>
      </c>
    </row>
    <row r="80" spans="1:14" s="1" customFormat="1" ht="24" x14ac:dyDescent="0.2">
      <c r="A80" s="202">
        <v>70</v>
      </c>
      <c r="B80" s="274" t="s">
        <v>391</v>
      </c>
      <c r="C80" s="107" t="s">
        <v>390</v>
      </c>
      <c r="D80" s="71" t="s">
        <v>250</v>
      </c>
      <c r="E80" s="293" t="s">
        <v>615</v>
      </c>
      <c r="F80" s="202">
        <v>1</v>
      </c>
      <c r="G80" s="271">
        <v>7200000</v>
      </c>
      <c r="H80" s="271">
        <f t="shared" si="17"/>
        <v>7200000</v>
      </c>
      <c r="I80" s="71">
        <v>1</v>
      </c>
      <c r="J80" s="71"/>
      <c r="K80" s="71"/>
      <c r="L80" s="71" t="s">
        <v>392</v>
      </c>
      <c r="M80" s="334">
        <v>42689</v>
      </c>
      <c r="N80" s="269" t="s">
        <v>144</v>
      </c>
    </row>
    <row r="81" spans="1:19" s="1" customFormat="1" ht="24" x14ac:dyDescent="0.2">
      <c r="A81" s="202">
        <v>71</v>
      </c>
      <c r="B81" s="274" t="s">
        <v>391</v>
      </c>
      <c r="C81" s="107" t="s">
        <v>390</v>
      </c>
      <c r="D81" s="71" t="s">
        <v>250</v>
      </c>
      <c r="E81" s="293" t="s">
        <v>250</v>
      </c>
      <c r="F81" s="202">
        <v>1</v>
      </c>
      <c r="G81" s="271">
        <v>3300000</v>
      </c>
      <c r="H81" s="271">
        <f t="shared" si="17"/>
        <v>3300000</v>
      </c>
      <c r="I81" s="71">
        <v>1</v>
      </c>
      <c r="J81" s="71"/>
      <c r="K81" s="71"/>
      <c r="L81" s="71" t="s">
        <v>490</v>
      </c>
      <c r="M81" s="334">
        <v>42978</v>
      </c>
      <c r="N81" s="269" t="s">
        <v>491</v>
      </c>
    </row>
    <row r="82" spans="1:19" s="1" customFormat="1" x14ac:dyDescent="0.2">
      <c r="A82" s="202">
        <v>72</v>
      </c>
      <c r="B82" s="49" t="s">
        <v>244</v>
      </c>
      <c r="C82" s="48" t="s">
        <v>39</v>
      </c>
      <c r="D82" s="48" t="s">
        <v>245</v>
      </c>
      <c r="E82" s="48" t="s">
        <v>246</v>
      </c>
      <c r="F82" s="62">
        <v>1</v>
      </c>
      <c r="G82" s="137">
        <v>322866</v>
      </c>
      <c r="H82" s="137">
        <f t="shared" si="17"/>
        <v>322866</v>
      </c>
      <c r="I82" s="48">
        <v>1</v>
      </c>
      <c r="J82" s="48"/>
      <c r="K82" s="48"/>
      <c r="L82" s="48" t="s">
        <v>53</v>
      </c>
      <c r="M82" s="219">
        <v>42056</v>
      </c>
      <c r="N82" s="116" t="s">
        <v>247</v>
      </c>
    </row>
    <row r="83" spans="1:19" s="1" customFormat="1" x14ac:dyDescent="0.2">
      <c r="A83" s="202">
        <v>73</v>
      </c>
      <c r="B83" s="148" t="s">
        <v>334</v>
      </c>
      <c r="C83" s="71" t="s">
        <v>335</v>
      </c>
      <c r="D83" s="71" t="s">
        <v>336</v>
      </c>
      <c r="E83" s="71" t="s">
        <v>337</v>
      </c>
      <c r="F83" s="202">
        <v>1</v>
      </c>
      <c r="G83" s="271">
        <v>50000</v>
      </c>
      <c r="H83" s="271">
        <f>+G83*F83</f>
        <v>50000</v>
      </c>
      <c r="I83" s="71">
        <v>1</v>
      </c>
      <c r="J83" s="71"/>
      <c r="K83" s="71"/>
      <c r="L83" s="71" t="s">
        <v>53</v>
      </c>
      <c r="M83" s="219" t="s">
        <v>274</v>
      </c>
      <c r="N83" s="269" t="s">
        <v>76</v>
      </c>
    </row>
    <row r="84" spans="1:19" s="1" customFormat="1" x14ac:dyDescent="0.2">
      <c r="A84" s="202">
        <v>74</v>
      </c>
      <c r="B84" s="85" t="s">
        <v>401</v>
      </c>
      <c r="C84" s="48" t="s">
        <v>93</v>
      </c>
      <c r="D84" s="48" t="s">
        <v>709</v>
      </c>
      <c r="E84" s="48" t="s">
        <v>509</v>
      </c>
      <c r="F84" s="71">
        <v>1</v>
      </c>
      <c r="G84" s="246">
        <v>150000</v>
      </c>
      <c r="H84" s="137">
        <f t="shared" si="5"/>
        <v>150000</v>
      </c>
      <c r="I84" s="48">
        <v>1</v>
      </c>
      <c r="J84" s="48"/>
      <c r="K84" s="48"/>
      <c r="L84" s="48" t="s">
        <v>53</v>
      </c>
      <c r="M84" s="219" t="s">
        <v>274</v>
      </c>
      <c r="N84" s="49" t="s">
        <v>94</v>
      </c>
    </row>
    <row r="85" spans="1:19" s="1" customFormat="1" x14ac:dyDescent="0.2">
      <c r="A85" s="202">
        <v>75</v>
      </c>
      <c r="B85" s="85" t="s">
        <v>189</v>
      </c>
      <c r="C85" s="48" t="s">
        <v>261</v>
      </c>
      <c r="D85" s="48" t="s">
        <v>262</v>
      </c>
      <c r="E85" s="24" t="s">
        <v>263</v>
      </c>
      <c r="F85" s="266">
        <v>1</v>
      </c>
      <c r="G85" s="248">
        <v>200000</v>
      </c>
      <c r="H85" s="137">
        <f t="shared" si="5"/>
        <v>200000</v>
      </c>
      <c r="I85" s="48">
        <v>1</v>
      </c>
      <c r="J85" s="48"/>
      <c r="K85" s="48"/>
      <c r="L85" s="48" t="s">
        <v>53</v>
      </c>
      <c r="M85" s="219" t="s">
        <v>264</v>
      </c>
      <c r="N85" s="49" t="s">
        <v>151</v>
      </c>
    </row>
    <row r="86" spans="1:19" s="1" customFormat="1" x14ac:dyDescent="0.2">
      <c r="A86" s="202">
        <v>76</v>
      </c>
      <c r="B86" s="85" t="s">
        <v>445</v>
      </c>
      <c r="C86" s="48" t="s">
        <v>277</v>
      </c>
      <c r="D86" s="223" t="s">
        <v>446</v>
      </c>
      <c r="E86" s="223" t="s">
        <v>273</v>
      </c>
      <c r="F86" s="266">
        <v>1</v>
      </c>
      <c r="G86" s="248">
        <v>150000</v>
      </c>
      <c r="H86" s="150">
        <f>+G86*F86</f>
        <v>150000</v>
      </c>
      <c r="I86" s="48">
        <v>1</v>
      </c>
      <c r="J86" s="48"/>
      <c r="K86" s="48"/>
      <c r="L86" s="48" t="s">
        <v>53</v>
      </c>
      <c r="M86" s="219" t="s">
        <v>274</v>
      </c>
      <c r="N86" s="49" t="s">
        <v>269</v>
      </c>
    </row>
    <row r="87" spans="1:19" s="1" customFormat="1" x14ac:dyDescent="0.2">
      <c r="A87" s="202">
        <v>77</v>
      </c>
      <c r="B87" s="85" t="s">
        <v>189</v>
      </c>
      <c r="C87" s="48" t="s">
        <v>39</v>
      </c>
      <c r="D87" s="48"/>
      <c r="E87" s="48" t="s">
        <v>97</v>
      </c>
      <c r="F87" s="71">
        <v>1</v>
      </c>
      <c r="G87" s="246">
        <v>150000</v>
      </c>
      <c r="H87" s="137">
        <f t="shared" ref="H87:H100" si="21">+G87*F87</f>
        <v>150000</v>
      </c>
      <c r="I87" s="48">
        <v>1</v>
      </c>
      <c r="J87" s="48"/>
      <c r="K87" s="48"/>
      <c r="L87" s="48" t="s">
        <v>53</v>
      </c>
      <c r="M87" s="219" t="s">
        <v>274</v>
      </c>
      <c r="N87" s="49" t="s">
        <v>45</v>
      </c>
    </row>
    <row r="88" spans="1:19" s="1" customFormat="1" x14ac:dyDescent="0.2">
      <c r="A88" s="202">
        <v>78</v>
      </c>
      <c r="B88" s="85" t="s">
        <v>195</v>
      </c>
      <c r="C88" s="48" t="s">
        <v>39</v>
      </c>
      <c r="D88" s="97"/>
      <c r="E88" s="266" t="s">
        <v>237</v>
      </c>
      <c r="F88" s="266">
        <v>1</v>
      </c>
      <c r="G88" s="333">
        <v>1100000</v>
      </c>
      <c r="H88" s="333">
        <f t="shared" si="21"/>
        <v>1100000</v>
      </c>
      <c r="I88" s="103">
        <v>1</v>
      </c>
      <c r="J88" s="103"/>
      <c r="K88" s="104"/>
      <c r="L88" s="48" t="s">
        <v>53</v>
      </c>
      <c r="M88" s="219" t="s">
        <v>274</v>
      </c>
      <c r="N88" s="49" t="s">
        <v>43</v>
      </c>
    </row>
    <row r="89" spans="1:19" s="1" customFormat="1" x14ac:dyDescent="0.2">
      <c r="A89" s="202">
        <v>79</v>
      </c>
      <c r="B89" s="85" t="s">
        <v>366</v>
      </c>
      <c r="C89" s="62" t="s">
        <v>39</v>
      </c>
      <c r="D89" s="277" t="s">
        <v>338</v>
      </c>
      <c r="E89" s="277" t="s">
        <v>338</v>
      </c>
      <c r="F89" s="277">
        <v>1</v>
      </c>
      <c r="G89" s="280">
        <v>1500000</v>
      </c>
      <c r="H89" s="280">
        <f t="shared" si="21"/>
        <v>1500000</v>
      </c>
      <c r="I89" s="17">
        <v>1</v>
      </c>
      <c r="J89" s="17"/>
      <c r="K89" s="101"/>
      <c r="L89" s="62" t="s">
        <v>53</v>
      </c>
      <c r="M89" s="52" t="s">
        <v>274</v>
      </c>
      <c r="N89" s="214" t="s">
        <v>574</v>
      </c>
    </row>
    <row r="90" spans="1:19" s="1" customFormat="1" x14ac:dyDescent="0.2">
      <c r="A90" s="202">
        <v>80</v>
      </c>
      <c r="B90" s="49" t="s">
        <v>540</v>
      </c>
      <c r="C90" s="48" t="s">
        <v>28</v>
      </c>
      <c r="D90" s="48" t="s">
        <v>575</v>
      </c>
      <c r="E90" s="48" t="s">
        <v>576</v>
      </c>
      <c r="F90" s="48">
        <v>1</v>
      </c>
      <c r="G90" s="137">
        <v>1100000</v>
      </c>
      <c r="H90" s="137">
        <f t="shared" si="21"/>
        <v>1100000</v>
      </c>
      <c r="I90" s="48">
        <v>1</v>
      </c>
      <c r="J90" s="48"/>
      <c r="K90" s="48"/>
      <c r="L90" s="48" t="s">
        <v>53</v>
      </c>
      <c r="M90" s="219">
        <v>41885</v>
      </c>
      <c r="N90" s="116" t="s">
        <v>86</v>
      </c>
      <c r="O90" s="259"/>
      <c r="P90" s="259"/>
      <c r="Q90" s="259"/>
      <c r="R90" s="259"/>
      <c r="S90" s="259"/>
    </row>
    <row r="91" spans="1:19" s="1" customFormat="1" ht="25.5" x14ac:dyDescent="0.2">
      <c r="A91" s="202">
        <v>81</v>
      </c>
      <c r="B91" s="148" t="s">
        <v>394</v>
      </c>
      <c r="C91" s="71" t="s">
        <v>353</v>
      </c>
      <c r="D91" s="71" t="s">
        <v>250</v>
      </c>
      <c r="E91" s="293">
        <v>159487</v>
      </c>
      <c r="F91" s="202">
        <v>1</v>
      </c>
      <c r="G91" s="271">
        <v>300000</v>
      </c>
      <c r="H91" s="271">
        <f t="shared" si="21"/>
        <v>300000</v>
      </c>
      <c r="I91" s="71">
        <v>1</v>
      </c>
      <c r="J91" s="71"/>
      <c r="K91" s="71"/>
      <c r="L91" s="71" t="s">
        <v>392</v>
      </c>
      <c r="M91" s="334">
        <v>42689</v>
      </c>
      <c r="N91" s="269" t="s">
        <v>144</v>
      </c>
    </row>
    <row r="92" spans="1:19" s="1" customFormat="1" x14ac:dyDescent="0.2">
      <c r="A92" s="202">
        <v>82</v>
      </c>
      <c r="B92" s="49" t="s">
        <v>77</v>
      </c>
      <c r="C92" s="48"/>
      <c r="D92" s="49"/>
      <c r="E92" s="49"/>
      <c r="F92" s="48">
        <v>1</v>
      </c>
      <c r="G92" s="137">
        <v>350000</v>
      </c>
      <c r="H92" s="137">
        <f t="shared" si="21"/>
        <v>350000</v>
      </c>
      <c r="I92" s="48">
        <v>1</v>
      </c>
      <c r="J92" s="48"/>
      <c r="K92" s="48"/>
      <c r="L92" s="48" t="s">
        <v>82</v>
      </c>
      <c r="M92" s="219">
        <v>41306</v>
      </c>
      <c r="N92" s="134" t="s">
        <v>144</v>
      </c>
    </row>
    <row r="93" spans="1:19" s="1" customFormat="1" x14ac:dyDescent="0.2">
      <c r="A93" s="202">
        <v>83</v>
      </c>
      <c r="B93" s="49" t="s">
        <v>132</v>
      </c>
      <c r="C93" s="48"/>
      <c r="D93" s="48" t="s">
        <v>131</v>
      </c>
      <c r="E93" s="290"/>
      <c r="F93" s="48">
        <v>2</v>
      </c>
      <c r="G93" s="137">
        <v>65000</v>
      </c>
      <c r="H93" s="137">
        <f t="shared" si="21"/>
        <v>130000</v>
      </c>
      <c r="I93" s="48">
        <v>2</v>
      </c>
      <c r="J93" s="48"/>
      <c r="K93" s="48"/>
      <c r="L93" s="48" t="s">
        <v>53</v>
      </c>
      <c r="M93" s="219">
        <v>42118</v>
      </c>
      <c r="N93" s="116" t="s">
        <v>184</v>
      </c>
    </row>
    <row r="94" spans="1:19" s="1" customFormat="1" x14ac:dyDescent="0.2">
      <c r="A94" s="202">
        <v>84</v>
      </c>
      <c r="B94" s="49" t="s">
        <v>132</v>
      </c>
      <c r="C94" s="48"/>
      <c r="D94" s="48" t="s">
        <v>131</v>
      </c>
      <c r="E94" s="290"/>
      <c r="F94" s="48">
        <v>1</v>
      </c>
      <c r="G94" s="137">
        <v>65000</v>
      </c>
      <c r="H94" s="137">
        <f t="shared" si="21"/>
        <v>65000</v>
      </c>
      <c r="I94" s="48">
        <v>1</v>
      </c>
      <c r="J94" s="48"/>
      <c r="K94" s="48"/>
      <c r="L94" s="48" t="s">
        <v>53</v>
      </c>
      <c r="M94" s="219">
        <v>42118</v>
      </c>
      <c r="N94" s="116" t="s">
        <v>194</v>
      </c>
    </row>
    <row r="95" spans="1:19" s="1" customFormat="1" x14ac:dyDescent="0.2">
      <c r="A95" s="202">
        <v>85</v>
      </c>
      <c r="B95" s="49" t="s">
        <v>259</v>
      </c>
      <c r="C95" s="48" t="s">
        <v>107</v>
      </c>
      <c r="D95" s="48" t="s">
        <v>159</v>
      </c>
      <c r="E95" s="62" t="s">
        <v>486</v>
      </c>
      <c r="F95" s="48">
        <v>1</v>
      </c>
      <c r="G95" s="137">
        <v>1150000</v>
      </c>
      <c r="H95" s="137">
        <f t="shared" si="21"/>
        <v>1150000</v>
      </c>
      <c r="I95" s="48">
        <v>1</v>
      </c>
      <c r="J95" s="48"/>
      <c r="K95" s="48"/>
      <c r="L95" s="48" t="s">
        <v>487</v>
      </c>
      <c r="M95" s="219" t="s">
        <v>274</v>
      </c>
      <c r="N95" s="116" t="s">
        <v>489</v>
      </c>
    </row>
    <row r="96" spans="1:19" s="1" customFormat="1" x14ac:dyDescent="0.2">
      <c r="A96" s="202">
        <v>86</v>
      </c>
      <c r="B96" s="49" t="s">
        <v>259</v>
      </c>
      <c r="C96" s="48" t="s">
        <v>107</v>
      </c>
      <c r="D96" s="48" t="s">
        <v>159</v>
      </c>
      <c r="E96" s="62" t="s">
        <v>160</v>
      </c>
      <c r="F96" s="48">
        <v>1</v>
      </c>
      <c r="G96" s="137">
        <v>1150000</v>
      </c>
      <c r="H96" s="137">
        <f t="shared" si="21"/>
        <v>1150000</v>
      </c>
      <c r="I96" s="48">
        <v>1</v>
      </c>
      <c r="J96" s="48"/>
      <c r="K96" s="48"/>
      <c r="L96" s="48" t="s">
        <v>53</v>
      </c>
      <c r="M96" s="219" t="s">
        <v>274</v>
      </c>
      <c r="N96" s="116" t="s">
        <v>161</v>
      </c>
    </row>
    <row r="97" spans="1:14" s="1" customFormat="1" x14ac:dyDescent="0.2">
      <c r="A97" s="202">
        <v>87</v>
      </c>
      <c r="B97" s="49" t="s">
        <v>260</v>
      </c>
      <c r="C97" s="48" t="s">
        <v>107</v>
      </c>
      <c r="D97" s="48" t="s">
        <v>108</v>
      </c>
      <c r="E97" s="48" t="s">
        <v>457</v>
      </c>
      <c r="F97" s="48">
        <v>1</v>
      </c>
      <c r="G97" s="137">
        <v>1500000</v>
      </c>
      <c r="H97" s="137">
        <f t="shared" si="21"/>
        <v>1500000</v>
      </c>
      <c r="I97" s="48">
        <v>1</v>
      </c>
      <c r="J97" s="48"/>
      <c r="K97" s="48"/>
      <c r="L97" s="48" t="s">
        <v>458</v>
      </c>
      <c r="M97" s="219">
        <v>41957</v>
      </c>
      <c r="N97" s="116" t="s">
        <v>485</v>
      </c>
    </row>
    <row r="98" spans="1:14" s="1" customFormat="1" x14ac:dyDescent="0.2">
      <c r="A98" s="202">
        <v>88</v>
      </c>
      <c r="B98" s="49" t="s">
        <v>367</v>
      </c>
      <c r="C98" s="62" t="s">
        <v>107</v>
      </c>
      <c r="D98" s="62" t="s">
        <v>548</v>
      </c>
      <c r="E98" s="62" t="s">
        <v>162</v>
      </c>
      <c r="F98" s="62">
        <v>1</v>
      </c>
      <c r="G98" s="137">
        <v>1150000</v>
      </c>
      <c r="H98" s="137">
        <f t="shared" si="21"/>
        <v>1150000</v>
      </c>
      <c r="I98" s="62">
        <v>1</v>
      </c>
      <c r="J98" s="62"/>
      <c r="K98" s="62"/>
      <c r="L98" s="62" t="s">
        <v>53</v>
      </c>
      <c r="M98" s="52" t="s">
        <v>274</v>
      </c>
      <c r="N98" s="132" t="s">
        <v>488</v>
      </c>
    </row>
    <row r="99" spans="1:14" s="1" customFormat="1" x14ac:dyDescent="0.2">
      <c r="A99" s="202">
        <v>89</v>
      </c>
      <c r="B99" s="49" t="s">
        <v>163</v>
      </c>
      <c r="C99" s="48" t="s">
        <v>164</v>
      </c>
      <c r="D99" s="48" t="s">
        <v>303</v>
      </c>
      <c r="E99" s="48" t="s">
        <v>165</v>
      </c>
      <c r="F99" s="62">
        <v>1</v>
      </c>
      <c r="G99" s="137">
        <v>1150000</v>
      </c>
      <c r="H99" s="137">
        <f t="shared" si="21"/>
        <v>1150000</v>
      </c>
      <c r="I99" s="48">
        <v>1</v>
      </c>
      <c r="J99" s="48"/>
      <c r="K99" s="48"/>
      <c r="L99" s="48" t="s">
        <v>53</v>
      </c>
      <c r="M99" s="219" t="s">
        <v>274</v>
      </c>
      <c r="N99" s="116" t="s">
        <v>161</v>
      </c>
    </row>
    <row r="100" spans="1:14" s="1" customFormat="1" x14ac:dyDescent="0.2">
      <c r="A100" s="202">
        <v>90</v>
      </c>
      <c r="B100" s="49" t="s">
        <v>163</v>
      </c>
      <c r="C100" s="48" t="s">
        <v>164</v>
      </c>
      <c r="D100" s="48" t="s">
        <v>303</v>
      </c>
      <c r="E100" s="48" t="s">
        <v>304</v>
      </c>
      <c r="F100" s="62">
        <v>1</v>
      </c>
      <c r="G100" s="137">
        <v>1000000</v>
      </c>
      <c r="H100" s="137">
        <f t="shared" si="21"/>
        <v>1000000</v>
      </c>
      <c r="I100" s="48">
        <v>1</v>
      </c>
      <c r="J100" s="48"/>
      <c r="K100" s="48"/>
      <c r="L100" s="48" t="s">
        <v>53</v>
      </c>
      <c r="M100" s="219" t="s">
        <v>274</v>
      </c>
      <c r="N100" s="116" t="s">
        <v>484</v>
      </c>
    </row>
    <row r="101" spans="1:14" s="1" customFormat="1" x14ac:dyDescent="0.2">
      <c r="A101" s="202">
        <v>91</v>
      </c>
      <c r="B101" s="2" t="s">
        <v>412</v>
      </c>
      <c r="C101" s="62" t="s">
        <v>240</v>
      </c>
      <c r="D101" s="62" t="s">
        <v>241</v>
      </c>
      <c r="E101" s="62" t="s">
        <v>443</v>
      </c>
      <c r="F101" s="62">
        <v>1</v>
      </c>
      <c r="G101" s="137">
        <v>900000</v>
      </c>
      <c r="H101" s="137">
        <f t="shared" si="5"/>
        <v>900000</v>
      </c>
      <c r="I101" s="62">
        <v>1</v>
      </c>
      <c r="J101" s="62"/>
      <c r="K101" s="62"/>
      <c r="L101" s="62" t="s">
        <v>53</v>
      </c>
      <c r="M101" s="219" t="s">
        <v>274</v>
      </c>
      <c r="N101" s="132" t="s">
        <v>269</v>
      </c>
    </row>
    <row r="102" spans="1:14" s="1" customFormat="1" x14ac:dyDescent="0.2">
      <c r="A102" s="202">
        <v>92</v>
      </c>
      <c r="B102" s="2" t="s">
        <v>412</v>
      </c>
      <c r="C102" s="62" t="s">
        <v>240</v>
      </c>
      <c r="D102" s="62" t="s">
        <v>241</v>
      </c>
      <c r="E102" s="62" t="s">
        <v>251</v>
      </c>
      <c r="F102" s="62">
        <v>1</v>
      </c>
      <c r="G102" s="137">
        <v>900000</v>
      </c>
      <c r="H102" s="137">
        <f t="shared" si="5"/>
        <v>900000</v>
      </c>
      <c r="I102" s="62">
        <v>1</v>
      </c>
      <c r="J102" s="62"/>
      <c r="K102" s="62"/>
      <c r="L102" s="62" t="s">
        <v>53</v>
      </c>
      <c r="M102" s="219" t="s">
        <v>274</v>
      </c>
      <c r="N102" s="132" t="s">
        <v>242</v>
      </c>
    </row>
    <row r="103" spans="1:14" s="1" customFormat="1" ht="25.5" x14ac:dyDescent="0.2">
      <c r="A103" s="202">
        <v>93</v>
      </c>
      <c r="B103" s="148" t="s">
        <v>393</v>
      </c>
      <c r="C103" s="71" t="s">
        <v>612</v>
      </c>
      <c r="D103" s="71" t="s">
        <v>613</v>
      </c>
      <c r="E103" s="293" t="s">
        <v>351</v>
      </c>
      <c r="F103" s="202">
        <v>1</v>
      </c>
      <c r="G103" s="271">
        <v>2000000</v>
      </c>
      <c r="H103" s="271">
        <f t="shared" si="5"/>
        <v>2000000</v>
      </c>
      <c r="I103" s="71">
        <v>1</v>
      </c>
      <c r="J103" s="71"/>
      <c r="K103" s="71"/>
      <c r="L103" s="71" t="s">
        <v>392</v>
      </c>
      <c r="M103" s="334">
        <v>42689</v>
      </c>
      <c r="N103" s="269" t="s">
        <v>144</v>
      </c>
    </row>
    <row r="104" spans="1:14" s="1" customFormat="1" ht="25.5" x14ac:dyDescent="0.2">
      <c r="A104" s="202">
        <v>94</v>
      </c>
      <c r="B104" s="148" t="s">
        <v>494</v>
      </c>
      <c r="C104" s="71" t="s">
        <v>350</v>
      </c>
      <c r="D104" s="71" t="s">
        <v>493</v>
      </c>
      <c r="E104" s="293" t="s">
        <v>492</v>
      </c>
      <c r="F104" s="202">
        <v>1</v>
      </c>
      <c r="G104" s="271">
        <v>2000000</v>
      </c>
      <c r="H104" s="271">
        <f t="shared" ref="H104:H108" si="22">+G104*F104</f>
        <v>2000000</v>
      </c>
      <c r="I104" s="71">
        <v>1</v>
      </c>
      <c r="J104" s="71"/>
      <c r="K104" s="71"/>
      <c r="L104" s="71" t="s">
        <v>490</v>
      </c>
      <c r="M104" s="334">
        <v>42978</v>
      </c>
      <c r="N104" s="269" t="s">
        <v>491</v>
      </c>
    </row>
    <row r="105" spans="1:14" s="1" customFormat="1" x14ac:dyDescent="0.2">
      <c r="A105" s="202">
        <v>95</v>
      </c>
      <c r="B105" s="85" t="s">
        <v>158</v>
      </c>
      <c r="C105" s="48" t="s">
        <v>58</v>
      </c>
      <c r="D105" s="49"/>
      <c r="E105" s="48" t="s">
        <v>622</v>
      </c>
      <c r="F105" s="48">
        <v>1</v>
      </c>
      <c r="G105" s="137">
        <v>50000</v>
      </c>
      <c r="H105" s="137">
        <f t="shared" si="22"/>
        <v>50000</v>
      </c>
      <c r="I105" s="48">
        <v>1</v>
      </c>
      <c r="J105" s="48"/>
      <c r="K105" s="48"/>
      <c r="L105" s="48" t="s">
        <v>53</v>
      </c>
      <c r="M105" s="219" t="s">
        <v>42</v>
      </c>
      <c r="N105" s="49" t="s">
        <v>27</v>
      </c>
    </row>
    <row r="106" spans="1:14" s="1" customFormat="1" x14ac:dyDescent="0.2">
      <c r="A106" s="202">
        <v>96</v>
      </c>
      <c r="B106" s="85" t="s">
        <v>642</v>
      </c>
      <c r="C106" s="48"/>
      <c r="D106" s="49" t="s">
        <v>637</v>
      </c>
      <c r="E106" s="48" t="s">
        <v>638</v>
      </c>
      <c r="F106" s="48">
        <v>1</v>
      </c>
      <c r="G106" s="137">
        <v>450000</v>
      </c>
      <c r="H106" s="143">
        <f t="shared" si="22"/>
        <v>450000</v>
      </c>
      <c r="I106" s="48">
        <v>1</v>
      </c>
      <c r="J106" s="48"/>
      <c r="K106" s="48"/>
      <c r="L106" s="48" t="s">
        <v>465</v>
      </c>
      <c r="M106" s="318">
        <v>43264</v>
      </c>
      <c r="N106" s="116" t="s">
        <v>144</v>
      </c>
    </row>
    <row r="107" spans="1:14" s="1" customFormat="1" x14ac:dyDescent="0.2">
      <c r="A107" s="202">
        <v>97</v>
      </c>
      <c r="B107" s="85" t="s">
        <v>643</v>
      </c>
      <c r="C107" s="48" t="s">
        <v>639</v>
      </c>
      <c r="D107" s="49" t="s">
        <v>640</v>
      </c>
      <c r="E107" s="48" t="s">
        <v>641</v>
      </c>
      <c r="F107" s="48">
        <v>1</v>
      </c>
      <c r="G107" s="137">
        <v>450000</v>
      </c>
      <c r="H107" s="143">
        <f t="shared" si="22"/>
        <v>450000</v>
      </c>
      <c r="I107" s="48">
        <v>1</v>
      </c>
      <c r="J107" s="48"/>
      <c r="K107" s="48"/>
      <c r="L107" s="48" t="s">
        <v>465</v>
      </c>
      <c r="M107" s="318">
        <v>43264</v>
      </c>
      <c r="N107" s="116" t="s">
        <v>144</v>
      </c>
    </row>
    <row r="108" spans="1:14" s="1" customFormat="1" ht="25.5" x14ac:dyDescent="0.2">
      <c r="A108" s="202">
        <v>98</v>
      </c>
      <c r="B108" s="355" t="s">
        <v>679</v>
      </c>
      <c r="C108" s="71" t="s">
        <v>107</v>
      </c>
      <c r="D108" s="71" t="s">
        <v>680</v>
      </c>
      <c r="E108" s="71" t="s">
        <v>681</v>
      </c>
      <c r="F108" s="71">
        <v>1</v>
      </c>
      <c r="G108" s="271">
        <v>1200000</v>
      </c>
      <c r="H108" s="143">
        <f t="shared" si="22"/>
        <v>1200000</v>
      </c>
      <c r="I108" s="71">
        <v>1</v>
      </c>
      <c r="J108" s="71"/>
      <c r="K108" s="71"/>
      <c r="L108" s="71" t="s">
        <v>682</v>
      </c>
      <c r="M108" s="336">
        <v>43327</v>
      </c>
      <c r="N108" s="269" t="s">
        <v>683</v>
      </c>
    </row>
    <row r="109" spans="1:14" s="1" customFormat="1" ht="51" x14ac:dyDescent="0.2">
      <c r="A109" s="202">
        <v>99</v>
      </c>
      <c r="B109" s="148" t="s">
        <v>685</v>
      </c>
      <c r="C109" s="71" t="s">
        <v>686</v>
      </c>
      <c r="D109" s="71" t="s">
        <v>497</v>
      </c>
      <c r="E109" s="71" t="s">
        <v>332</v>
      </c>
      <c r="F109" s="202">
        <v>1</v>
      </c>
      <c r="G109" s="271">
        <v>150000</v>
      </c>
      <c r="H109" s="271">
        <f>+G109*F109</f>
        <v>150000</v>
      </c>
      <c r="I109" s="71">
        <v>1</v>
      </c>
      <c r="J109" s="71"/>
      <c r="K109" s="71"/>
      <c r="L109" s="71" t="s">
        <v>349</v>
      </c>
      <c r="M109" s="334">
        <v>43327</v>
      </c>
      <c r="N109" s="269" t="s">
        <v>76</v>
      </c>
    </row>
    <row r="110" spans="1:14" s="1" customFormat="1" ht="25.5" x14ac:dyDescent="0.2">
      <c r="A110" s="202">
        <v>100</v>
      </c>
      <c r="B110" s="148" t="s">
        <v>394</v>
      </c>
      <c r="C110" s="71" t="s">
        <v>353</v>
      </c>
      <c r="D110" s="71" t="s">
        <v>250</v>
      </c>
      <c r="E110" s="293"/>
      <c r="F110" s="202">
        <v>1</v>
      </c>
      <c r="G110" s="271">
        <v>300000</v>
      </c>
      <c r="H110" s="271">
        <f t="shared" ref="H110:H117" si="23">+G110*F110</f>
        <v>300000</v>
      </c>
      <c r="I110" s="71">
        <v>1</v>
      </c>
      <c r="J110" s="71"/>
      <c r="K110" s="71"/>
      <c r="L110" s="71" t="s">
        <v>687</v>
      </c>
      <c r="M110" s="334">
        <v>43327</v>
      </c>
      <c r="N110" s="269" t="s">
        <v>144</v>
      </c>
    </row>
    <row r="111" spans="1:14" s="1" customFormat="1" x14ac:dyDescent="0.2">
      <c r="A111" s="202">
        <v>101</v>
      </c>
      <c r="B111" s="355" t="s">
        <v>691</v>
      </c>
      <c r="C111" s="71" t="s">
        <v>692</v>
      </c>
      <c r="D111" s="71"/>
      <c r="E111" s="71"/>
      <c r="F111" s="71">
        <v>1</v>
      </c>
      <c r="G111" s="271">
        <v>873460</v>
      </c>
      <c r="H111" s="143">
        <f t="shared" si="23"/>
        <v>873460</v>
      </c>
      <c r="I111" s="71">
        <v>1</v>
      </c>
      <c r="J111" s="71"/>
      <c r="K111" s="71"/>
      <c r="L111" s="48" t="s">
        <v>465</v>
      </c>
      <c r="M111" s="336">
        <v>43355</v>
      </c>
      <c r="N111" s="269" t="s">
        <v>76</v>
      </c>
    </row>
    <row r="112" spans="1:14" s="1" customFormat="1" x14ac:dyDescent="0.2">
      <c r="A112" s="202">
        <v>102</v>
      </c>
      <c r="B112" s="355" t="s">
        <v>693</v>
      </c>
      <c r="C112" s="71" t="s">
        <v>692</v>
      </c>
      <c r="D112" s="71"/>
      <c r="E112" s="71"/>
      <c r="F112" s="71">
        <v>1</v>
      </c>
      <c r="G112" s="271">
        <v>66640</v>
      </c>
      <c r="H112" s="143">
        <f t="shared" si="23"/>
        <v>66640</v>
      </c>
      <c r="I112" s="71">
        <v>1</v>
      </c>
      <c r="J112" s="71"/>
      <c r="K112" s="71"/>
      <c r="L112" s="48" t="s">
        <v>465</v>
      </c>
      <c r="M112" s="336">
        <v>43355</v>
      </c>
      <c r="N112" s="269" t="s">
        <v>76</v>
      </c>
    </row>
    <row r="113" spans="1:14" s="1" customFormat="1" x14ac:dyDescent="0.2">
      <c r="A113" s="202">
        <v>103</v>
      </c>
      <c r="B113" s="355" t="s">
        <v>694</v>
      </c>
      <c r="C113" s="71" t="s">
        <v>695</v>
      </c>
      <c r="D113" s="71" t="s">
        <v>696</v>
      </c>
      <c r="E113" s="71" t="s">
        <v>697</v>
      </c>
      <c r="F113" s="71">
        <v>1</v>
      </c>
      <c r="G113" s="271">
        <v>360000</v>
      </c>
      <c r="H113" s="143">
        <f t="shared" si="23"/>
        <v>360000</v>
      </c>
      <c r="I113" s="71">
        <v>1</v>
      </c>
      <c r="J113" s="71"/>
      <c r="K113" s="71"/>
      <c r="L113" s="48" t="s">
        <v>465</v>
      </c>
      <c r="M113" s="336">
        <v>43411</v>
      </c>
      <c r="N113" s="269" t="s">
        <v>76</v>
      </c>
    </row>
    <row r="114" spans="1:14" s="1" customFormat="1" ht="25.5" x14ac:dyDescent="0.2">
      <c r="A114" s="202">
        <v>104</v>
      </c>
      <c r="B114" s="355" t="s">
        <v>699</v>
      </c>
      <c r="C114" s="71" t="s">
        <v>701</v>
      </c>
      <c r="D114" s="71" t="s">
        <v>702</v>
      </c>
      <c r="E114" s="71" t="s">
        <v>704</v>
      </c>
      <c r="F114" s="71">
        <v>1</v>
      </c>
      <c r="G114" s="280">
        <v>1400000</v>
      </c>
      <c r="H114" s="125">
        <f t="shared" si="23"/>
        <v>1400000</v>
      </c>
      <c r="I114" s="266">
        <v>1</v>
      </c>
      <c r="J114" s="266"/>
      <c r="K114" s="266"/>
      <c r="L114" s="71" t="s">
        <v>698</v>
      </c>
      <c r="M114" s="336">
        <v>43411</v>
      </c>
      <c r="N114" s="342" t="s">
        <v>76</v>
      </c>
    </row>
    <row r="115" spans="1:14" s="1" customFormat="1" ht="25.5" x14ac:dyDescent="0.2">
      <c r="A115" s="202">
        <v>105</v>
      </c>
      <c r="B115" s="355" t="s">
        <v>700</v>
      </c>
      <c r="C115" s="71" t="s">
        <v>701</v>
      </c>
      <c r="D115" s="71" t="s">
        <v>703</v>
      </c>
      <c r="E115" s="71" t="s">
        <v>705</v>
      </c>
      <c r="F115" s="71">
        <v>1</v>
      </c>
      <c r="G115" s="280">
        <v>1280000</v>
      </c>
      <c r="H115" s="125">
        <f t="shared" si="23"/>
        <v>1280000</v>
      </c>
      <c r="I115" s="266">
        <v>1</v>
      </c>
      <c r="J115" s="266"/>
      <c r="K115" s="266"/>
      <c r="L115" s="71" t="s">
        <v>698</v>
      </c>
      <c r="M115" s="336">
        <v>43411</v>
      </c>
      <c r="N115" s="342" t="s">
        <v>76</v>
      </c>
    </row>
    <row r="116" spans="1:14" s="1" customFormat="1" x14ac:dyDescent="0.2">
      <c r="A116" s="202"/>
      <c r="B116" s="355" t="s">
        <v>719</v>
      </c>
      <c r="C116" s="71" t="s">
        <v>107</v>
      </c>
      <c r="D116" s="71" t="s">
        <v>720</v>
      </c>
      <c r="E116" s="71" t="s">
        <v>721</v>
      </c>
      <c r="F116" s="71">
        <v>1</v>
      </c>
      <c r="G116" s="280">
        <v>1750000</v>
      </c>
      <c r="H116" s="125">
        <f t="shared" si="23"/>
        <v>1750000</v>
      </c>
      <c r="I116" s="266">
        <v>1</v>
      </c>
      <c r="J116" s="266"/>
      <c r="K116" s="266"/>
      <c r="L116" s="71" t="s">
        <v>46</v>
      </c>
      <c r="M116" s="336">
        <v>43546</v>
      </c>
      <c r="N116" s="342" t="s">
        <v>716</v>
      </c>
    </row>
    <row r="117" spans="1:14" s="1" customFormat="1" x14ac:dyDescent="0.2">
      <c r="A117" s="202"/>
      <c r="B117" s="355" t="s">
        <v>722</v>
      </c>
      <c r="C117" s="71" t="s">
        <v>107</v>
      </c>
      <c r="D117" s="71" t="s">
        <v>720</v>
      </c>
      <c r="E117" s="71" t="s">
        <v>723</v>
      </c>
      <c r="F117" s="71">
        <v>1</v>
      </c>
      <c r="G117" s="280">
        <v>1750000</v>
      </c>
      <c r="H117" s="125">
        <f t="shared" si="23"/>
        <v>1750000</v>
      </c>
      <c r="I117" s="266">
        <v>1</v>
      </c>
      <c r="J117" s="266"/>
      <c r="K117" s="266"/>
      <c r="L117" s="71" t="s">
        <v>46</v>
      </c>
      <c r="M117" s="336">
        <v>43546</v>
      </c>
      <c r="N117" s="342" t="s">
        <v>86</v>
      </c>
    </row>
    <row r="118" spans="1:14" s="1" customFormat="1" x14ac:dyDescent="0.2">
      <c r="A118" s="53"/>
      <c r="B118" s="238"/>
      <c r="C118" s="238"/>
      <c r="D118" s="238"/>
      <c r="E118" s="238"/>
      <c r="F118" s="53"/>
      <c r="G118" s="239"/>
      <c r="H118" s="241">
        <f t="shared" si="5"/>
        <v>0</v>
      </c>
      <c r="I118" s="102"/>
      <c r="J118" s="102"/>
      <c r="K118" s="102"/>
      <c r="L118" s="53"/>
      <c r="M118" s="53"/>
      <c r="N118" s="240"/>
    </row>
    <row r="119" spans="1:14" s="1" customFormat="1" x14ac:dyDescent="0.2">
      <c r="A119" s="62"/>
      <c r="B119" s="14"/>
      <c r="C119" s="14"/>
      <c r="D119" s="14"/>
      <c r="E119" s="14"/>
      <c r="F119" s="62"/>
      <c r="G119" s="137"/>
      <c r="H119" s="313">
        <f>+SUM(H10:H118)</f>
        <v>68777553.989999995</v>
      </c>
      <c r="I119" s="62"/>
      <c r="J119" s="62"/>
      <c r="K119" s="62"/>
      <c r="L119" s="62"/>
      <c r="M119" s="62"/>
      <c r="N119" s="2"/>
    </row>
    <row r="120" spans="1:14" s="1" customFormat="1" ht="12" x14ac:dyDescent="0.2">
      <c r="A120" s="18"/>
      <c r="B120" s="108"/>
      <c r="C120" s="108"/>
      <c r="D120" s="108"/>
      <c r="E120" s="108"/>
      <c r="F120" s="18"/>
      <c r="G120" s="127"/>
      <c r="H120" s="127"/>
      <c r="I120" s="18"/>
      <c r="J120" s="18"/>
      <c r="K120" s="18"/>
      <c r="L120" s="18"/>
      <c r="M120" s="18"/>
    </row>
    <row r="121" spans="1:14" s="1" customFormat="1" ht="12" x14ac:dyDescent="0.2">
      <c r="A121" s="18"/>
      <c r="G121" s="127"/>
      <c r="H121" s="184"/>
      <c r="L121" s="18"/>
      <c r="M121" s="18"/>
    </row>
    <row r="122" spans="1:14" s="1" customFormat="1" ht="12" x14ac:dyDescent="0.2">
      <c r="A122" s="18"/>
      <c r="B122" s="283" t="s">
        <v>727</v>
      </c>
      <c r="G122" s="127"/>
      <c r="H122" s="283" t="s">
        <v>616</v>
      </c>
      <c r="L122" s="18"/>
      <c r="M122" s="18"/>
    </row>
    <row r="123" spans="1:14" s="1" customFormat="1" ht="12" x14ac:dyDescent="0.2">
      <c r="A123" s="18"/>
      <c r="G123" s="127"/>
      <c r="H123" s="140"/>
      <c r="L123" s="18"/>
      <c r="M123" s="18"/>
    </row>
  </sheetData>
  <mergeCells count="16">
    <mergeCell ref="A7:N7"/>
    <mergeCell ref="B8:B9"/>
    <mergeCell ref="C8:C9"/>
    <mergeCell ref="D8:D9"/>
    <mergeCell ref="E8:E9"/>
    <mergeCell ref="N8:N9"/>
    <mergeCell ref="F8:F9"/>
    <mergeCell ref="G8:G9"/>
    <mergeCell ref="H8:H9"/>
    <mergeCell ref="I8:K8"/>
    <mergeCell ref="L8:L9"/>
    <mergeCell ref="F1:N1"/>
    <mergeCell ref="F2:N2"/>
    <mergeCell ref="F3:N3"/>
    <mergeCell ref="A5:N5"/>
    <mergeCell ref="A6:N6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rgb="FFFF99CC"/>
    <pageSetUpPr fitToPage="1"/>
  </sheetPr>
  <dimension ref="A1:N160"/>
  <sheetViews>
    <sheetView topLeftCell="B1" zoomScaleNormal="100" workbookViewId="0">
      <selection activeCell="E159" sqref="E159"/>
    </sheetView>
  </sheetViews>
  <sheetFormatPr baseColWidth="10" defaultColWidth="11.42578125" defaultRowHeight="12" x14ac:dyDescent="0.2"/>
  <cols>
    <col min="1" max="1" width="4.28515625" style="18" customWidth="1"/>
    <col min="2" max="2" width="32.5703125" style="1" customWidth="1"/>
    <col min="3" max="3" width="13.7109375" style="18" customWidth="1"/>
    <col min="4" max="4" width="17.7109375" style="1" customWidth="1"/>
    <col min="5" max="5" width="53.7109375" style="1" customWidth="1"/>
    <col min="6" max="6" width="15.140625" style="18" customWidth="1"/>
    <col min="7" max="7" width="12.5703125" style="140" customWidth="1"/>
    <col min="8" max="8" width="16.85546875" style="140" customWidth="1"/>
    <col min="9" max="9" width="4.85546875" style="18" customWidth="1"/>
    <col min="10" max="10" width="4.28515625" style="1" customWidth="1"/>
    <col min="11" max="11" width="4.7109375" style="1" customWidth="1"/>
    <col min="12" max="12" width="24.7109375" style="1" customWidth="1"/>
    <col min="13" max="13" width="12.28515625" style="1" customWidth="1"/>
    <col min="14" max="14" width="45.42578125" style="1" customWidth="1"/>
    <col min="15" max="15" width="11.42578125" style="1" customWidth="1"/>
    <col min="16" max="16384" width="11.42578125" style="1"/>
  </cols>
  <sheetData>
    <row r="1" spans="1:14" ht="20.25" customHeight="1" x14ac:dyDescent="0.2">
      <c r="A1" s="212"/>
      <c r="B1" s="4"/>
      <c r="C1" s="272"/>
      <c r="D1" s="5"/>
      <c r="E1" s="5"/>
      <c r="F1" s="373" t="s">
        <v>7</v>
      </c>
      <c r="G1" s="374"/>
      <c r="H1" s="374"/>
      <c r="I1" s="374"/>
      <c r="J1" s="374"/>
      <c r="K1" s="374"/>
      <c r="L1" s="374"/>
      <c r="M1" s="374"/>
      <c r="N1" s="375"/>
    </row>
    <row r="2" spans="1:14" ht="19.5" customHeight="1" x14ac:dyDescent="0.2">
      <c r="A2" s="35"/>
      <c r="B2" s="7"/>
      <c r="C2" s="273"/>
      <c r="D2" s="8"/>
      <c r="E2" s="8"/>
      <c r="F2" s="373" t="s">
        <v>8</v>
      </c>
      <c r="G2" s="374"/>
      <c r="H2" s="374"/>
      <c r="I2" s="374"/>
      <c r="J2" s="374"/>
      <c r="K2" s="374"/>
      <c r="L2" s="374"/>
      <c r="M2" s="374"/>
      <c r="N2" s="375"/>
    </row>
    <row r="3" spans="1:14" s="11" customFormat="1" ht="16.5" customHeight="1" x14ac:dyDescent="0.2">
      <c r="A3" s="36" t="s">
        <v>416</v>
      </c>
      <c r="B3" s="10"/>
      <c r="C3" s="16"/>
      <c r="F3" s="376" t="s">
        <v>9</v>
      </c>
      <c r="G3" s="377"/>
      <c r="H3" s="377"/>
      <c r="I3" s="377"/>
      <c r="J3" s="377"/>
      <c r="K3" s="377"/>
      <c r="L3" s="377"/>
      <c r="M3" s="377"/>
      <c r="N3" s="378"/>
    </row>
    <row r="4" spans="1:14" x14ac:dyDescent="0.2">
      <c r="A4" s="37"/>
      <c r="B4" s="11"/>
      <c r="C4" s="16"/>
      <c r="D4" s="11"/>
      <c r="E4" s="11"/>
      <c r="F4" s="16"/>
      <c r="G4" s="158"/>
      <c r="H4" s="158"/>
      <c r="I4" s="16"/>
      <c r="J4" s="11"/>
      <c r="K4" s="11"/>
      <c r="L4" s="11"/>
      <c r="M4" s="11"/>
      <c r="N4" s="10"/>
    </row>
    <row r="5" spans="1:14" x14ac:dyDescent="0.2">
      <c r="A5" s="379" t="s">
        <v>139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1"/>
    </row>
    <row r="6" spans="1:14" x14ac:dyDescent="0.2">
      <c r="A6" s="370" t="s">
        <v>25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2"/>
    </row>
    <row r="7" spans="1:14" ht="20.25" customHeight="1" x14ac:dyDescent="0.2">
      <c r="A7" s="370" t="s">
        <v>68</v>
      </c>
      <c r="B7" s="371"/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2"/>
    </row>
    <row r="8" spans="1:14" ht="20.25" customHeight="1" x14ac:dyDescent="0.2">
      <c r="A8" s="365" t="s">
        <v>4</v>
      </c>
      <c r="B8" s="401" t="s">
        <v>0</v>
      </c>
      <c r="C8" s="365" t="s">
        <v>16</v>
      </c>
      <c r="D8" s="365" t="s">
        <v>17</v>
      </c>
      <c r="E8" s="365" t="s">
        <v>18</v>
      </c>
      <c r="F8" s="365" t="s">
        <v>13</v>
      </c>
      <c r="G8" s="382" t="s">
        <v>14</v>
      </c>
      <c r="H8" s="382" t="s">
        <v>1</v>
      </c>
      <c r="I8" s="389" t="s">
        <v>141</v>
      </c>
      <c r="J8" s="390"/>
      <c r="K8" s="391"/>
      <c r="L8" s="365" t="s">
        <v>2</v>
      </c>
      <c r="M8" s="363" t="s">
        <v>3</v>
      </c>
      <c r="N8" s="363" t="s">
        <v>5</v>
      </c>
    </row>
    <row r="9" spans="1:14" ht="20.25" customHeight="1" x14ac:dyDescent="0.2">
      <c r="A9" s="366"/>
      <c r="B9" s="402"/>
      <c r="C9" s="366"/>
      <c r="D9" s="366"/>
      <c r="E9" s="366"/>
      <c r="F9" s="366"/>
      <c r="G9" s="383"/>
      <c r="H9" s="383"/>
      <c r="I9" s="38" t="s">
        <v>12</v>
      </c>
      <c r="J9" s="38" t="s">
        <v>15</v>
      </c>
      <c r="K9" s="38" t="s">
        <v>22</v>
      </c>
      <c r="L9" s="366"/>
      <c r="M9" s="364"/>
      <c r="N9" s="364"/>
    </row>
    <row r="10" spans="1:14" ht="8.25" customHeight="1" x14ac:dyDescent="0.2">
      <c r="A10" s="284"/>
      <c r="B10" s="285"/>
      <c r="C10" s="285"/>
      <c r="D10" s="285"/>
      <c r="E10" s="285"/>
      <c r="F10" s="284"/>
      <c r="G10" s="286"/>
      <c r="H10" s="287"/>
      <c r="I10" s="284"/>
      <c r="J10" s="284"/>
      <c r="K10" s="284"/>
      <c r="L10" s="284"/>
      <c r="M10" s="284"/>
      <c r="N10" s="288"/>
    </row>
    <row r="11" spans="1:14" ht="12.75" customHeight="1" x14ac:dyDescent="0.2">
      <c r="A11" s="62">
        <v>1</v>
      </c>
      <c r="B11" s="12" t="s">
        <v>321</v>
      </c>
      <c r="C11" s="24" t="s">
        <v>218</v>
      </c>
      <c r="D11" s="24" t="s">
        <v>322</v>
      </c>
      <c r="E11" s="24" t="s">
        <v>323</v>
      </c>
      <c r="F11" s="86">
        <v>1</v>
      </c>
      <c r="G11" s="331">
        <v>170000</v>
      </c>
      <c r="H11" s="331">
        <f t="shared" ref="H11:H156" si="0">+G11*F11</f>
        <v>170000</v>
      </c>
      <c r="I11" s="202">
        <v>1</v>
      </c>
      <c r="J11" s="202"/>
      <c r="K11" s="202"/>
      <c r="L11" s="72" t="s">
        <v>142</v>
      </c>
      <c r="M11" s="145">
        <v>42538</v>
      </c>
      <c r="N11" s="49" t="s">
        <v>150</v>
      </c>
    </row>
    <row r="12" spans="1:14" ht="21" customHeight="1" x14ac:dyDescent="0.2">
      <c r="A12" s="62">
        <v>2</v>
      </c>
      <c r="B12" s="275" t="s">
        <v>410</v>
      </c>
      <c r="C12" s="277"/>
      <c r="D12" s="277"/>
      <c r="E12" s="277"/>
      <c r="F12" s="202">
        <v>5</v>
      </c>
      <c r="G12" s="271">
        <v>80000</v>
      </c>
      <c r="H12" s="271">
        <f>+G12*F12</f>
        <v>400000</v>
      </c>
      <c r="I12" s="17">
        <v>5</v>
      </c>
      <c r="J12" s="17"/>
      <c r="K12" s="120"/>
      <c r="L12" s="203" t="s">
        <v>29</v>
      </c>
      <c r="M12" s="204">
        <v>2014</v>
      </c>
      <c r="N12" s="281" t="s">
        <v>411</v>
      </c>
    </row>
    <row r="13" spans="1:14" ht="12" customHeight="1" x14ac:dyDescent="0.2">
      <c r="A13" s="62">
        <v>3</v>
      </c>
      <c r="B13" s="12" t="s">
        <v>441</v>
      </c>
      <c r="C13" s="24"/>
      <c r="D13" s="24"/>
      <c r="E13" s="24" t="s">
        <v>295</v>
      </c>
      <c r="F13" s="86">
        <v>1</v>
      </c>
      <c r="G13" s="271">
        <v>65000</v>
      </c>
      <c r="H13" s="271">
        <f t="shared" ref="H13:H18" si="1">+G13*F13</f>
        <v>65000</v>
      </c>
      <c r="I13" s="202">
        <v>1</v>
      </c>
      <c r="J13" s="202"/>
      <c r="K13" s="202"/>
      <c r="L13" s="114" t="s">
        <v>142</v>
      </c>
      <c r="M13" s="52">
        <v>42408</v>
      </c>
      <c r="N13" s="2" t="s">
        <v>144</v>
      </c>
    </row>
    <row r="14" spans="1:14" ht="12.75" customHeight="1" x14ac:dyDescent="0.2">
      <c r="A14" s="62">
        <v>4</v>
      </c>
      <c r="B14" s="2" t="s">
        <v>480</v>
      </c>
      <c r="C14" s="62" t="s">
        <v>481</v>
      </c>
      <c r="D14" s="62" t="s">
        <v>482</v>
      </c>
      <c r="E14" s="62" t="s">
        <v>483</v>
      </c>
      <c r="F14" s="62">
        <v>1</v>
      </c>
      <c r="G14" s="141">
        <v>90000</v>
      </c>
      <c r="H14" s="141">
        <f>+G14*F14</f>
        <v>90000</v>
      </c>
      <c r="I14" s="62">
        <v>1</v>
      </c>
      <c r="J14" s="2"/>
      <c r="K14" s="2"/>
      <c r="L14" s="114" t="s">
        <v>142</v>
      </c>
      <c r="M14" s="52">
        <v>42950</v>
      </c>
      <c r="N14" s="2" t="s">
        <v>476</v>
      </c>
    </row>
    <row r="15" spans="1:14" ht="12.75" customHeight="1" x14ac:dyDescent="0.2">
      <c r="A15" s="62">
        <v>5</v>
      </c>
      <c r="B15" s="20" t="s">
        <v>166</v>
      </c>
      <c r="C15" s="202" t="s">
        <v>28</v>
      </c>
      <c r="D15" s="202" t="s">
        <v>268</v>
      </c>
      <c r="E15" s="107" t="s">
        <v>581</v>
      </c>
      <c r="F15" s="202">
        <v>1</v>
      </c>
      <c r="G15" s="271">
        <v>800000</v>
      </c>
      <c r="H15" s="271">
        <f t="shared" si="1"/>
        <v>800000</v>
      </c>
      <c r="I15" s="202">
        <v>1</v>
      </c>
      <c r="J15" s="202"/>
      <c r="K15" s="202"/>
      <c r="L15" s="203" t="s">
        <v>29</v>
      </c>
      <c r="M15" s="202" t="s">
        <v>26</v>
      </c>
      <c r="N15" s="20" t="s">
        <v>267</v>
      </c>
    </row>
    <row r="16" spans="1:14" ht="12.75" customHeight="1" x14ac:dyDescent="0.2">
      <c r="A16" s="62">
        <v>6</v>
      </c>
      <c r="B16" s="20" t="s">
        <v>166</v>
      </c>
      <c r="C16" s="202" t="s">
        <v>28</v>
      </c>
      <c r="D16" s="202" t="s">
        <v>268</v>
      </c>
      <c r="E16" s="107" t="s">
        <v>582</v>
      </c>
      <c r="F16" s="202">
        <v>1</v>
      </c>
      <c r="G16" s="271">
        <v>800000</v>
      </c>
      <c r="H16" s="271">
        <f t="shared" si="1"/>
        <v>800000</v>
      </c>
      <c r="I16" s="202">
        <v>1</v>
      </c>
      <c r="J16" s="202"/>
      <c r="K16" s="202"/>
      <c r="L16" s="203" t="s">
        <v>29</v>
      </c>
      <c r="M16" s="202" t="s">
        <v>26</v>
      </c>
      <c r="N16" s="20" t="s">
        <v>267</v>
      </c>
    </row>
    <row r="17" spans="1:14" ht="21" customHeight="1" x14ac:dyDescent="0.2">
      <c r="A17" s="62">
        <v>7</v>
      </c>
      <c r="B17" s="302" t="s">
        <v>580</v>
      </c>
      <c r="C17" s="14"/>
      <c r="D17" s="14"/>
      <c r="E17" s="62" t="s">
        <v>578</v>
      </c>
      <c r="F17" s="62">
        <v>1</v>
      </c>
      <c r="G17" s="137">
        <v>50000</v>
      </c>
      <c r="H17" s="271">
        <f t="shared" si="1"/>
        <v>50000</v>
      </c>
      <c r="I17" s="24">
        <v>1</v>
      </c>
      <c r="J17" s="24"/>
      <c r="K17" s="24"/>
      <c r="L17" s="203" t="s">
        <v>29</v>
      </c>
      <c r="M17" s="107" t="s">
        <v>198</v>
      </c>
      <c r="N17" s="4" t="s">
        <v>405</v>
      </c>
    </row>
    <row r="18" spans="1:14" ht="20.25" customHeight="1" x14ac:dyDescent="0.2">
      <c r="A18" s="62">
        <v>8</v>
      </c>
      <c r="B18" s="302" t="s">
        <v>580</v>
      </c>
      <c r="C18" s="14"/>
      <c r="D18" s="14"/>
      <c r="E18" s="62" t="s">
        <v>577</v>
      </c>
      <c r="F18" s="62">
        <v>1</v>
      </c>
      <c r="G18" s="137">
        <v>50000</v>
      </c>
      <c r="H18" s="271">
        <f t="shared" si="1"/>
        <v>50000</v>
      </c>
      <c r="I18" s="24">
        <v>1</v>
      </c>
      <c r="J18" s="24"/>
      <c r="K18" s="24"/>
      <c r="L18" s="203" t="s">
        <v>29</v>
      </c>
      <c r="M18" s="107" t="s">
        <v>198</v>
      </c>
      <c r="N18" s="4" t="s">
        <v>405</v>
      </c>
    </row>
    <row r="19" spans="1:14" ht="22.5" customHeight="1" x14ac:dyDescent="0.2">
      <c r="A19" s="62">
        <v>9</v>
      </c>
      <c r="B19" s="302" t="s">
        <v>580</v>
      </c>
      <c r="C19" s="14"/>
      <c r="D19" s="14"/>
      <c r="E19" s="62" t="s">
        <v>579</v>
      </c>
      <c r="F19" s="62">
        <v>1</v>
      </c>
      <c r="G19" s="137">
        <v>50000</v>
      </c>
      <c r="H19" s="271">
        <f t="shared" ref="H19:H40" si="2">+G19*F19</f>
        <v>50000</v>
      </c>
      <c r="I19" s="24">
        <v>1</v>
      </c>
      <c r="J19" s="24"/>
      <c r="K19" s="24"/>
      <c r="L19" s="203" t="s">
        <v>29</v>
      </c>
      <c r="M19" s="107" t="s">
        <v>198</v>
      </c>
      <c r="N19" s="4" t="s">
        <v>405</v>
      </c>
    </row>
    <row r="20" spans="1:14" ht="12.75" customHeight="1" x14ac:dyDescent="0.2">
      <c r="A20" s="62">
        <v>10</v>
      </c>
      <c r="B20" s="2" t="s">
        <v>583</v>
      </c>
      <c r="C20" s="62" t="s">
        <v>176</v>
      </c>
      <c r="D20" s="62" t="s">
        <v>325</v>
      </c>
      <c r="E20" s="62" t="s">
        <v>326</v>
      </c>
      <c r="F20" s="202">
        <v>1</v>
      </c>
      <c r="G20" s="271">
        <v>600000</v>
      </c>
      <c r="H20" s="271">
        <f>+G20*F20</f>
        <v>600000</v>
      </c>
      <c r="I20" s="202">
        <v>1</v>
      </c>
      <c r="J20" s="202"/>
      <c r="K20" s="202"/>
      <c r="L20" s="151" t="s">
        <v>327</v>
      </c>
      <c r="M20" s="52">
        <v>41079</v>
      </c>
      <c r="N20" s="2" t="s">
        <v>328</v>
      </c>
    </row>
    <row r="21" spans="1:14" ht="12.75" customHeight="1" x14ac:dyDescent="0.2">
      <c r="A21" s="62">
        <v>11</v>
      </c>
      <c r="B21" s="148" t="s">
        <v>584</v>
      </c>
      <c r="C21" s="71" t="s">
        <v>346</v>
      </c>
      <c r="D21" s="71" t="s">
        <v>347</v>
      </c>
      <c r="E21" s="71" t="s">
        <v>348</v>
      </c>
      <c r="F21" s="202">
        <v>1</v>
      </c>
      <c r="G21" s="271">
        <v>1330000</v>
      </c>
      <c r="H21" s="271">
        <f t="shared" ref="H21" si="3">+G21*F21</f>
        <v>1330000</v>
      </c>
      <c r="I21" s="71">
        <v>1</v>
      </c>
      <c r="J21" s="71"/>
      <c r="K21" s="71"/>
      <c r="L21" s="115" t="s">
        <v>53</v>
      </c>
      <c r="M21" s="145">
        <v>42690</v>
      </c>
      <c r="N21" s="49" t="s">
        <v>144</v>
      </c>
    </row>
    <row r="22" spans="1:14" ht="36" x14ac:dyDescent="0.2">
      <c r="A22" s="414">
        <v>12</v>
      </c>
      <c r="B22" s="417" t="s">
        <v>99</v>
      </c>
      <c r="C22" s="414" t="s">
        <v>177</v>
      </c>
      <c r="D22" s="414" t="s">
        <v>254</v>
      </c>
      <c r="E22" s="258" t="s">
        <v>379</v>
      </c>
      <c r="F22" s="414">
        <v>17</v>
      </c>
      <c r="G22" s="423">
        <v>800000</v>
      </c>
      <c r="H22" s="423">
        <f t="shared" si="2"/>
        <v>13600000</v>
      </c>
      <c r="I22" s="414">
        <v>17</v>
      </c>
      <c r="J22" s="414"/>
      <c r="K22" s="414"/>
      <c r="L22" s="410" t="s">
        <v>29</v>
      </c>
      <c r="M22" s="430">
        <v>2014</v>
      </c>
      <c r="N22" s="417" t="s">
        <v>192</v>
      </c>
    </row>
    <row r="23" spans="1:14" ht="24" x14ac:dyDescent="0.2">
      <c r="A23" s="415"/>
      <c r="B23" s="419"/>
      <c r="C23" s="415"/>
      <c r="D23" s="415"/>
      <c r="E23" s="282" t="s">
        <v>380</v>
      </c>
      <c r="F23" s="415"/>
      <c r="G23" s="425"/>
      <c r="H23" s="425"/>
      <c r="I23" s="415"/>
      <c r="J23" s="415"/>
      <c r="K23" s="415"/>
      <c r="L23" s="411"/>
      <c r="M23" s="431"/>
      <c r="N23" s="419"/>
    </row>
    <row r="24" spans="1:14" ht="24" customHeight="1" x14ac:dyDescent="0.2">
      <c r="A24" s="277">
        <v>13</v>
      </c>
      <c r="B24" s="110" t="s">
        <v>99</v>
      </c>
      <c r="C24" s="277" t="s">
        <v>177</v>
      </c>
      <c r="D24" s="277" t="s">
        <v>254</v>
      </c>
      <c r="E24" s="282" t="s">
        <v>378</v>
      </c>
      <c r="F24" s="202">
        <v>1</v>
      </c>
      <c r="G24" s="271">
        <v>800000</v>
      </c>
      <c r="H24" s="271">
        <f t="shared" ref="H24:H25" si="4">+G24*F24</f>
        <v>800000</v>
      </c>
      <c r="I24" s="202">
        <v>1</v>
      </c>
      <c r="J24" s="202"/>
      <c r="K24" s="202"/>
      <c r="L24" s="203" t="s">
        <v>29</v>
      </c>
      <c r="M24" s="204">
        <v>2014</v>
      </c>
      <c r="N24" s="20" t="s">
        <v>208</v>
      </c>
    </row>
    <row r="25" spans="1:14" ht="23.25" customHeight="1" x14ac:dyDescent="0.2">
      <c r="A25" s="277">
        <v>14</v>
      </c>
      <c r="B25" s="110" t="s">
        <v>99</v>
      </c>
      <c r="C25" s="277" t="s">
        <v>177</v>
      </c>
      <c r="D25" s="277" t="s">
        <v>254</v>
      </c>
      <c r="E25" s="282" t="s">
        <v>381</v>
      </c>
      <c r="F25" s="86">
        <v>1</v>
      </c>
      <c r="G25" s="331">
        <v>800000</v>
      </c>
      <c r="H25" s="331">
        <f t="shared" si="4"/>
        <v>800000</v>
      </c>
      <c r="I25" s="202">
        <v>1</v>
      </c>
      <c r="J25" s="202"/>
      <c r="K25" s="202"/>
      <c r="L25" s="203" t="s">
        <v>29</v>
      </c>
      <c r="M25" s="204">
        <v>2014</v>
      </c>
      <c r="N25" s="20" t="s">
        <v>212</v>
      </c>
    </row>
    <row r="26" spans="1:14" ht="21.75" customHeight="1" x14ac:dyDescent="0.2">
      <c r="A26" s="62">
        <v>15</v>
      </c>
      <c r="B26" s="110" t="s">
        <v>99</v>
      </c>
      <c r="C26" s="277" t="s">
        <v>177</v>
      </c>
      <c r="D26" s="277" t="s">
        <v>254</v>
      </c>
      <c r="E26" s="282" t="s">
        <v>377</v>
      </c>
      <c r="F26" s="86">
        <v>1</v>
      </c>
      <c r="G26" s="271">
        <v>1000000</v>
      </c>
      <c r="H26" s="271">
        <f t="shared" si="2"/>
        <v>1000000</v>
      </c>
      <c r="I26" s="202">
        <v>1</v>
      </c>
      <c r="J26" s="202"/>
      <c r="K26" s="202"/>
      <c r="L26" s="203" t="s">
        <v>29</v>
      </c>
      <c r="M26" s="204">
        <v>2014</v>
      </c>
      <c r="N26" s="20" t="s">
        <v>194</v>
      </c>
    </row>
    <row r="27" spans="1:14" ht="12.75" customHeight="1" x14ac:dyDescent="0.2">
      <c r="A27" s="277">
        <v>16</v>
      </c>
      <c r="B27" s="12" t="s">
        <v>99</v>
      </c>
      <c r="C27" s="24" t="s">
        <v>103</v>
      </c>
      <c r="D27" s="24" t="s">
        <v>104</v>
      </c>
      <c r="E27" s="24" t="s">
        <v>105</v>
      </c>
      <c r="F27" s="303">
        <v>1</v>
      </c>
      <c r="G27" s="331">
        <v>1100000</v>
      </c>
      <c r="H27" s="331">
        <f t="shared" ref="H27" si="5">F27*G27</f>
        <v>1100000</v>
      </c>
      <c r="I27" s="62">
        <v>1</v>
      </c>
      <c r="J27" s="2"/>
      <c r="K27" s="2"/>
      <c r="L27" s="17" t="s">
        <v>74</v>
      </c>
      <c r="M27" s="52">
        <v>42023</v>
      </c>
      <c r="N27" s="2" t="s">
        <v>27</v>
      </c>
    </row>
    <row r="28" spans="1:14" ht="12.75" customHeight="1" x14ac:dyDescent="0.2">
      <c r="A28" s="277">
        <v>17</v>
      </c>
      <c r="B28" s="12" t="s">
        <v>546</v>
      </c>
      <c r="C28" s="24" t="s">
        <v>98</v>
      </c>
      <c r="D28" s="24" t="s">
        <v>547</v>
      </c>
      <c r="E28" s="24" t="s">
        <v>455</v>
      </c>
      <c r="F28" s="86">
        <v>1</v>
      </c>
      <c r="G28" s="271">
        <v>1200000</v>
      </c>
      <c r="H28" s="271">
        <f t="shared" ref="H28:H31" si="6">F28*G28</f>
        <v>1200000</v>
      </c>
      <c r="I28" s="202">
        <v>1</v>
      </c>
      <c r="J28" s="202"/>
      <c r="K28" s="202"/>
      <c r="L28" s="151" t="s">
        <v>81</v>
      </c>
      <c r="M28" s="341">
        <v>41957</v>
      </c>
      <c r="N28" s="2" t="s">
        <v>255</v>
      </c>
    </row>
    <row r="29" spans="1:14" ht="12.75" customHeight="1" x14ac:dyDescent="0.2">
      <c r="A29" s="62">
        <v>18</v>
      </c>
      <c r="B29" s="148" t="s">
        <v>352</v>
      </c>
      <c r="C29" s="71" t="s">
        <v>98</v>
      </c>
      <c r="D29" s="71" t="s">
        <v>395</v>
      </c>
      <c r="E29" s="71" t="s">
        <v>396</v>
      </c>
      <c r="F29" s="202">
        <v>1</v>
      </c>
      <c r="G29" s="271">
        <v>1300000</v>
      </c>
      <c r="H29" s="271">
        <f t="shared" ref="H29:H30" si="7">+G29*F29</f>
        <v>1300000</v>
      </c>
      <c r="I29" s="71">
        <v>1</v>
      </c>
      <c r="J29" s="71"/>
      <c r="K29" s="71"/>
      <c r="L29" s="71" t="s">
        <v>392</v>
      </c>
      <c r="M29" s="145">
        <v>42689</v>
      </c>
      <c r="N29" s="49" t="s">
        <v>144</v>
      </c>
    </row>
    <row r="30" spans="1:14" ht="12.75" customHeight="1" x14ac:dyDescent="0.2">
      <c r="A30" s="277">
        <v>19</v>
      </c>
      <c r="B30" s="148" t="s">
        <v>352</v>
      </c>
      <c r="C30" s="71" t="s">
        <v>98</v>
      </c>
      <c r="D30" s="71" t="s">
        <v>496</v>
      </c>
      <c r="E30" s="71" t="s">
        <v>495</v>
      </c>
      <c r="F30" s="202">
        <v>1</v>
      </c>
      <c r="G30" s="271">
        <v>1700000</v>
      </c>
      <c r="H30" s="271">
        <f t="shared" si="7"/>
        <v>1700000</v>
      </c>
      <c r="I30" s="71">
        <v>1</v>
      </c>
      <c r="J30" s="71"/>
      <c r="K30" s="71"/>
      <c r="L30" s="71" t="s">
        <v>490</v>
      </c>
      <c r="M30" s="52">
        <v>42978</v>
      </c>
      <c r="N30" s="49" t="s">
        <v>144</v>
      </c>
    </row>
    <row r="31" spans="1:14" ht="12.75" customHeight="1" x14ac:dyDescent="0.2">
      <c r="A31" s="277">
        <v>20</v>
      </c>
      <c r="B31" s="12" t="s">
        <v>564</v>
      </c>
      <c r="C31" s="24" t="s">
        <v>98</v>
      </c>
      <c r="D31" s="24" t="s">
        <v>547</v>
      </c>
      <c r="E31" s="24" t="s">
        <v>456</v>
      </c>
      <c r="F31" s="86">
        <v>1</v>
      </c>
      <c r="G31" s="271">
        <v>1000000</v>
      </c>
      <c r="H31" s="271">
        <f t="shared" si="6"/>
        <v>1000000</v>
      </c>
      <c r="I31" s="202">
        <v>1</v>
      </c>
      <c r="J31" s="202"/>
      <c r="K31" s="202"/>
      <c r="L31" s="151" t="s">
        <v>81</v>
      </c>
      <c r="M31" s="341">
        <v>41957</v>
      </c>
      <c r="N31" s="2" t="s">
        <v>329</v>
      </c>
    </row>
    <row r="32" spans="1:14" ht="12.75" customHeight="1" x14ac:dyDescent="0.2">
      <c r="A32" s="62">
        <v>21</v>
      </c>
      <c r="B32" s="12" t="s">
        <v>99</v>
      </c>
      <c r="C32" s="24" t="s">
        <v>98</v>
      </c>
      <c r="D32" s="24" t="s">
        <v>289</v>
      </c>
      <c r="E32" s="24" t="s">
        <v>290</v>
      </c>
      <c r="F32" s="86">
        <v>1</v>
      </c>
      <c r="G32" s="331">
        <v>1637000</v>
      </c>
      <c r="H32" s="331">
        <f t="shared" ref="H32" si="8">+G32*F32</f>
        <v>1637000</v>
      </c>
      <c r="I32" s="202">
        <v>1</v>
      </c>
      <c r="J32" s="202"/>
      <c r="K32" s="202"/>
      <c r="L32" s="51" t="s">
        <v>437</v>
      </c>
      <c r="M32" s="52">
        <v>42440</v>
      </c>
      <c r="N32" s="2" t="s">
        <v>144</v>
      </c>
    </row>
    <row r="33" spans="1:14" ht="12.75" customHeight="1" x14ac:dyDescent="0.2">
      <c r="A33" s="277">
        <v>22</v>
      </c>
      <c r="B33" s="12" t="s">
        <v>174</v>
      </c>
      <c r="C33" s="24" t="s">
        <v>98</v>
      </c>
      <c r="D33" s="24" t="s">
        <v>435</v>
      </c>
      <c r="E33" s="24" t="s">
        <v>436</v>
      </c>
      <c r="F33" s="86">
        <v>1</v>
      </c>
      <c r="G33" s="331">
        <v>1000000</v>
      </c>
      <c r="H33" s="271">
        <f t="shared" ref="H33" si="9">F33*G33</f>
        <v>1000000</v>
      </c>
      <c r="I33" s="202">
        <v>1</v>
      </c>
      <c r="J33" s="202"/>
      <c r="K33" s="202"/>
      <c r="L33" s="51" t="s">
        <v>437</v>
      </c>
      <c r="M33" s="145">
        <v>41887</v>
      </c>
      <c r="N33" s="2" t="s">
        <v>438</v>
      </c>
    </row>
    <row r="34" spans="1:14" ht="24" x14ac:dyDescent="0.2">
      <c r="A34" s="277">
        <v>23</v>
      </c>
      <c r="B34" s="304" t="s">
        <v>442</v>
      </c>
      <c r="C34" s="277" t="s">
        <v>218</v>
      </c>
      <c r="D34" s="277" t="s">
        <v>311</v>
      </c>
      <c r="E34" s="277" t="s">
        <v>312</v>
      </c>
      <c r="F34" s="86">
        <v>1</v>
      </c>
      <c r="G34" s="331">
        <v>2058000</v>
      </c>
      <c r="H34" s="331">
        <f t="shared" ref="H34" si="10">+G34*F34</f>
        <v>2058000</v>
      </c>
      <c r="I34" s="202">
        <v>1</v>
      </c>
      <c r="J34" s="202"/>
      <c r="K34" s="202"/>
      <c r="L34" s="72" t="s">
        <v>142</v>
      </c>
      <c r="M34" s="334">
        <v>42538</v>
      </c>
      <c r="N34" s="115" t="s">
        <v>144</v>
      </c>
    </row>
    <row r="35" spans="1:14" ht="39" customHeight="1" x14ac:dyDescent="0.2">
      <c r="A35" s="414">
        <v>24</v>
      </c>
      <c r="B35" s="417" t="s">
        <v>360</v>
      </c>
      <c r="C35" s="414" t="s">
        <v>40</v>
      </c>
      <c r="D35" s="414" t="s">
        <v>136</v>
      </c>
      <c r="E35" s="258" t="s">
        <v>459</v>
      </c>
      <c r="F35" s="420">
        <v>40</v>
      </c>
      <c r="G35" s="423">
        <v>430088</v>
      </c>
      <c r="H35" s="423">
        <f>+G35*F35</f>
        <v>17203520</v>
      </c>
      <c r="I35" s="414">
        <v>40</v>
      </c>
      <c r="J35" s="414"/>
      <c r="K35" s="414"/>
      <c r="L35" s="410" t="s">
        <v>460</v>
      </c>
      <c r="M35" s="412">
        <v>42184</v>
      </c>
      <c r="N35" s="417" t="s">
        <v>376</v>
      </c>
    </row>
    <row r="36" spans="1:14" ht="39" customHeight="1" x14ac:dyDescent="0.2">
      <c r="A36" s="416"/>
      <c r="B36" s="418"/>
      <c r="C36" s="416"/>
      <c r="D36" s="416"/>
      <c r="E36" s="305" t="s">
        <v>373</v>
      </c>
      <c r="F36" s="421"/>
      <c r="G36" s="424"/>
      <c r="H36" s="424"/>
      <c r="I36" s="416"/>
      <c r="J36" s="416"/>
      <c r="K36" s="416"/>
      <c r="L36" s="426"/>
      <c r="M36" s="427"/>
      <c r="N36" s="418"/>
    </row>
    <row r="37" spans="1:14" ht="44.25" customHeight="1" x14ac:dyDescent="0.2">
      <c r="A37" s="416"/>
      <c r="B37" s="418"/>
      <c r="C37" s="416"/>
      <c r="D37" s="416"/>
      <c r="E37" s="305" t="s">
        <v>374</v>
      </c>
      <c r="F37" s="421"/>
      <c r="G37" s="424"/>
      <c r="H37" s="424"/>
      <c r="I37" s="416"/>
      <c r="J37" s="416"/>
      <c r="K37" s="416"/>
      <c r="L37" s="426"/>
      <c r="M37" s="427"/>
      <c r="N37" s="418"/>
    </row>
    <row r="38" spans="1:14" ht="16.5" customHeight="1" x14ac:dyDescent="0.2">
      <c r="A38" s="415"/>
      <c r="B38" s="419"/>
      <c r="C38" s="415"/>
      <c r="D38" s="415"/>
      <c r="E38" s="282" t="s">
        <v>375</v>
      </c>
      <c r="F38" s="422"/>
      <c r="G38" s="425"/>
      <c r="H38" s="425"/>
      <c r="I38" s="415"/>
      <c r="J38" s="415"/>
      <c r="K38" s="415"/>
      <c r="L38" s="411"/>
      <c r="M38" s="413"/>
      <c r="N38" s="419"/>
    </row>
    <row r="39" spans="1:14" ht="12.75" customHeight="1" x14ac:dyDescent="0.2">
      <c r="A39" s="62">
        <v>25</v>
      </c>
      <c r="B39" s="12" t="s">
        <v>292</v>
      </c>
      <c r="C39" s="24" t="s">
        <v>293</v>
      </c>
      <c r="D39" s="24"/>
      <c r="E39" s="24" t="s">
        <v>294</v>
      </c>
      <c r="F39" s="86">
        <v>1</v>
      </c>
      <c r="G39" s="331">
        <v>185000</v>
      </c>
      <c r="H39" s="331">
        <f t="shared" ref="H39" si="11">+G39*F39</f>
        <v>185000</v>
      </c>
      <c r="I39" s="202">
        <v>1</v>
      </c>
      <c r="J39" s="202"/>
      <c r="K39" s="202"/>
      <c r="L39" s="72" t="s">
        <v>142</v>
      </c>
      <c r="M39" s="52">
        <v>42408</v>
      </c>
      <c r="N39" s="2" t="s">
        <v>144</v>
      </c>
    </row>
    <row r="40" spans="1:14" ht="12.75" customHeight="1" x14ac:dyDescent="0.2">
      <c r="A40" s="62">
        <v>26</v>
      </c>
      <c r="B40" s="20" t="s">
        <v>99</v>
      </c>
      <c r="C40" s="314" t="s">
        <v>98</v>
      </c>
      <c r="D40" s="202"/>
      <c r="E40" s="107" t="s">
        <v>406</v>
      </c>
      <c r="F40" s="202">
        <v>5</v>
      </c>
      <c r="G40" s="331">
        <v>600000</v>
      </c>
      <c r="H40" s="271">
        <f t="shared" si="2"/>
        <v>3000000</v>
      </c>
      <c r="I40" s="202">
        <v>5</v>
      </c>
      <c r="J40" s="202"/>
      <c r="K40" s="202"/>
      <c r="L40" s="203" t="s">
        <v>29</v>
      </c>
      <c r="M40" s="306">
        <v>41821</v>
      </c>
      <c r="N40" s="20" t="s">
        <v>407</v>
      </c>
    </row>
    <row r="41" spans="1:14" ht="12.75" customHeight="1" x14ac:dyDescent="0.2">
      <c r="A41" s="62">
        <v>27</v>
      </c>
      <c r="B41" s="20" t="s">
        <v>99</v>
      </c>
      <c r="C41" s="202" t="s">
        <v>40</v>
      </c>
      <c r="D41" s="202" t="s">
        <v>136</v>
      </c>
      <c r="E41" s="107">
        <v>21217352</v>
      </c>
      <c r="F41" s="202">
        <v>1</v>
      </c>
      <c r="G41" s="271">
        <v>600000</v>
      </c>
      <c r="H41" s="271">
        <f t="shared" ref="H41:H45" si="12">+G41*F41</f>
        <v>600000</v>
      </c>
      <c r="I41" s="202">
        <v>1</v>
      </c>
      <c r="J41" s="202"/>
      <c r="K41" s="202"/>
      <c r="L41" s="203" t="s">
        <v>29</v>
      </c>
      <c r="M41" s="306">
        <v>41821</v>
      </c>
      <c r="N41" s="20" t="s">
        <v>636</v>
      </c>
    </row>
    <row r="42" spans="1:14" ht="12.75" customHeight="1" x14ac:dyDescent="0.2">
      <c r="A42" s="62">
        <v>28</v>
      </c>
      <c r="B42" s="20" t="s">
        <v>99</v>
      </c>
      <c r="C42" s="202" t="s">
        <v>40</v>
      </c>
      <c r="D42" s="24" t="s">
        <v>136</v>
      </c>
      <c r="E42" s="24" t="s">
        <v>518</v>
      </c>
      <c r="F42" s="202">
        <v>5</v>
      </c>
      <c r="G42" s="271">
        <v>600000</v>
      </c>
      <c r="H42" s="271">
        <f t="shared" si="12"/>
        <v>3000000</v>
      </c>
      <c r="I42" s="202">
        <v>5</v>
      </c>
      <c r="J42" s="202"/>
      <c r="K42" s="202"/>
      <c r="L42" s="203" t="s">
        <v>29</v>
      </c>
      <c r="M42" s="306">
        <v>41821</v>
      </c>
      <c r="N42" s="20" t="s">
        <v>270</v>
      </c>
    </row>
    <row r="43" spans="1:14" ht="12.75" customHeight="1" x14ac:dyDescent="0.2">
      <c r="A43" s="62">
        <v>29</v>
      </c>
      <c r="B43" s="110" t="s">
        <v>99</v>
      </c>
      <c r="C43" s="266" t="s">
        <v>177</v>
      </c>
      <c r="D43" s="24"/>
      <c r="E43" s="282" t="s">
        <v>623</v>
      </c>
      <c r="F43" s="86">
        <v>5</v>
      </c>
      <c r="G43" s="331">
        <v>600000</v>
      </c>
      <c r="H43" s="271">
        <f t="shared" si="12"/>
        <v>3000000</v>
      </c>
      <c r="I43" s="202">
        <v>5</v>
      </c>
      <c r="J43" s="202"/>
      <c r="K43" s="202"/>
      <c r="L43" s="203" t="s">
        <v>29</v>
      </c>
      <c r="M43" s="306">
        <v>41821</v>
      </c>
      <c r="N43" s="20" t="s">
        <v>545</v>
      </c>
    </row>
    <row r="44" spans="1:14" ht="12.75" customHeight="1" x14ac:dyDescent="0.2">
      <c r="A44" s="62">
        <v>30</v>
      </c>
      <c r="B44" s="20" t="s">
        <v>99</v>
      </c>
      <c r="C44" s="266" t="s">
        <v>177</v>
      </c>
      <c r="D44" s="24"/>
      <c r="E44" s="24" t="s">
        <v>539</v>
      </c>
      <c r="F44" s="327">
        <v>2</v>
      </c>
      <c r="G44" s="331">
        <v>700000</v>
      </c>
      <c r="H44" s="331">
        <f t="shared" si="12"/>
        <v>1400000</v>
      </c>
      <c r="I44" s="202">
        <v>2</v>
      </c>
      <c r="J44" s="202"/>
      <c r="K44" s="202"/>
      <c r="L44" s="203" t="s">
        <v>29</v>
      </c>
      <c r="M44" s="202" t="s">
        <v>196</v>
      </c>
      <c r="N44" s="329" t="s">
        <v>418</v>
      </c>
    </row>
    <row r="45" spans="1:14" ht="48" x14ac:dyDescent="0.2">
      <c r="A45" s="202">
        <v>31</v>
      </c>
      <c r="B45" s="20" t="s">
        <v>99</v>
      </c>
      <c r="C45" s="202" t="s">
        <v>40</v>
      </c>
      <c r="D45" s="202" t="s">
        <v>426</v>
      </c>
      <c r="E45" s="107" t="s">
        <v>427</v>
      </c>
      <c r="F45" s="202">
        <v>10</v>
      </c>
      <c r="G45" s="271">
        <v>600000</v>
      </c>
      <c r="H45" s="271">
        <f t="shared" si="12"/>
        <v>6000000</v>
      </c>
      <c r="I45" s="202">
        <v>10</v>
      </c>
      <c r="J45" s="202"/>
      <c r="K45" s="202"/>
      <c r="L45" s="203" t="s">
        <v>423</v>
      </c>
      <c r="M45" s="334">
        <v>42339</v>
      </c>
      <c r="N45" s="330" t="s">
        <v>425</v>
      </c>
    </row>
    <row r="46" spans="1:14" x14ac:dyDescent="0.2">
      <c r="A46" s="62">
        <v>32</v>
      </c>
      <c r="B46" s="12" t="s">
        <v>566</v>
      </c>
      <c r="C46" s="24" t="s">
        <v>39</v>
      </c>
      <c r="D46" s="24" t="s">
        <v>79</v>
      </c>
      <c r="E46" s="24" t="s">
        <v>80</v>
      </c>
      <c r="F46" s="86">
        <v>1</v>
      </c>
      <c r="G46" s="271">
        <v>1000000</v>
      </c>
      <c r="H46" s="271">
        <f t="shared" ref="H46" si="13">F46*G46</f>
        <v>1000000</v>
      </c>
      <c r="I46" s="202">
        <v>1</v>
      </c>
      <c r="J46" s="202"/>
      <c r="K46" s="202"/>
      <c r="L46" s="51" t="s">
        <v>81</v>
      </c>
      <c r="M46" s="52">
        <v>41577</v>
      </c>
      <c r="N46" s="2" t="s">
        <v>175</v>
      </c>
    </row>
    <row r="47" spans="1:14" ht="24" customHeight="1" x14ac:dyDescent="0.2">
      <c r="A47" s="62">
        <v>33</v>
      </c>
      <c r="B47" s="275" t="s">
        <v>585</v>
      </c>
      <c r="C47" s="277" t="s">
        <v>60</v>
      </c>
      <c r="D47" s="277"/>
      <c r="E47" s="277" t="s">
        <v>361</v>
      </c>
      <c r="F47" s="277">
        <v>1</v>
      </c>
      <c r="G47" s="280">
        <v>850000</v>
      </c>
      <c r="H47" s="280">
        <f>+G47*F47</f>
        <v>850000</v>
      </c>
      <c r="I47" s="120">
        <v>1</v>
      </c>
      <c r="J47" s="120"/>
      <c r="K47" s="120"/>
      <c r="L47" s="203" t="s">
        <v>29</v>
      </c>
      <c r="M47" s="107" t="s">
        <v>198</v>
      </c>
      <c r="N47" s="281" t="s">
        <v>27</v>
      </c>
    </row>
    <row r="48" spans="1:14" ht="24" x14ac:dyDescent="0.2">
      <c r="A48" s="62">
        <v>34</v>
      </c>
      <c r="B48" s="201" t="s">
        <v>35</v>
      </c>
      <c r="C48" s="327" t="s">
        <v>33</v>
      </c>
      <c r="D48" s="75"/>
      <c r="E48" s="282" t="s">
        <v>527</v>
      </c>
      <c r="F48" s="327">
        <v>5</v>
      </c>
      <c r="G48" s="331">
        <v>100000</v>
      </c>
      <c r="H48" s="331">
        <f>+G48*F48</f>
        <v>500000</v>
      </c>
      <c r="I48" s="327">
        <v>5</v>
      </c>
      <c r="J48" s="327"/>
      <c r="K48" s="327"/>
      <c r="L48" s="203" t="s">
        <v>31</v>
      </c>
      <c r="M48" s="107" t="s">
        <v>198</v>
      </c>
      <c r="N48" s="250" t="s">
        <v>223</v>
      </c>
    </row>
    <row r="49" spans="1:14" ht="21" customHeight="1" x14ac:dyDescent="0.2">
      <c r="A49" s="62">
        <v>35</v>
      </c>
      <c r="B49" s="201" t="s">
        <v>35</v>
      </c>
      <c r="C49" s="202" t="s">
        <v>28</v>
      </c>
      <c r="D49" s="2"/>
      <c r="E49" s="202" t="s">
        <v>511</v>
      </c>
      <c r="F49" s="202">
        <v>4</v>
      </c>
      <c r="G49" s="271">
        <v>75000</v>
      </c>
      <c r="H49" s="271">
        <f t="shared" ref="H49:H61" si="14">F49*G49</f>
        <v>300000</v>
      </c>
      <c r="I49" s="202">
        <v>4</v>
      </c>
      <c r="J49" s="202"/>
      <c r="K49" s="202"/>
      <c r="L49" s="203" t="s">
        <v>29</v>
      </c>
      <c r="M49" s="107" t="s">
        <v>198</v>
      </c>
      <c r="N49" s="112" t="s">
        <v>96</v>
      </c>
    </row>
    <row r="50" spans="1:14" ht="12.75" customHeight="1" x14ac:dyDescent="0.2">
      <c r="A50" s="62">
        <v>36</v>
      </c>
      <c r="B50" s="201" t="s">
        <v>35</v>
      </c>
      <c r="C50" s="202" t="s">
        <v>28</v>
      </c>
      <c r="D50" s="2"/>
      <c r="E50" s="107" t="s">
        <v>528</v>
      </c>
      <c r="F50" s="202">
        <v>2</v>
      </c>
      <c r="G50" s="271">
        <v>200000</v>
      </c>
      <c r="H50" s="271">
        <f t="shared" ref="H50:H54" si="15">+G50*F50</f>
        <v>400000</v>
      </c>
      <c r="I50" s="202">
        <v>2</v>
      </c>
      <c r="J50" s="202"/>
      <c r="K50" s="202"/>
      <c r="L50" s="203" t="s">
        <v>29</v>
      </c>
      <c r="M50" s="277" t="s">
        <v>196</v>
      </c>
      <c r="N50" s="20" t="s">
        <v>418</v>
      </c>
    </row>
    <row r="51" spans="1:14" ht="12.75" customHeight="1" x14ac:dyDescent="0.2">
      <c r="A51" s="278">
        <v>37</v>
      </c>
      <c r="B51" s="201" t="s">
        <v>35</v>
      </c>
      <c r="C51" s="202" t="s">
        <v>98</v>
      </c>
      <c r="D51" s="24" t="s">
        <v>529</v>
      </c>
      <c r="E51" s="24" t="s">
        <v>530</v>
      </c>
      <c r="F51" s="86">
        <v>1</v>
      </c>
      <c r="G51" s="331">
        <v>100000</v>
      </c>
      <c r="H51" s="331">
        <f t="shared" si="15"/>
        <v>100000</v>
      </c>
      <c r="I51" s="202">
        <v>1</v>
      </c>
      <c r="J51" s="202"/>
      <c r="K51" s="202"/>
      <c r="L51" s="48" t="s">
        <v>226</v>
      </c>
      <c r="M51" s="52">
        <v>42188</v>
      </c>
      <c r="N51" s="2" t="s">
        <v>45</v>
      </c>
    </row>
    <row r="52" spans="1:14" ht="12.75" customHeight="1" x14ac:dyDescent="0.2">
      <c r="A52" s="278">
        <v>38</v>
      </c>
      <c r="B52" s="12" t="s">
        <v>225</v>
      </c>
      <c r="C52" s="24" t="s">
        <v>98</v>
      </c>
      <c r="D52" s="24" t="s">
        <v>228</v>
      </c>
      <c r="E52" s="24" t="s">
        <v>229</v>
      </c>
      <c r="F52" s="86">
        <v>1</v>
      </c>
      <c r="G52" s="331">
        <v>200000</v>
      </c>
      <c r="H52" s="331">
        <f t="shared" si="15"/>
        <v>200000</v>
      </c>
      <c r="I52" s="202">
        <v>1</v>
      </c>
      <c r="J52" s="202"/>
      <c r="K52" s="202"/>
      <c r="L52" s="151" t="s">
        <v>226</v>
      </c>
      <c r="M52" s="52">
        <v>42188</v>
      </c>
      <c r="N52" s="2" t="s">
        <v>227</v>
      </c>
    </row>
    <row r="53" spans="1:14" ht="22.5" customHeight="1" x14ac:dyDescent="0.2">
      <c r="A53" s="278">
        <v>39</v>
      </c>
      <c r="B53" s="12" t="s">
        <v>225</v>
      </c>
      <c r="C53" s="24" t="s">
        <v>98</v>
      </c>
      <c r="D53" s="62"/>
      <c r="E53" s="62" t="s">
        <v>604</v>
      </c>
      <c r="F53" s="202">
        <v>2</v>
      </c>
      <c r="G53" s="271">
        <v>200000</v>
      </c>
      <c r="H53" s="271">
        <f t="shared" si="15"/>
        <v>400000</v>
      </c>
      <c r="I53" s="202">
        <v>2</v>
      </c>
      <c r="J53" s="202"/>
      <c r="K53" s="202"/>
      <c r="L53" s="203" t="s">
        <v>29</v>
      </c>
      <c r="M53" s="107" t="s">
        <v>198</v>
      </c>
      <c r="N53" s="2" t="s">
        <v>181</v>
      </c>
    </row>
    <row r="54" spans="1:14" ht="60" x14ac:dyDescent="0.2">
      <c r="A54" s="414">
        <v>40</v>
      </c>
      <c r="B54" s="417" t="s">
        <v>106</v>
      </c>
      <c r="C54" s="414"/>
      <c r="D54" s="414"/>
      <c r="E54" s="282" t="s">
        <v>388</v>
      </c>
      <c r="F54" s="435">
        <v>23</v>
      </c>
      <c r="G54" s="423">
        <v>10000</v>
      </c>
      <c r="H54" s="423">
        <f t="shared" si="15"/>
        <v>230000</v>
      </c>
      <c r="I54" s="414">
        <v>23</v>
      </c>
      <c r="J54" s="414"/>
      <c r="K54" s="414"/>
      <c r="L54" s="410" t="s">
        <v>29</v>
      </c>
      <c r="M54" s="432">
        <v>41745</v>
      </c>
      <c r="N54" s="417" t="s">
        <v>257</v>
      </c>
    </row>
    <row r="55" spans="1:14" ht="72" x14ac:dyDescent="0.2">
      <c r="A55" s="415"/>
      <c r="B55" s="419"/>
      <c r="C55" s="415"/>
      <c r="D55" s="415"/>
      <c r="E55" s="218" t="s">
        <v>624</v>
      </c>
      <c r="F55" s="437"/>
      <c r="G55" s="425"/>
      <c r="H55" s="425"/>
      <c r="I55" s="415"/>
      <c r="J55" s="415"/>
      <c r="K55" s="415"/>
      <c r="L55" s="411"/>
      <c r="M55" s="433"/>
      <c r="N55" s="419"/>
    </row>
    <row r="56" spans="1:14" ht="12.75" x14ac:dyDescent="0.2">
      <c r="A56" s="278">
        <v>41</v>
      </c>
      <c r="B56" s="148" t="s">
        <v>343</v>
      </c>
      <c r="C56" s="71" t="s">
        <v>344</v>
      </c>
      <c r="D56" s="71" t="s">
        <v>345</v>
      </c>
      <c r="E56" s="71">
        <v>6328627</v>
      </c>
      <c r="F56" s="202">
        <v>1</v>
      </c>
      <c r="G56" s="271">
        <v>1150000</v>
      </c>
      <c r="H56" s="271">
        <f t="shared" ref="H56" si="16">+G56*F56</f>
        <v>1150000</v>
      </c>
      <c r="I56" s="71">
        <v>1</v>
      </c>
      <c r="J56" s="71"/>
      <c r="K56" s="71"/>
      <c r="L56" s="115" t="s">
        <v>53</v>
      </c>
      <c r="M56" s="145">
        <v>42626</v>
      </c>
      <c r="N56" s="49" t="s">
        <v>144</v>
      </c>
    </row>
    <row r="57" spans="1:14" ht="12.75" x14ac:dyDescent="0.2">
      <c r="A57" s="278">
        <v>42</v>
      </c>
      <c r="B57" s="2" t="s">
        <v>464</v>
      </c>
      <c r="C57" s="62"/>
      <c r="D57" s="2"/>
      <c r="E57" s="2"/>
      <c r="F57" s="202">
        <v>1</v>
      </c>
      <c r="G57" s="271">
        <v>26000</v>
      </c>
      <c r="H57" s="271">
        <f>+F57*G57</f>
        <v>26000</v>
      </c>
      <c r="I57" s="202">
        <v>1</v>
      </c>
      <c r="J57" s="202"/>
      <c r="K57" s="202"/>
      <c r="L57" s="115" t="s">
        <v>53</v>
      </c>
      <c r="M57" s="52">
        <v>42852</v>
      </c>
      <c r="N57" s="2" t="s">
        <v>144</v>
      </c>
    </row>
    <row r="58" spans="1:14" ht="12.75" customHeight="1" x14ac:dyDescent="0.2">
      <c r="A58" s="360">
        <v>43</v>
      </c>
      <c r="B58" s="201" t="s">
        <v>515</v>
      </c>
      <c r="C58" s="202"/>
      <c r="D58" s="2"/>
      <c r="E58" s="112"/>
      <c r="F58" s="202">
        <v>1</v>
      </c>
      <c r="G58" s="271">
        <v>50000</v>
      </c>
      <c r="H58" s="271">
        <f t="shared" si="14"/>
        <v>50000</v>
      </c>
      <c r="I58" s="327">
        <v>1</v>
      </c>
      <c r="J58" s="327"/>
      <c r="K58" s="327"/>
      <c r="L58" s="308" t="s">
        <v>516</v>
      </c>
      <c r="M58" s="107" t="s">
        <v>198</v>
      </c>
      <c r="N58" s="250" t="s">
        <v>517</v>
      </c>
    </row>
    <row r="59" spans="1:14" ht="12.75" customHeight="1" x14ac:dyDescent="0.2">
      <c r="A59" s="278">
        <v>44</v>
      </c>
      <c r="B59" s="148" t="s">
        <v>314</v>
      </c>
      <c r="C59" s="71" t="s">
        <v>315</v>
      </c>
      <c r="D59" s="71" t="s">
        <v>250</v>
      </c>
      <c r="E59" s="71" t="s">
        <v>250</v>
      </c>
      <c r="F59" s="202">
        <v>1</v>
      </c>
      <c r="G59" s="271">
        <v>20000</v>
      </c>
      <c r="H59" s="271">
        <f t="shared" ref="H59" si="17">+G59*F59</f>
        <v>20000</v>
      </c>
      <c r="I59" s="71">
        <v>1</v>
      </c>
      <c r="J59" s="71"/>
      <c r="K59" s="71"/>
      <c r="L59" s="115" t="s">
        <v>53</v>
      </c>
      <c r="M59" s="334">
        <v>42538</v>
      </c>
      <c r="N59" s="115" t="s">
        <v>144</v>
      </c>
    </row>
    <row r="60" spans="1:14" ht="12.75" customHeight="1" x14ac:dyDescent="0.2">
      <c r="A60" s="278">
        <v>45</v>
      </c>
      <c r="B60" s="12" t="s">
        <v>116</v>
      </c>
      <c r="C60" s="24" t="s">
        <v>107</v>
      </c>
      <c r="D60" s="24" t="s">
        <v>117</v>
      </c>
      <c r="E60" s="62" t="s">
        <v>119</v>
      </c>
      <c r="F60" s="62">
        <v>1</v>
      </c>
      <c r="G60" s="331">
        <v>390000</v>
      </c>
      <c r="H60" s="331">
        <f t="shared" si="14"/>
        <v>390000</v>
      </c>
      <c r="I60" s="62">
        <v>1</v>
      </c>
      <c r="J60" s="2"/>
      <c r="K60" s="2"/>
      <c r="L60" s="17" t="s">
        <v>74</v>
      </c>
      <c r="M60" s="52">
        <v>42117</v>
      </c>
      <c r="N60" s="2" t="s">
        <v>120</v>
      </c>
    </row>
    <row r="61" spans="1:14" ht="12.75" customHeight="1" x14ac:dyDescent="0.2">
      <c r="A61" s="278">
        <v>46</v>
      </c>
      <c r="B61" s="12" t="s">
        <v>116</v>
      </c>
      <c r="C61" s="24" t="s">
        <v>107</v>
      </c>
      <c r="D61" s="24" t="s">
        <v>117</v>
      </c>
      <c r="E61" s="24" t="s">
        <v>118</v>
      </c>
      <c r="F61" s="303">
        <v>1</v>
      </c>
      <c r="G61" s="271">
        <v>390000</v>
      </c>
      <c r="H61" s="271">
        <f t="shared" si="14"/>
        <v>390000</v>
      </c>
      <c r="I61" s="62">
        <v>1</v>
      </c>
      <c r="J61" s="2"/>
      <c r="K61" s="2"/>
      <c r="L61" s="17" t="s">
        <v>74</v>
      </c>
      <c r="M61" s="52">
        <v>42117</v>
      </c>
      <c r="N61" s="2" t="s">
        <v>568</v>
      </c>
    </row>
    <row r="62" spans="1:14" ht="12.75" customHeight="1" x14ac:dyDescent="0.2">
      <c r="A62" s="278">
        <v>47</v>
      </c>
      <c r="B62" s="2" t="s">
        <v>473</v>
      </c>
      <c r="C62" s="62" t="s">
        <v>98</v>
      </c>
      <c r="D62" s="2" t="s">
        <v>474</v>
      </c>
      <c r="E62" s="62" t="s">
        <v>475</v>
      </c>
      <c r="F62" s="62">
        <v>1</v>
      </c>
      <c r="G62" s="141">
        <v>350000</v>
      </c>
      <c r="H62" s="141">
        <f>+G62*F62</f>
        <v>350000</v>
      </c>
      <c r="I62" s="62">
        <v>1</v>
      </c>
      <c r="J62" s="2"/>
      <c r="K62" s="2"/>
      <c r="L62" s="72" t="s">
        <v>142</v>
      </c>
      <c r="M62" s="356">
        <v>42921</v>
      </c>
      <c r="N62" s="2" t="s">
        <v>476</v>
      </c>
    </row>
    <row r="63" spans="1:14" ht="12.75" customHeight="1" x14ac:dyDescent="0.2">
      <c r="A63" s="278">
        <v>48</v>
      </c>
      <c r="B63" s="2" t="s">
        <v>473</v>
      </c>
      <c r="C63" s="62" t="s">
        <v>98</v>
      </c>
      <c r="D63" s="2" t="s">
        <v>474</v>
      </c>
      <c r="E63" s="62" t="s">
        <v>501</v>
      </c>
      <c r="F63" s="62">
        <v>1</v>
      </c>
      <c r="G63" s="141">
        <v>350000</v>
      </c>
      <c r="H63" s="141">
        <f>+G63*F63</f>
        <v>350000</v>
      </c>
      <c r="I63" s="62">
        <v>1</v>
      </c>
      <c r="J63" s="2"/>
      <c r="K63" s="2"/>
      <c r="L63" s="72" t="s">
        <v>142</v>
      </c>
      <c r="M63" s="356">
        <v>43060</v>
      </c>
      <c r="N63" s="2" t="s">
        <v>476</v>
      </c>
    </row>
    <row r="64" spans="1:14" ht="12.75" customHeight="1" x14ac:dyDescent="0.2">
      <c r="A64" s="62">
        <v>49</v>
      </c>
      <c r="B64" s="2" t="s">
        <v>477</v>
      </c>
      <c r="C64" s="62" t="s">
        <v>98</v>
      </c>
      <c r="D64" s="2" t="s">
        <v>478</v>
      </c>
      <c r="E64" s="62" t="s">
        <v>479</v>
      </c>
      <c r="F64" s="62">
        <v>1</v>
      </c>
      <c r="G64" s="141">
        <v>1330000</v>
      </c>
      <c r="H64" s="141">
        <f>+G64*F64</f>
        <v>1330000</v>
      </c>
      <c r="I64" s="62">
        <v>1</v>
      </c>
      <c r="J64" s="2"/>
      <c r="K64" s="2"/>
      <c r="L64" s="72" t="s">
        <v>142</v>
      </c>
      <c r="M64" s="356">
        <v>42950</v>
      </c>
      <c r="N64" s="2" t="s">
        <v>476</v>
      </c>
    </row>
    <row r="65" spans="1:14" ht="12.75" customHeight="1" x14ac:dyDescent="0.2">
      <c r="A65" s="278">
        <v>50</v>
      </c>
      <c r="B65" s="2" t="s">
        <v>279</v>
      </c>
      <c r="C65" s="62" t="s">
        <v>98</v>
      </c>
      <c r="D65" s="62" t="s">
        <v>280</v>
      </c>
      <c r="E65" s="62" t="s">
        <v>281</v>
      </c>
      <c r="F65" s="202">
        <v>1</v>
      </c>
      <c r="G65" s="271">
        <v>1200000</v>
      </c>
      <c r="H65" s="271">
        <f t="shared" ref="H65" si="18">+G65*F65</f>
        <v>1200000</v>
      </c>
      <c r="I65" s="202">
        <v>1</v>
      </c>
      <c r="J65" s="202"/>
      <c r="K65" s="327"/>
      <c r="L65" s="307" t="s">
        <v>142</v>
      </c>
      <c r="M65" s="357">
        <v>42430</v>
      </c>
      <c r="N65" s="75" t="s">
        <v>439</v>
      </c>
    </row>
    <row r="66" spans="1:14" ht="12.75" customHeight="1" x14ac:dyDescent="0.2">
      <c r="A66" s="278">
        <v>51</v>
      </c>
      <c r="B66" s="2" t="s">
        <v>499</v>
      </c>
      <c r="C66" s="62" t="s">
        <v>500</v>
      </c>
      <c r="D66" s="62" t="s">
        <v>83</v>
      </c>
      <c r="E66" s="62" t="s">
        <v>619</v>
      </c>
      <c r="F66" s="202">
        <v>1</v>
      </c>
      <c r="G66" s="271">
        <v>522000</v>
      </c>
      <c r="H66" s="271">
        <f t="shared" ref="H66:H67" si="19">F66*G66</f>
        <v>522000</v>
      </c>
      <c r="I66" s="202">
        <v>1</v>
      </c>
      <c r="J66" s="202"/>
      <c r="K66" s="202"/>
      <c r="L66" s="202" t="s">
        <v>74</v>
      </c>
      <c r="M66" s="52">
        <v>41843</v>
      </c>
      <c r="N66" s="2" t="s">
        <v>144</v>
      </c>
    </row>
    <row r="67" spans="1:14" ht="12.75" customHeight="1" x14ac:dyDescent="0.2">
      <c r="A67" s="278">
        <v>52</v>
      </c>
      <c r="B67" s="2" t="s">
        <v>499</v>
      </c>
      <c r="C67" s="62" t="s">
        <v>500</v>
      </c>
      <c r="D67" s="62" t="s">
        <v>83</v>
      </c>
      <c r="E67" s="62" t="s">
        <v>84</v>
      </c>
      <c r="F67" s="202">
        <v>1</v>
      </c>
      <c r="G67" s="271">
        <v>522000</v>
      </c>
      <c r="H67" s="271">
        <f t="shared" si="19"/>
        <v>522000</v>
      </c>
      <c r="I67" s="202">
        <v>1</v>
      </c>
      <c r="J67" s="202"/>
      <c r="K67" s="202"/>
      <c r="L67" s="202" t="s">
        <v>74</v>
      </c>
      <c r="M67" s="52">
        <v>41843</v>
      </c>
      <c r="N67" s="2" t="s">
        <v>94</v>
      </c>
    </row>
    <row r="68" spans="1:14" ht="12.75" customHeight="1" x14ac:dyDescent="0.2">
      <c r="A68" s="327">
        <v>53</v>
      </c>
      <c r="B68" s="12" t="s">
        <v>499</v>
      </c>
      <c r="C68" s="24" t="s">
        <v>500</v>
      </c>
      <c r="D68" s="24" t="s">
        <v>83</v>
      </c>
      <c r="E68" s="24" t="s">
        <v>417</v>
      </c>
      <c r="F68" s="86">
        <v>1</v>
      </c>
      <c r="G68" s="271">
        <v>522000</v>
      </c>
      <c r="H68" s="271">
        <f>F68*G68</f>
        <v>522000</v>
      </c>
      <c r="I68" s="202">
        <v>1</v>
      </c>
      <c r="J68" s="202"/>
      <c r="K68" s="202"/>
      <c r="L68" s="202" t="s">
        <v>74</v>
      </c>
      <c r="M68" s="52">
        <v>41843</v>
      </c>
      <c r="N68" s="2" t="s">
        <v>45</v>
      </c>
    </row>
    <row r="69" spans="1:14" ht="12.75" customHeight="1" x14ac:dyDescent="0.2">
      <c r="A69" s="327">
        <v>54</v>
      </c>
      <c r="B69" s="12" t="s">
        <v>499</v>
      </c>
      <c r="C69" s="24" t="s">
        <v>500</v>
      </c>
      <c r="D69" s="24" t="s">
        <v>206</v>
      </c>
      <c r="E69" s="24" t="s">
        <v>205</v>
      </c>
      <c r="F69" s="86">
        <v>1</v>
      </c>
      <c r="G69" s="271">
        <v>500000</v>
      </c>
      <c r="H69" s="271">
        <f>F69*G69</f>
        <v>500000</v>
      </c>
      <c r="I69" s="202">
        <v>1</v>
      </c>
      <c r="J69" s="202"/>
      <c r="K69" s="202"/>
      <c r="L69" s="151" t="s">
        <v>179</v>
      </c>
      <c r="M69" s="52" t="s">
        <v>178</v>
      </c>
      <c r="N69" s="2" t="s">
        <v>144</v>
      </c>
    </row>
    <row r="70" spans="1:14" ht="24" x14ac:dyDescent="0.2">
      <c r="A70" s="327">
        <v>55</v>
      </c>
      <c r="B70" s="112" t="s">
        <v>41</v>
      </c>
      <c r="C70" s="202" t="s">
        <v>38</v>
      </c>
      <c r="D70" s="62"/>
      <c r="E70" s="107" t="s">
        <v>605</v>
      </c>
      <c r="F70" s="202">
        <v>7</v>
      </c>
      <c r="G70" s="271">
        <v>200000</v>
      </c>
      <c r="H70" s="271">
        <f t="shared" ref="H70" si="20">F70*G70</f>
        <v>1400000</v>
      </c>
      <c r="I70" s="202">
        <v>7</v>
      </c>
      <c r="J70" s="202"/>
      <c r="K70" s="202"/>
      <c r="L70" s="107" t="s">
        <v>31</v>
      </c>
      <c r="M70" s="232">
        <v>39965</v>
      </c>
      <c r="N70" s="112" t="s">
        <v>434</v>
      </c>
    </row>
    <row r="71" spans="1:14" x14ac:dyDescent="0.2">
      <c r="A71" s="361">
        <v>56</v>
      </c>
      <c r="B71" s="112" t="s">
        <v>512</v>
      </c>
      <c r="C71" s="202" t="s">
        <v>28</v>
      </c>
      <c r="D71" s="62"/>
      <c r="E71" s="107" t="s">
        <v>525</v>
      </c>
      <c r="F71" s="202">
        <v>4</v>
      </c>
      <c r="G71" s="271">
        <v>50000</v>
      </c>
      <c r="H71" s="271">
        <f>+G71*F71</f>
        <v>200000</v>
      </c>
      <c r="I71" s="202">
        <v>4</v>
      </c>
      <c r="J71" s="202"/>
      <c r="K71" s="202"/>
      <c r="L71" s="203" t="s">
        <v>29</v>
      </c>
      <c r="M71" s="232">
        <v>39965</v>
      </c>
      <c r="N71" s="112" t="s">
        <v>96</v>
      </c>
    </row>
    <row r="72" spans="1:14" ht="24" x14ac:dyDescent="0.2">
      <c r="A72" s="327">
        <v>57</v>
      </c>
      <c r="B72" s="112" t="s">
        <v>41</v>
      </c>
      <c r="C72" s="277" t="s">
        <v>28</v>
      </c>
      <c r="D72" s="24"/>
      <c r="E72" s="107" t="s">
        <v>523</v>
      </c>
      <c r="F72" s="202">
        <v>4</v>
      </c>
      <c r="G72" s="271">
        <v>100000</v>
      </c>
      <c r="H72" s="271">
        <f t="shared" ref="H72:H95" si="21">F72*G72</f>
        <v>400000</v>
      </c>
      <c r="I72" s="202">
        <v>4</v>
      </c>
      <c r="J72" s="202"/>
      <c r="K72" s="202"/>
      <c r="L72" s="203" t="s">
        <v>29</v>
      </c>
      <c r="M72" s="232">
        <v>39965</v>
      </c>
      <c r="N72" s="20" t="s">
        <v>524</v>
      </c>
    </row>
    <row r="73" spans="1:14" x14ac:dyDescent="0.2">
      <c r="A73" s="202">
        <v>58</v>
      </c>
      <c r="B73" s="112" t="s">
        <v>41</v>
      </c>
      <c r="C73" s="277" t="s">
        <v>28</v>
      </c>
      <c r="D73" s="24"/>
      <c r="E73" s="282" t="s">
        <v>586</v>
      </c>
      <c r="F73" s="86">
        <v>1</v>
      </c>
      <c r="G73" s="331">
        <v>50000</v>
      </c>
      <c r="H73" s="271">
        <f t="shared" si="21"/>
        <v>50000</v>
      </c>
      <c r="I73" s="202">
        <v>1</v>
      </c>
      <c r="J73" s="202"/>
      <c r="K73" s="202"/>
      <c r="L73" s="203" t="s">
        <v>29</v>
      </c>
      <c r="M73" s="232">
        <v>39965</v>
      </c>
      <c r="N73" s="20" t="s">
        <v>590</v>
      </c>
    </row>
    <row r="74" spans="1:14" x14ac:dyDescent="0.2">
      <c r="A74" s="278">
        <v>59</v>
      </c>
      <c r="B74" s="112" t="s">
        <v>41</v>
      </c>
      <c r="C74" s="277" t="s">
        <v>28</v>
      </c>
      <c r="D74" s="24"/>
      <c r="E74" s="282" t="s">
        <v>587</v>
      </c>
      <c r="F74" s="86">
        <v>1</v>
      </c>
      <c r="G74" s="331">
        <v>50000</v>
      </c>
      <c r="H74" s="271">
        <f t="shared" ref="H74:H76" si="22">F74*G74</f>
        <v>50000</v>
      </c>
      <c r="I74" s="202">
        <v>1</v>
      </c>
      <c r="J74" s="202"/>
      <c r="K74" s="202"/>
      <c r="L74" s="203" t="s">
        <v>29</v>
      </c>
      <c r="M74" s="232">
        <v>39965</v>
      </c>
      <c r="N74" s="20" t="s">
        <v>590</v>
      </c>
    </row>
    <row r="75" spans="1:14" x14ac:dyDescent="0.2">
      <c r="A75" s="278">
        <v>60</v>
      </c>
      <c r="B75" s="112" t="s">
        <v>41</v>
      </c>
      <c r="C75" s="277" t="s">
        <v>28</v>
      </c>
      <c r="D75" s="24"/>
      <c r="E75" s="282" t="s">
        <v>588</v>
      </c>
      <c r="F75" s="86">
        <v>1</v>
      </c>
      <c r="G75" s="331">
        <v>50000</v>
      </c>
      <c r="H75" s="271">
        <f t="shared" si="22"/>
        <v>50000</v>
      </c>
      <c r="I75" s="202">
        <v>1</v>
      </c>
      <c r="J75" s="202"/>
      <c r="K75" s="202"/>
      <c r="L75" s="203" t="s">
        <v>29</v>
      </c>
      <c r="M75" s="232">
        <v>39965</v>
      </c>
      <c r="N75" s="20" t="s">
        <v>590</v>
      </c>
    </row>
    <row r="76" spans="1:14" x14ac:dyDescent="0.2">
      <c r="A76" s="278">
        <v>61</v>
      </c>
      <c r="B76" s="112" t="s">
        <v>41</v>
      </c>
      <c r="C76" s="277" t="s">
        <v>28</v>
      </c>
      <c r="D76" s="24"/>
      <c r="E76" s="282" t="s">
        <v>589</v>
      </c>
      <c r="F76" s="86">
        <v>1</v>
      </c>
      <c r="G76" s="331">
        <v>50000</v>
      </c>
      <c r="H76" s="271">
        <f t="shared" si="22"/>
        <v>50000</v>
      </c>
      <c r="I76" s="202">
        <v>1</v>
      </c>
      <c r="J76" s="202"/>
      <c r="K76" s="202"/>
      <c r="L76" s="203" t="s">
        <v>29</v>
      </c>
      <c r="M76" s="232">
        <v>39965</v>
      </c>
      <c r="N76" s="20" t="s">
        <v>590</v>
      </c>
    </row>
    <row r="77" spans="1:14" x14ac:dyDescent="0.2">
      <c r="A77" s="278">
        <v>62</v>
      </c>
      <c r="B77" s="262" t="s">
        <v>213</v>
      </c>
      <c r="C77" s="24" t="s">
        <v>98</v>
      </c>
      <c r="D77" s="24" t="s">
        <v>230</v>
      </c>
      <c r="E77" s="24" t="s">
        <v>231</v>
      </c>
      <c r="F77" s="86">
        <v>1</v>
      </c>
      <c r="G77" s="331">
        <v>50000</v>
      </c>
      <c r="H77" s="331">
        <f t="shared" ref="H77:H80" si="23">+G77*F77</f>
        <v>50000</v>
      </c>
      <c r="I77" s="202">
        <v>1</v>
      </c>
      <c r="J77" s="202"/>
      <c r="K77" s="202"/>
      <c r="L77" s="151" t="s">
        <v>226</v>
      </c>
      <c r="M77" s="52">
        <v>42188</v>
      </c>
      <c r="N77" s="2" t="s">
        <v>69</v>
      </c>
    </row>
    <row r="78" spans="1:14" x14ac:dyDescent="0.2">
      <c r="A78" s="278">
        <v>63</v>
      </c>
      <c r="B78" s="262" t="s">
        <v>213</v>
      </c>
      <c r="C78" s="24" t="s">
        <v>98</v>
      </c>
      <c r="D78" s="24" t="s">
        <v>230</v>
      </c>
      <c r="E78" s="24" t="s">
        <v>526</v>
      </c>
      <c r="F78" s="86">
        <v>1</v>
      </c>
      <c r="G78" s="331">
        <v>50000</v>
      </c>
      <c r="H78" s="331">
        <f t="shared" si="23"/>
        <v>50000</v>
      </c>
      <c r="I78" s="202">
        <v>1</v>
      </c>
      <c r="J78" s="202"/>
      <c r="K78" s="202"/>
      <c r="L78" s="151" t="s">
        <v>226</v>
      </c>
      <c r="M78" s="52">
        <v>42188</v>
      </c>
      <c r="N78" s="2" t="s">
        <v>69</v>
      </c>
    </row>
    <row r="79" spans="1:14" x14ac:dyDescent="0.2">
      <c r="A79" s="278">
        <v>64</v>
      </c>
      <c r="B79" s="262" t="s">
        <v>213</v>
      </c>
      <c r="C79" s="24" t="s">
        <v>98</v>
      </c>
      <c r="D79" s="24" t="s">
        <v>230</v>
      </c>
      <c r="E79" s="24" t="s">
        <v>232</v>
      </c>
      <c r="F79" s="86">
        <v>1</v>
      </c>
      <c r="G79" s="331">
        <v>50000</v>
      </c>
      <c r="H79" s="331">
        <f t="shared" si="23"/>
        <v>50000</v>
      </c>
      <c r="I79" s="202">
        <v>1</v>
      </c>
      <c r="J79" s="202"/>
      <c r="K79" s="202"/>
      <c r="L79" s="151" t="s">
        <v>226</v>
      </c>
      <c r="M79" s="52">
        <v>42188</v>
      </c>
      <c r="N79" s="2" t="s">
        <v>227</v>
      </c>
    </row>
    <row r="80" spans="1:14" x14ac:dyDescent="0.2">
      <c r="A80" s="278">
        <v>65</v>
      </c>
      <c r="B80" s="262" t="s">
        <v>213</v>
      </c>
      <c r="C80" s="24" t="s">
        <v>98</v>
      </c>
      <c r="D80" s="24" t="s">
        <v>230</v>
      </c>
      <c r="E80" s="24" t="s">
        <v>233</v>
      </c>
      <c r="F80" s="86">
        <v>1</v>
      </c>
      <c r="G80" s="331">
        <v>50000</v>
      </c>
      <c r="H80" s="331">
        <f t="shared" si="23"/>
        <v>50000</v>
      </c>
      <c r="I80" s="202">
        <v>1</v>
      </c>
      <c r="J80" s="202"/>
      <c r="K80" s="202"/>
      <c r="L80" s="151" t="s">
        <v>226</v>
      </c>
      <c r="M80" s="52">
        <v>42188</v>
      </c>
      <c r="N80" s="2" t="s">
        <v>227</v>
      </c>
    </row>
    <row r="81" spans="1:14" x14ac:dyDescent="0.2">
      <c r="A81" s="278">
        <v>66</v>
      </c>
      <c r="B81" s="112" t="s">
        <v>41</v>
      </c>
      <c r="C81" s="202" t="s">
        <v>38</v>
      </c>
      <c r="D81" s="62"/>
      <c r="E81" s="207" t="s">
        <v>591</v>
      </c>
      <c r="F81" s="202">
        <v>1</v>
      </c>
      <c r="G81" s="271">
        <v>200000</v>
      </c>
      <c r="H81" s="271">
        <f t="shared" ref="H81" si="24">F81*G81</f>
        <v>200000</v>
      </c>
      <c r="I81" s="202">
        <v>1</v>
      </c>
      <c r="J81" s="202"/>
      <c r="K81" s="202"/>
      <c r="L81" s="107" t="s">
        <v>31</v>
      </c>
      <c r="M81" s="232">
        <v>39965</v>
      </c>
      <c r="N81" s="112" t="s">
        <v>144</v>
      </c>
    </row>
    <row r="82" spans="1:14" x14ac:dyDescent="0.2">
      <c r="A82" s="62">
        <v>67</v>
      </c>
      <c r="B82" s="112" t="s">
        <v>41</v>
      </c>
      <c r="C82" s="202" t="s">
        <v>38</v>
      </c>
      <c r="D82" s="62"/>
      <c r="E82" s="207" t="s">
        <v>592</v>
      </c>
      <c r="F82" s="202">
        <v>1</v>
      </c>
      <c r="G82" s="271">
        <v>200000</v>
      </c>
      <c r="H82" s="271">
        <f t="shared" ref="H82:H88" si="25">F82*G82</f>
        <v>200000</v>
      </c>
      <c r="I82" s="202">
        <v>1</v>
      </c>
      <c r="J82" s="202"/>
      <c r="K82" s="202"/>
      <c r="L82" s="107" t="s">
        <v>31</v>
      </c>
      <c r="M82" s="232">
        <v>39965</v>
      </c>
      <c r="N82" s="112" t="s">
        <v>144</v>
      </c>
    </row>
    <row r="83" spans="1:14" x14ac:dyDescent="0.2">
      <c r="A83" s="278">
        <v>68</v>
      </c>
      <c r="B83" s="112" t="s">
        <v>41</v>
      </c>
      <c r="C83" s="202" t="s">
        <v>38</v>
      </c>
      <c r="D83" s="62"/>
      <c r="E83" s="207" t="s">
        <v>593</v>
      </c>
      <c r="F83" s="202">
        <v>1</v>
      </c>
      <c r="G83" s="271">
        <v>200000</v>
      </c>
      <c r="H83" s="271">
        <f t="shared" si="25"/>
        <v>200000</v>
      </c>
      <c r="I83" s="202">
        <v>1</v>
      </c>
      <c r="J83" s="202"/>
      <c r="K83" s="202"/>
      <c r="L83" s="107" t="s">
        <v>31</v>
      </c>
      <c r="M83" s="232">
        <v>39965</v>
      </c>
      <c r="N83" s="112" t="s">
        <v>144</v>
      </c>
    </row>
    <row r="84" spans="1:14" x14ac:dyDescent="0.2">
      <c r="A84" s="278">
        <v>69</v>
      </c>
      <c r="B84" s="112" t="s">
        <v>41</v>
      </c>
      <c r="C84" s="202" t="s">
        <v>38</v>
      </c>
      <c r="D84" s="62"/>
      <c r="E84" s="207" t="s">
        <v>594</v>
      </c>
      <c r="F84" s="202">
        <v>1</v>
      </c>
      <c r="G84" s="271">
        <v>200000</v>
      </c>
      <c r="H84" s="271">
        <f t="shared" si="25"/>
        <v>200000</v>
      </c>
      <c r="I84" s="202">
        <v>1</v>
      </c>
      <c r="J84" s="202"/>
      <c r="K84" s="202"/>
      <c r="L84" s="107" t="s">
        <v>31</v>
      </c>
      <c r="M84" s="232">
        <v>39965</v>
      </c>
      <c r="N84" s="112" t="s">
        <v>144</v>
      </c>
    </row>
    <row r="85" spans="1:14" x14ac:dyDescent="0.2">
      <c r="A85" s="278">
        <v>70</v>
      </c>
      <c r="B85" s="112" t="s">
        <v>41</v>
      </c>
      <c r="C85" s="202" t="s">
        <v>38</v>
      </c>
      <c r="D85" s="62"/>
      <c r="E85" s="207" t="s">
        <v>595</v>
      </c>
      <c r="F85" s="202">
        <v>1</v>
      </c>
      <c r="G85" s="271">
        <v>200000</v>
      </c>
      <c r="H85" s="271">
        <f t="shared" si="25"/>
        <v>200000</v>
      </c>
      <c r="I85" s="202">
        <v>1</v>
      </c>
      <c r="J85" s="202"/>
      <c r="K85" s="202"/>
      <c r="L85" s="107" t="s">
        <v>31</v>
      </c>
      <c r="M85" s="232">
        <v>39965</v>
      </c>
      <c r="N85" s="112" t="s">
        <v>144</v>
      </c>
    </row>
    <row r="86" spans="1:14" x14ac:dyDescent="0.2">
      <c r="A86" s="278">
        <v>71</v>
      </c>
      <c r="B86" s="112" t="s">
        <v>41</v>
      </c>
      <c r="C86" s="202" t="s">
        <v>38</v>
      </c>
      <c r="D86" s="62"/>
      <c r="E86" s="207" t="s">
        <v>596</v>
      </c>
      <c r="F86" s="202">
        <v>1</v>
      </c>
      <c r="G86" s="271">
        <v>200000</v>
      </c>
      <c r="H86" s="271">
        <f t="shared" si="25"/>
        <v>200000</v>
      </c>
      <c r="I86" s="202">
        <v>1</v>
      </c>
      <c r="J86" s="202"/>
      <c r="K86" s="202"/>
      <c r="L86" s="107" t="s">
        <v>31</v>
      </c>
      <c r="M86" s="232">
        <v>39965</v>
      </c>
      <c r="N86" s="112" t="s">
        <v>144</v>
      </c>
    </row>
    <row r="87" spans="1:14" x14ac:dyDescent="0.2">
      <c r="A87" s="278">
        <v>72</v>
      </c>
      <c r="B87" s="205" t="s">
        <v>41</v>
      </c>
      <c r="C87" s="202" t="s">
        <v>38</v>
      </c>
      <c r="D87" s="24"/>
      <c r="E87" s="218" t="s">
        <v>597</v>
      </c>
      <c r="F87" s="86">
        <v>1</v>
      </c>
      <c r="G87" s="331">
        <v>150000</v>
      </c>
      <c r="H87" s="331">
        <f t="shared" si="25"/>
        <v>150000</v>
      </c>
      <c r="I87" s="277">
        <v>1</v>
      </c>
      <c r="J87" s="2"/>
      <c r="K87" s="277"/>
      <c r="L87" s="258" t="s">
        <v>31</v>
      </c>
      <c r="M87" s="232">
        <v>39965</v>
      </c>
      <c r="N87" s="113" t="s">
        <v>144</v>
      </c>
    </row>
    <row r="88" spans="1:14" x14ac:dyDescent="0.2">
      <c r="A88" s="278">
        <v>73</v>
      </c>
      <c r="B88" s="205" t="s">
        <v>41</v>
      </c>
      <c r="C88" s="202" t="s">
        <v>38</v>
      </c>
      <c r="D88" s="24"/>
      <c r="E88" s="218" t="s">
        <v>598</v>
      </c>
      <c r="F88" s="86">
        <v>1</v>
      </c>
      <c r="G88" s="331">
        <v>150000</v>
      </c>
      <c r="H88" s="331">
        <f t="shared" si="25"/>
        <v>150000</v>
      </c>
      <c r="I88" s="277">
        <v>1</v>
      </c>
      <c r="J88" s="2"/>
      <c r="K88" s="277"/>
      <c r="L88" s="258" t="s">
        <v>31</v>
      </c>
      <c r="M88" s="232">
        <v>39965</v>
      </c>
      <c r="N88" s="113" t="s">
        <v>144</v>
      </c>
    </row>
    <row r="89" spans="1:14" ht="22.5" customHeight="1" x14ac:dyDescent="0.2">
      <c r="A89" s="327">
        <v>74</v>
      </c>
      <c r="B89" s="205" t="s">
        <v>41</v>
      </c>
      <c r="C89" s="202" t="s">
        <v>34</v>
      </c>
      <c r="D89" s="62"/>
      <c r="E89" s="202" t="s">
        <v>599</v>
      </c>
      <c r="F89" s="202">
        <v>1</v>
      </c>
      <c r="G89" s="271">
        <v>100000</v>
      </c>
      <c r="H89" s="271">
        <f t="shared" ref="H89" si="26">+G89*F89</f>
        <v>100000</v>
      </c>
      <c r="I89" s="202">
        <v>1</v>
      </c>
      <c r="J89" s="2"/>
      <c r="K89" s="202"/>
      <c r="L89" s="203" t="s">
        <v>29</v>
      </c>
      <c r="M89" s="232">
        <v>39965</v>
      </c>
      <c r="N89" s="113" t="s">
        <v>144</v>
      </c>
    </row>
    <row r="90" spans="1:14" ht="19.5" customHeight="1" x14ac:dyDescent="0.2">
      <c r="A90" s="327">
        <v>75</v>
      </c>
      <c r="B90" s="205" t="s">
        <v>41</v>
      </c>
      <c r="C90" s="202" t="s">
        <v>34</v>
      </c>
      <c r="D90" s="62"/>
      <c r="E90" s="202" t="s">
        <v>600</v>
      </c>
      <c r="F90" s="202">
        <v>1</v>
      </c>
      <c r="G90" s="271">
        <v>100000</v>
      </c>
      <c r="H90" s="271">
        <f t="shared" ref="H90:H94" si="27">+G90*F90</f>
        <v>100000</v>
      </c>
      <c r="I90" s="202">
        <v>1</v>
      </c>
      <c r="J90" s="2"/>
      <c r="K90" s="202"/>
      <c r="L90" s="203" t="s">
        <v>29</v>
      </c>
      <c r="M90" s="232">
        <v>39965</v>
      </c>
      <c r="N90" s="113" t="s">
        <v>144</v>
      </c>
    </row>
    <row r="91" spans="1:14" x14ac:dyDescent="0.2">
      <c r="A91" s="202">
        <v>76</v>
      </c>
      <c r="B91" s="2" t="s">
        <v>41</v>
      </c>
      <c r="C91" s="62" t="s">
        <v>36</v>
      </c>
      <c r="D91" s="62"/>
      <c r="E91" s="62" t="s">
        <v>204</v>
      </c>
      <c r="F91" s="202">
        <v>1</v>
      </c>
      <c r="G91" s="271">
        <v>100000</v>
      </c>
      <c r="H91" s="271">
        <f t="shared" si="27"/>
        <v>100000</v>
      </c>
      <c r="I91" s="202">
        <v>1</v>
      </c>
      <c r="J91" s="2"/>
      <c r="K91" s="202"/>
      <c r="L91" s="203"/>
      <c r="M91" s="232">
        <v>39965</v>
      </c>
      <c r="N91" s="2" t="s">
        <v>197</v>
      </c>
    </row>
    <row r="92" spans="1:14" x14ac:dyDescent="0.2">
      <c r="A92" s="327">
        <v>77</v>
      </c>
      <c r="B92" s="2" t="s">
        <v>41</v>
      </c>
      <c r="C92" s="62" t="s">
        <v>28</v>
      </c>
      <c r="D92" s="62"/>
      <c r="E92" s="62" t="s">
        <v>202</v>
      </c>
      <c r="F92" s="202">
        <v>1</v>
      </c>
      <c r="G92" s="271">
        <v>150000</v>
      </c>
      <c r="H92" s="271">
        <f t="shared" si="27"/>
        <v>150000</v>
      </c>
      <c r="I92" s="202">
        <v>1</v>
      </c>
      <c r="J92" s="2"/>
      <c r="K92" s="202"/>
      <c r="L92" s="203"/>
      <c r="M92" s="232">
        <v>39965</v>
      </c>
      <c r="N92" s="2" t="s">
        <v>197</v>
      </c>
    </row>
    <row r="93" spans="1:14" ht="24" customHeight="1" x14ac:dyDescent="0.2">
      <c r="A93" s="327">
        <v>78</v>
      </c>
      <c r="B93" s="262" t="s">
        <v>213</v>
      </c>
      <c r="C93" s="202" t="s">
        <v>28</v>
      </c>
      <c r="D93" s="2"/>
      <c r="E93" s="202" t="s">
        <v>601</v>
      </c>
      <c r="F93" s="202">
        <v>1</v>
      </c>
      <c r="G93" s="271">
        <v>250000</v>
      </c>
      <c r="H93" s="271">
        <f t="shared" si="27"/>
        <v>250000</v>
      </c>
      <c r="I93" s="202">
        <v>1</v>
      </c>
      <c r="J93" s="202"/>
      <c r="K93" s="202"/>
      <c r="L93" s="203" t="s">
        <v>29</v>
      </c>
      <c r="M93" s="232">
        <v>39965</v>
      </c>
      <c r="N93" s="20" t="s">
        <v>602</v>
      </c>
    </row>
    <row r="94" spans="1:14" ht="24" customHeight="1" x14ac:dyDescent="0.2">
      <c r="A94" s="327">
        <v>79</v>
      </c>
      <c r="B94" s="112" t="s">
        <v>41</v>
      </c>
      <c r="C94" s="202" t="s">
        <v>188</v>
      </c>
      <c r="D94" s="202">
        <v>7550</v>
      </c>
      <c r="E94" s="202" t="s">
        <v>199</v>
      </c>
      <c r="F94" s="202">
        <v>1</v>
      </c>
      <c r="G94" s="271">
        <v>150000</v>
      </c>
      <c r="H94" s="271">
        <f t="shared" si="27"/>
        <v>150000</v>
      </c>
      <c r="I94" s="202">
        <v>1</v>
      </c>
      <c r="J94" s="202"/>
      <c r="K94" s="202"/>
      <c r="L94" s="203" t="s">
        <v>29</v>
      </c>
      <c r="M94" s="232">
        <v>39965</v>
      </c>
      <c r="N94" s="112" t="s">
        <v>197</v>
      </c>
    </row>
    <row r="95" spans="1:14" ht="23.25" customHeight="1" x14ac:dyDescent="0.2">
      <c r="A95" s="327">
        <v>80</v>
      </c>
      <c r="B95" s="205" t="s">
        <v>171</v>
      </c>
      <c r="C95" s="277" t="s">
        <v>169</v>
      </c>
      <c r="D95" s="277" t="s">
        <v>172</v>
      </c>
      <c r="E95" s="277" t="s">
        <v>170</v>
      </c>
      <c r="F95" s="86">
        <v>4</v>
      </c>
      <c r="G95" s="271">
        <v>2500</v>
      </c>
      <c r="H95" s="271">
        <f t="shared" si="21"/>
        <v>10000</v>
      </c>
      <c r="I95" s="277">
        <v>4</v>
      </c>
      <c r="J95" s="277"/>
      <c r="K95" s="277"/>
      <c r="L95" s="203" t="s">
        <v>29</v>
      </c>
      <c r="M95" s="232">
        <v>39965</v>
      </c>
      <c r="N95" s="2" t="s">
        <v>96</v>
      </c>
    </row>
    <row r="96" spans="1:14" ht="21.75" customHeight="1" x14ac:dyDescent="0.2">
      <c r="A96" s="327">
        <v>81</v>
      </c>
      <c r="B96" s="262" t="s">
        <v>173</v>
      </c>
      <c r="C96" s="277" t="s">
        <v>218</v>
      </c>
      <c r="D96" s="24"/>
      <c r="E96" s="202" t="s">
        <v>234</v>
      </c>
      <c r="F96" s="86">
        <v>5</v>
      </c>
      <c r="G96" s="271">
        <v>10000</v>
      </c>
      <c r="H96" s="271">
        <f>+G96*F96</f>
        <v>50000</v>
      </c>
      <c r="I96" s="277">
        <v>5</v>
      </c>
      <c r="J96" s="277"/>
      <c r="K96" s="277"/>
      <c r="L96" s="203" t="s">
        <v>29</v>
      </c>
      <c r="M96" s="315" t="s">
        <v>625</v>
      </c>
      <c r="N96" s="112" t="s">
        <v>235</v>
      </c>
    </row>
    <row r="97" spans="1:14" ht="36" x14ac:dyDescent="0.2">
      <c r="A97" s="327">
        <v>82</v>
      </c>
      <c r="B97" s="262" t="s">
        <v>214</v>
      </c>
      <c r="C97" s="202" t="s">
        <v>38</v>
      </c>
      <c r="D97" s="2"/>
      <c r="E97" s="107" t="s">
        <v>356</v>
      </c>
      <c r="F97" s="202">
        <v>10</v>
      </c>
      <c r="G97" s="271">
        <v>12000</v>
      </c>
      <c r="H97" s="271">
        <f>+G97*F97</f>
        <v>120000</v>
      </c>
      <c r="I97" s="202">
        <v>10</v>
      </c>
      <c r="J97" s="202"/>
      <c r="K97" s="202"/>
      <c r="L97" s="309" t="s">
        <v>29</v>
      </c>
      <c r="M97" s="315" t="s">
        <v>625</v>
      </c>
      <c r="N97" s="20" t="s">
        <v>215</v>
      </c>
    </row>
    <row r="98" spans="1:14" ht="21.75" customHeight="1" x14ac:dyDescent="0.2">
      <c r="A98" s="327">
        <v>83</v>
      </c>
      <c r="B98" s="262" t="s">
        <v>214</v>
      </c>
      <c r="C98" s="202" t="s">
        <v>177</v>
      </c>
      <c r="D98" s="2"/>
      <c r="E98" s="107" t="s">
        <v>357</v>
      </c>
      <c r="F98" s="202">
        <v>4</v>
      </c>
      <c r="G98" s="271">
        <v>12000</v>
      </c>
      <c r="H98" s="271">
        <f>+G98*F98</f>
        <v>48000</v>
      </c>
      <c r="I98" s="202">
        <v>4</v>
      </c>
      <c r="J98" s="202"/>
      <c r="K98" s="202"/>
      <c r="L98" s="309" t="s">
        <v>29</v>
      </c>
      <c r="M98" s="315" t="s">
        <v>625</v>
      </c>
      <c r="N98" s="20" t="s">
        <v>209</v>
      </c>
    </row>
    <row r="99" spans="1:14" ht="24" x14ac:dyDescent="0.2">
      <c r="A99" s="327">
        <v>84</v>
      </c>
      <c r="B99" s="262" t="s">
        <v>214</v>
      </c>
      <c r="C99" s="277" t="s">
        <v>70</v>
      </c>
      <c r="D99" s="19"/>
      <c r="E99" s="282" t="s">
        <v>358</v>
      </c>
      <c r="F99" s="86">
        <v>7</v>
      </c>
      <c r="G99" s="271">
        <v>12000</v>
      </c>
      <c r="H99" s="271">
        <f>+G99*F99</f>
        <v>84000</v>
      </c>
      <c r="I99" s="277">
        <v>7</v>
      </c>
      <c r="J99" s="277"/>
      <c r="K99" s="277"/>
      <c r="L99" s="309" t="s">
        <v>29</v>
      </c>
      <c r="M99" s="316">
        <v>41426</v>
      </c>
      <c r="N99" s="20" t="s">
        <v>143</v>
      </c>
    </row>
    <row r="100" spans="1:14" ht="25.5" customHeight="1" x14ac:dyDescent="0.2">
      <c r="A100" s="202">
        <v>85</v>
      </c>
      <c r="B100" s="262" t="s">
        <v>214</v>
      </c>
      <c r="C100" s="202" t="s">
        <v>216</v>
      </c>
      <c r="D100" s="2"/>
      <c r="E100" s="202" t="s">
        <v>217</v>
      </c>
      <c r="F100" s="202">
        <v>1</v>
      </c>
      <c r="G100" s="271">
        <v>4000</v>
      </c>
      <c r="H100" s="271">
        <f t="shared" ref="H100" si="28">F100*G100</f>
        <v>4000</v>
      </c>
      <c r="I100" s="202">
        <v>1</v>
      </c>
      <c r="J100" s="202"/>
      <c r="K100" s="202"/>
      <c r="L100" s="309" t="s">
        <v>29</v>
      </c>
      <c r="M100" s="316">
        <v>41426</v>
      </c>
      <c r="N100" s="20" t="s">
        <v>144</v>
      </c>
    </row>
    <row r="101" spans="1:14" ht="48" x14ac:dyDescent="0.2">
      <c r="A101" s="202">
        <v>86</v>
      </c>
      <c r="B101" s="262" t="s">
        <v>258</v>
      </c>
      <c r="C101" s="202" t="s">
        <v>177</v>
      </c>
      <c r="D101" s="19"/>
      <c r="E101" s="274" t="s">
        <v>359</v>
      </c>
      <c r="F101" s="202">
        <v>15</v>
      </c>
      <c r="G101" s="271">
        <v>12000</v>
      </c>
      <c r="H101" s="271">
        <f>+G101*F101</f>
        <v>180000</v>
      </c>
      <c r="I101" s="202">
        <v>15</v>
      </c>
      <c r="J101" s="202"/>
      <c r="K101" s="202"/>
      <c r="L101" s="309" t="s">
        <v>29</v>
      </c>
      <c r="M101" s="316">
        <v>41426</v>
      </c>
      <c r="N101" s="20" t="s">
        <v>147</v>
      </c>
    </row>
    <row r="102" spans="1:14" ht="60" x14ac:dyDescent="0.2">
      <c r="A102" s="414">
        <v>87</v>
      </c>
      <c r="B102" s="428" t="s">
        <v>258</v>
      </c>
      <c r="C102" s="414" t="s">
        <v>218</v>
      </c>
      <c r="D102" s="414"/>
      <c r="E102" s="216" t="s">
        <v>382</v>
      </c>
      <c r="F102" s="435">
        <v>77</v>
      </c>
      <c r="G102" s="438">
        <v>12000</v>
      </c>
      <c r="H102" s="438">
        <f t="shared" ref="H102" si="29">F102*G102</f>
        <v>924000</v>
      </c>
      <c r="I102" s="435">
        <v>77</v>
      </c>
      <c r="J102" s="414"/>
      <c r="K102" s="414"/>
      <c r="L102" s="410" t="s">
        <v>137</v>
      </c>
      <c r="M102" s="412">
        <v>42184</v>
      </c>
      <c r="N102" s="417" t="s">
        <v>387</v>
      </c>
    </row>
    <row r="103" spans="1:14" ht="60" x14ac:dyDescent="0.2">
      <c r="A103" s="416"/>
      <c r="B103" s="434"/>
      <c r="C103" s="416"/>
      <c r="D103" s="416"/>
      <c r="E103" s="217" t="s">
        <v>383</v>
      </c>
      <c r="F103" s="436"/>
      <c r="G103" s="439"/>
      <c r="H103" s="439"/>
      <c r="I103" s="436"/>
      <c r="J103" s="416"/>
      <c r="K103" s="416"/>
      <c r="L103" s="426"/>
      <c r="M103" s="416"/>
      <c r="N103" s="418"/>
    </row>
    <row r="104" spans="1:14" ht="60" x14ac:dyDescent="0.2">
      <c r="A104" s="416"/>
      <c r="B104" s="434"/>
      <c r="C104" s="416"/>
      <c r="D104" s="416"/>
      <c r="E104" s="217" t="s">
        <v>384</v>
      </c>
      <c r="F104" s="436"/>
      <c r="G104" s="439"/>
      <c r="H104" s="439"/>
      <c r="I104" s="436"/>
      <c r="J104" s="416"/>
      <c r="K104" s="416"/>
      <c r="L104" s="426"/>
      <c r="M104" s="416"/>
      <c r="N104" s="418"/>
    </row>
    <row r="105" spans="1:14" ht="60" x14ac:dyDescent="0.2">
      <c r="A105" s="416"/>
      <c r="B105" s="434"/>
      <c r="C105" s="416"/>
      <c r="D105" s="416"/>
      <c r="E105" s="217" t="s">
        <v>385</v>
      </c>
      <c r="F105" s="436"/>
      <c r="G105" s="439"/>
      <c r="H105" s="439"/>
      <c r="I105" s="436"/>
      <c r="J105" s="416"/>
      <c r="K105" s="416"/>
      <c r="L105" s="426"/>
      <c r="M105" s="416"/>
      <c r="N105" s="418"/>
    </row>
    <row r="106" spans="1:14" ht="72" x14ac:dyDescent="0.2">
      <c r="A106" s="415"/>
      <c r="B106" s="429"/>
      <c r="C106" s="415"/>
      <c r="D106" s="415"/>
      <c r="E106" s="218" t="s">
        <v>386</v>
      </c>
      <c r="F106" s="437"/>
      <c r="G106" s="440"/>
      <c r="H106" s="440"/>
      <c r="I106" s="437"/>
      <c r="J106" s="415"/>
      <c r="K106" s="415"/>
      <c r="L106" s="411"/>
      <c r="M106" s="415"/>
      <c r="N106" s="419"/>
    </row>
    <row r="107" spans="1:14" ht="12.75" x14ac:dyDescent="0.2">
      <c r="A107" s="277">
        <v>88</v>
      </c>
      <c r="B107" s="12" t="s">
        <v>296</v>
      </c>
      <c r="C107" s="24" t="s">
        <v>297</v>
      </c>
      <c r="D107" s="24" t="s">
        <v>298</v>
      </c>
      <c r="E107" s="24" t="s">
        <v>299</v>
      </c>
      <c r="F107" s="86">
        <v>1</v>
      </c>
      <c r="G107" s="331">
        <v>31900</v>
      </c>
      <c r="H107" s="331">
        <f t="shared" ref="H107:H108" si="30">+G107*F107</f>
        <v>31900</v>
      </c>
      <c r="I107" s="202">
        <v>1</v>
      </c>
      <c r="J107" s="202"/>
      <c r="K107" s="202"/>
      <c r="L107" s="72" t="s">
        <v>142</v>
      </c>
      <c r="M107" s="52">
        <v>42416</v>
      </c>
      <c r="N107" s="2" t="s">
        <v>144</v>
      </c>
    </row>
    <row r="108" spans="1:14" ht="12.75" customHeight="1" x14ac:dyDescent="0.2">
      <c r="A108" s="277">
        <v>89</v>
      </c>
      <c r="B108" s="12" t="s">
        <v>248</v>
      </c>
      <c r="C108" s="24" t="s">
        <v>249</v>
      </c>
      <c r="D108" s="24"/>
      <c r="E108" s="24" t="s">
        <v>250</v>
      </c>
      <c r="F108" s="86">
        <v>2</v>
      </c>
      <c r="G108" s="331">
        <v>14000</v>
      </c>
      <c r="H108" s="331">
        <f t="shared" si="30"/>
        <v>28000</v>
      </c>
      <c r="I108" s="202">
        <v>2</v>
      </c>
      <c r="J108" s="202"/>
      <c r="K108" s="202"/>
      <c r="L108" s="206" t="s">
        <v>74</v>
      </c>
      <c r="M108" s="52">
        <v>42327</v>
      </c>
      <c r="N108" s="2" t="s">
        <v>276</v>
      </c>
    </row>
    <row r="109" spans="1:14" ht="51" customHeight="1" x14ac:dyDescent="0.2">
      <c r="A109" s="414">
        <v>90</v>
      </c>
      <c r="B109" s="414" t="s">
        <v>210</v>
      </c>
      <c r="C109" s="310" t="s">
        <v>211</v>
      </c>
      <c r="D109" s="24"/>
      <c r="E109" s="216" t="s">
        <v>370</v>
      </c>
      <c r="F109" s="420">
        <v>80</v>
      </c>
      <c r="G109" s="438">
        <v>250000</v>
      </c>
      <c r="H109" s="438">
        <f>+G109*F109</f>
        <v>20000000</v>
      </c>
      <c r="I109" s="420">
        <v>80</v>
      </c>
      <c r="J109" s="414"/>
      <c r="K109" s="414"/>
      <c r="L109" s="410" t="s">
        <v>256</v>
      </c>
      <c r="M109" s="412">
        <v>42026</v>
      </c>
      <c r="N109" s="414" t="s">
        <v>30</v>
      </c>
    </row>
    <row r="110" spans="1:14" ht="50.25" customHeight="1" x14ac:dyDescent="0.2">
      <c r="A110" s="416"/>
      <c r="B110" s="416"/>
      <c r="C110" s="310" t="s">
        <v>211</v>
      </c>
      <c r="D110" s="24"/>
      <c r="E110" s="217"/>
      <c r="F110" s="421"/>
      <c r="G110" s="439"/>
      <c r="H110" s="439"/>
      <c r="I110" s="421"/>
      <c r="J110" s="416"/>
      <c r="K110" s="416"/>
      <c r="L110" s="426"/>
      <c r="M110" s="427"/>
      <c r="N110" s="416"/>
    </row>
    <row r="111" spans="1:14" ht="50.25" customHeight="1" x14ac:dyDescent="0.2">
      <c r="A111" s="416"/>
      <c r="B111" s="416"/>
      <c r="C111" s="310" t="s">
        <v>211</v>
      </c>
      <c r="D111" s="24"/>
      <c r="E111" s="217" t="s">
        <v>626</v>
      </c>
      <c r="F111" s="421"/>
      <c r="G111" s="439"/>
      <c r="H111" s="439"/>
      <c r="I111" s="421"/>
      <c r="J111" s="416"/>
      <c r="K111" s="416"/>
      <c r="L111" s="426"/>
      <c r="M111" s="427"/>
      <c r="N111" s="416"/>
    </row>
    <row r="112" spans="1:14" ht="49.5" customHeight="1" x14ac:dyDescent="0.2">
      <c r="A112" s="416"/>
      <c r="B112" s="416"/>
      <c r="C112" s="310" t="s">
        <v>211</v>
      </c>
      <c r="D112" s="24"/>
      <c r="E112" s="217" t="s">
        <v>371</v>
      </c>
      <c r="F112" s="421"/>
      <c r="G112" s="439"/>
      <c r="H112" s="439"/>
      <c r="I112" s="421"/>
      <c r="J112" s="416"/>
      <c r="K112" s="416"/>
      <c r="L112" s="426"/>
      <c r="M112" s="427"/>
      <c r="N112" s="416"/>
    </row>
    <row r="113" spans="1:14" ht="54.75" customHeight="1" x14ac:dyDescent="0.2">
      <c r="A113" s="416"/>
      <c r="B113" s="416"/>
      <c r="C113" s="310" t="s">
        <v>211</v>
      </c>
      <c r="D113" s="24"/>
      <c r="E113" s="217" t="s">
        <v>627</v>
      </c>
      <c r="F113" s="421"/>
      <c r="G113" s="439"/>
      <c r="H113" s="439"/>
      <c r="I113" s="421"/>
      <c r="J113" s="416"/>
      <c r="K113" s="416"/>
      <c r="L113" s="426"/>
      <c r="M113" s="427"/>
      <c r="N113" s="416"/>
    </row>
    <row r="114" spans="1:14" ht="48.75" customHeight="1" x14ac:dyDescent="0.2">
      <c r="A114" s="416"/>
      <c r="B114" s="416"/>
      <c r="C114" s="310" t="s">
        <v>211</v>
      </c>
      <c r="D114" s="24"/>
      <c r="E114" s="217" t="s">
        <v>628</v>
      </c>
      <c r="F114" s="421"/>
      <c r="G114" s="439"/>
      <c r="H114" s="439"/>
      <c r="I114" s="421"/>
      <c r="J114" s="416"/>
      <c r="K114" s="416"/>
      <c r="L114" s="426"/>
      <c r="M114" s="427"/>
      <c r="N114" s="416"/>
    </row>
    <row r="115" spans="1:14" ht="38.25" customHeight="1" x14ac:dyDescent="0.2">
      <c r="A115" s="415"/>
      <c r="B115" s="415"/>
      <c r="C115" s="310" t="s">
        <v>211</v>
      </c>
      <c r="D115" s="24"/>
      <c r="E115" s="218" t="s">
        <v>372</v>
      </c>
      <c r="F115" s="422"/>
      <c r="G115" s="440"/>
      <c r="H115" s="440"/>
      <c r="I115" s="422"/>
      <c r="J115" s="415"/>
      <c r="K115" s="415"/>
      <c r="L115" s="411"/>
      <c r="M115" s="413"/>
      <c r="N115" s="415"/>
    </row>
    <row r="116" spans="1:14" ht="48" x14ac:dyDescent="0.2">
      <c r="A116" s="414">
        <v>91</v>
      </c>
      <c r="B116" s="414" t="s">
        <v>210</v>
      </c>
      <c r="C116" s="414"/>
      <c r="D116" s="414"/>
      <c r="E116" s="282" t="s">
        <v>421</v>
      </c>
      <c r="F116" s="414">
        <v>25</v>
      </c>
      <c r="G116" s="423">
        <v>250000</v>
      </c>
      <c r="H116" s="423">
        <f>+G116*F116</f>
        <v>6250000</v>
      </c>
      <c r="I116" s="414">
        <v>25</v>
      </c>
      <c r="J116" s="443"/>
      <c r="K116" s="443"/>
      <c r="L116" s="414" t="s">
        <v>423</v>
      </c>
      <c r="M116" s="441">
        <v>42340</v>
      </c>
      <c r="N116" s="428" t="s">
        <v>424</v>
      </c>
    </row>
    <row r="117" spans="1:14" ht="36" x14ac:dyDescent="0.2">
      <c r="A117" s="415"/>
      <c r="B117" s="415"/>
      <c r="C117" s="415"/>
      <c r="D117" s="415"/>
      <c r="E117" s="282" t="s">
        <v>422</v>
      </c>
      <c r="F117" s="415"/>
      <c r="G117" s="425"/>
      <c r="H117" s="425"/>
      <c r="I117" s="415"/>
      <c r="J117" s="444"/>
      <c r="K117" s="444"/>
      <c r="L117" s="415"/>
      <c r="M117" s="442"/>
      <c r="N117" s="429"/>
    </row>
    <row r="118" spans="1:14" ht="25.5" x14ac:dyDescent="0.2">
      <c r="A118" s="277">
        <v>92</v>
      </c>
      <c r="B118" s="275" t="s">
        <v>362</v>
      </c>
      <c r="C118" s="277" t="s">
        <v>305</v>
      </c>
      <c r="D118" s="277" t="s">
        <v>306</v>
      </c>
      <c r="E118" s="282" t="s">
        <v>555</v>
      </c>
      <c r="F118" s="202">
        <v>1</v>
      </c>
      <c r="G118" s="271">
        <v>686200</v>
      </c>
      <c r="H118" s="271">
        <f t="shared" ref="H118:H122" si="31">+G118*F118</f>
        <v>686200</v>
      </c>
      <c r="I118" s="202">
        <v>1</v>
      </c>
      <c r="J118" s="202"/>
      <c r="K118" s="202"/>
      <c r="L118" s="72" t="s">
        <v>307</v>
      </c>
      <c r="M118" s="334">
        <v>42501</v>
      </c>
      <c r="N118" s="115" t="s">
        <v>144</v>
      </c>
    </row>
    <row r="119" spans="1:14" ht="25.5" x14ac:dyDescent="0.2">
      <c r="A119" s="277">
        <v>93</v>
      </c>
      <c r="B119" s="275" t="s">
        <v>362</v>
      </c>
      <c r="C119" s="277" t="s">
        <v>305</v>
      </c>
      <c r="D119" s="277" t="s">
        <v>306</v>
      </c>
      <c r="E119" s="282" t="s">
        <v>556</v>
      </c>
      <c r="F119" s="277">
        <v>1</v>
      </c>
      <c r="G119" s="271">
        <v>686200</v>
      </c>
      <c r="H119" s="271">
        <f t="shared" si="31"/>
        <v>686200</v>
      </c>
      <c r="I119" s="277">
        <v>1</v>
      </c>
      <c r="J119" s="277"/>
      <c r="K119" s="277"/>
      <c r="L119" s="72" t="s">
        <v>307</v>
      </c>
      <c r="M119" s="334">
        <v>42501</v>
      </c>
      <c r="N119" s="311" t="s">
        <v>27</v>
      </c>
    </row>
    <row r="120" spans="1:14" ht="25.5" x14ac:dyDescent="0.2">
      <c r="A120" s="277">
        <v>94</v>
      </c>
      <c r="B120" s="275" t="s">
        <v>362</v>
      </c>
      <c r="C120" s="277" t="s">
        <v>305</v>
      </c>
      <c r="D120" s="277" t="s">
        <v>306</v>
      </c>
      <c r="E120" s="282" t="s">
        <v>557</v>
      </c>
      <c r="F120" s="277">
        <v>1</v>
      </c>
      <c r="G120" s="271">
        <v>686200</v>
      </c>
      <c r="H120" s="271">
        <f t="shared" si="31"/>
        <v>686200</v>
      </c>
      <c r="I120" s="277">
        <v>1</v>
      </c>
      <c r="J120" s="277"/>
      <c r="K120" s="277"/>
      <c r="L120" s="72" t="s">
        <v>307</v>
      </c>
      <c r="M120" s="334">
        <v>42501</v>
      </c>
      <c r="N120" s="311" t="s">
        <v>27</v>
      </c>
    </row>
    <row r="121" spans="1:14" ht="25.5" x14ac:dyDescent="0.2">
      <c r="A121" s="277">
        <v>95</v>
      </c>
      <c r="B121" s="275" t="s">
        <v>362</v>
      </c>
      <c r="C121" s="277" t="s">
        <v>305</v>
      </c>
      <c r="D121" s="277" t="s">
        <v>306</v>
      </c>
      <c r="E121" s="282" t="s">
        <v>558</v>
      </c>
      <c r="F121" s="277">
        <v>1</v>
      </c>
      <c r="G121" s="271">
        <v>686200</v>
      </c>
      <c r="H121" s="271">
        <f t="shared" si="31"/>
        <v>686200</v>
      </c>
      <c r="I121" s="277">
        <v>1</v>
      </c>
      <c r="J121" s="277"/>
      <c r="K121" s="277"/>
      <c r="L121" s="72" t="s">
        <v>307</v>
      </c>
      <c r="M121" s="334">
        <v>42501</v>
      </c>
      <c r="N121" s="311" t="s">
        <v>27</v>
      </c>
    </row>
    <row r="122" spans="1:14" ht="25.5" customHeight="1" x14ac:dyDescent="0.2">
      <c r="A122" s="277">
        <v>96</v>
      </c>
      <c r="B122" s="275" t="s">
        <v>362</v>
      </c>
      <c r="C122" s="277" t="s">
        <v>305</v>
      </c>
      <c r="D122" s="277" t="s">
        <v>306</v>
      </c>
      <c r="E122" s="282" t="s">
        <v>559</v>
      </c>
      <c r="F122" s="277">
        <v>1</v>
      </c>
      <c r="G122" s="271">
        <v>686200</v>
      </c>
      <c r="H122" s="271">
        <f t="shared" si="31"/>
        <v>686200</v>
      </c>
      <c r="I122" s="277">
        <v>1</v>
      </c>
      <c r="J122" s="277"/>
      <c r="K122" s="277"/>
      <c r="L122" s="72" t="s">
        <v>307</v>
      </c>
      <c r="M122" s="334">
        <v>42501</v>
      </c>
      <c r="N122" s="311" t="s">
        <v>27</v>
      </c>
    </row>
    <row r="123" spans="1:14" ht="26.25" customHeight="1" x14ac:dyDescent="0.2">
      <c r="A123" s="277">
        <v>97</v>
      </c>
      <c r="B123" s="12" t="s">
        <v>168</v>
      </c>
      <c r="C123" s="277" t="s">
        <v>70</v>
      </c>
      <c r="D123" s="277"/>
      <c r="E123" s="277" t="s">
        <v>534</v>
      </c>
      <c r="F123" s="277">
        <v>1</v>
      </c>
      <c r="G123" s="271">
        <v>20000</v>
      </c>
      <c r="H123" s="280">
        <f>+G123*F123</f>
        <v>20000</v>
      </c>
      <c r="I123" s="120">
        <v>1</v>
      </c>
      <c r="J123" s="120"/>
      <c r="K123" s="15"/>
      <c r="L123" s="328" t="s">
        <v>29</v>
      </c>
      <c r="M123" s="312">
        <v>41791</v>
      </c>
      <c r="N123" s="281" t="s">
        <v>45</v>
      </c>
    </row>
    <row r="124" spans="1:14" ht="23.25" customHeight="1" x14ac:dyDescent="0.2">
      <c r="A124" s="24">
        <v>98</v>
      </c>
      <c r="B124" s="251" t="s">
        <v>532</v>
      </c>
      <c r="C124" s="277" t="s">
        <v>98</v>
      </c>
      <c r="D124" s="24"/>
      <c r="E124" s="277" t="s">
        <v>533</v>
      </c>
      <c r="F124" s="86">
        <v>1</v>
      </c>
      <c r="G124" s="331">
        <v>20000</v>
      </c>
      <c r="H124" s="271">
        <f>+G124*F124</f>
        <v>20000</v>
      </c>
      <c r="I124" s="277">
        <v>1</v>
      </c>
      <c r="J124" s="277"/>
      <c r="K124" s="277"/>
      <c r="L124" s="328" t="s">
        <v>29</v>
      </c>
      <c r="M124" s="312">
        <v>41791</v>
      </c>
      <c r="N124" s="112" t="s">
        <v>45</v>
      </c>
    </row>
    <row r="125" spans="1:14" ht="22.5" customHeight="1" x14ac:dyDescent="0.2">
      <c r="A125" s="24">
        <v>99</v>
      </c>
      <c r="B125" s="205" t="s">
        <v>168</v>
      </c>
      <c r="C125" s="277" t="s">
        <v>169</v>
      </c>
      <c r="D125" s="277">
        <v>500</v>
      </c>
      <c r="E125" s="277" t="s">
        <v>170</v>
      </c>
      <c r="F125" s="86">
        <v>4</v>
      </c>
      <c r="G125" s="271">
        <v>20000</v>
      </c>
      <c r="H125" s="271">
        <f t="shared" ref="H125:H126" si="32">F125*G125</f>
        <v>80000</v>
      </c>
      <c r="I125" s="277">
        <v>4</v>
      </c>
      <c r="J125" s="277"/>
      <c r="K125" s="277"/>
      <c r="L125" s="328" t="s">
        <v>29</v>
      </c>
      <c r="M125" s="312">
        <v>41791</v>
      </c>
      <c r="N125" s="2" t="s">
        <v>96</v>
      </c>
    </row>
    <row r="126" spans="1:14" ht="23.25" customHeight="1" x14ac:dyDescent="0.2">
      <c r="A126" s="24">
        <v>100</v>
      </c>
      <c r="B126" s="112" t="s">
        <v>168</v>
      </c>
      <c r="C126" s="202" t="s">
        <v>33</v>
      </c>
      <c r="D126" s="2"/>
      <c r="E126" s="277" t="s">
        <v>531</v>
      </c>
      <c r="F126" s="277">
        <v>4</v>
      </c>
      <c r="G126" s="280">
        <v>20000</v>
      </c>
      <c r="H126" s="271">
        <f t="shared" si="32"/>
        <v>80000</v>
      </c>
      <c r="I126" s="277">
        <v>4</v>
      </c>
      <c r="J126" s="277"/>
      <c r="K126" s="277"/>
      <c r="L126" s="328" t="s">
        <v>29</v>
      </c>
      <c r="M126" s="316">
        <v>41426</v>
      </c>
      <c r="N126" s="20" t="s">
        <v>167</v>
      </c>
    </row>
    <row r="127" spans="1:14" ht="19.5" customHeight="1" x14ac:dyDescent="0.2">
      <c r="A127" s="24">
        <v>101</v>
      </c>
      <c r="B127" s="12" t="s">
        <v>168</v>
      </c>
      <c r="C127" s="277" t="s">
        <v>203</v>
      </c>
      <c r="D127" s="277"/>
      <c r="E127" s="277" t="s">
        <v>535</v>
      </c>
      <c r="F127" s="277">
        <v>2</v>
      </c>
      <c r="G127" s="271">
        <v>20000</v>
      </c>
      <c r="H127" s="271">
        <f>+G127*F127</f>
        <v>40000</v>
      </c>
      <c r="I127" s="13">
        <v>2</v>
      </c>
      <c r="J127" s="17"/>
      <c r="K127" s="13"/>
      <c r="L127" s="328" t="s">
        <v>29</v>
      </c>
      <c r="M127" s="317">
        <v>41791</v>
      </c>
      <c r="N127" s="281" t="s">
        <v>197</v>
      </c>
    </row>
    <row r="128" spans="1:14" ht="21.75" customHeight="1" x14ac:dyDescent="0.2">
      <c r="A128" s="24">
        <v>102</v>
      </c>
      <c r="B128" s="12" t="s">
        <v>168</v>
      </c>
      <c r="C128" s="277" t="s">
        <v>70</v>
      </c>
      <c r="D128" s="277">
        <v>1911</v>
      </c>
      <c r="E128" s="277" t="s">
        <v>603</v>
      </c>
      <c r="F128" s="277">
        <v>1</v>
      </c>
      <c r="G128" s="280">
        <v>15000</v>
      </c>
      <c r="H128" s="280">
        <f>+G128*F128</f>
        <v>15000</v>
      </c>
      <c r="I128" s="120">
        <v>1</v>
      </c>
      <c r="J128" s="120"/>
      <c r="K128" s="15"/>
      <c r="L128" s="203" t="s">
        <v>29</v>
      </c>
      <c r="M128" s="317">
        <v>41791</v>
      </c>
      <c r="N128" s="281" t="s">
        <v>197</v>
      </c>
    </row>
    <row r="129" spans="1:14" ht="21.75" customHeight="1" x14ac:dyDescent="0.2">
      <c r="A129" s="24">
        <v>103</v>
      </c>
      <c r="B129" s="12" t="s">
        <v>168</v>
      </c>
      <c r="C129" s="277" t="s">
        <v>70</v>
      </c>
      <c r="D129" s="277">
        <v>190477</v>
      </c>
      <c r="E129" s="277" t="s">
        <v>603</v>
      </c>
      <c r="F129" s="277">
        <v>1</v>
      </c>
      <c r="G129" s="271">
        <v>15000</v>
      </c>
      <c r="H129" s="271">
        <f>+G129*F129</f>
        <v>15000</v>
      </c>
      <c r="I129" s="17">
        <v>1</v>
      </c>
      <c r="J129" s="17"/>
      <c r="K129" s="13"/>
      <c r="L129" s="203" t="s">
        <v>29</v>
      </c>
      <c r="M129" s="317">
        <v>41791</v>
      </c>
      <c r="N129" s="281" t="s">
        <v>197</v>
      </c>
    </row>
    <row r="130" spans="1:14" ht="21.75" customHeight="1" x14ac:dyDescent="0.2">
      <c r="A130" s="24">
        <v>104</v>
      </c>
      <c r="B130" s="12" t="s">
        <v>168</v>
      </c>
      <c r="C130" s="277" t="s">
        <v>203</v>
      </c>
      <c r="D130" s="277">
        <v>190479</v>
      </c>
      <c r="E130" s="277" t="s">
        <v>603</v>
      </c>
      <c r="F130" s="277">
        <v>1</v>
      </c>
      <c r="G130" s="271">
        <v>15000</v>
      </c>
      <c r="H130" s="271">
        <f>+G130*F130</f>
        <v>15000</v>
      </c>
      <c r="I130" s="17">
        <v>1</v>
      </c>
      <c r="J130" s="17"/>
      <c r="K130" s="13"/>
      <c r="L130" s="203" t="s">
        <v>29</v>
      </c>
      <c r="M130" s="317">
        <v>41791</v>
      </c>
      <c r="N130" s="281" t="s">
        <v>197</v>
      </c>
    </row>
    <row r="131" spans="1:14" ht="12.75" customHeight="1" x14ac:dyDescent="0.2">
      <c r="A131" s="24">
        <v>105</v>
      </c>
      <c r="B131" s="12" t="s">
        <v>429</v>
      </c>
      <c r="C131" s="62" t="s">
        <v>452</v>
      </c>
      <c r="D131" s="62" t="s">
        <v>453</v>
      </c>
      <c r="E131" s="62" t="s">
        <v>454</v>
      </c>
      <c r="F131" s="62">
        <v>1</v>
      </c>
      <c r="G131" s="271">
        <v>120000</v>
      </c>
      <c r="H131" s="271">
        <f t="shared" ref="H131" si="33">+G131*F131</f>
        <v>120000</v>
      </c>
      <c r="I131" s="62">
        <v>1</v>
      </c>
      <c r="J131" s="2"/>
      <c r="K131" s="2"/>
      <c r="L131" s="72" t="s">
        <v>142</v>
      </c>
      <c r="M131" s="52">
        <v>41426</v>
      </c>
      <c r="N131" s="2" t="s">
        <v>27</v>
      </c>
    </row>
    <row r="132" spans="1:14" ht="12.75" customHeight="1" x14ac:dyDescent="0.2">
      <c r="A132" s="24">
        <v>106</v>
      </c>
      <c r="B132" s="12" t="s">
        <v>429</v>
      </c>
      <c r="C132" s="62" t="s">
        <v>452</v>
      </c>
      <c r="D132" s="62" t="s">
        <v>453</v>
      </c>
      <c r="E132" s="62"/>
      <c r="F132" s="62">
        <v>1</v>
      </c>
      <c r="G132" s="271">
        <v>120000</v>
      </c>
      <c r="H132" s="271">
        <f t="shared" ref="H132" si="34">+G132*F132</f>
        <v>120000</v>
      </c>
      <c r="I132" s="62">
        <v>1</v>
      </c>
      <c r="J132" s="2"/>
      <c r="K132" s="2"/>
      <c r="L132" s="72" t="s">
        <v>142</v>
      </c>
      <c r="M132" s="52">
        <v>41426</v>
      </c>
      <c r="N132" s="2" t="s">
        <v>27</v>
      </c>
    </row>
    <row r="133" spans="1:14" ht="12.75" customHeight="1" x14ac:dyDescent="0.2">
      <c r="A133" s="24">
        <v>107</v>
      </c>
      <c r="B133" s="12" t="s">
        <v>429</v>
      </c>
      <c r="C133" s="24" t="s">
        <v>316</v>
      </c>
      <c r="D133" s="24" t="s">
        <v>317</v>
      </c>
      <c r="E133" s="24" t="s">
        <v>318</v>
      </c>
      <c r="F133" s="86">
        <v>1</v>
      </c>
      <c r="G133" s="271">
        <v>152500</v>
      </c>
      <c r="H133" s="271">
        <f t="shared" ref="H133:H134" si="35">+G133*F133</f>
        <v>152500</v>
      </c>
      <c r="I133" s="202">
        <v>1</v>
      </c>
      <c r="J133" s="202"/>
      <c r="K133" s="202"/>
      <c r="L133" s="72" t="s">
        <v>142</v>
      </c>
      <c r="M133" s="318">
        <v>42538</v>
      </c>
      <c r="N133" s="49" t="s">
        <v>194</v>
      </c>
    </row>
    <row r="134" spans="1:14" ht="12.75" customHeight="1" x14ac:dyDescent="0.2">
      <c r="A134" s="24">
        <v>108</v>
      </c>
      <c r="B134" s="12" t="s">
        <v>429</v>
      </c>
      <c r="C134" s="24" t="s">
        <v>316</v>
      </c>
      <c r="D134" s="24" t="s">
        <v>317</v>
      </c>
      <c r="E134" s="24" t="s">
        <v>430</v>
      </c>
      <c r="F134" s="86">
        <v>1</v>
      </c>
      <c r="G134" s="271">
        <v>152500</v>
      </c>
      <c r="H134" s="271">
        <f t="shared" si="35"/>
        <v>152500</v>
      </c>
      <c r="I134" s="202">
        <v>1</v>
      </c>
      <c r="J134" s="202"/>
      <c r="K134" s="202"/>
      <c r="L134" s="72" t="s">
        <v>142</v>
      </c>
      <c r="M134" s="145">
        <v>42538</v>
      </c>
      <c r="N134" s="49" t="s">
        <v>150</v>
      </c>
    </row>
    <row r="135" spans="1:14" ht="52.5" customHeight="1" x14ac:dyDescent="0.2">
      <c r="A135" s="414">
        <v>109</v>
      </c>
      <c r="B135" s="417" t="s">
        <v>360</v>
      </c>
      <c r="C135" s="414" t="s">
        <v>40</v>
      </c>
      <c r="D135" s="414" t="s">
        <v>649</v>
      </c>
      <c r="E135" s="282" t="s">
        <v>644</v>
      </c>
      <c r="F135" s="420">
        <f>5*12</f>
        <v>60</v>
      </c>
      <c r="G135" s="423">
        <v>539346</v>
      </c>
      <c r="H135" s="423">
        <f>+G135*F135</f>
        <v>32360760</v>
      </c>
      <c r="I135" s="414">
        <v>60</v>
      </c>
      <c r="J135" s="414"/>
      <c r="K135" s="414"/>
      <c r="L135" s="410" t="s">
        <v>423</v>
      </c>
      <c r="M135" s="412">
        <v>43220</v>
      </c>
      <c r="N135" s="414" t="s">
        <v>650</v>
      </c>
    </row>
    <row r="136" spans="1:14" ht="48" x14ac:dyDescent="0.2">
      <c r="A136" s="416"/>
      <c r="B136" s="418"/>
      <c r="C136" s="416"/>
      <c r="D136" s="416"/>
      <c r="E136" s="282" t="s">
        <v>645</v>
      </c>
      <c r="F136" s="421"/>
      <c r="G136" s="424"/>
      <c r="H136" s="424"/>
      <c r="I136" s="416"/>
      <c r="J136" s="416"/>
      <c r="K136" s="416"/>
      <c r="L136" s="426"/>
      <c r="M136" s="427"/>
      <c r="N136" s="416"/>
    </row>
    <row r="137" spans="1:14" ht="60" x14ac:dyDescent="0.2">
      <c r="A137" s="416"/>
      <c r="B137" s="418"/>
      <c r="C137" s="416"/>
      <c r="D137" s="416"/>
      <c r="E137" s="282" t="s">
        <v>646</v>
      </c>
      <c r="F137" s="421"/>
      <c r="G137" s="424"/>
      <c r="H137" s="424"/>
      <c r="I137" s="416"/>
      <c r="J137" s="416"/>
      <c r="K137" s="416"/>
      <c r="L137" s="426"/>
      <c r="M137" s="427"/>
      <c r="N137" s="416"/>
    </row>
    <row r="138" spans="1:14" ht="57.75" customHeight="1" x14ac:dyDescent="0.2">
      <c r="A138" s="416"/>
      <c r="B138" s="418"/>
      <c r="C138" s="416"/>
      <c r="D138" s="416"/>
      <c r="E138" s="282" t="s">
        <v>647</v>
      </c>
      <c r="F138" s="421"/>
      <c r="G138" s="424"/>
      <c r="H138" s="424"/>
      <c r="I138" s="416"/>
      <c r="J138" s="416"/>
      <c r="K138" s="416"/>
      <c r="L138" s="426"/>
      <c r="M138" s="427"/>
      <c r="N138" s="416"/>
    </row>
    <row r="139" spans="1:14" ht="56.25" customHeight="1" x14ac:dyDescent="0.2">
      <c r="A139" s="415"/>
      <c r="B139" s="419"/>
      <c r="C139" s="415"/>
      <c r="D139" s="415"/>
      <c r="E139" s="282" t="s">
        <v>648</v>
      </c>
      <c r="F139" s="422"/>
      <c r="G139" s="425"/>
      <c r="H139" s="425"/>
      <c r="I139" s="415"/>
      <c r="J139" s="415"/>
      <c r="K139" s="415"/>
      <c r="L139" s="411"/>
      <c r="M139" s="413"/>
      <c r="N139" s="415"/>
    </row>
    <row r="140" spans="1:14" ht="56.25" customHeight="1" x14ac:dyDescent="0.2">
      <c r="A140" s="414">
        <v>110</v>
      </c>
      <c r="B140" s="417" t="s">
        <v>656</v>
      </c>
      <c r="C140" s="414" t="s">
        <v>40</v>
      </c>
      <c r="D140" s="414" t="s">
        <v>649</v>
      </c>
      <c r="E140" s="282" t="s">
        <v>651</v>
      </c>
      <c r="F140" s="420">
        <v>60</v>
      </c>
      <c r="G140" s="423">
        <v>539346</v>
      </c>
      <c r="H140" s="423">
        <f>+G140*F140</f>
        <v>32360760</v>
      </c>
      <c r="I140" s="414">
        <v>60</v>
      </c>
      <c r="J140" s="414"/>
      <c r="K140" s="414"/>
      <c r="L140" s="410" t="s">
        <v>423</v>
      </c>
      <c r="M140" s="412">
        <v>43220</v>
      </c>
      <c r="N140" s="414" t="s">
        <v>650</v>
      </c>
    </row>
    <row r="141" spans="1:14" ht="56.25" customHeight="1" x14ac:dyDescent="0.2">
      <c r="A141" s="416"/>
      <c r="B141" s="418"/>
      <c r="C141" s="416"/>
      <c r="D141" s="416"/>
      <c r="E141" s="282" t="s">
        <v>652</v>
      </c>
      <c r="F141" s="421"/>
      <c r="G141" s="424"/>
      <c r="H141" s="424"/>
      <c r="I141" s="416"/>
      <c r="J141" s="416"/>
      <c r="K141" s="416"/>
      <c r="L141" s="426"/>
      <c r="M141" s="427"/>
      <c r="N141" s="416"/>
    </row>
    <row r="142" spans="1:14" ht="56.25" customHeight="1" x14ac:dyDescent="0.2">
      <c r="A142" s="416"/>
      <c r="B142" s="418"/>
      <c r="C142" s="416"/>
      <c r="D142" s="416"/>
      <c r="E142" s="282" t="s">
        <v>653</v>
      </c>
      <c r="F142" s="421"/>
      <c r="G142" s="424"/>
      <c r="H142" s="424"/>
      <c r="I142" s="416"/>
      <c r="J142" s="416"/>
      <c r="K142" s="416"/>
      <c r="L142" s="426"/>
      <c r="M142" s="427"/>
      <c r="N142" s="416"/>
    </row>
    <row r="143" spans="1:14" ht="56.25" customHeight="1" x14ac:dyDescent="0.2">
      <c r="A143" s="416"/>
      <c r="B143" s="418"/>
      <c r="C143" s="416"/>
      <c r="D143" s="416"/>
      <c r="E143" s="282" t="s">
        <v>654</v>
      </c>
      <c r="F143" s="421"/>
      <c r="G143" s="424"/>
      <c r="H143" s="424"/>
      <c r="I143" s="416"/>
      <c r="J143" s="416"/>
      <c r="K143" s="416"/>
      <c r="L143" s="426"/>
      <c r="M143" s="427"/>
      <c r="N143" s="416"/>
    </row>
    <row r="144" spans="1:14" ht="55.5" customHeight="1" x14ac:dyDescent="0.2">
      <c r="A144" s="415"/>
      <c r="B144" s="419"/>
      <c r="C144" s="415"/>
      <c r="D144" s="415"/>
      <c r="E144" s="282" t="s">
        <v>655</v>
      </c>
      <c r="F144" s="422"/>
      <c r="G144" s="425"/>
      <c r="H144" s="425"/>
      <c r="I144" s="415"/>
      <c r="J144" s="415"/>
      <c r="K144" s="415"/>
      <c r="L144" s="411"/>
      <c r="M144" s="413"/>
      <c r="N144" s="415"/>
    </row>
    <row r="145" spans="1:14" ht="36" x14ac:dyDescent="0.2">
      <c r="A145" s="277">
        <v>111</v>
      </c>
      <c r="B145" s="110" t="s">
        <v>658</v>
      </c>
      <c r="C145" s="277" t="s">
        <v>40</v>
      </c>
      <c r="D145" s="277" t="s">
        <v>649</v>
      </c>
      <c r="E145" s="282" t="s">
        <v>657</v>
      </c>
      <c r="F145" s="358">
        <v>5</v>
      </c>
      <c r="G145" s="271">
        <v>539346</v>
      </c>
      <c r="H145" s="271">
        <f t="shared" ref="H145:H150" si="36">+G145*F145</f>
        <v>2696730</v>
      </c>
      <c r="I145" s="277">
        <v>5</v>
      </c>
      <c r="J145" s="277"/>
      <c r="K145" s="277"/>
      <c r="L145" s="328" t="s">
        <v>423</v>
      </c>
      <c r="M145" s="334">
        <v>43220</v>
      </c>
      <c r="N145" s="277" t="s">
        <v>659</v>
      </c>
    </row>
    <row r="146" spans="1:14" ht="25.5" customHeight="1" x14ac:dyDescent="0.2">
      <c r="A146" s="277">
        <v>112</v>
      </c>
      <c r="B146" s="110" t="s">
        <v>658</v>
      </c>
      <c r="C146" s="277" t="s">
        <v>40</v>
      </c>
      <c r="D146" s="277" t="s">
        <v>649</v>
      </c>
      <c r="E146" s="282" t="s">
        <v>660</v>
      </c>
      <c r="F146" s="358">
        <v>5</v>
      </c>
      <c r="G146" s="271">
        <v>539346</v>
      </c>
      <c r="H146" s="271">
        <f t="shared" si="36"/>
        <v>2696730</v>
      </c>
      <c r="I146" s="202">
        <v>5</v>
      </c>
      <c r="J146" s="277"/>
      <c r="K146" s="277"/>
      <c r="L146" s="328" t="s">
        <v>423</v>
      </c>
      <c r="M146" s="334">
        <v>43220</v>
      </c>
      <c r="N146" s="277" t="s">
        <v>664</v>
      </c>
    </row>
    <row r="147" spans="1:14" ht="24" x14ac:dyDescent="0.2">
      <c r="A147" s="277">
        <v>113</v>
      </c>
      <c r="B147" s="110" t="s">
        <v>658</v>
      </c>
      <c r="C147" s="277" t="s">
        <v>40</v>
      </c>
      <c r="D147" s="277" t="s">
        <v>649</v>
      </c>
      <c r="E147" s="282" t="s">
        <v>661</v>
      </c>
      <c r="F147" s="358">
        <v>5</v>
      </c>
      <c r="G147" s="271">
        <v>539346</v>
      </c>
      <c r="H147" s="271">
        <f t="shared" si="36"/>
        <v>2696730</v>
      </c>
      <c r="I147" s="202">
        <v>5</v>
      </c>
      <c r="J147" s="277"/>
      <c r="K147" s="277"/>
      <c r="L147" s="328" t="s">
        <v>423</v>
      </c>
      <c r="M147" s="334">
        <v>43220</v>
      </c>
      <c r="N147" s="277" t="s">
        <v>665</v>
      </c>
    </row>
    <row r="148" spans="1:14" ht="27" customHeight="1" x14ac:dyDescent="0.2">
      <c r="A148" s="277">
        <v>114</v>
      </c>
      <c r="B148" s="110" t="s">
        <v>658</v>
      </c>
      <c r="C148" s="277" t="s">
        <v>40</v>
      </c>
      <c r="D148" s="277" t="s">
        <v>649</v>
      </c>
      <c r="E148" s="282" t="s">
        <v>662</v>
      </c>
      <c r="F148" s="358">
        <v>5</v>
      </c>
      <c r="G148" s="271">
        <v>539346</v>
      </c>
      <c r="H148" s="271">
        <f t="shared" si="36"/>
        <v>2696730</v>
      </c>
      <c r="I148" s="202">
        <v>5</v>
      </c>
      <c r="J148" s="277"/>
      <c r="K148" s="277"/>
      <c r="L148" s="328" t="s">
        <v>423</v>
      </c>
      <c r="M148" s="334">
        <v>43220</v>
      </c>
      <c r="N148" s="277" t="s">
        <v>666</v>
      </c>
    </row>
    <row r="149" spans="1:14" ht="51" customHeight="1" x14ac:dyDescent="0.2">
      <c r="A149" s="277">
        <v>115</v>
      </c>
      <c r="B149" s="110" t="s">
        <v>658</v>
      </c>
      <c r="C149" s="277" t="s">
        <v>40</v>
      </c>
      <c r="D149" s="277" t="s">
        <v>649</v>
      </c>
      <c r="E149" s="282" t="s">
        <v>663</v>
      </c>
      <c r="F149" s="358">
        <v>15</v>
      </c>
      <c r="G149" s="271">
        <v>539346</v>
      </c>
      <c r="H149" s="271">
        <f t="shared" si="36"/>
        <v>8090190</v>
      </c>
      <c r="I149" s="202">
        <v>15</v>
      </c>
      <c r="J149" s="277"/>
      <c r="K149" s="277"/>
      <c r="L149" s="328" t="s">
        <v>423</v>
      </c>
      <c r="M149" s="334">
        <v>43220</v>
      </c>
      <c r="N149" s="277" t="s">
        <v>667</v>
      </c>
    </row>
    <row r="150" spans="1:14" ht="41.25" customHeight="1" x14ac:dyDescent="0.2">
      <c r="A150" s="414">
        <v>116</v>
      </c>
      <c r="B150" s="417" t="s">
        <v>670</v>
      </c>
      <c r="C150" s="414" t="s">
        <v>40</v>
      </c>
      <c r="D150" s="414" t="s">
        <v>649</v>
      </c>
      <c r="E150" s="258" t="s">
        <v>668</v>
      </c>
      <c r="F150" s="420">
        <v>20</v>
      </c>
      <c r="G150" s="423">
        <v>539346</v>
      </c>
      <c r="H150" s="423">
        <f t="shared" si="36"/>
        <v>10786920</v>
      </c>
      <c r="I150" s="414">
        <v>20</v>
      </c>
      <c r="J150" s="414"/>
      <c r="K150" s="414"/>
      <c r="L150" s="410" t="s">
        <v>423</v>
      </c>
      <c r="M150" s="412">
        <v>43220</v>
      </c>
      <c r="N150" s="414" t="s">
        <v>671</v>
      </c>
    </row>
    <row r="151" spans="1:14" ht="41.25" customHeight="1" x14ac:dyDescent="0.2">
      <c r="A151" s="415"/>
      <c r="B151" s="419"/>
      <c r="C151" s="415"/>
      <c r="D151" s="415"/>
      <c r="E151" s="282" t="s">
        <v>669</v>
      </c>
      <c r="F151" s="422"/>
      <c r="G151" s="425"/>
      <c r="H151" s="425"/>
      <c r="I151" s="415"/>
      <c r="J151" s="415"/>
      <c r="K151" s="415"/>
      <c r="L151" s="411"/>
      <c r="M151" s="413"/>
      <c r="N151" s="415"/>
    </row>
    <row r="152" spans="1:14" ht="14.25" x14ac:dyDescent="0.2">
      <c r="A152" s="277">
        <v>117</v>
      </c>
      <c r="B152" s="2" t="s">
        <v>675</v>
      </c>
      <c r="C152" s="62" t="s">
        <v>98</v>
      </c>
      <c r="D152" s="2" t="s">
        <v>674</v>
      </c>
      <c r="E152" s="62" t="s">
        <v>672</v>
      </c>
      <c r="F152" s="358">
        <v>1</v>
      </c>
      <c r="G152" s="280">
        <v>420000</v>
      </c>
      <c r="H152" s="280">
        <f t="shared" ref="H152:H155" si="37">+G152*F152</f>
        <v>420000</v>
      </c>
      <c r="I152" s="277">
        <v>1</v>
      </c>
      <c r="J152" s="277"/>
      <c r="K152" s="277"/>
      <c r="L152" s="72" t="s">
        <v>142</v>
      </c>
      <c r="M152" s="334">
        <v>43291</v>
      </c>
      <c r="N152" s="202" t="s">
        <v>673</v>
      </c>
    </row>
    <row r="153" spans="1:14" ht="14.25" x14ac:dyDescent="0.2">
      <c r="A153" s="277">
        <v>118</v>
      </c>
      <c r="B153" s="2" t="s">
        <v>676</v>
      </c>
      <c r="C153" s="62" t="s">
        <v>98</v>
      </c>
      <c r="D153" s="2" t="s">
        <v>674</v>
      </c>
      <c r="E153" s="24" t="s">
        <v>677</v>
      </c>
      <c r="F153" s="358">
        <v>1</v>
      </c>
      <c r="G153" s="280">
        <v>420000</v>
      </c>
      <c r="H153" s="280">
        <f t="shared" si="37"/>
        <v>420000</v>
      </c>
      <c r="I153" s="277">
        <v>1</v>
      </c>
      <c r="J153" s="277"/>
      <c r="K153" s="277"/>
      <c r="L153" s="72" t="s">
        <v>142</v>
      </c>
      <c r="M153" s="334">
        <v>43306</v>
      </c>
      <c r="N153" s="202" t="s">
        <v>678</v>
      </c>
    </row>
    <row r="154" spans="1:14" ht="14.25" x14ac:dyDescent="0.2">
      <c r="A154" s="277">
        <v>119</v>
      </c>
      <c r="B154" s="12" t="s">
        <v>688</v>
      </c>
      <c r="C154" s="24" t="s">
        <v>98</v>
      </c>
      <c r="D154" s="24" t="s">
        <v>689</v>
      </c>
      <c r="E154" s="24" t="s">
        <v>690</v>
      </c>
      <c r="F154" s="358">
        <v>1</v>
      </c>
      <c r="G154" s="280">
        <v>1500000</v>
      </c>
      <c r="H154" s="280">
        <f t="shared" si="37"/>
        <v>1500000</v>
      </c>
      <c r="I154" s="277">
        <v>1</v>
      </c>
      <c r="J154" s="277"/>
      <c r="K154" s="277"/>
      <c r="L154" s="72" t="s">
        <v>684</v>
      </c>
      <c r="M154" s="334">
        <v>43327</v>
      </c>
      <c r="N154" s="359" t="s">
        <v>678</v>
      </c>
    </row>
    <row r="155" spans="1:14" ht="14.25" x14ac:dyDescent="0.2">
      <c r="A155" s="277"/>
      <c r="B155" s="12" t="s">
        <v>713</v>
      </c>
      <c r="C155" s="24" t="s">
        <v>98</v>
      </c>
      <c r="D155" s="24" t="s">
        <v>714</v>
      </c>
      <c r="E155" s="24" t="s">
        <v>715</v>
      </c>
      <c r="F155" s="358">
        <v>1</v>
      </c>
      <c r="G155" s="280">
        <v>1700000</v>
      </c>
      <c r="H155" s="280">
        <f t="shared" si="37"/>
        <v>1700000</v>
      </c>
      <c r="I155" s="277">
        <v>1</v>
      </c>
      <c r="J155" s="277"/>
      <c r="K155" s="277"/>
      <c r="L155" s="72" t="s">
        <v>728</v>
      </c>
      <c r="M155" s="334">
        <v>43738</v>
      </c>
      <c r="N155" s="359" t="s">
        <v>30</v>
      </c>
    </row>
    <row r="156" spans="1:14" ht="12.75" customHeight="1" x14ac:dyDescent="0.2">
      <c r="A156" s="238"/>
      <c r="B156" s="238"/>
      <c r="C156" s="238"/>
      <c r="D156" s="238"/>
      <c r="E156" s="238"/>
      <c r="F156" s="53"/>
      <c r="G156" s="239"/>
      <c r="H156" s="241">
        <f t="shared" si="0"/>
        <v>0</v>
      </c>
      <c r="I156" s="102"/>
      <c r="J156" s="102"/>
      <c r="K156" s="102"/>
      <c r="L156" s="53"/>
      <c r="M156" s="53"/>
      <c r="N156" s="240"/>
    </row>
    <row r="157" spans="1:14" ht="12.75" customHeight="1" x14ac:dyDescent="0.2">
      <c r="A157" s="62"/>
      <c r="B157" s="14"/>
      <c r="C157" s="14"/>
      <c r="D157" s="14"/>
      <c r="E157" s="14"/>
      <c r="F157" s="62"/>
      <c r="G157" s="137"/>
      <c r="H157" s="276">
        <f>+SUM(H10:H156)</f>
        <v>212456970</v>
      </c>
      <c r="I157" s="62"/>
      <c r="J157" s="62"/>
      <c r="K157" s="62"/>
      <c r="L157" s="62"/>
      <c r="M157" s="62"/>
      <c r="N157" s="2"/>
    </row>
    <row r="158" spans="1:14" ht="12.75" customHeight="1" x14ac:dyDescent="0.2">
      <c r="B158" s="108"/>
      <c r="C158" s="108"/>
      <c r="D158" s="108"/>
      <c r="E158" s="108"/>
      <c r="G158" s="127"/>
      <c r="H158" s="127"/>
      <c r="J158" s="18"/>
      <c r="K158" s="18"/>
      <c r="L158" s="18"/>
      <c r="M158" s="18"/>
    </row>
    <row r="159" spans="1:14" ht="12.75" customHeight="1" x14ac:dyDescent="0.2">
      <c r="C159" s="1"/>
      <c r="F159" s="1"/>
      <c r="G159" s="127"/>
      <c r="H159" s="184"/>
      <c r="I159" s="1"/>
      <c r="L159" s="18"/>
      <c r="M159" s="18"/>
    </row>
    <row r="160" spans="1:14" ht="12.75" customHeight="1" x14ac:dyDescent="0.2">
      <c r="B160" s="283" t="s">
        <v>711</v>
      </c>
      <c r="C160" s="1"/>
      <c r="F160" s="1"/>
      <c r="G160" s="127"/>
      <c r="H160" s="283" t="s">
        <v>616</v>
      </c>
      <c r="I160" s="1"/>
      <c r="L160" s="18"/>
      <c r="M160" s="18"/>
    </row>
  </sheetData>
  <mergeCells count="133">
    <mergeCell ref="A135:A139"/>
    <mergeCell ref="A140:A144"/>
    <mergeCell ref="A150:A151"/>
    <mergeCell ref="G8:G9"/>
    <mergeCell ref="H8:H9"/>
    <mergeCell ref="I8:K8"/>
    <mergeCell ref="L8:L9"/>
    <mergeCell ref="M8:M9"/>
    <mergeCell ref="N8:N9"/>
    <mergeCell ref="A116:A117"/>
    <mergeCell ref="B116:B117"/>
    <mergeCell ref="C116:C117"/>
    <mergeCell ref="D116:D117"/>
    <mergeCell ref="F116:F117"/>
    <mergeCell ref="G116:G117"/>
    <mergeCell ref="H116:H117"/>
    <mergeCell ref="I116:I117"/>
    <mergeCell ref="J116:J117"/>
    <mergeCell ref="A109:A115"/>
    <mergeCell ref="B109:B115"/>
    <mergeCell ref="A22:A23"/>
    <mergeCell ref="B22:B23"/>
    <mergeCell ref="C22:C23"/>
    <mergeCell ref="D22:D23"/>
    <mergeCell ref="F1:N1"/>
    <mergeCell ref="F2:N2"/>
    <mergeCell ref="F3:N3"/>
    <mergeCell ref="A5:N5"/>
    <mergeCell ref="A6:N6"/>
    <mergeCell ref="A7:N7"/>
    <mergeCell ref="A8:A9"/>
    <mergeCell ref="B8:B9"/>
    <mergeCell ref="C8:C9"/>
    <mergeCell ref="D8:D9"/>
    <mergeCell ref="E8:E9"/>
    <mergeCell ref="F8:F9"/>
    <mergeCell ref="F109:F115"/>
    <mergeCell ref="G109:G115"/>
    <mergeCell ref="H109:H115"/>
    <mergeCell ref="I109:I115"/>
    <mergeCell ref="J109:J115"/>
    <mergeCell ref="K109:K115"/>
    <mergeCell ref="L109:L115"/>
    <mergeCell ref="L116:L117"/>
    <mergeCell ref="M116:M117"/>
    <mergeCell ref="M109:M115"/>
    <mergeCell ref="K116:K117"/>
    <mergeCell ref="A35:A38"/>
    <mergeCell ref="A54:A55"/>
    <mergeCell ref="A102:A106"/>
    <mergeCell ref="F22:F23"/>
    <mergeCell ref="G22:G23"/>
    <mergeCell ref="H22:H23"/>
    <mergeCell ref="B54:B55"/>
    <mergeCell ref="C54:C55"/>
    <mergeCell ref="D54:D55"/>
    <mergeCell ref="F54:F55"/>
    <mergeCell ref="G54:G55"/>
    <mergeCell ref="H54:H55"/>
    <mergeCell ref="B35:B38"/>
    <mergeCell ref="C35:C38"/>
    <mergeCell ref="D35:D38"/>
    <mergeCell ref="F35:F38"/>
    <mergeCell ref="G35:G38"/>
    <mergeCell ref="H35:H38"/>
    <mergeCell ref="J35:J38"/>
    <mergeCell ref="B102:B106"/>
    <mergeCell ref="C102:C106"/>
    <mergeCell ref="D102:D106"/>
    <mergeCell ref="F102:F106"/>
    <mergeCell ref="G102:G106"/>
    <mergeCell ref="H102:H106"/>
    <mergeCell ref="I54:I55"/>
    <mergeCell ref="J54:J55"/>
    <mergeCell ref="I102:I106"/>
    <mergeCell ref="J102:J106"/>
    <mergeCell ref="M135:M139"/>
    <mergeCell ref="N135:N139"/>
    <mergeCell ref="K35:K38"/>
    <mergeCell ref="L35:L38"/>
    <mergeCell ref="M35:M38"/>
    <mergeCell ref="N35:N38"/>
    <mergeCell ref="N109:N115"/>
    <mergeCell ref="L135:L139"/>
    <mergeCell ref="I22:I23"/>
    <mergeCell ref="J22:J23"/>
    <mergeCell ref="N116:N117"/>
    <mergeCell ref="K22:K23"/>
    <mergeCell ref="L22:L23"/>
    <mergeCell ref="M22:M23"/>
    <mergeCell ref="N22:N23"/>
    <mergeCell ref="K54:K55"/>
    <mergeCell ref="L54:L55"/>
    <mergeCell ref="M54:M55"/>
    <mergeCell ref="N54:N55"/>
    <mergeCell ref="K102:K106"/>
    <mergeCell ref="L102:L106"/>
    <mergeCell ref="M102:M106"/>
    <mergeCell ref="N102:N106"/>
    <mergeCell ref="I35:I38"/>
    <mergeCell ref="B135:B139"/>
    <mergeCell ref="C135:C139"/>
    <mergeCell ref="D135:D139"/>
    <mergeCell ref="F135:F139"/>
    <mergeCell ref="G135:G139"/>
    <mergeCell ref="H135:H139"/>
    <mergeCell ref="I135:I139"/>
    <mergeCell ref="J135:J139"/>
    <mergeCell ref="K135:K139"/>
    <mergeCell ref="L150:L151"/>
    <mergeCell ref="M150:M151"/>
    <mergeCell ref="N150:N151"/>
    <mergeCell ref="N140:N144"/>
    <mergeCell ref="B140:B144"/>
    <mergeCell ref="C140:C144"/>
    <mergeCell ref="D140:D144"/>
    <mergeCell ref="F140:F144"/>
    <mergeCell ref="G140:G144"/>
    <mergeCell ref="H140:H144"/>
    <mergeCell ref="I140:I144"/>
    <mergeCell ref="J140:J144"/>
    <mergeCell ref="K140:K144"/>
    <mergeCell ref="L140:L144"/>
    <mergeCell ref="M140:M144"/>
    <mergeCell ref="B150:B151"/>
    <mergeCell ref="C150:C151"/>
    <mergeCell ref="D150:D151"/>
    <mergeCell ref="F150:F151"/>
    <mergeCell ref="G150:G151"/>
    <mergeCell ref="H150:H151"/>
    <mergeCell ref="I150:I151"/>
    <mergeCell ref="J150:J151"/>
    <mergeCell ref="K150:K151"/>
  </mergeCells>
  <pageMargins left="0.7" right="0.7" top="0.75" bottom="0.75" header="0.3" footer="0.3"/>
  <pageSetup scale="47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9"/>
  <sheetViews>
    <sheetView workbookViewId="0">
      <selection activeCell="I26" sqref="I26"/>
    </sheetView>
  </sheetViews>
  <sheetFormatPr baseColWidth="10" defaultRowHeight="12.75" x14ac:dyDescent="0.2"/>
  <cols>
    <col min="3" max="3" width="5.140625" style="69" customWidth="1"/>
    <col min="4" max="4" width="6.85546875" style="69" customWidth="1"/>
  </cols>
  <sheetData>
    <row r="4" spans="2:5" x14ac:dyDescent="0.2">
      <c r="B4" s="70" t="s">
        <v>629</v>
      </c>
      <c r="C4" s="79" t="s">
        <v>630</v>
      </c>
      <c r="D4" s="69">
        <v>50</v>
      </c>
      <c r="E4" s="70" t="s">
        <v>631</v>
      </c>
    </row>
    <row r="5" spans="2:5" x14ac:dyDescent="0.2">
      <c r="B5" s="70" t="s">
        <v>629</v>
      </c>
      <c r="C5" s="79" t="s">
        <v>12</v>
      </c>
      <c r="D5" s="69">
        <v>25</v>
      </c>
      <c r="E5" s="70" t="s">
        <v>631</v>
      </c>
    </row>
    <row r="6" spans="2:5" x14ac:dyDescent="0.2">
      <c r="B6" s="70" t="s">
        <v>629</v>
      </c>
      <c r="C6" s="79" t="s">
        <v>632</v>
      </c>
      <c r="D6" s="69">
        <v>20</v>
      </c>
      <c r="E6" s="70" t="s">
        <v>631</v>
      </c>
    </row>
    <row r="7" spans="2:5" x14ac:dyDescent="0.2">
      <c r="B7" s="70" t="s">
        <v>629</v>
      </c>
      <c r="C7" s="79" t="s">
        <v>633</v>
      </c>
      <c r="D7" s="69">
        <v>15</v>
      </c>
      <c r="E7" s="70" t="s">
        <v>631</v>
      </c>
    </row>
    <row r="8" spans="2:5" x14ac:dyDescent="0.2">
      <c r="B8" s="70" t="s">
        <v>629</v>
      </c>
      <c r="C8" s="79" t="s">
        <v>634</v>
      </c>
      <c r="D8" s="69">
        <v>10</v>
      </c>
      <c r="E8" s="70" t="s">
        <v>631</v>
      </c>
    </row>
    <row r="9" spans="2:5" x14ac:dyDescent="0.2">
      <c r="B9" s="70" t="s">
        <v>629</v>
      </c>
      <c r="C9" s="79" t="s">
        <v>635</v>
      </c>
      <c r="D9" s="69">
        <v>5</v>
      </c>
      <c r="E9" s="70" t="s">
        <v>631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165522 Equipos Ayudas Audiovisu</vt:lpstr>
      <vt:lpstr>166502 EQUIPO Y MAQ DE OFICINA</vt:lpstr>
      <vt:lpstr>167001 EQUIPO DE COMUNICACION </vt:lpstr>
      <vt:lpstr>167002 EQUIPO DE COMPUTACION</vt:lpstr>
      <vt:lpstr>tipos</vt:lpstr>
    </vt:vector>
  </TitlesOfParts>
  <Company>GOBERNACION NORTE DE SANTANDER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G400INSTECOR</cp:lastModifiedBy>
  <cp:lastPrinted>2021-11-25T16:20:31Z</cp:lastPrinted>
  <dcterms:created xsi:type="dcterms:W3CDTF">2007-11-07T15:33:03Z</dcterms:created>
  <dcterms:modified xsi:type="dcterms:W3CDTF">2024-04-29T16:22:37Z</dcterms:modified>
</cp:coreProperties>
</file>