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risa\Documents\DOCUMENTOS 2024\GESTION ACADEMICA\"/>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20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l="1"/>
  <c r="A25" i="1" l="1"/>
  <c r="A26" i="1"/>
  <c r="A27" i="1" s="1"/>
  <c r="E16" i="4" s="1"/>
  <c r="B16" i="4" l="1"/>
  <c r="D16" i="4"/>
  <c r="C16" i="4"/>
  <c r="A28" i="1"/>
  <c r="D17" i="4" l="1"/>
  <c r="C17" i="4"/>
  <c r="B17" i="4"/>
  <c r="E17" i="4"/>
  <c r="A29" i="1"/>
  <c r="A30" i="1" l="1"/>
  <c r="A31" i="1" l="1"/>
  <c r="A32" i="1"/>
  <c r="A33" i="1" l="1"/>
  <c r="A34" i="1" l="1"/>
  <c r="A35" i="1" l="1"/>
  <c r="A36" i="1" l="1"/>
  <c r="A37" i="1" l="1"/>
  <c r="A38" i="1" l="1"/>
  <c r="A39" i="1" l="1"/>
  <c r="A40" i="1" l="1"/>
  <c r="A41" i="1" l="1"/>
  <c r="A42" i="1" l="1"/>
  <c r="A43" i="1" l="1"/>
  <c r="A44" i="1" l="1"/>
  <c r="A45" i="1" l="1"/>
  <c r="D18" i="4" l="1"/>
  <c r="A46" i="1"/>
  <c r="A47" i="1" l="1"/>
  <c r="A48" i="1" l="1"/>
  <c r="E19" i="4" l="1"/>
  <c r="D19" i="4"/>
  <c r="C19" i="4"/>
  <c r="B19" i="4"/>
  <c r="A49" i="1"/>
  <c r="C20" i="4" l="1"/>
  <c r="E20" i="4"/>
  <c r="D20" i="4"/>
  <c r="B20" i="4"/>
  <c r="A50" i="1"/>
  <c r="A51" i="1" l="1"/>
  <c r="A52" i="1" l="1"/>
  <c r="A53" i="1" l="1"/>
  <c r="A54" i="1" l="1"/>
  <c r="A55" i="1" l="1"/>
  <c r="A56" i="1" l="1"/>
  <c r="A57" i="1" l="1"/>
  <c r="A58" i="1" l="1"/>
  <c r="E21" i="4" s="1"/>
  <c r="A59" i="1" l="1"/>
  <c r="B22" i="4" s="1"/>
  <c r="C22" i="4" l="1"/>
  <c r="D22" i="4"/>
  <c r="C23" i="4"/>
  <c r="A60" i="1"/>
  <c r="B23" i="4" l="1"/>
  <c r="D23" i="4"/>
  <c r="A61" i="1"/>
  <c r="A62" i="1" l="1"/>
  <c r="A63" i="1" l="1"/>
  <c r="A64" i="1" l="1"/>
  <c r="A65" i="1" l="1"/>
  <c r="A66" i="1" l="1"/>
  <c r="A67" i="1" l="1"/>
  <c r="A68" i="1" l="1"/>
  <c r="A69" i="1" l="1"/>
  <c r="B25" i="4" l="1"/>
  <c r="B21" i="4"/>
  <c r="C24" i="4"/>
  <c r="B24" i="4"/>
  <c r="D24" i="4"/>
  <c r="C74" i="4"/>
  <c r="B18" i="4"/>
  <c r="C18" i="4"/>
  <c r="E18" i="4"/>
  <c r="D21" i="4"/>
  <c r="C21" i="4"/>
  <c r="D25" i="4"/>
  <c r="C25" i="4"/>
  <c r="B26" i="4"/>
  <c r="C26" i="4"/>
  <c r="D26" i="4"/>
  <c r="B27" i="4"/>
  <c r="D27" i="4"/>
  <c r="C27" i="4"/>
  <c r="D30" i="4"/>
  <c r="D28" i="4"/>
  <c r="C28" i="4"/>
  <c r="D29" i="4"/>
  <c r="C29" i="4"/>
  <c r="C30" i="4"/>
  <c r="D31" i="4"/>
  <c r="C31" i="4"/>
  <c r="D32" i="4"/>
  <c r="C32" i="4"/>
  <c r="D33" i="4"/>
  <c r="C33" i="4"/>
  <c r="D34" i="4"/>
  <c r="C34" i="4"/>
  <c r="C35" i="4"/>
  <c r="D35" i="4"/>
  <c r="D36" i="4"/>
  <c r="D38" i="4"/>
  <c r="D37" i="4"/>
  <c r="C37" i="4"/>
  <c r="C36" i="4"/>
  <c r="C38" i="4"/>
  <c r="C39" i="4"/>
  <c r="D39" i="4"/>
  <c r="D40" i="4"/>
  <c r="C40" i="4"/>
  <c r="C41" i="4"/>
  <c r="D41" i="4"/>
  <c r="D42" i="4"/>
  <c r="C42" i="4"/>
  <c r="D43" i="4"/>
  <c r="C43" i="4"/>
  <c r="C44" i="4"/>
  <c r="D44" i="4"/>
  <c r="C45" i="4"/>
  <c r="D45" i="4"/>
  <c r="D46" i="4"/>
  <c r="C46" i="4"/>
  <c r="C47" i="4"/>
  <c r="D47" i="4"/>
  <c r="C48" i="4"/>
  <c r="D48" i="4"/>
  <c r="C49" i="4"/>
  <c r="D49" i="4"/>
  <c r="D50" i="4"/>
  <c r="C50" i="4"/>
  <c r="D51" i="4"/>
  <c r="C51" i="4"/>
  <c r="C52" i="4"/>
  <c r="D54" i="4"/>
  <c r="C53" i="4"/>
  <c r="D52" i="4"/>
  <c r="D53" i="4"/>
  <c r="C54" i="4"/>
  <c r="C55" i="4"/>
  <c r="D55" i="4"/>
  <c r="D56" i="4"/>
  <c r="C56" i="4"/>
  <c r="C57" i="4"/>
  <c r="D57" i="4"/>
  <c r="C58" i="4"/>
  <c r="D58" i="4"/>
  <c r="D59" i="4"/>
  <c r="C59" i="4"/>
  <c r="D60" i="4"/>
  <c r="C60" i="4"/>
  <c r="C62" i="4"/>
  <c r="D61" i="4"/>
  <c r="C61" i="4"/>
  <c r="D62" i="4"/>
  <c r="C63" i="4"/>
  <c r="D63" i="4"/>
  <c r="D64" i="4"/>
  <c r="C64" i="4"/>
  <c r="C65" i="4"/>
  <c r="D65" i="4"/>
  <c r="C66" i="4"/>
  <c r="D66" i="4"/>
  <c r="D67" i="4"/>
  <c r="C67" i="4"/>
  <c r="D68" i="4"/>
  <c r="C68" i="4"/>
  <c r="C70" i="4"/>
  <c r="D69" i="4"/>
  <c r="C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<sst xmlns="http://schemas.openxmlformats.org/spreadsheetml/2006/main" count="443" uniqueCount="276">
  <si>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</si>
  <si>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</si>
  <si>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</si>
  <si>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</si>
  <si>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</si>
  <si>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</si>
  <si>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</si>
  <si>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</si>
  <si>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</si>
  <si>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</si>
  <si>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</si>
  <si>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</si>
  <si>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</si>
  <si>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</si>
  <si>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</si>
  <si>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</si>
  <si>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</si>
  <si>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</si>
  <si>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</si>
  <si>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</si>
  <si>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</si>
  <si>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</si>
  <si>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</si>
  <si>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</si>
  <si>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</si>
  <si>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</si>
  <si>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</si>
  <si>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</si>
  <si>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</si>
  <si>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</si>
  <si>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</si>
  <si>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</si>
  <si>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</si>
  <si>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</si>
  <si>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</si>
  <si>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</si>
  <si>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</si>
  <si>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</si>
  <si>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</si>
  <si>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</si>
  <si>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</si>
  <si>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</si>
  <si>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</si>
  <si>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</si>
  <si>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</si>
  <si>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</si>
  <si>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</si>
  <si>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</si>
  <si>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</si>
  <si>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</si>
  <si>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</si>
  <si>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</si>
  <si>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</si>
  <si>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</si>
  <si>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</si>
  <si>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</si>
  <si>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</si>
  <si>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</si>
  <si>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</si>
  <si>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</si>
  <si>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</si>
  <si>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</si>
  <si>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</si>
  <si>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</si>
  <si>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</si>
  <si>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</si>
  <si>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</si>
  <si>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</si>
  <si>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</si>
  <si>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</si>
  <si>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</si>
  <si>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</si>
  <si>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</si>
  <si>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</si>
  <si>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</si>
  <si>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</si>
  <si>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</si>
  <si>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</si>
  <si>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</si>
  <si>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</si>
  <si>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</si>
  <si>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</si>
  <si>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</si>
  <si>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</si>
  <si>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</si>
  <si>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</si>
  <si>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</si>
  <si>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</si>
  <si>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</si>
  <si>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</si>
  <si>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</si>
  <si>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</si>
  <si>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</si>
  <si>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</si>
  <si>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</si>
  <si>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</si>
  <si>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</si>
  <si>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</si>
  <si>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</si>
  <si>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</si>
  <si>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</si>
  <si>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</si>
  <si>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</si>
  <si>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</si>
  <si>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</si>
  <si>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</si>
  <si>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</si>
  <si>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</si>
  <si>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</si>
  <si>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</si>
  <si>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</si>
  <si>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</si>
  <si>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</si>
  <si>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</si>
  <si>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</si>
  <si>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</si>
  <si>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</si>
  <si>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</si>
  <si>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</si>
  <si>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</si>
  <si>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</si>
  <si>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</si>
  <si>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</si>
  <si>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</si>
  <si>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</si>
  <si>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</si>
  <si>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</si>
  <si>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</si>
  <si>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</si>
  <si>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</si>
  <si>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</si>
  <si>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</si>
  <si>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</si>
  <si>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</si>
  <si>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</si>
  <si>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</si>
  <si>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</si>
  <si>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</si>
  <si>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</si>
  <si>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</si>
  <si>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</si>
  <si>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</si>
  <si>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</si>
  <si>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</si>
  <si>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</si>
  <si>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</si>
  <si>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</si>
  <si>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</si>
  <si>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</si>
  <si>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</si>
  <si>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</si>
  <si>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</si>
  <si>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</si>
  <si>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</si>
  <si>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</si>
  <si>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</si>
  <si>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</si>
  <si>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</si>
  <si>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</si>
  <si>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</si>
  <si>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</si>
  <si>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</si>
  <si>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</si>
  <si>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</si>
  <si>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</si>
  <si>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</si>
  <si>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</si>
  <si>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</si>
  <si>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</si>
  <si>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</si>
  <si>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</si>
  <si>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</si>
  <si>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</si>
  <si>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</si>
  <si>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</si>
  <si>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</si>
  <si>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</si>
  <si>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</si>
  <si>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</si>
  <si>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</si>
  <si>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</si>
  <si>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</si>
  <si>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</si>
  <si>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</si>
  <si>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</si>
  <si>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</si>
  <si>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</si>
  <si>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</si>
  <si>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</si>
  <si>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</si>
  <si>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</si>
  <si>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</si>
  <si>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</si>
  <si>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</si>
  <si>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</si>
  <si>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</si>
  <si>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</si>
  <si>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</si>
  <si>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</si>
  <si>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</si>
  <si>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</si>
  <si>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</si>
  <si>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</si>
  <si>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</si>
  <si>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</si>
  <si>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</si>
  <si>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</si>
  <si>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</si>
  <si>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</si>
  <si>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</si>
  <si>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</si>
  <si>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</si>
  <si>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</si>
  <si>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</si>
  <si>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</si>
  <si>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</si>
  <si>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</si>
  <si>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</si>
  <si>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</si>
  <si>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Se realiza evaluación del evento y se congsigna en la respectiva acta.</t>
  </si>
  <si>
    <t>Se hace la divulgación para la invitacion al evento, se presenta la gestion con sus resultados a través del medio presencial y virtual disponible (facebook)</t>
  </si>
  <si>
    <t>Se establecen los mecanismos y los espacios para permitir la participación de la comunidad educativa y entes municipales.</t>
  </si>
  <si>
    <t xml:space="preserve">Se hace el direccionamiento desde el equipo de calidad para enfocar el trabajo con el PMI </t>
  </si>
  <si>
    <t xml:space="preserve">Se define el orden de priorización de los temas a presentar </t>
  </si>
  <si>
    <t xml:space="preserve">Se establecen responsabilidades por equipos quienes tienen pleno conocimiento de sus funciones. </t>
  </si>
  <si>
    <t xml:space="preserve">El cronograma de actividades es conocido anticipadamente por los docentes y comunicado a la comunidad con anticipacion a la fecha establecida. </t>
  </si>
  <si>
    <t>El equipo de calidad se encarga de dicho rol.</t>
  </si>
  <si>
    <t xml:space="preserve">Se establecen todas las solicitudes debidamente aunque falta tener en cuenta el diagnostico </t>
  </si>
  <si>
    <t xml:space="preserve">Se dispone de los medios más utilizados por la comunidad para recibir las opiniones de todos </t>
  </si>
  <si>
    <t xml:space="preserve">Incluir estrategia de rendicion de cuentas y su respectivo plan de acción </t>
  </si>
  <si>
    <t xml:space="preserve">Se esta sujeto a los requerimientos pertinentes por parte de los directivos </t>
  </si>
  <si>
    <t>VILLA CARO</t>
  </si>
  <si>
    <t>CARLOS ANDRÉS CUELTAN GONZALEZ</t>
  </si>
  <si>
    <t>INSTITUCIÓN EDUCATIVA SAN PEDRO APÓSTOL</t>
  </si>
  <si>
    <t>Se realiza la organización y sensibilización adecuada con el equipo.</t>
  </si>
  <si>
    <t xml:space="preserve">Se realiza con un equipo especifico, se debe ampliar a los demas integrantes </t>
  </si>
  <si>
    <t xml:space="preserve">Se cuenta con un espacio en el casco urbano y de fácil acceso a la comunidad educativa y asi garantizar la participación. </t>
  </si>
  <si>
    <t xml:space="preserve">Se establece la organización por equipos de trabajo con sus respectivas asignaciones de manera que todo el equipo de trabajo tenga una resposabilidad,  especialmente a quienes serán interlocutores </t>
  </si>
  <si>
    <t>Se determinan en la estratiegia para la rendición de cuentas los objetivos, metas e indicadores</t>
  </si>
  <si>
    <t>Se establecen los canales virtuales disponibles en la institución con oportunidad de participacion para el público en general.</t>
  </si>
  <si>
    <t>Cada equipo cuenta con un rol especifico antes, durante y después de la actividad.</t>
  </si>
  <si>
    <t>El PMI se incluye de manera clara y especificando el impacto en la comunidad</t>
  </si>
  <si>
    <t xml:space="preserve">Los directivos son los encargados de especificar los rubros de gastos los cuales luego se comunican al consejo academico </t>
  </si>
  <si>
    <t>Se realiza convocatoria para la audiencia de manera presencial y habilitan canales de comunicación a través de algunas redes sociales de la Institución.</t>
  </si>
  <si>
    <t>Se cuenta con un documento elaborado en excel con la relación de gastos por sedes, pero no se especifican observaciones, propuesta y recomendaciones.</t>
  </si>
  <si>
    <t>El directivo, contador y pagador organizan la información contable contando con todos los soportes de los ingresos y egresos.</t>
  </si>
  <si>
    <t>Se establece la priorización atendiendo a los resultados del diagnostico realizado desde cada área de gestión debido a que en los medios habilitados para la comunidad se reciben pocas propuestas.</t>
  </si>
  <si>
    <t>Se organiza la audiencia enfocandose principalmente en las metas e indicadores propuestos en el PMI.</t>
  </si>
  <si>
    <t>Se cuenta con los soportes de contratación, información de proveedores, facturas y se realiza el cargue de los mismos en el SECOP II.</t>
  </si>
  <si>
    <t>No se cuenta con un plan de acción especifico con los procesos de mejoramiento.</t>
  </si>
  <si>
    <t>Se verifican los PQR diligenciados y enviados por los participantes en audiencias anterioes con el fin de dar respuesta a sus inquietudes o sugerencias.</t>
  </si>
  <si>
    <t>Se realiza la divulgación para el proceso de convocatoria y desarrollo de la audiencia de RC, y se presenta la información en las diferentes redes sociales disponibles.</t>
  </si>
  <si>
    <t>Se realiza la convocatoria a toda la comunidad educativa con anticipación.</t>
  </si>
  <si>
    <t>En audiencias anteriores se ha convocado siempre a la comunidad en general, comunidad educativa, demás organizaciones públicas y privadas existentes en el municipio contando con la participación de los mismos.</t>
  </si>
  <si>
    <t>Se emplea un espacio de fácil acceso para la comunidad, de igual forma se establece el tiempo y el espacio para el dialogo abierto con los participantes.</t>
  </si>
  <si>
    <t xml:space="preserve">Se realizan mesas de trabajo por gestión para acordar la estrategia a desarrollarse en la RC para sea dinamica y participativa. </t>
  </si>
  <si>
    <t xml:space="preserve">Se tienen en cuenta todos los medios de divulgación para realizar la convocatoria a toda la comunidad. </t>
  </si>
  <si>
    <t>Se concertan los encuentros con el equipo de calidad  para definir la metodologia, convocatorias y espacio de dialogo para la realización de la audiencia de RC.</t>
  </si>
  <si>
    <t>Se realiza convocatoria y divulgación de la audiencia de RC en todos los medios electronicos con anterioridad.</t>
  </si>
  <si>
    <t>Se sensibiliza en cuanto a la importancia y necesidad de asistir pero falta especificar información sobre los temas a tratar.</t>
  </si>
  <si>
    <t xml:space="preserve">Se cuenta con los medios y momentos para la participacion ciudadana. </t>
  </si>
  <si>
    <t>Se permiten los espacios presenciales y virtuales para la comunidad educativa, pero se evidencia poca participación.</t>
  </si>
  <si>
    <t>Se realiza la audiencia atendiedo a las orientaciones de la SED y frente a la gestión educativa realizada cada vigencia.</t>
  </si>
  <si>
    <t>Se realiza el control de asistencia de todos los participantes a la audiencia de RC de manera presencial y virtual.</t>
  </si>
  <si>
    <t>Se manejan formatos institucionales que permiten revisar el impacto del ejercicio .</t>
  </si>
  <si>
    <t>Se realiza la publlicación de todo el proceso de organización y ejecución de la audiencia de rendición de cuentas en la plataforma enjambre por parte de los Directivos.</t>
  </si>
  <si>
    <t xml:space="preserve">Se da respuesta en el momento de la audiencia de RC  a las inquietudes presentadas. No se han presentado situaciones para responder en este termino, pero se cuenta con la disponibilidad para hacerlo en el caso de presentarse la situación. </t>
  </si>
  <si>
    <t>Se realiza la respectiva evaluación con los participantes a la audiencia de RC.</t>
  </si>
  <si>
    <t>Se analizan las evaluaciones, recomendaciones u objeciones con el fin de conocer la apreciación de los partipantes al evento de RC y establecer acciones de mejoramiento continuo.</t>
  </si>
  <si>
    <t>Falta oranizar un documento donde se puedan consolidar esta información y elaborar el respectivo plan de acción.</t>
  </si>
  <si>
    <t xml:space="preserve">Se realiza el proceso de organización de las recomendaciones e inquitudes de los participantes al evento pero no se cuenta con un documento consolidado por categorias para publicar. </t>
  </si>
  <si>
    <t>Se recopila la información, se analiza y se tiene en cuenta para eventos futuros.</t>
  </si>
  <si>
    <t xml:space="preserve">Se presenta la gestión educativa dando cumplimiento a los parametros establecidos en el proceso de RC y acorde a las metas establecidas por las Institución Educativa. </t>
  </si>
  <si>
    <t>Se informa y convoca a los entes de control (SED) para que puedan participar de este evento de RC.</t>
  </si>
  <si>
    <t>No se cuenta con un plan de acción consolidado para establecer acciones de mejoramiento, aunque se atiende siempre las solicitudes de la comunidad.</t>
  </si>
  <si>
    <t xml:space="preserve">Se documenta en el acta del evento, la cual se presenta al ente de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</si>
</sst>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82.049180327868854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87.852380952380969</c:v>
                </c:pt>
                <c:pt idx="1">
                  <c:v>81.785714285714292</c:v>
                </c:pt>
                <c:pt idx="2">
                  <c:v>70</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81.666666666666671</c:v>
                </c:pt>
                <c:pt idx="2">
                  <c:v>92.5</c:v>
                </c:pt>
                <c:pt idx="3">
                  <c:v>90.666666666666671</c:v>
                </c:pt>
                <c:pt idx="4">
                  <c:v>84.428571428571431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78.571428571428569</c:v>
                </c:pt>
                <c:pt idx="1">
                  <c:v>86.666666666666671</c:v>
                </c:pt>
                <c:pt idx="2">
                  <c:v>90</c:v>
                </c:pt>
                <c:pt idx="3">
                  <c:v>93.333333333333329</c:v>
                </c:pt>
                <c:pt idx="4" formatCode="0.00">
                  <c:v>77.5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3467" y="85725"/>
          <a:ext cx="76941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958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1733"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941"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283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4"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3"/>
      <c r="G4" s="113"/>
      <c r="H4" s="113"/>
      <c r="I4" s="113"/>
      <c r="J4" s="113"/>
      <c r="K4" s="113"/>
      <c r="L4" s="50"/>
      <c r="M4" s="45"/>
    </row>
    <row r="5" spans="1:13" s="7" customFormat="1" x14ac:dyDescent="0.25">
      <c r="A5" s="45"/>
      <c r="B5" s="49"/>
      <c r="C5" s="51"/>
      <c r="D5" s="51"/>
      <c r="E5" s="51"/>
      <c r="F5" s="114"/>
      <c r="G5" s="114"/>
      <c r="H5" s="114"/>
      <c r="I5" s="114"/>
      <c r="J5" s="114"/>
      <c r="K5" s="114"/>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5" t="s">
        <v>93</v>
      </c>
      <c r="D8" s="115"/>
      <c r="E8" s="115"/>
      <c r="F8" s="115"/>
      <c r="G8" s="115"/>
      <c r="H8" s="115"/>
      <c r="I8" s="115"/>
      <c r="J8" s="115"/>
      <c r="K8" s="115"/>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2" zoomScale="85" zoomScaleNormal="85" workbookViewId="0">
      <selection activeCell="A12" sqref="A12:M12"/>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1" customFormat="1" ht="21" customHeight="1" x14ac:dyDescent="0.25">
      <c r="A30" s="171" t="s">
        <v>52</v>
      </c>
      <c r="B30" s="172"/>
      <c r="C30" s="172"/>
      <c r="D30" s="196" t="s">
        <v>187</v>
      </c>
      <c r="E30" s="197"/>
      <c r="F30" s="197"/>
      <c r="G30" s="197"/>
      <c r="H30" s="197"/>
      <c r="I30" s="197"/>
      <c r="J30" s="197"/>
      <c r="K30" s="197"/>
      <c r="L30" s="197"/>
      <c r="M30" s="211"/>
    </row>
    <row r="31" spans="1:13" s="91" customFormat="1" ht="33.75" customHeight="1" x14ac:dyDescent="0.25">
      <c r="A31" s="144" t="s">
        <v>118</v>
      </c>
      <c r="B31" s="145"/>
      <c r="C31" s="145"/>
      <c r="D31" s="146" t="s">
        <v>188</v>
      </c>
      <c r="E31" s="147"/>
      <c r="F31" s="147"/>
      <c r="G31" s="147"/>
      <c r="H31" s="147"/>
      <c r="I31" s="147"/>
      <c r="J31" s="147"/>
      <c r="K31" s="147"/>
      <c r="L31" s="147"/>
      <c r="M31" s="148"/>
    </row>
    <row r="32" spans="1:13" s="91" customFormat="1" ht="30" customHeight="1" x14ac:dyDescent="0.25">
      <c r="A32" s="144" t="s">
        <v>119</v>
      </c>
      <c r="B32" s="145"/>
      <c r="C32" s="145"/>
      <c r="D32" s="149" t="s">
        <v>189</v>
      </c>
      <c r="E32" s="150"/>
      <c r="F32" s="150"/>
      <c r="G32" s="150"/>
      <c r="H32" s="150"/>
      <c r="I32" s="150"/>
      <c r="J32" s="150"/>
      <c r="K32" s="150"/>
      <c r="L32" s="150"/>
      <c r="M32" s="151"/>
    </row>
    <row r="33" spans="1:13" s="91" customFormat="1" ht="31.5" customHeight="1" x14ac:dyDescent="0.25">
      <c r="A33" s="144" t="s">
        <v>53</v>
      </c>
      <c r="B33" s="145"/>
      <c r="C33" s="145"/>
      <c r="D33" s="149" t="s">
        <v>149</v>
      </c>
      <c r="E33" s="150"/>
      <c r="F33" s="150"/>
      <c r="G33" s="150"/>
      <c r="H33" s="150"/>
      <c r="I33" s="150"/>
      <c r="J33" s="150"/>
      <c r="K33" s="150"/>
      <c r="L33" s="150"/>
      <c r="M33" s="151"/>
    </row>
    <row r="34" spans="1:13" s="91" customFormat="1" ht="30.75" customHeight="1" x14ac:dyDescent="0.25">
      <c r="A34" s="144" t="s">
        <v>120</v>
      </c>
      <c r="B34" s="145"/>
      <c r="C34" s="145"/>
      <c r="D34" s="146" t="s">
        <v>190</v>
      </c>
      <c r="E34" s="147"/>
      <c r="F34" s="147"/>
      <c r="G34" s="147"/>
      <c r="H34" s="147"/>
      <c r="I34" s="147"/>
      <c r="J34" s="147"/>
      <c r="K34" s="147"/>
      <c r="L34" s="147"/>
      <c r="M34" s="148"/>
    </row>
    <row r="35" spans="1:13" s="91" customFormat="1" ht="35.25" customHeight="1" x14ac:dyDescent="0.25">
      <c r="A35" s="144" t="s">
        <v>79</v>
      </c>
      <c r="B35" s="145"/>
      <c r="C35" s="145"/>
      <c r="D35" s="146" t="s">
        <v>191</v>
      </c>
      <c r="E35" s="147"/>
      <c r="F35" s="147"/>
      <c r="G35" s="147"/>
      <c r="H35" s="147"/>
      <c r="I35" s="147"/>
      <c r="J35" s="147"/>
      <c r="K35" s="147"/>
      <c r="L35" s="147"/>
      <c r="M35" s="148"/>
    </row>
    <row r="36" spans="1:13" s="91" customFormat="1" ht="21" customHeight="1" x14ac:dyDescent="0.25">
      <c r="A36" s="144" t="s">
        <v>0</v>
      </c>
      <c r="B36" s="145"/>
      <c r="C36" s="145"/>
      <c r="D36" s="149" t="s">
        <v>150</v>
      </c>
      <c r="E36" s="150"/>
      <c r="F36" s="150"/>
      <c r="G36" s="150"/>
      <c r="H36" s="150"/>
      <c r="I36" s="150"/>
      <c r="J36" s="150"/>
      <c r="K36" s="150"/>
      <c r="L36" s="150"/>
      <c r="M36" s="151"/>
    </row>
    <row r="37" spans="1:13" s="91" customFormat="1" ht="36.75" customHeight="1" x14ac:dyDescent="0.25">
      <c r="A37" s="144" t="s">
        <v>1</v>
      </c>
      <c r="B37" s="145"/>
      <c r="C37" s="145"/>
      <c r="D37" s="146" t="s">
        <v>192</v>
      </c>
      <c r="E37" s="147"/>
      <c r="F37" s="147"/>
      <c r="G37" s="147"/>
      <c r="H37" s="147"/>
      <c r="I37" s="147"/>
      <c r="J37" s="147"/>
      <c r="K37" s="147"/>
      <c r="L37" s="147"/>
      <c r="M37" s="148"/>
    </row>
    <row r="38" spans="1:13" s="91" customFormat="1" ht="35.25" customHeight="1" x14ac:dyDescent="0.25">
      <c r="A38" s="144" t="s">
        <v>2</v>
      </c>
      <c r="B38" s="145"/>
      <c r="C38" s="145"/>
      <c r="D38" s="146" t="s">
        <v>193</v>
      </c>
      <c r="E38" s="147"/>
      <c r="F38" s="147"/>
      <c r="G38" s="147"/>
      <c r="H38" s="147"/>
      <c r="I38" s="147"/>
      <c r="J38" s="147"/>
      <c r="K38" s="147"/>
      <c r="L38" s="147"/>
      <c r="M38" s="148"/>
    </row>
    <row r="39" spans="1:13" s="91" customFormat="1" ht="21" customHeight="1" x14ac:dyDescent="0.25">
      <c r="A39" s="185" t="s">
        <v>1</v>
      </c>
      <c r="B39" s="147"/>
      <c r="C39" s="186"/>
      <c r="D39" s="149" t="s">
        <v>151</v>
      </c>
      <c r="E39" s="150"/>
      <c r="F39" s="150"/>
      <c r="G39" s="150"/>
      <c r="H39" s="150"/>
      <c r="I39" s="150"/>
      <c r="J39" s="150"/>
      <c r="K39" s="150"/>
      <c r="L39" s="150"/>
      <c r="M39" s="151"/>
    </row>
    <row r="40" spans="1:13" s="91" customFormat="1" ht="31.5" customHeight="1" x14ac:dyDescent="0.25">
      <c r="A40" s="185" t="s">
        <v>121</v>
      </c>
      <c r="B40" s="147"/>
      <c r="C40" s="186"/>
      <c r="D40" s="149" t="s">
        <v>194</v>
      </c>
      <c r="E40" s="150"/>
      <c r="F40" s="150"/>
      <c r="G40" s="150"/>
      <c r="H40" s="150"/>
      <c r="I40" s="150"/>
      <c r="J40" s="150"/>
      <c r="K40" s="150"/>
      <c r="L40" s="150"/>
      <c r="M40" s="151"/>
    </row>
    <row r="41" spans="1:13" s="91" customFormat="1" ht="54" customHeight="1" x14ac:dyDescent="0.25">
      <c r="A41" s="185" t="s">
        <v>122</v>
      </c>
      <c r="B41" s="147"/>
      <c r="C41" s="186"/>
      <c r="D41" s="146" t="s">
        <v>162</v>
      </c>
      <c r="E41" s="147"/>
      <c r="F41" s="147"/>
      <c r="G41" s="147"/>
      <c r="H41" s="147"/>
      <c r="I41" s="147"/>
      <c r="J41" s="147"/>
      <c r="K41" s="147"/>
      <c r="L41" s="147"/>
      <c r="M41" s="148"/>
    </row>
    <row r="42" spans="1:13" s="91"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64" zoomScale="90" zoomScaleNormal="100" workbookViewId="0">
      <selection activeCell="D71" sqref="D71"/>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52"/>
      <c r="C3" s="253"/>
      <c r="D3" s="253"/>
      <c r="E3" s="248" t="s">
        <v>94</v>
      </c>
      <c r="F3" s="248"/>
      <c r="G3" s="248"/>
      <c r="H3" s="248"/>
      <c r="I3" s="248"/>
      <c r="J3" s="249"/>
    </row>
    <row r="4" spans="1:10" s="7" customFormat="1" ht="26.25" customHeight="1" x14ac:dyDescent="0.35">
      <c r="A4" s="45"/>
      <c r="B4" s="254"/>
      <c r="C4" s="255"/>
      <c r="D4" s="255"/>
      <c r="E4" s="250" t="s">
        <v>68</v>
      </c>
      <c r="F4" s="250"/>
      <c r="G4" s="250"/>
      <c r="H4" s="250"/>
      <c r="I4" s="250"/>
      <c r="J4" s="251"/>
    </row>
    <row r="5" spans="1:10" s="7" customFormat="1" ht="33" customHeight="1" x14ac:dyDescent="0.25">
      <c r="A5" s="45"/>
      <c r="B5" s="228" t="s">
        <v>52</v>
      </c>
      <c r="C5" s="228"/>
      <c r="D5" s="228"/>
      <c r="E5" s="28" t="s">
        <v>231</v>
      </c>
      <c r="F5" s="28"/>
      <c r="G5" s="32" t="s">
        <v>76</v>
      </c>
      <c r="H5" s="34"/>
      <c r="I5" s="259" t="s">
        <v>79</v>
      </c>
      <c r="J5" s="259"/>
    </row>
    <row r="6" spans="1:10" s="7" customFormat="1" ht="30.75" customHeight="1" x14ac:dyDescent="0.25">
      <c r="A6" s="45"/>
      <c r="B6" s="228" t="s">
        <v>106</v>
      </c>
      <c r="C6" s="228"/>
      <c r="D6" s="228"/>
      <c r="E6" s="28">
        <v>254871000125</v>
      </c>
      <c r="F6" s="28"/>
      <c r="G6" s="68" t="s">
        <v>53</v>
      </c>
      <c r="H6" s="28" t="s">
        <v>233</v>
      </c>
      <c r="I6" s="227">
        <f>IF(SUM(I9:I69)=0,"",AVERAGE(I9:I69))</f>
        <v>82.049180327868854</v>
      </c>
      <c r="J6" s="227"/>
    </row>
    <row r="7" spans="1:10" s="7" customFormat="1" ht="17.25" customHeight="1" x14ac:dyDescent="0.25">
      <c r="A7" s="45"/>
      <c r="B7" s="228" t="s">
        <v>77</v>
      </c>
      <c r="C7" s="228"/>
      <c r="D7" s="228"/>
      <c r="E7" s="229" t="s">
        <v>232</v>
      </c>
      <c r="F7" s="230"/>
      <c r="G7" s="230"/>
      <c r="H7" s="231"/>
      <c r="I7" s="227"/>
      <c r="J7" s="227"/>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t="str">
        <f>IF(I9&lt;61,MAX($A$8:A8)+1,"")</f>
        <v/>
      </c>
      <c r="B9" s="260" t="s">
        <v>4</v>
      </c>
      <c r="C9" s="61" t="s">
        <v>4</v>
      </c>
      <c r="D9" s="232">
        <f>IF(SUM(G9:G27)=0,"",AVERAGE(G9:G27))</f>
        <v>87.852380952380969</v>
      </c>
      <c r="E9" s="31" t="s">
        <v>6</v>
      </c>
      <c r="F9" s="64" t="s">
        <v>6</v>
      </c>
      <c r="G9" s="29">
        <f>IF(SUM(I9:I9)=0,"",AVERAGE(I9:I9))</f>
        <v>90</v>
      </c>
      <c r="H9" s="35" t="s">
        <v>204</v>
      </c>
      <c r="I9" s="30">
        <v>90</v>
      </c>
      <c r="J9" s="106" t="s">
        <v>234</v>
      </c>
    </row>
    <row r="10" spans="1:10" s="7" customFormat="1" ht="51" customHeight="1" x14ac:dyDescent="0.25">
      <c r="A10" s="60" t="str">
        <f>IF(I10&lt;61,MAX($A$8:A9)+1,"")</f>
        <v/>
      </c>
      <c r="B10" s="261"/>
      <c r="C10" s="61" t="s">
        <v>4</v>
      </c>
      <c r="D10" s="233"/>
      <c r="E10" s="263" t="s">
        <v>205</v>
      </c>
      <c r="F10" s="65" t="s">
        <v>205</v>
      </c>
      <c r="G10" s="258">
        <f>IF(SUM(I10:I12)=0,"",AVERAGE(I10:I12))</f>
        <v>81.666666666666671</v>
      </c>
      <c r="H10" s="35" t="s">
        <v>80</v>
      </c>
      <c r="I10" s="30">
        <v>85</v>
      </c>
      <c r="J10" s="106" t="s">
        <v>219</v>
      </c>
    </row>
    <row r="11" spans="1:10" s="7" customFormat="1" ht="93" customHeight="1" x14ac:dyDescent="0.25">
      <c r="A11" s="60" t="str">
        <f>IF(I11&lt;61,MAX($A$8:A10)+1,"")</f>
        <v/>
      </c>
      <c r="B11" s="261"/>
      <c r="C11" s="61" t="s">
        <v>4</v>
      </c>
      <c r="D11" s="233"/>
      <c r="E11" s="263"/>
      <c r="F11" s="65" t="s">
        <v>205</v>
      </c>
      <c r="G11" s="256"/>
      <c r="H11" s="35" t="s">
        <v>35</v>
      </c>
      <c r="I11" s="30">
        <v>100</v>
      </c>
      <c r="J11" s="106" t="s">
        <v>220</v>
      </c>
    </row>
    <row r="12" spans="1:10" s="7" customFormat="1" ht="32.25" customHeight="1" x14ac:dyDescent="0.25">
      <c r="A12" s="60">
        <f>IF(I12&lt;61,MAX($A$8:A11)+1,"")</f>
        <v>1</v>
      </c>
      <c r="B12" s="261"/>
      <c r="C12" s="61" t="s">
        <v>4</v>
      </c>
      <c r="D12" s="233"/>
      <c r="E12" s="263"/>
      <c r="F12" s="65" t="s">
        <v>205</v>
      </c>
      <c r="G12" s="257"/>
      <c r="H12" s="35" t="s">
        <v>206</v>
      </c>
      <c r="I12" s="30">
        <v>60</v>
      </c>
      <c r="J12" s="106" t="s">
        <v>235</v>
      </c>
    </row>
    <row r="13" spans="1:10" s="7" customFormat="1" ht="45" customHeight="1" x14ac:dyDescent="0.25">
      <c r="A13" s="60" t="str">
        <f>IF(I13&lt;61,MAX($A$8:A12)+1,"")</f>
        <v/>
      </c>
      <c r="B13" s="261"/>
      <c r="C13" s="61" t="s">
        <v>4</v>
      </c>
      <c r="D13" s="233"/>
      <c r="E13" s="263" t="s">
        <v>36</v>
      </c>
      <c r="F13" s="65" t="s">
        <v>36</v>
      </c>
      <c r="G13" s="258">
        <f>IF(SUM(I13:I14)=0,"",AVERAGE(I13:I14))</f>
        <v>92.5</v>
      </c>
      <c r="H13" s="35" t="s">
        <v>10</v>
      </c>
      <c r="I13" s="30">
        <v>95</v>
      </c>
      <c r="J13" s="106" t="s">
        <v>221</v>
      </c>
    </row>
    <row r="14" spans="1:10" s="7" customFormat="1" ht="30.75" customHeight="1" x14ac:dyDescent="0.25">
      <c r="A14" s="60" t="str">
        <f>IF(I14&lt;61,MAX($A$8:A13)+1,"")</f>
        <v/>
      </c>
      <c r="B14" s="261"/>
      <c r="C14" s="61" t="s">
        <v>4</v>
      </c>
      <c r="D14" s="233"/>
      <c r="E14" s="263"/>
      <c r="F14" s="65" t="s">
        <v>36</v>
      </c>
      <c r="G14" s="257"/>
      <c r="H14" s="35" t="s">
        <v>82</v>
      </c>
      <c r="I14" s="30">
        <v>90</v>
      </c>
      <c r="J14" s="106" t="s">
        <v>226</v>
      </c>
    </row>
    <row r="15" spans="1:10" s="7" customFormat="1" ht="48" customHeight="1" x14ac:dyDescent="0.25">
      <c r="A15" s="60" t="str">
        <f>IF(I15&lt;61,MAX($A$8:A14)+1,"")</f>
        <v/>
      </c>
      <c r="B15" s="261"/>
      <c r="C15" s="61" t="s">
        <v>4</v>
      </c>
      <c r="D15" s="233"/>
      <c r="E15" s="263" t="s">
        <v>37</v>
      </c>
      <c r="F15" s="65" t="s">
        <v>37</v>
      </c>
      <c r="G15" s="222">
        <f>IF(SUM(I15:I20)=0,"",AVERAGE(I15:I20))</f>
        <v>90.666666666666671</v>
      </c>
      <c r="H15" s="35" t="s">
        <v>38</v>
      </c>
      <c r="I15" s="30">
        <v>95</v>
      </c>
      <c r="J15" s="106" t="s">
        <v>222</v>
      </c>
    </row>
    <row r="16" spans="1:10" s="7" customFormat="1" ht="44.25" customHeight="1" x14ac:dyDescent="0.25">
      <c r="A16" s="60" t="str">
        <f>IF(I16&lt;61,MAX($A$8:A15)+1,"")</f>
        <v/>
      </c>
      <c r="B16" s="261"/>
      <c r="C16" s="61" t="s">
        <v>4</v>
      </c>
      <c r="D16" s="233"/>
      <c r="E16" s="263"/>
      <c r="F16" s="65" t="s">
        <v>37</v>
      </c>
      <c r="G16" s="256"/>
      <c r="H16" s="35" t="s">
        <v>7</v>
      </c>
      <c r="I16" s="30">
        <v>92</v>
      </c>
      <c r="J16" s="106" t="s">
        <v>236</v>
      </c>
    </row>
    <row r="17" spans="1:10" s="7" customFormat="1" ht="45" customHeight="1" x14ac:dyDescent="0.25">
      <c r="A17" s="60" t="str">
        <f>IF(I17&lt;61,MAX($A$8:A16)+1,"")</f>
        <v/>
      </c>
      <c r="B17" s="261"/>
      <c r="C17" s="61" t="s">
        <v>4</v>
      </c>
      <c r="D17" s="233"/>
      <c r="E17" s="263"/>
      <c r="F17" s="65" t="s">
        <v>37</v>
      </c>
      <c r="G17" s="256"/>
      <c r="H17" s="36" t="s">
        <v>207</v>
      </c>
      <c r="I17" s="30">
        <v>90</v>
      </c>
      <c r="J17" s="106" t="s">
        <v>223</v>
      </c>
    </row>
    <row r="18" spans="1:10" s="7" customFormat="1" ht="60" customHeight="1" x14ac:dyDescent="0.25">
      <c r="A18" s="60" t="str">
        <f>IF(I18&lt;61,MAX($A$8:A17)+1,"")</f>
        <v/>
      </c>
      <c r="B18" s="261"/>
      <c r="C18" s="61" t="s">
        <v>4</v>
      </c>
      <c r="D18" s="233"/>
      <c r="E18" s="263"/>
      <c r="F18" s="65" t="s">
        <v>37</v>
      </c>
      <c r="G18" s="256"/>
      <c r="H18" s="35" t="s">
        <v>81</v>
      </c>
      <c r="I18" s="30">
        <v>80</v>
      </c>
      <c r="J18" s="106" t="s">
        <v>227</v>
      </c>
    </row>
    <row r="19" spans="1:10" s="7" customFormat="1" ht="48" customHeight="1" x14ac:dyDescent="0.25">
      <c r="A19" s="60" t="str">
        <f>IF(I19&lt;61,MAX($A$8:A18)+1,"")</f>
        <v/>
      </c>
      <c r="B19" s="261"/>
      <c r="C19" s="61" t="s">
        <v>4</v>
      </c>
      <c r="D19" s="233"/>
      <c r="E19" s="263"/>
      <c r="F19" s="65" t="s">
        <v>37</v>
      </c>
      <c r="G19" s="256"/>
      <c r="H19" s="35" t="s">
        <v>83</v>
      </c>
      <c r="I19" s="30">
        <v>95</v>
      </c>
      <c r="J19" s="106" t="s">
        <v>237</v>
      </c>
    </row>
    <row r="20" spans="1:10" s="7" customFormat="1" ht="30" customHeight="1" x14ac:dyDescent="0.25">
      <c r="A20" s="60" t="str">
        <f>IF(I20&lt;61,MAX($A$8:A19)+1,"")</f>
        <v/>
      </c>
      <c r="B20" s="261"/>
      <c r="C20" s="61" t="s">
        <v>4</v>
      </c>
      <c r="D20" s="233"/>
      <c r="E20" s="263"/>
      <c r="F20" s="65" t="s">
        <v>37</v>
      </c>
      <c r="G20" s="257"/>
      <c r="H20" s="35" t="s">
        <v>11</v>
      </c>
      <c r="I20" s="30">
        <v>92</v>
      </c>
      <c r="J20" s="106" t="s">
        <v>238</v>
      </c>
    </row>
    <row r="21" spans="1:10" s="7" customFormat="1" ht="31.5" customHeight="1" x14ac:dyDescent="0.25">
      <c r="A21" s="60" t="str">
        <f>IF(I21&lt;61,MAX($A$8:A20)+1,"")</f>
        <v/>
      </c>
      <c r="B21" s="261"/>
      <c r="C21" s="61" t="s">
        <v>4</v>
      </c>
      <c r="D21" s="233"/>
      <c r="E21" s="263" t="s">
        <v>39</v>
      </c>
      <c r="F21" s="65" t="s">
        <v>39</v>
      </c>
      <c r="G21" s="222">
        <f>IF(SUM(I21:I27)=0,"",AVERAGE(I21:I27))</f>
        <v>84.428571428571431</v>
      </c>
      <c r="H21" s="35" t="s">
        <v>12</v>
      </c>
      <c r="I21" s="30">
        <v>96</v>
      </c>
      <c r="J21" s="106" t="s">
        <v>224</v>
      </c>
    </row>
    <row r="22" spans="1:10" s="7" customFormat="1" ht="41.25" customHeight="1" x14ac:dyDescent="0.25">
      <c r="A22" s="60" t="str">
        <f>IF(I22&lt;61,MAX($A$8:A21)+1,"")</f>
        <v/>
      </c>
      <c r="B22" s="261"/>
      <c r="C22" s="61" t="s">
        <v>4</v>
      </c>
      <c r="D22" s="233"/>
      <c r="E22" s="263"/>
      <c r="F22" s="65" t="s">
        <v>39</v>
      </c>
      <c r="G22" s="222"/>
      <c r="H22" s="35" t="s">
        <v>84</v>
      </c>
      <c r="I22" s="30">
        <v>85</v>
      </c>
      <c r="J22" s="106" t="s">
        <v>242</v>
      </c>
    </row>
    <row r="23" spans="1:10" s="7" customFormat="1" ht="59.25" customHeight="1" x14ac:dyDescent="0.25">
      <c r="A23" s="60" t="str">
        <f>IF(I23&lt;61,MAX($A$8:A22)+1,"")</f>
        <v/>
      </c>
      <c r="B23" s="261"/>
      <c r="C23" s="61" t="s">
        <v>4</v>
      </c>
      <c r="D23" s="233"/>
      <c r="E23" s="263"/>
      <c r="F23" s="65" t="s">
        <v>39</v>
      </c>
      <c r="G23" s="222"/>
      <c r="H23" s="35" t="s">
        <v>208</v>
      </c>
      <c r="I23" s="30">
        <v>90</v>
      </c>
      <c r="J23" s="106" t="s">
        <v>225</v>
      </c>
    </row>
    <row r="24" spans="1:10" s="7" customFormat="1" ht="44.25" customHeight="1" x14ac:dyDescent="0.25">
      <c r="A24" s="60" t="str">
        <f>IF(I24&lt;61,MAX($A$8:A23)+1,"")</f>
        <v/>
      </c>
      <c r="B24" s="261"/>
      <c r="C24" s="61" t="s">
        <v>4</v>
      </c>
      <c r="D24" s="233"/>
      <c r="E24" s="263"/>
      <c r="F24" s="65" t="s">
        <v>39</v>
      </c>
      <c r="G24" s="222"/>
      <c r="H24" s="35" t="s">
        <v>8</v>
      </c>
      <c r="I24" s="30">
        <v>90</v>
      </c>
      <c r="J24" s="106" t="s">
        <v>239</v>
      </c>
    </row>
    <row r="25" spans="1:10" s="7" customFormat="1" ht="33.75" customHeight="1" x14ac:dyDescent="0.25">
      <c r="A25" s="60" t="str">
        <f>IF(I25&lt;61,MAX($A$8:A24)+1,"")</f>
        <v/>
      </c>
      <c r="B25" s="261"/>
      <c r="C25" s="61" t="s">
        <v>4</v>
      </c>
      <c r="D25" s="233"/>
      <c r="E25" s="263"/>
      <c r="F25" s="65" t="s">
        <v>39</v>
      </c>
      <c r="G25" s="222"/>
      <c r="H25" s="35" t="s">
        <v>209</v>
      </c>
      <c r="I25" s="30">
        <v>90</v>
      </c>
      <c r="J25" s="106" t="s">
        <v>240</v>
      </c>
    </row>
    <row r="26" spans="1:10" s="7" customFormat="1" ht="35.25" customHeight="1" x14ac:dyDescent="0.25">
      <c r="A26" s="60" t="str">
        <f>IF(I26&lt;61,MAX($A$8:A25)+1,"")</f>
        <v/>
      </c>
      <c r="B26" s="261"/>
      <c r="C26" s="61" t="s">
        <v>4</v>
      </c>
      <c r="D26" s="233"/>
      <c r="E26" s="263"/>
      <c r="F26" s="65" t="s">
        <v>39</v>
      </c>
      <c r="G26" s="222"/>
      <c r="H26" s="35" t="s">
        <v>40</v>
      </c>
      <c r="I26" s="30">
        <v>80</v>
      </c>
      <c r="J26" s="106" t="s">
        <v>243</v>
      </c>
    </row>
    <row r="27" spans="1:10" s="7" customFormat="1" ht="75" customHeight="1" x14ac:dyDescent="0.25">
      <c r="A27" s="60">
        <f>IF(I27&lt;61,MAX($A$8:A26)+1,"")</f>
        <v>2</v>
      </c>
      <c r="B27" s="262"/>
      <c r="C27" s="61" t="s">
        <v>4</v>
      </c>
      <c r="D27" s="234"/>
      <c r="E27" s="263"/>
      <c r="F27" s="65" t="s">
        <v>39</v>
      </c>
      <c r="G27" s="222"/>
      <c r="H27" s="35" t="s">
        <v>13</v>
      </c>
      <c r="I27" s="30">
        <v>60</v>
      </c>
      <c r="J27" s="106" t="s">
        <v>244</v>
      </c>
    </row>
    <row r="28" spans="1:10" s="7" customFormat="1" ht="31.5" customHeight="1" x14ac:dyDescent="0.25">
      <c r="A28" s="60" t="str">
        <f>IF(I28&lt;61,MAX($A$8:A27)+1,"")</f>
        <v/>
      </c>
      <c r="B28" s="245" t="s">
        <v>5</v>
      </c>
      <c r="C28" s="62" t="s">
        <v>5</v>
      </c>
      <c r="D28" s="238">
        <f>IF(SUM(I28:I54)=0,"",AVERAGE(I28:I55))</f>
        <v>81.785714285714292</v>
      </c>
      <c r="E28" s="241" t="s">
        <v>41</v>
      </c>
      <c r="F28" s="66" t="s">
        <v>41</v>
      </c>
      <c r="G28" s="222">
        <f>IF(SUM(I28:I34)=0,"",AVERAGE(I28:I34))</f>
        <v>78.571428571428569</v>
      </c>
      <c r="H28" s="35" t="s">
        <v>34</v>
      </c>
      <c r="I28" s="30">
        <v>80</v>
      </c>
      <c r="J28" s="106" t="s">
        <v>245</v>
      </c>
    </row>
    <row r="29" spans="1:10" s="7" customFormat="1" ht="33.75" customHeight="1" x14ac:dyDescent="0.25">
      <c r="A29" s="60" t="str">
        <f>IF(I29&lt;61,MAX($A$8:A28)+1,"")</f>
        <v/>
      </c>
      <c r="B29" s="246"/>
      <c r="C29" s="62" t="s">
        <v>5</v>
      </c>
      <c r="D29" s="225"/>
      <c r="E29" s="242"/>
      <c r="F29" s="66" t="s">
        <v>41</v>
      </c>
      <c r="G29" s="222"/>
      <c r="H29" s="35" t="s">
        <v>14</v>
      </c>
      <c r="I29" s="30">
        <v>65</v>
      </c>
      <c r="J29" s="106" t="s">
        <v>246</v>
      </c>
    </row>
    <row r="30" spans="1:10" s="7" customFormat="1" ht="45.75" customHeight="1" x14ac:dyDescent="0.25">
      <c r="A30" s="60" t="str">
        <f>IF(I30&lt;61,MAX($A$8:A29)+1,"")</f>
        <v/>
      </c>
      <c r="B30" s="246"/>
      <c r="C30" s="62" t="s">
        <v>5</v>
      </c>
      <c r="D30" s="225"/>
      <c r="E30" s="242"/>
      <c r="F30" s="66" t="s">
        <v>41</v>
      </c>
      <c r="G30" s="222"/>
      <c r="H30" s="35" t="s">
        <v>85</v>
      </c>
      <c r="I30" s="30">
        <v>80</v>
      </c>
      <c r="J30" s="106" t="s">
        <v>241</v>
      </c>
    </row>
    <row r="31" spans="1:10" s="7" customFormat="1" ht="39" customHeight="1" x14ac:dyDescent="0.25">
      <c r="A31" s="60" t="str">
        <f>IF(I31&lt;61,MAX($A$8:A30)+1,"")</f>
        <v/>
      </c>
      <c r="B31" s="246"/>
      <c r="C31" s="62" t="s">
        <v>5</v>
      </c>
      <c r="D31" s="225"/>
      <c r="E31" s="242"/>
      <c r="F31" s="66" t="s">
        <v>41</v>
      </c>
      <c r="G31" s="222"/>
      <c r="H31" s="35" t="s">
        <v>15</v>
      </c>
      <c r="I31" s="30">
        <v>90</v>
      </c>
      <c r="J31" s="106" t="s">
        <v>247</v>
      </c>
    </row>
    <row r="32" spans="1:10" s="7" customFormat="1" ht="47.25" customHeight="1" x14ac:dyDescent="0.25">
      <c r="A32" s="60" t="str">
        <f>IF(I32&lt;61,MAX($A$8:A31)+1,"")</f>
        <v/>
      </c>
      <c r="B32" s="246"/>
      <c r="C32" s="62" t="s">
        <v>5</v>
      </c>
      <c r="D32" s="225"/>
      <c r="E32" s="242"/>
      <c r="F32" s="66" t="s">
        <v>41</v>
      </c>
      <c r="G32" s="222"/>
      <c r="H32" s="35" t="s">
        <v>16</v>
      </c>
      <c r="I32" s="30">
        <v>95</v>
      </c>
      <c r="J32" s="106" t="s">
        <v>248</v>
      </c>
    </row>
    <row r="33" spans="1:10" s="7" customFormat="1" ht="50.25" customHeight="1" x14ac:dyDescent="0.25">
      <c r="A33" s="60">
        <f>IF(I33&lt;61,MAX($A$8:A32)+1,"")</f>
        <v>3</v>
      </c>
      <c r="B33" s="246"/>
      <c r="C33" s="62" t="s">
        <v>5</v>
      </c>
      <c r="D33" s="225"/>
      <c r="E33" s="242"/>
      <c r="F33" s="66" t="s">
        <v>41</v>
      </c>
      <c r="G33" s="222"/>
      <c r="H33" s="35" t="s">
        <v>43</v>
      </c>
      <c r="I33" s="30">
        <v>60</v>
      </c>
      <c r="J33" s="106" t="s">
        <v>249</v>
      </c>
    </row>
    <row r="34" spans="1:10" s="7" customFormat="1" ht="45" customHeight="1" x14ac:dyDescent="0.25">
      <c r="A34" s="60" t="str">
        <f>IF(I34&lt;61,MAX($A$8:A33)+1,"")</f>
        <v/>
      </c>
      <c r="B34" s="246"/>
      <c r="C34" s="62" t="s">
        <v>5</v>
      </c>
      <c r="D34" s="225"/>
      <c r="E34" s="243"/>
      <c r="F34" s="66" t="s">
        <v>41</v>
      </c>
      <c r="G34" s="222"/>
      <c r="H34" s="35" t="s">
        <v>17</v>
      </c>
      <c r="I34" s="30">
        <v>80</v>
      </c>
      <c r="J34" s="106" t="s">
        <v>250</v>
      </c>
    </row>
    <row r="35" spans="1:10" s="7" customFormat="1" ht="25.5" customHeight="1" x14ac:dyDescent="0.25">
      <c r="A35" s="60" t="str">
        <f>IF(I35&lt;61,MAX($A$8:A34)+1,"")</f>
        <v/>
      </c>
      <c r="B35" s="246"/>
      <c r="C35" s="62" t="s">
        <v>5</v>
      </c>
      <c r="D35" s="225"/>
      <c r="E35" s="241" t="s">
        <v>42</v>
      </c>
      <c r="F35" s="66" t="s">
        <v>42</v>
      </c>
      <c r="G35" s="222">
        <f>IF(SUM(I35,I37)=0,"",AVERAGE(I35:I37))</f>
        <v>86.666666666666671</v>
      </c>
      <c r="H35" s="35" t="s">
        <v>18</v>
      </c>
      <c r="I35" s="30">
        <v>90</v>
      </c>
      <c r="J35" s="106" t="s">
        <v>265</v>
      </c>
    </row>
    <row r="36" spans="1:10" s="7" customFormat="1" ht="46.5" customHeight="1" x14ac:dyDescent="0.25">
      <c r="A36" s="60" t="str">
        <f>IF(I36&lt;61,MAX($A$8:A35)+1,"")</f>
        <v/>
      </c>
      <c r="B36" s="246"/>
      <c r="C36" s="62" t="s">
        <v>5</v>
      </c>
      <c r="D36" s="225"/>
      <c r="E36" s="242"/>
      <c r="F36" s="66" t="s">
        <v>42</v>
      </c>
      <c r="G36" s="222"/>
      <c r="H36" s="35" t="s">
        <v>44</v>
      </c>
      <c r="I36" s="30">
        <v>80</v>
      </c>
      <c r="J36" s="106" t="s">
        <v>251</v>
      </c>
    </row>
    <row r="37" spans="1:10" s="7" customFormat="1" ht="40.5" customHeight="1" x14ac:dyDescent="0.25">
      <c r="A37" s="60" t="str">
        <f>IF(I37&lt;61,MAX($A$8:A36)+1,"")</f>
        <v/>
      </c>
      <c r="B37" s="246"/>
      <c r="C37" s="62" t="s">
        <v>5</v>
      </c>
      <c r="D37" s="225"/>
      <c r="E37" s="243"/>
      <c r="F37" s="66" t="s">
        <v>42</v>
      </c>
      <c r="G37" s="222"/>
      <c r="H37" s="35" t="s">
        <v>86</v>
      </c>
      <c r="I37" s="30">
        <v>90</v>
      </c>
      <c r="J37" s="106" t="s">
        <v>252</v>
      </c>
    </row>
    <row r="38" spans="1:10" s="7" customFormat="1" ht="37.5" customHeight="1" x14ac:dyDescent="0.25">
      <c r="A38" s="60" t="str">
        <f>IF(I38&lt;61,MAX($A$8:A37)+1,"")</f>
        <v/>
      </c>
      <c r="B38" s="246"/>
      <c r="C38" s="62" t="s">
        <v>5</v>
      </c>
      <c r="D38" s="225"/>
      <c r="E38" s="241" t="s">
        <v>45</v>
      </c>
      <c r="F38" s="66" t="s">
        <v>45</v>
      </c>
      <c r="G38" s="222">
        <f>IF(SUM(I38:I40)=0,"",AVERAGE(I38:I40))</f>
        <v>90</v>
      </c>
      <c r="H38" s="35" t="s">
        <v>19</v>
      </c>
      <c r="I38" s="30">
        <v>90</v>
      </c>
      <c r="J38" s="106" t="s">
        <v>253</v>
      </c>
    </row>
    <row r="39" spans="1:10" s="7" customFormat="1" ht="36" customHeight="1" x14ac:dyDescent="0.25">
      <c r="A39" s="60" t="str">
        <f>IF(I39&lt;61,MAX($A$8:A38)+1,"")</f>
        <v/>
      </c>
      <c r="B39" s="246"/>
      <c r="C39" s="62" t="s">
        <v>5</v>
      </c>
      <c r="D39" s="225"/>
      <c r="E39" s="242"/>
      <c r="F39" s="66" t="s">
        <v>45</v>
      </c>
      <c r="G39" s="222"/>
      <c r="H39" s="35" t="s">
        <v>9</v>
      </c>
      <c r="I39" s="30">
        <v>90</v>
      </c>
      <c r="J39" s="106" t="s">
        <v>254</v>
      </c>
    </row>
    <row r="40" spans="1:10" s="7" customFormat="1" ht="51" customHeight="1" x14ac:dyDescent="0.25">
      <c r="A40" s="60" t="str">
        <f>IF(I40&lt;61,MAX($A$8:A39)+1,"")</f>
        <v/>
      </c>
      <c r="B40" s="246"/>
      <c r="C40" s="62" t="s">
        <v>5</v>
      </c>
      <c r="D40" s="225"/>
      <c r="E40" s="243"/>
      <c r="F40" s="66" t="s">
        <v>45</v>
      </c>
      <c r="G40" s="222"/>
      <c r="H40" s="35" t="s">
        <v>20</v>
      </c>
      <c r="I40" s="30">
        <v>90</v>
      </c>
      <c r="J40" s="106" t="s">
        <v>255</v>
      </c>
    </row>
    <row r="41" spans="1:10" s="7" customFormat="1" ht="57.75" customHeight="1" x14ac:dyDescent="0.25">
      <c r="A41" s="60" t="str">
        <f>IF(I41&lt;61,MAX($A$8:A40)+1,"")</f>
        <v/>
      </c>
      <c r="B41" s="246"/>
      <c r="C41" s="62" t="s">
        <v>5</v>
      </c>
      <c r="D41" s="225"/>
      <c r="E41" s="241" t="s">
        <v>46</v>
      </c>
      <c r="F41" s="66" t="s">
        <v>46</v>
      </c>
      <c r="G41" s="222">
        <f>IF(SUM(I41:I43)=0,"",AVERAGE(I41:I43))</f>
        <v>93.333333333333329</v>
      </c>
      <c r="H41" s="35" t="s">
        <v>87</v>
      </c>
      <c r="I41" s="30">
        <v>100</v>
      </c>
      <c r="J41" s="106" t="s">
        <v>256</v>
      </c>
    </row>
    <row r="42" spans="1:10" s="7" customFormat="1" ht="48.75" customHeight="1" x14ac:dyDescent="0.25">
      <c r="A42" s="60" t="str">
        <f>IF(I42&lt;61,MAX($A$8:A41)+1,"")</f>
        <v/>
      </c>
      <c r="B42" s="246"/>
      <c r="C42" s="62" t="s">
        <v>5</v>
      </c>
      <c r="D42" s="225"/>
      <c r="E42" s="242"/>
      <c r="F42" s="66" t="s">
        <v>46</v>
      </c>
      <c r="G42" s="222"/>
      <c r="H42" s="35" t="s">
        <v>21</v>
      </c>
      <c r="I42" s="30">
        <v>90</v>
      </c>
      <c r="J42" s="106" t="s">
        <v>257</v>
      </c>
    </row>
    <row r="43" spans="1:10" s="7" customFormat="1" ht="50.25" customHeight="1" x14ac:dyDescent="0.25">
      <c r="A43" s="60" t="str">
        <f>IF(I43&lt;61,MAX($A$8:A42)+1,"")</f>
        <v/>
      </c>
      <c r="B43" s="246"/>
      <c r="C43" s="62" t="s">
        <v>5</v>
      </c>
      <c r="D43" s="225"/>
      <c r="E43" s="243"/>
      <c r="F43" s="66" t="s">
        <v>46</v>
      </c>
      <c r="G43" s="222"/>
      <c r="H43" s="35" t="s">
        <v>210</v>
      </c>
      <c r="I43" s="30">
        <v>90</v>
      </c>
      <c r="J43" s="106" t="s">
        <v>258</v>
      </c>
    </row>
    <row r="44" spans="1:10" s="7" customFormat="1" ht="30.75" customHeight="1" x14ac:dyDescent="0.25">
      <c r="A44" s="60" t="str">
        <f>IF(I44&lt;61,MAX($A$8:A43)+1,"")</f>
        <v/>
      </c>
      <c r="B44" s="246"/>
      <c r="C44" s="62" t="s">
        <v>5</v>
      </c>
      <c r="D44" s="225"/>
      <c r="E44" s="235" t="s">
        <v>47</v>
      </c>
      <c r="F44" s="67" t="s">
        <v>47</v>
      </c>
      <c r="G44" s="222">
        <f>IF(SUM(I44:I54)=0,"",AVERAGE(I44:I55))</f>
        <v>77.5</v>
      </c>
      <c r="H44" s="35" t="s">
        <v>211</v>
      </c>
      <c r="I44" s="30">
        <v>80</v>
      </c>
      <c r="J44" s="107"/>
    </row>
    <row r="45" spans="1:10" s="7" customFormat="1" ht="60.75" customHeight="1" x14ac:dyDescent="0.25">
      <c r="A45" s="60" t="str">
        <f>IF(I45&lt;61,MAX($A$8:A44)+1,"")</f>
        <v/>
      </c>
      <c r="B45" s="246"/>
      <c r="C45" s="62" t="s">
        <v>5</v>
      </c>
      <c r="D45" s="225"/>
      <c r="E45" s="236"/>
      <c r="F45" s="67" t="s">
        <v>47</v>
      </c>
      <c r="G45" s="222"/>
      <c r="H45" s="35" t="s">
        <v>212</v>
      </c>
      <c r="I45" s="30">
        <v>70</v>
      </c>
      <c r="J45" s="107" t="s">
        <v>259</v>
      </c>
    </row>
    <row r="46" spans="1:10" s="7" customFormat="1" ht="47.25" customHeight="1" x14ac:dyDescent="0.25">
      <c r="A46" s="60" t="str">
        <f>IF(I46&lt;61,MAX($A$8:A45)+1,"")</f>
        <v/>
      </c>
      <c r="B46" s="246"/>
      <c r="C46" s="62" t="s">
        <v>5</v>
      </c>
      <c r="D46" s="225"/>
      <c r="E46" s="236"/>
      <c r="F46" s="67" t="s">
        <v>47</v>
      </c>
      <c r="G46" s="222"/>
      <c r="H46" s="35" t="s">
        <v>22</v>
      </c>
      <c r="I46" s="30">
        <v>90</v>
      </c>
      <c r="J46" s="107" t="s">
        <v>228</v>
      </c>
    </row>
    <row r="47" spans="1:10" s="7" customFormat="1" ht="57.75" customHeight="1" x14ac:dyDescent="0.25">
      <c r="A47" s="60" t="str">
        <f>IF(I47&lt;61,MAX($A$8:A46)+1,"")</f>
        <v/>
      </c>
      <c r="B47" s="246"/>
      <c r="C47" s="62" t="s">
        <v>5</v>
      </c>
      <c r="D47" s="225"/>
      <c r="E47" s="236"/>
      <c r="F47" s="67" t="s">
        <v>47</v>
      </c>
      <c r="G47" s="222"/>
      <c r="H47" s="35" t="s">
        <v>213</v>
      </c>
      <c r="I47" s="30">
        <v>90</v>
      </c>
      <c r="J47" s="107" t="s">
        <v>260</v>
      </c>
    </row>
    <row r="48" spans="1:10" s="7" customFormat="1" ht="45.75" customHeight="1" x14ac:dyDescent="0.25">
      <c r="A48" s="60">
        <f>IF(I48&lt;61,MAX($A$8:A47)+1,"")</f>
        <v>4</v>
      </c>
      <c r="B48" s="246"/>
      <c r="C48" s="62" t="s">
        <v>5</v>
      </c>
      <c r="D48" s="225"/>
      <c r="E48" s="236"/>
      <c r="F48" s="67" t="s">
        <v>47</v>
      </c>
      <c r="G48" s="222"/>
      <c r="H48" s="35" t="s">
        <v>88</v>
      </c>
      <c r="I48" s="30">
        <v>40</v>
      </c>
      <c r="J48" s="107"/>
    </row>
    <row r="49" spans="1:10" s="7" customFormat="1" ht="34.5" customHeight="1" x14ac:dyDescent="0.25">
      <c r="A49" s="60">
        <f>IF(I49&lt;61,MAX($A$8:A48)+1,"")</f>
        <v>5</v>
      </c>
      <c r="B49" s="246"/>
      <c r="C49" s="62" t="s">
        <v>5</v>
      </c>
      <c r="D49" s="225"/>
      <c r="E49" s="236"/>
      <c r="F49" s="67" t="s">
        <v>47</v>
      </c>
      <c r="G49" s="222"/>
      <c r="H49" s="35" t="s">
        <v>89</v>
      </c>
      <c r="I49" s="30">
        <v>40</v>
      </c>
      <c r="J49" s="107"/>
    </row>
    <row r="50" spans="1:10" s="7" customFormat="1" ht="36" customHeight="1" x14ac:dyDescent="0.25">
      <c r="A50" s="60" t="str">
        <f>IF(I50&lt;61,MAX($A$8:A49)+1,"")</f>
        <v/>
      </c>
      <c r="B50" s="246"/>
      <c r="C50" s="62" t="s">
        <v>5</v>
      </c>
      <c r="D50" s="225"/>
      <c r="E50" s="236"/>
      <c r="F50" s="67" t="s">
        <v>47</v>
      </c>
      <c r="G50" s="222"/>
      <c r="H50" s="35" t="s">
        <v>214</v>
      </c>
      <c r="I50" s="30">
        <v>80</v>
      </c>
      <c r="J50" s="107" t="s">
        <v>261</v>
      </c>
    </row>
    <row r="51" spans="1:10" s="7" customFormat="1" ht="55.5" customHeight="1" x14ac:dyDescent="0.25">
      <c r="A51" s="60" t="str">
        <f>IF(I51&lt;61,MAX($A$8:A50)+1,"")</f>
        <v/>
      </c>
      <c r="B51" s="246"/>
      <c r="C51" s="62" t="s">
        <v>5</v>
      </c>
      <c r="D51" s="225"/>
      <c r="E51" s="236"/>
      <c r="F51" s="67" t="s">
        <v>47</v>
      </c>
      <c r="G51" s="222"/>
      <c r="H51" s="35" t="s">
        <v>215</v>
      </c>
      <c r="I51" s="30">
        <v>80</v>
      </c>
      <c r="J51" s="107" t="s">
        <v>262</v>
      </c>
    </row>
    <row r="52" spans="1:10" s="7" customFormat="1" ht="21" customHeight="1" x14ac:dyDescent="0.25">
      <c r="A52" s="60" t="str">
        <f>IF(I52&lt;61,MAX($A$8:A51)+1,"")</f>
        <v/>
      </c>
      <c r="B52" s="246"/>
      <c r="C52" s="62" t="s">
        <v>5</v>
      </c>
      <c r="D52" s="225"/>
      <c r="E52" s="236"/>
      <c r="F52" s="67" t="s">
        <v>47</v>
      </c>
      <c r="G52" s="222"/>
      <c r="H52" s="35" t="s">
        <v>25</v>
      </c>
      <c r="I52" s="30">
        <v>100</v>
      </c>
      <c r="J52" s="107" t="s">
        <v>263</v>
      </c>
    </row>
    <row r="53" spans="1:10" s="7" customFormat="1" ht="31.5" customHeight="1" x14ac:dyDescent="0.25">
      <c r="A53" s="60" t="str">
        <f>IF(I53&lt;61,MAX($A$8:A52)+1,"")</f>
        <v/>
      </c>
      <c r="B53" s="246"/>
      <c r="C53" s="62" t="s">
        <v>5</v>
      </c>
      <c r="D53" s="225"/>
      <c r="E53" s="236"/>
      <c r="F53" s="67" t="s">
        <v>47</v>
      </c>
      <c r="G53" s="222"/>
      <c r="H53" s="35" t="s">
        <v>90</v>
      </c>
      <c r="I53" s="30">
        <v>80</v>
      </c>
      <c r="J53" s="107" t="s">
        <v>264</v>
      </c>
    </row>
    <row r="54" spans="1:10" s="7" customFormat="1" ht="28.5" customHeight="1" x14ac:dyDescent="0.25">
      <c r="A54" s="60" t="str">
        <f>IF(I54&lt;61,MAX($A$8:A53)+1,"")</f>
        <v/>
      </c>
      <c r="B54" s="246"/>
      <c r="C54" s="62" t="s">
        <v>5</v>
      </c>
      <c r="D54" s="225"/>
      <c r="E54" s="236"/>
      <c r="F54" s="67" t="s">
        <v>47</v>
      </c>
      <c r="G54" s="222"/>
      <c r="H54" s="35" t="s">
        <v>24</v>
      </c>
      <c r="I54" s="30">
        <v>100</v>
      </c>
      <c r="J54" s="107" t="s">
        <v>265</v>
      </c>
    </row>
    <row r="55" spans="1:10" s="7" customFormat="1" ht="58.5" customHeight="1" x14ac:dyDescent="0.25">
      <c r="A55" s="60" t="str">
        <f>IF(I55&lt;61,MAX($A$8:A54)+1,"")</f>
        <v/>
      </c>
      <c r="B55" s="247"/>
      <c r="C55" s="62" t="s">
        <v>5</v>
      </c>
      <c r="D55" s="239"/>
      <c r="E55" s="237"/>
      <c r="F55" s="67" t="s">
        <v>47</v>
      </c>
      <c r="G55" s="222"/>
      <c r="H55" s="35" t="s">
        <v>50</v>
      </c>
      <c r="I55" s="30">
        <v>80</v>
      </c>
      <c r="J55" s="107" t="s">
        <v>266</v>
      </c>
    </row>
    <row r="56" spans="1:10" s="7" customFormat="1" ht="23.25" customHeight="1" x14ac:dyDescent="0.25">
      <c r="A56" s="60" t="str">
        <f>IF(I56&lt;61,MAX($A$8:A55)+1,"")</f>
        <v/>
      </c>
      <c r="B56" s="219" t="s">
        <v>49</v>
      </c>
      <c r="C56" s="63" t="s">
        <v>49</v>
      </c>
      <c r="D56" s="240">
        <f>IF(SUM(I56:I61)=0,"",AVERAGE(I56:I64))</f>
        <v>70</v>
      </c>
      <c r="E56" s="241" t="s">
        <v>51</v>
      </c>
      <c r="F56" s="66" t="s">
        <v>51</v>
      </c>
      <c r="G56" s="222">
        <f>IF(SUM(I56:I61)=0,"",AVERAGE(I56:I64))</f>
        <v>70</v>
      </c>
      <c r="H56" s="35" t="s">
        <v>216</v>
      </c>
      <c r="I56" s="30">
        <v>90</v>
      </c>
      <c r="J56" s="106" t="s">
        <v>267</v>
      </c>
    </row>
    <row r="57" spans="1:10" s="7" customFormat="1" ht="34.5" customHeight="1" x14ac:dyDescent="0.25">
      <c r="A57" s="60" t="str">
        <f>IF(I57&lt;61,MAX($A$8:A56)+1,"")</f>
        <v/>
      </c>
      <c r="B57" s="220"/>
      <c r="C57" s="63" t="s">
        <v>49</v>
      </c>
      <c r="D57" s="233"/>
      <c r="E57" s="242"/>
      <c r="F57" s="66" t="s">
        <v>51</v>
      </c>
      <c r="G57" s="222"/>
      <c r="H57" s="35" t="s">
        <v>23</v>
      </c>
      <c r="I57" s="30">
        <v>80</v>
      </c>
      <c r="J57" s="106" t="s">
        <v>268</v>
      </c>
    </row>
    <row r="58" spans="1:10" s="7" customFormat="1" ht="141" customHeight="1" x14ac:dyDescent="0.25">
      <c r="A58" s="60">
        <f>IF(I58&lt;61,MAX($A$8:A57)+1,"")</f>
        <v>6</v>
      </c>
      <c r="B58" s="220"/>
      <c r="C58" s="63" t="s">
        <v>49</v>
      </c>
      <c r="D58" s="233"/>
      <c r="E58" s="242"/>
      <c r="F58" s="66" t="s">
        <v>51</v>
      </c>
      <c r="G58" s="222"/>
      <c r="H58" s="35" t="s">
        <v>91</v>
      </c>
      <c r="I58" s="30">
        <v>40</v>
      </c>
      <c r="J58" s="106" t="s">
        <v>269</v>
      </c>
    </row>
    <row r="59" spans="1:10" s="7" customFormat="1" ht="42" customHeight="1" x14ac:dyDescent="0.25">
      <c r="A59" s="60">
        <f>IF(I59&lt;61,MAX($A$8:A58)+1,"")</f>
        <v>7</v>
      </c>
      <c r="B59" s="220"/>
      <c r="C59" s="63" t="s">
        <v>49</v>
      </c>
      <c r="D59" s="233"/>
      <c r="E59" s="242"/>
      <c r="F59" s="66" t="s">
        <v>51</v>
      </c>
      <c r="G59" s="222"/>
      <c r="H59" s="35" t="s">
        <v>26</v>
      </c>
      <c r="I59" s="30">
        <v>40</v>
      </c>
      <c r="J59" s="106" t="s">
        <v>229</v>
      </c>
    </row>
    <row r="60" spans="1:10" s="7" customFormat="1" ht="64.5" customHeight="1" x14ac:dyDescent="0.25">
      <c r="A60" s="60">
        <f>IF(I60&lt;61,MAX($A$8:A59)+1,"")</f>
        <v>8</v>
      </c>
      <c r="B60" s="220"/>
      <c r="C60" s="63" t="s">
        <v>49</v>
      </c>
      <c r="D60" s="233"/>
      <c r="E60" s="242"/>
      <c r="F60" s="66" t="s">
        <v>51</v>
      </c>
      <c r="G60" s="222"/>
      <c r="H60" s="35" t="s">
        <v>27</v>
      </c>
      <c r="I60" s="30">
        <v>40</v>
      </c>
      <c r="J60" s="106" t="s">
        <v>270</v>
      </c>
    </row>
    <row r="61" spans="1:10" s="7" customFormat="1" ht="40.5" customHeight="1" x14ac:dyDescent="0.25">
      <c r="A61" s="60" t="str">
        <f>IF(I61&lt;61,MAX($A$8:A60)+1,"")</f>
        <v/>
      </c>
      <c r="B61" s="220"/>
      <c r="C61" s="63" t="s">
        <v>49</v>
      </c>
      <c r="D61" s="233"/>
      <c r="E61" s="242"/>
      <c r="F61" s="66" t="s">
        <v>51</v>
      </c>
      <c r="G61" s="222"/>
      <c r="H61" s="35" t="s">
        <v>28</v>
      </c>
      <c r="I61" s="30">
        <v>90</v>
      </c>
      <c r="J61" s="106" t="s">
        <v>271</v>
      </c>
    </row>
    <row r="62" spans="1:10" s="7" customFormat="1" ht="53.25" customHeight="1" x14ac:dyDescent="0.25">
      <c r="A62" s="60" t="str">
        <f>IF(I62&lt;61,MAX($A$8:A61)+1,"")</f>
        <v/>
      </c>
      <c r="B62" s="220"/>
      <c r="C62" s="63" t="s">
        <v>49</v>
      </c>
      <c r="D62" s="233"/>
      <c r="E62" s="242"/>
      <c r="F62" s="66" t="s">
        <v>51</v>
      </c>
      <c r="G62" s="222"/>
      <c r="H62" s="36" t="s">
        <v>29</v>
      </c>
      <c r="I62" s="30">
        <v>80</v>
      </c>
      <c r="J62" s="106" t="s">
        <v>271</v>
      </c>
    </row>
    <row r="63" spans="1:10" s="7" customFormat="1" ht="40.5" customHeight="1" x14ac:dyDescent="0.25">
      <c r="A63" s="60" t="str">
        <f>IF(I63&lt;61,MAX($A$8:A62)+1,"")</f>
        <v/>
      </c>
      <c r="B63" s="220"/>
      <c r="C63" s="63" t="s">
        <v>49</v>
      </c>
      <c r="D63" s="233"/>
      <c r="E63" s="242"/>
      <c r="F63" s="66" t="s">
        <v>51</v>
      </c>
      <c r="G63" s="222"/>
      <c r="H63" s="35" t="s">
        <v>31</v>
      </c>
      <c r="I63" s="30">
        <v>80</v>
      </c>
      <c r="J63" s="106" t="s">
        <v>271</v>
      </c>
    </row>
    <row r="64" spans="1:10" s="7" customFormat="1" ht="40.5" customHeight="1" x14ac:dyDescent="0.25">
      <c r="A64" s="60" t="str">
        <f>IF(I64&lt;61,MAX($A$8:A63)+1,"")</f>
        <v/>
      </c>
      <c r="B64" s="221"/>
      <c r="C64" s="63" t="s">
        <v>49</v>
      </c>
      <c r="D64" s="234"/>
      <c r="E64" s="243"/>
      <c r="F64" s="66" t="s">
        <v>51</v>
      </c>
      <c r="G64" s="222"/>
      <c r="H64" s="35" t="s">
        <v>33</v>
      </c>
      <c r="I64" s="30">
        <v>90</v>
      </c>
      <c r="J64" s="106" t="s">
        <v>272</v>
      </c>
    </row>
    <row r="65" spans="1:10" s="7" customFormat="1" ht="54" customHeight="1" x14ac:dyDescent="0.25">
      <c r="A65" s="60" t="str">
        <f>IF(I65&lt;61,MAX($A$8:A64)+1,"")</f>
        <v/>
      </c>
      <c r="B65" s="219" t="s">
        <v>48</v>
      </c>
      <c r="C65" s="63" t="s">
        <v>48</v>
      </c>
      <c r="D65" s="224">
        <f>IF(SUM(I65:I69)=0,"",AVERAGE(I65:I69))</f>
        <v>86</v>
      </c>
      <c r="E65" s="241" t="s">
        <v>67</v>
      </c>
      <c r="F65" s="66" t="s">
        <v>67</v>
      </c>
      <c r="G65" s="222">
        <f>IF(SUM(I65:I69)=0,"",AVERAGE(I65:I69))</f>
        <v>86</v>
      </c>
      <c r="H65" s="35" t="s">
        <v>30</v>
      </c>
      <c r="I65" s="30">
        <v>90</v>
      </c>
      <c r="J65" s="106" t="s">
        <v>265</v>
      </c>
    </row>
    <row r="66" spans="1:10" s="7" customFormat="1" ht="45" customHeight="1" x14ac:dyDescent="0.25">
      <c r="A66" s="60" t="str">
        <f>IF(I66&lt;61,MAX($A$8:A65)+1,"")</f>
        <v/>
      </c>
      <c r="B66" s="220"/>
      <c r="C66" s="63" t="s">
        <v>48</v>
      </c>
      <c r="D66" s="225"/>
      <c r="E66" s="242"/>
      <c r="F66" s="66" t="s">
        <v>67</v>
      </c>
      <c r="G66" s="222"/>
      <c r="H66" s="36" t="s">
        <v>32</v>
      </c>
      <c r="I66" s="30">
        <v>90</v>
      </c>
      <c r="J66" s="106" t="s">
        <v>273</v>
      </c>
    </row>
    <row r="67" spans="1:10" s="7" customFormat="1" ht="41.25" customHeight="1" x14ac:dyDescent="0.25">
      <c r="A67" s="60">
        <f>IF(I67&lt;61,MAX($A$8:A66)+1,"")</f>
        <v>9</v>
      </c>
      <c r="B67" s="220"/>
      <c r="C67" s="63" t="s">
        <v>48</v>
      </c>
      <c r="D67" s="225"/>
      <c r="E67" s="242"/>
      <c r="F67" s="66" t="s">
        <v>67</v>
      </c>
      <c r="G67" s="222"/>
      <c r="H67" s="36" t="s">
        <v>70</v>
      </c>
      <c r="I67" s="30">
        <v>60</v>
      </c>
      <c r="J67" s="106" t="s">
        <v>274</v>
      </c>
    </row>
    <row r="68" spans="1:10" s="7" customFormat="1" ht="45.75" customHeight="1" x14ac:dyDescent="0.25">
      <c r="A68" s="60" t="str">
        <f>IF(I68&lt;61,MAX($A$8:A67)+1,"")</f>
        <v/>
      </c>
      <c r="B68" s="220"/>
      <c r="C68" s="63" t="s">
        <v>48</v>
      </c>
      <c r="D68" s="225"/>
      <c r="E68" s="242"/>
      <c r="F68" s="66" t="s">
        <v>67</v>
      </c>
      <c r="G68" s="222"/>
      <c r="H68" s="36" t="s">
        <v>69</v>
      </c>
      <c r="I68" s="30">
        <v>90</v>
      </c>
      <c r="J68" s="106" t="s">
        <v>230</v>
      </c>
    </row>
    <row r="69" spans="1:10" s="7" customFormat="1" ht="57" customHeight="1" thickBot="1" x14ac:dyDescent="0.3">
      <c r="A69" s="60" t="str">
        <f>IF(I69&lt;61,MAX($A$8:A68)+1,"")</f>
        <v/>
      </c>
      <c r="B69" s="221"/>
      <c r="C69" s="63" t="s">
        <v>48</v>
      </c>
      <c r="D69" s="226"/>
      <c r="E69" s="244"/>
      <c r="F69" s="66" t="s">
        <v>67</v>
      </c>
      <c r="G69" s="223"/>
      <c r="H69" s="37" t="s">
        <v>92</v>
      </c>
      <c r="I69" s="30">
        <v>100</v>
      </c>
      <c r="J69" s="108" t="s">
        <v>275</v>
      </c>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S177" sqref="S177"/>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5"/>
      <c r="D4" s="266"/>
      <c r="E4" s="271" t="s">
        <v>94</v>
      </c>
      <c r="F4" s="271"/>
      <c r="G4" s="271"/>
      <c r="H4" s="271"/>
      <c r="I4" s="271"/>
      <c r="J4" s="271"/>
      <c r="K4" s="271"/>
      <c r="L4" s="272"/>
      <c r="M4" s="50"/>
    </row>
    <row r="5" spans="1:13" s="7" customFormat="1" ht="24" thickBot="1" x14ac:dyDescent="0.4">
      <c r="A5" s="45"/>
      <c r="B5" s="49"/>
      <c r="C5" s="267"/>
      <c r="D5" s="268"/>
      <c r="E5" s="269" t="s">
        <v>68</v>
      </c>
      <c r="F5" s="269"/>
      <c r="G5" s="269"/>
      <c r="H5" s="269"/>
      <c r="I5" s="269"/>
      <c r="J5" s="269"/>
      <c r="K5" s="269"/>
      <c r="L5" s="270"/>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3" t="s">
        <v>56</v>
      </c>
      <c r="D7" s="273"/>
      <c r="E7" s="273"/>
      <c r="F7" s="273"/>
      <c r="G7" s="273"/>
      <c r="H7" s="273"/>
      <c r="I7" s="273"/>
      <c r="J7" s="273"/>
      <c r="K7" s="273"/>
      <c r="L7" s="273"/>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82.049180327868854</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87.852380952380969</v>
      </c>
      <c r="G35" s="51"/>
      <c r="H35" s="51"/>
      <c r="I35" s="51"/>
      <c r="J35" s="51"/>
      <c r="K35" s="51"/>
      <c r="L35" s="51"/>
      <c r="M35" s="50"/>
    </row>
    <row r="36" spans="1:13" s="7" customFormat="1" x14ac:dyDescent="0.25">
      <c r="A36" s="45"/>
      <c r="B36" s="49"/>
      <c r="C36" s="51"/>
      <c r="D36" s="51" t="str">
        <f>AUTODIAGNÓSTICO!B28</f>
        <v>EJECUTAR</v>
      </c>
      <c r="E36" s="51">
        <v>100</v>
      </c>
      <c r="F36" s="51">
        <f>AUTODIAGNÓSTICO!D28</f>
        <v>81.785714285714292</v>
      </c>
      <c r="G36" s="51"/>
      <c r="H36" s="51"/>
      <c r="I36" s="51"/>
      <c r="J36" s="51"/>
      <c r="K36" s="51"/>
      <c r="L36" s="51"/>
      <c r="M36" s="50"/>
    </row>
    <row r="37" spans="1:13" s="7" customFormat="1" x14ac:dyDescent="0.25">
      <c r="A37" s="45"/>
      <c r="B37" s="49"/>
      <c r="C37" s="51"/>
      <c r="D37" s="51" t="str">
        <f>AUTODIAGNÓSTICO!B56</f>
        <v>VERIFICAR</v>
      </c>
      <c r="E37" s="51">
        <v>100</v>
      </c>
      <c r="F37" s="51">
        <f>AUTODIAGNÓSTICO!D56</f>
        <v>70</v>
      </c>
      <c r="G37" s="51"/>
      <c r="H37" s="51"/>
      <c r="I37" s="51"/>
      <c r="J37" s="51"/>
      <c r="K37" s="51"/>
      <c r="L37" s="51"/>
      <c r="M37" s="50"/>
    </row>
    <row r="38" spans="1:13" s="7" customFormat="1" x14ac:dyDescent="0.25">
      <c r="A38" s="45"/>
      <c r="B38" s="49"/>
      <c r="C38" s="51"/>
      <c r="D38" s="51" t="str">
        <f>AUTODIAGNÓSTICO!B65</f>
        <v>ACTUAR</v>
      </c>
      <c r="E38" s="51">
        <v>100</v>
      </c>
      <c r="F38" s="51">
        <f>AUTODIAGNÓSTICO!D65</f>
        <v>86</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4" t="s">
        <v>61</v>
      </c>
      <c r="D56" s="264"/>
      <c r="E56" s="264"/>
      <c r="F56" s="264"/>
      <c r="G56" s="264"/>
      <c r="H56" s="264"/>
      <c r="I56" s="264"/>
      <c r="J56" s="264"/>
      <c r="K56" s="264"/>
      <c r="L56" s="264"/>
      <c r="M56" s="50"/>
    </row>
    <row r="57" spans="1:13" s="7" customFormat="1" x14ac:dyDescent="0.25">
      <c r="A57" s="45"/>
      <c r="B57" s="49"/>
      <c r="C57" s="114"/>
      <c r="D57" s="114"/>
      <c r="E57" s="114"/>
      <c r="F57" s="114"/>
      <c r="G57" s="114"/>
      <c r="H57" s="114"/>
      <c r="I57" s="114"/>
      <c r="J57" s="114"/>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90</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81.666666666666671</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92.5</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90.666666666666671</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84.428571428571431</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4" t="s">
        <v>62</v>
      </c>
      <c r="D78" s="264"/>
      <c r="E78" s="264"/>
      <c r="F78" s="264"/>
      <c r="G78" s="264"/>
      <c r="H78" s="264"/>
      <c r="I78" s="264"/>
      <c r="J78" s="264"/>
      <c r="K78" s="264"/>
      <c r="L78" s="264"/>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78.571428571428569</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86.666666666666671</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90</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93.333333333333329</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77.5</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4" t="s">
        <v>63</v>
      </c>
      <c r="D102" s="264"/>
      <c r="E102" s="264"/>
      <c r="F102" s="264"/>
      <c r="G102" s="264"/>
      <c r="H102" s="264"/>
      <c r="I102" s="264"/>
      <c r="J102" s="264"/>
      <c r="K102" s="264"/>
      <c r="L102" s="264"/>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70</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4" t="s">
        <v>64</v>
      </c>
      <c r="D128" s="264"/>
      <c r="E128" s="264"/>
      <c r="F128" s="264"/>
      <c r="G128" s="264"/>
      <c r="H128" s="264"/>
      <c r="I128" s="264"/>
      <c r="J128" s="264"/>
      <c r="K128" s="264"/>
      <c r="L128" s="264"/>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86</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24" activePane="bottomRight" state="frozen"/>
      <selection pane="topRight" activeCell="F1" sqref="F1"/>
      <selection pane="bottomLeft" activeCell="A3" sqref="A3"/>
      <selection pane="bottomRight" activeCell="E39" sqref="E39"/>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5">
        <f>AUTODIAGNÓSTICO!E6</f>
        <v>254871000125</v>
      </c>
      <c r="D11" s="276"/>
      <c r="E11" s="21">
        <f>AUTODIAGNÓSTICO!I6</f>
        <v>82.049180327868854</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2" workbookViewId="0">
      <selection activeCell="A17" sqref="A17"/>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10" customWidth="1"/>
    <col min="7" max="7" width="21.140625" style="110" customWidth="1"/>
    <col min="8" max="8" width="41.85546875" style="110" customWidth="1"/>
    <col min="9" max="9" width="25.7109375" style="110" customWidth="1"/>
    <col min="10" max="10" width="29.140625"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79" t="s">
        <v>107</v>
      </c>
      <c r="L7" s="280"/>
      <c r="N7">
        <v>2026</v>
      </c>
      <c r="O7">
        <v>2026</v>
      </c>
    </row>
    <row r="8" spans="1:15" ht="28.5" customHeight="1" thickBot="1" x14ac:dyDescent="0.3">
      <c r="A8" s="281" t="s">
        <v>130</v>
      </c>
      <c r="B8" s="311"/>
      <c r="C8" s="282"/>
      <c r="D8" s="281" t="s">
        <v>108</v>
      </c>
      <c r="E8" s="311"/>
      <c r="F8" s="312" t="s">
        <v>109</v>
      </c>
      <c r="G8" s="313"/>
      <c r="H8" s="74" t="s">
        <v>110</v>
      </c>
      <c r="I8" s="281" t="s">
        <v>111</v>
      </c>
      <c r="J8" s="282"/>
      <c r="K8" s="73" t="s">
        <v>112</v>
      </c>
      <c r="L8" s="73" t="s">
        <v>113</v>
      </c>
      <c r="N8">
        <v>2027</v>
      </c>
      <c r="O8">
        <v>2027</v>
      </c>
    </row>
    <row r="9" spans="1:15" x14ac:dyDescent="0.25">
      <c r="A9" s="283"/>
      <c r="B9" s="284"/>
      <c r="C9" s="285"/>
      <c r="D9" s="304"/>
      <c r="E9" s="304"/>
      <c r="F9" s="292"/>
      <c r="G9" s="293"/>
      <c r="H9" s="293"/>
      <c r="I9" s="298"/>
      <c r="J9" s="299"/>
      <c r="K9" s="308"/>
      <c r="L9" s="307"/>
      <c r="M9" s="75"/>
      <c r="N9">
        <v>2028</v>
      </c>
      <c r="O9">
        <v>2028</v>
      </c>
    </row>
    <row r="10" spans="1:15" x14ac:dyDescent="0.25">
      <c r="A10" s="286"/>
      <c r="B10" s="287"/>
      <c r="C10" s="288"/>
      <c r="D10" s="305"/>
      <c r="E10" s="305"/>
      <c r="F10" s="294"/>
      <c r="G10" s="295"/>
      <c r="H10" s="295"/>
      <c r="I10" s="300"/>
      <c r="J10" s="301"/>
      <c r="K10" s="308"/>
      <c r="L10" s="308"/>
      <c r="M10" s="75"/>
      <c r="N10">
        <v>2029</v>
      </c>
      <c r="O10">
        <v>2029</v>
      </c>
    </row>
    <row r="11" spans="1:15" x14ac:dyDescent="0.25">
      <c r="A11" s="286"/>
      <c r="B11" s="287"/>
      <c r="C11" s="288"/>
      <c r="D11" s="305"/>
      <c r="E11" s="305"/>
      <c r="F11" s="294"/>
      <c r="G11" s="295"/>
      <c r="H11" s="295"/>
      <c r="I11" s="300"/>
      <c r="J11" s="301"/>
      <c r="K11" s="308"/>
      <c r="L11" s="308"/>
      <c r="M11" s="75"/>
      <c r="N11">
        <v>2030</v>
      </c>
      <c r="O11">
        <v>2030</v>
      </c>
    </row>
    <row r="12" spans="1:15" x14ac:dyDescent="0.25">
      <c r="A12" s="286"/>
      <c r="B12" s="287"/>
      <c r="C12" s="288"/>
      <c r="D12" s="305"/>
      <c r="E12" s="305"/>
      <c r="F12" s="294"/>
      <c r="G12" s="295"/>
      <c r="H12" s="295"/>
      <c r="I12" s="300"/>
      <c r="J12" s="301"/>
      <c r="K12" s="308"/>
      <c r="L12" s="308"/>
      <c r="M12" s="75"/>
      <c r="N12">
        <v>2031</v>
      </c>
      <c r="O12">
        <v>2031</v>
      </c>
    </row>
    <row r="13" spans="1:15" ht="15.75" thickBot="1" x14ac:dyDescent="0.3">
      <c r="A13" s="289"/>
      <c r="B13" s="290"/>
      <c r="C13" s="291"/>
      <c r="D13" s="306"/>
      <c r="E13" s="306"/>
      <c r="F13" s="296"/>
      <c r="G13" s="297"/>
      <c r="H13" s="297"/>
      <c r="I13" s="302"/>
      <c r="J13" s="303"/>
      <c r="K13" s="310"/>
      <c r="L13" s="309"/>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75" x14ac:dyDescent="0.25">
      <c r="A16" s="43">
        <v>1</v>
      </c>
      <c r="B16" s="44" t="str">
        <f>VLOOKUP(A16,AUTODIAGNÓSTICO!$A$9:$J$69,3,0)</f>
        <v>PLANEAR</v>
      </c>
      <c r="C16" s="44" t="str">
        <f>VLOOKUP(A16,AUTODIAGNÓSTICO!A9:J69,6,0)</f>
        <v>Analizar las debilidades y fortalezas para la rendición de cuentas</v>
      </c>
      <c r="D16" s="44" t="str">
        <f>VLOOKUP(A16,AUTODIAGNÓSTICO!A9:J69,8,0)</f>
        <v>Socializar al interior del establecimiento educativo, los resultados del diagnóstico del proceso de rendición de cuentas institucional.</v>
      </c>
      <c r="E16" s="72">
        <f>VLOOKUP(A16,AUTODIAGNÓSTICO!$A$9:$J$69,9,0)</f>
        <v>60</v>
      </c>
      <c r="F16" s="111"/>
      <c r="G16" s="111"/>
      <c r="H16" s="111"/>
      <c r="I16" s="111"/>
      <c r="J16" s="111"/>
      <c r="K16" s="112"/>
      <c r="L16" s="112"/>
    </row>
    <row r="17" spans="1:12" ht="165" x14ac:dyDescent="0.25">
      <c r="A17" s="43">
        <v>2</v>
      </c>
      <c r="B17" s="44" t="str">
        <f>VLOOKUP(A17,AUTODIAGNÓSTICO!$A$9:$J$69,3,0)</f>
        <v>PLANEAR</v>
      </c>
      <c r="C17" s="44" t="str">
        <f>VLOOKUP(A17,AUTODIAGNÓSTICO!A10:J70,6,0)</f>
        <v>Construir la estrategia de rendición de cuentas 
 Paso 2. 
Definir la estrategia para implementar el ejercicio de rendición de cuentas</v>
      </c>
      <c r="D17" s="44" t="str">
        <f>VLOOKUP(A17,AUTODIAGNÓSTICO!A10:J70,8,0)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7" s="72">
        <f>VLOOKUP(A17,AUTODIAGNÓSTICO!$A$9:$J$69,9,0)</f>
        <v>60</v>
      </c>
      <c r="F17" s="111"/>
      <c r="G17" s="111"/>
      <c r="H17" s="111"/>
      <c r="I17" s="111"/>
      <c r="J17" s="111"/>
      <c r="K17" s="112"/>
      <c r="L17" s="112"/>
    </row>
    <row r="18" spans="1:12" ht="105" x14ac:dyDescent="0.25">
      <c r="A18" s="43">
        <v>3</v>
      </c>
      <c r="B18" s="44" t="str">
        <f>VLOOKUP(A18,AUTODIAGNÓSTICO!$A$9:$J$69,3,0)</f>
        <v>EJECUTAR</v>
      </c>
      <c r="C18" s="44" t="str">
        <f>VLOOKUP(A18,AUTODIAGNÓSTICO!A11:J71,6,0)</f>
        <v xml:space="preserve">Generación y análisis de la información para el diálogo en la rendición de cuentas en lenguaje claro </v>
      </c>
      <c r="D18" s="44" t="str">
        <f>VLOOKUP(A18,AUTODIAGNÓSTICO!A11:J71,8,0)</f>
        <v>Preparar la información sobre acciones de mejoramiento de la entidad (Planes de mejora) asociados a la gestión realizada, verificando la calidad de la misma.</v>
      </c>
      <c r="E18" s="72">
        <f>VLOOKUP(A18,AUTODIAGNÓSTICO!$A$9:$J$69,9,0)</f>
        <v>60</v>
      </c>
      <c r="F18" s="111"/>
      <c r="G18" s="111"/>
      <c r="H18" s="111"/>
      <c r="I18" s="111"/>
      <c r="J18" s="111"/>
      <c r="K18" s="112"/>
      <c r="L18" s="112"/>
    </row>
    <row r="19" spans="1:12" ht="105" x14ac:dyDescent="0.25">
      <c r="A19" s="43">
        <v>4</v>
      </c>
      <c r="B19" s="44" t="str">
        <f>VLOOKUP(A19,AUTODIAGNÓSTICO!$A$9:$J$69,3,0)</f>
        <v>EJECUTAR</v>
      </c>
      <c r="C19" s="44" t="str">
        <f>VLOOKUP(A19,AUTODIAGNÓSTICO!A12:J72,6,0)</f>
        <v>Realizar espacios de diálogo  de rendición de cuentas</v>
      </c>
      <c r="D19" s="44" t="str">
        <f>VLOOKUP(A19,AUTODIAGNÓSTICO!A12:J72,8,0)</f>
        <v>Publicar el cronograma para la inscripción de propuestas por parte de la comunidad educativa, los ciudadanos y grupos de interés, 10 días antes del evento.</v>
      </c>
      <c r="E19" s="72">
        <f>VLOOKUP(A19,AUTODIAGNÓSTICO!$A$9:$J$69,9,0)</f>
        <v>40</v>
      </c>
      <c r="F19" s="111"/>
      <c r="G19" s="111"/>
      <c r="H19" s="111"/>
      <c r="I19" s="111"/>
      <c r="J19" s="111"/>
      <c r="K19" s="112"/>
      <c r="L19" s="112"/>
    </row>
    <row r="20" spans="1:12" ht="75" x14ac:dyDescent="0.25">
      <c r="A20" s="43">
        <v>5</v>
      </c>
      <c r="B20" s="44" t="str">
        <f>VLOOKUP(A20,AUTODIAGNÓSTICO!$A$9:$J$69,3,0)</f>
        <v>EJECUTAR</v>
      </c>
      <c r="C20" s="44" t="str">
        <f>VLOOKUP(A20,AUTODIAGNÓSTICO!A13:J73,6,0)</f>
        <v>Realizar espacios de diálogo  de rendición de cuentas</v>
      </c>
      <c r="D20" s="44" t="str">
        <f>VLOOKUP(A20,AUTODIAGNÓSTICO!A13:J73,8,0)</f>
        <v>Recibir y analizar las propuestas para abrir el espacio de participación por parte de la comunidad, los ciudadanos y grupos de interés</v>
      </c>
      <c r="E20" s="72">
        <f>VLOOKUP(A20,AUTODIAGNÓSTICO!$A$9:$J$69,9,0)</f>
        <v>40</v>
      </c>
      <c r="F20" s="111"/>
      <c r="G20" s="111"/>
      <c r="H20" s="111"/>
      <c r="I20" s="111"/>
      <c r="J20" s="111"/>
      <c r="K20" s="112"/>
      <c r="L20" s="112"/>
    </row>
    <row r="21" spans="1:12" ht="75" x14ac:dyDescent="0.25">
      <c r="A21" s="43">
        <v>6</v>
      </c>
      <c r="B21" s="44" t="str">
        <f>VLOOKUP(A21,AUTODIAGNÓSTICO!$A$9:$J$69,3,0)</f>
        <v>VERIFICAR</v>
      </c>
      <c r="C21" s="44" t="str">
        <f>VLOOKUP(A21,AUTODIAGNÓSTICO!A14:J74,6,0)</f>
        <v>Cuantificar el impacto de las acciones de rendición de cuentas para divulgarlos a la ciudadanía</v>
      </c>
      <c r="D21" s="44" t="str">
        <f>VLOOKUP(A21,AUTODIAGNÓSTICO!A14:J74,8,0)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1" s="72">
        <f>VLOOKUP(A21,AUTODIAGNÓSTICO!$A$9:$J$69,9,0)</f>
        <v>40</v>
      </c>
      <c r="F21" s="111"/>
      <c r="G21" s="111"/>
      <c r="H21" s="111"/>
      <c r="I21" s="111"/>
      <c r="J21" s="111"/>
      <c r="K21" s="112"/>
      <c r="L21" s="112"/>
    </row>
    <row r="22" spans="1:12" ht="120" x14ac:dyDescent="0.25">
      <c r="A22" s="43">
        <v>7</v>
      </c>
      <c r="B22" s="44" t="str">
        <f>VLOOKUP(A22,AUTODIAGNÓSTICO!$A$9:$J$69,3,0)</f>
        <v>VERIFICAR</v>
      </c>
      <c r="C22" s="44" t="str">
        <f>VLOOKUP(A22,AUTODIAGNÓSTICO!A15:J75,6,0)</f>
        <v>Cuantificar el impacto de las acciones de rendición de cuentas para divulgarlos a la ciudadanía</v>
      </c>
      <c r="D22" s="44" t="str">
        <f>VLOOKUP(A22,AUTODIAGNÓSTICO!A15:J75,8,0)</f>
        <v>Formular, previa evaluación por parte de los responsables, planes de mejoramiento a la gestión institucional a partir de las observaciones, propuestas y recomendaciones ciudadanas.</v>
      </c>
      <c r="E22" s="72">
        <f>VLOOKUP(A22,AUTODIAGNÓSTICO!$A$9:$J$69,9,0)</f>
        <v>40</v>
      </c>
      <c r="F22" s="111"/>
      <c r="G22" s="111"/>
      <c r="H22" s="111"/>
      <c r="I22" s="111"/>
      <c r="J22" s="111"/>
      <c r="K22" s="112"/>
      <c r="L22" s="112"/>
    </row>
    <row r="23" spans="1:12" ht="255" x14ac:dyDescent="0.25">
      <c r="A23" s="43">
        <v>8</v>
      </c>
      <c r="B23" s="44" t="str">
        <f>VLOOKUP(A23,AUTODIAGNÓSTICO!$A$9:$J$69,3,0)</f>
        <v>VERIFICAR</v>
      </c>
      <c r="C23" s="44" t="str">
        <f>VLOOKUP(A23,AUTODIAGNÓSTICO!A16:J76,6,0)</f>
        <v>Cuantificar el impacto de las acciones de rendición de cuentas para divulgarlos a la ciudadanía</v>
      </c>
      <c r="D23" s="44" t="str">
        <f>VLOOKUP(A23,AUTODIAGNÓSTICO!A16:J76,8,0)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23" s="72">
        <f>VLOOKUP(A23,AUTODIAGNÓSTICO!$A$9:$J$69,9,0)</f>
        <v>40</v>
      </c>
      <c r="F23" s="111"/>
      <c r="G23" s="111"/>
      <c r="H23" s="111"/>
      <c r="I23" s="111"/>
      <c r="J23" s="111"/>
      <c r="K23" s="112"/>
      <c r="L23" s="112"/>
    </row>
    <row r="24" spans="1:12" ht="105" x14ac:dyDescent="0.25">
      <c r="A24" s="43">
        <v>9</v>
      </c>
      <c r="B24" s="44" t="str">
        <f>VLOOKUP(A24,AUTODIAGNÓSTICO!$A$9:$J$69,3,0)</f>
        <v>ACTUAR</v>
      </c>
      <c r="C24" s="44" t="str">
        <f>VLOOKUP(A24,AUTODIAGNÓSTICO!A17:J77,6,0)</f>
        <v>Establecer acciones de mejora del proceso de rendición de cuenta</v>
      </c>
      <c r="D24" s="44" t="str">
        <f>VLOOKUP(A24,AUTODIAGNÓSTICO!A17:J77,8,0)</f>
        <v>Elaborar el plan de acción que permita mejorar el proceso de rendición de cuentas</v>
      </c>
      <c r="E24" s="72">
        <f>VLOOKUP(A24,AUTODIAGNÓSTICO!$A$9:$J$69,9,0)</f>
        <v>60</v>
      </c>
      <c r="F24" s="111"/>
      <c r="G24" s="111"/>
      <c r="H24" s="111"/>
      <c r="I24" s="111"/>
      <c r="J24" s="111"/>
      <c r="K24" s="112"/>
      <c r="L24" s="112"/>
    </row>
    <row r="25" spans="1:12" ht="150" x14ac:dyDescent="0.25">
      <c r="A25" s="43">
        <v>10</v>
      </c>
      <c r="B25" s="44" t="e">
        <f>VLOOKUP(A25,AUTODIAGNÓSTICO!$A$9:$J$69,3,0)</f>
        <v>#N/A</v>
      </c>
      <c r="C25" s="44" t="e">
        <f>VLOOKUP(A25,AUTODIAGNÓSTICO!A18:J78,6,0)</f>
        <v>#N/A</v>
      </c>
      <c r="D25" s="44" t="e">
        <f>VLOOKUP(A25,AUTODIAGNÓSTICO!A18:J78,8,0)</f>
        <v>#N/A</v>
      </c>
      <c r="E25" s="72" t="e">
        <f>VLOOKUP(A25,AUTODIAGNÓSTICO!$A$9:$J$69,9,0)</f>
        <v>#N/A</v>
      </c>
      <c r="F25" s="111"/>
      <c r="G25" s="111"/>
      <c r="H25" s="111"/>
      <c r="I25" s="111"/>
      <c r="J25" s="111"/>
      <c r="K25" s="112"/>
      <c r="L25" s="112"/>
    </row>
    <row r="26" spans="1:12" x14ac:dyDescent="0.25">
      <c r="A26" s="43">
        <v>11</v>
      </c>
      <c r="B26" s="44" t="e">
        <f>VLOOKUP(A26,AUTODIAGNÓSTICO!$A$9:$J$69,3,0)</f>
        <v>#N/A</v>
      </c>
      <c r="C26" s="44" t="e">
        <f>VLOOKUP(A26,AUTODIAGNÓSTICO!A19:J79,6,0)</f>
        <v>#N/A</v>
      </c>
      <c r="D26" s="44" t="e">
        <f>VLOOKUP(A26,AUTODIAGNÓSTICO!A19:J79,8,0)</f>
        <v>#N/A</v>
      </c>
      <c r="E26" s="72" t="e">
        <f>VLOOKUP(A26,AUTODIAGNÓSTICO!$A$9:$J$69,9,0)</f>
        <v>#N/A</v>
      </c>
      <c r="F26" s="111"/>
      <c r="G26" s="111"/>
      <c r="H26" s="111"/>
      <c r="I26" s="111"/>
      <c r="J26" s="111"/>
      <c r="K26" s="112"/>
      <c r="L26" s="112"/>
    </row>
    <row r="27" spans="1:12" x14ac:dyDescent="0.25">
      <c r="A27" s="43">
        <v>12</v>
      </c>
      <c r="B27" s="44" t="e">
        <f>VLOOKUP(A27,AUTODIAGNÓSTICO!$A$9:$J$69,3,0)</f>
        <v>#N/A</v>
      </c>
      <c r="C27" s="44" t="e">
        <f>VLOOKUP(A27,AUTODIAGNÓSTICO!A20:J80,6,0)</f>
        <v>#N/A</v>
      </c>
      <c r="D27" s="44" t="e">
        <f>VLOOKUP(A27,AUTODIAGNÓSTICO!A20:J80,8,0)</f>
        <v>#N/A</v>
      </c>
      <c r="E27" s="72" t="e">
        <f>VLOOKUP(A27,AUTODIAGNÓSTICO!$A$9:$J$69,9,0)</f>
        <v>#N/A</v>
      </c>
      <c r="F27" s="111"/>
      <c r="G27" s="111"/>
      <c r="H27" s="111"/>
      <c r="I27" s="111"/>
      <c r="J27" s="111"/>
      <c r="K27" s="112"/>
      <c r="L27" s="112"/>
    </row>
    <row r="28" spans="1:12" x14ac:dyDescent="0.25">
      <c r="A28" s="43">
        <v>13</v>
      </c>
      <c r="B28" s="44" t="e">
        <f>VLOOKUP(A28,AUTODIAGNÓSTICO!$A$9:$J$69,3,0)</f>
        <v>#N/A</v>
      </c>
      <c r="C28" s="44" t="e">
        <f>VLOOKUP(A28,AUTODIAGNÓSTICO!A21:J81,6,0)</f>
        <v>#N/A</v>
      </c>
      <c r="D28" s="44" t="e">
        <f>VLOOKUP(A28,AUTODIAGNÓSTICO!A21:J81,8,0)</f>
        <v>#N/A</v>
      </c>
      <c r="E28" s="72" t="e">
        <f>VLOOKUP(A28,AUTODIAGNÓSTICO!$A$9:$J$69,9,0)</f>
        <v>#N/A</v>
      </c>
      <c r="F28" s="111"/>
      <c r="G28" s="111"/>
      <c r="H28" s="111"/>
      <c r="I28" s="111"/>
      <c r="J28" s="111"/>
      <c r="K28" s="112"/>
      <c r="L28" s="112"/>
    </row>
    <row r="29" spans="1:12" x14ac:dyDescent="0.25">
      <c r="A29" s="43">
        <v>14</v>
      </c>
      <c r="B29" s="44" t="e">
        <f>VLOOKUP(A29,AUTODIAGNÓSTICO!$A$9:$J$69,3,0)</f>
        <v>#N/A</v>
      </c>
      <c r="C29" s="44" t="e">
        <f>VLOOKUP(A29,AUTODIAGNÓSTICO!A22:J82,6,0)</f>
        <v>#N/A</v>
      </c>
      <c r="D29" s="44" t="e">
        <f>VLOOKUP(A29,AUTODIAGNÓSTICO!A22:J82,8,0)</f>
        <v>#N/A</v>
      </c>
      <c r="E29" s="72" t="e">
        <f>VLOOKUP(A29,AUTODIAGNÓSTICO!$A$9:$J$69,9,0)</f>
        <v>#N/A</v>
      </c>
      <c r="F29" s="111"/>
      <c r="G29" s="111"/>
      <c r="H29" s="111"/>
      <c r="I29" s="111"/>
      <c r="J29" s="111"/>
      <c r="K29" s="112"/>
      <c r="L29" s="112"/>
    </row>
    <row r="30" spans="1:12" x14ac:dyDescent="0.25">
      <c r="A30" s="43">
        <v>15</v>
      </c>
      <c r="B30" s="44" t="e">
        <f>VLOOKUP(A30,AUTODIAGNÓSTICO!$A$9:$J$69,3,0)</f>
        <v>#N/A</v>
      </c>
      <c r="C30" s="44" t="e">
        <f>VLOOKUP(A30,AUTODIAGNÓSTICO!A23:J83,6,0)</f>
        <v>#N/A</v>
      </c>
      <c r="D30" s="44" t="e">
        <f>VLOOKUP(A30,AUTODIAGNÓSTICO!A23:J83,8,0)</f>
        <v>#N/A</v>
      </c>
      <c r="E30" s="72" t="e">
        <f>VLOOKUP(A30,AUTODIAGNÓSTICO!$A$9:$J$69,9,0)</f>
        <v>#N/A</v>
      </c>
      <c r="F30" s="111"/>
      <c r="G30" s="111"/>
      <c r="H30" s="111"/>
      <c r="I30" s="111"/>
      <c r="J30" s="111"/>
      <c r="K30" s="112"/>
      <c r="L30" s="112"/>
    </row>
    <row r="31" spans="1:12" x14ac:dyDescent="0.25">
      <c r="A31" s="43">
        <v>16</v>
      </c>
      <c r="B31" s="44" t="e">
        <f>VLOOKUP(A31,AUTODIAGNÓSTICO!$A$9:$J$69,3,0)</f>
        <v>#N/A</v>
      </c>
      <c r="C31" s="44" t="e">
        <f>VLOOKUP(A31,AUTODIAGNÓSTICO!A24:J84,6,0)</f>
        <v>#N/A</v>
      </c>
      <c r="D31" s="44" t="e">
        <f>VLOOKUP(A31,AUTODIAGNÓSTICO!A24:J84,8,0)</f>
        <v>#N/A</v>
      </c>
      <c r="E31" s="72" t="e">
        <f>VLOOKUP(A31,AUTODIAGNÓSTICO!$A$9:$J$69,9,0)</f>
        <v>#N/A</v>
      </c>
      <c r="F31" s="111"/>
      <c r="G31" s="111"/>
      <c r="H31" s="111"/>
      <c r="I31" s="111"/>
      <c r="J31" s="111"/>
      <c r="K31" s="112"/>
      <c r="L31" s="112"/>
    </row>
    <row r="32" spans="1:12" x14ac:dyDescent="0.25">
      <c r="A32" s="43">
        <v>17</v>
      </c>
      <c r="B32" s="44" t="e">
        <f>VLOOKUP(A32,AUTODIAGNÓSTICO!$A$9:$J$69,3,0)</f>
        <v>#N/A</v>
      </c>
      <c r="C32" s="44" t="e">
        <f>VLOOKUP(A32,AUTODIAGNÓSTICO!A25:J85,6,0)</f>
        <v>#N/A</v>
      </c>
      <c r="D32" s="44" t="e">
        <f>VLOOKUP(A32,AUTODIAGNÓSTICO!A25:J85,8,0)</f>
        <v>#N/A</v>
      </c>
      <c r="E32" s="72" t="e">
        <f>VLOOKUP(A32,AUTODIAGNÓSTICO!$A$9:$J$69,9,0)</f>
        <v>#N/A</v>
      </c>
      <c r="F32" s="111"/>
      <c r="G32" s="111"/>
      <c r="H32" s="111"/>
      <c r="I32" s="111"/>
      <c r="J32" s="111"/>
      <c r="K32" s="112"/>
      <c r="L32" s="112"/>
    </row>
    <row r="33" spans="1:12" x14ac:dyDescent="0.25">
      <c r="A33" s="43">
        <v>18</v>
      </c>
      <c r="B33" s="44" t="e">
        <f>VLOOKUP(A33,AUTODIAGNÓSTICO!$A$9:$J$69,3,0)</f>
        <v>#N/A</v>
      </c>
      <c r="C33" s="44" t="e">
        <f>VLOOKUP(A33,AUTODIAGNÓSTICO!A26:J86,6,0)</f>
        <v>#N/A</v>
      </c>
      <c r="D33" s="44" t="e">
        <f>VLOOKUP(A33,AUTODIAGNÓSTICO!A26:J86,8,0)</f>
        <v>#N/A</v>
      </c>
      <c r="E33" s="72" t="e">
        <f>VLOOKUP(A33,AUTODIAGNÓSTICO!$A$9:$J$69,9,0)</f>
        <v>#N/A</v>
      </c>
      <c r="F33" s="111"/>
      <c r="G33" s="111"/>
      <c r="H33" s="111"/>
      <c r="I33" s="111"/>
      <c r="J33" s="111"/>
      <c r="K33" s="112"/>
      <c r="L33" s="112"/>
    </row>
    <row r="34" spans="1:12" x14ac:dyDescent="0.25">
      <c r="A34" s="43">
        <v>19</v>
      </c>
      <c r="B34" s="44" t="e">
        <f>VLOOKUP(A34,AUTODIAGNÓSTICO!$A$9:$J$69,3,0)</f>
        <v>#N/A</v>
      </c>
      <c r="C34" s="44" t="e">
        <f>VLOOKUP(A34,AUTODIAGNÓSTICO!A27:J87,6,0)</f>
        <v>#N/A</v>
      </c>
      <c r="D34" s="44" t="e">
        <f>VLOOKUP(A34,AUTODIAGNÓSTICO!A27:J87,8,0)</f>
        <v>#N/A</v>
      </c>
      <c r="E34" s="72" t="e">
        <f>VLOOKUP(A34,AUTODIAGNÓSTICO!$A$9:$J$69,9,0)</f>
        <v>#N/A</v>
      </c>
      <c r="F34" s="111"/>
      <c r="G34" s="111"/>
      <c r="H34" s="111"/>
      <c r="I34" s="111"/>
      <c r="J34" s="111"/>
      <c r="K34" s="112"/>
      <c r="L34" s="112"/>
    </row>
    <row r="35" spans="1:12" x14ac:dyDescent="0.25">
      <c r="A35" s="43">
        <v>20</v>
      </c>
      <c r="B35" s="44" t="e">
        <f>VLOOKUP(A35,AUTODIAGNÓSTICO!$A$9:$J$69,3,0)</f>
        <v>#N/A</v>
      </c>
      <c r="C35" s="44" t="e">
        <f>VLOOKUP(A35,AUTODIAGNÓSTICO!A28:J88,6,0)</f>
        <v>#N/A</v>
      </c>
      <c r="D35" s="44" t="e">
        <f>VLOOKUP(A35,AUTODIAGNÓSTICO!A28:J88,8,0)</f>
        <v>#N/A</v>
      </c>
      <c r="E35" s="72" t="e">
        <f>VLOOKUP(A35,AUTODIAGNÓSTICO!$A$9:$J$69,9,0)</f>
        <v>#N/A</v>
      </c>
      <c r="F35" s="111"/>
      <c r="G35" s="111"/>
      <c r="H35" s="111"/>
      <c r="I35" s="111"/>
      <c r="J35" s="111"/>
      <c r="K35" s="112"/>
      <c r="L35" s="112"/>
    </row>
    <row r="36" spans="1:12" x14ac:dyDescent="0.25">
      <c r="A36" s="43">
        <v>21</v>
      </c>
      <c r="B36" s="44" t="e">
        <f>VLOOKUP(A36,AUTODIAGNÓSTICO!$A$9:$J$69,3,0)</f>
        <v>#N/A</v>
      </c>
      <c r="C36" s="44" t="e">
        <f>VLOOKUP(A36,AUTODIAGNÓSTICO!A29:J89,6,0)</f>
        <v>#N/A</v>
      </c>
      <c r="D36" s="44" t="e">
        <f>VLOOKUP(A36,AUTODIAGNÓSTICO!A29:J89,8,0)</f>
        <v>#N/A</v>
      </c>
      <c r="E36" s="72" t="e">
        <f>VLOOKUP(A36,AUTODIAGNÓSTICO!$A$9:$J$69,9,0)</f>
        <v>#N/A</v>
      </c>
      <c r="F36" s="111"/>
      <c r="G36" s="111"/>
      <c r="H36" s="111"/>
      <c r="I36" s="111"/>
      <c r="J36" s="111"/>
      <c r="K36" s="112"/>
      <c r="L36" s="112"/>
    </row>
    <row r="37" spans="1:12" x14ac:dyDescent="0.25">
      <c r="A37" s="43">
        <v>22</v>
      </c>
      <c r="B37" s="44" t="e">
        <f>VLOOKUP(A37,AUTODIAGNÓSTICO!$A$9:$J$69,3,0)</f>
        <v>#N/A</v>
      </c>
      <c r="C37" s="44" t="e">
        <f>VLOOKUP(A37,AUTODIAGNÓSTICO!A30:J90,6,0)</f>
        <v>#N/A</v>
      </c>
      <c r="D37" s="44" t="e">
        <f>VLOOKUP(A37,AUTODIAGNÓSTICO!A30:J90,8,0)</f>
        <v>#N/A</v>
      </c>
      <c r="E37" s="72" t="e">
        <f>VLOOKUP(A37,AUTODIAGNÓSTICO!$A$9:$J$69,9,0)</f>
        <v>#N/A</v>
      </c>
      <c r="F37" s="111"/>
      <c r="G37" s="111"/>
      <c r="H37" s="111"/>
      <c r="I37" s="111"/>
      <c r="J37" s="111"/>
      <c r="K37" s="112"/>
      <c r="L37" s="112"/>
    </row>
    <row r="38" spans="1:12" x14ac:dyDescent="0.25">
      <c r="A38" s="43">
        <v>23</v>
      </c>
      <c r="B38" s="44" t="e">
        <f>VLOOKUP(A38,AUTODIAGNÓSTICO!$A$9:$J$69,3,0)</f>
        <v>#N/A</v>
      </c>
      <c r="C38" s="44" t="e">
        <f>VLOOKUP(A38,AUTODIAGNÓSTICO!A31:J91,6,0)</f>
        <v>#N/A</v>
      </c>
      <c r="D38" s="44" t="e">
        <f>VLOOKUP(A38,AUTODIAGNÓSTICO!A31:J91,8,0)</f>
        <v>#N/A</v>
      </c>
      <c r="E38" s="72" t="e">
        <f>VLOOKUP(A38,AUTODIAGNÓSTICO!$A$9:$J$69,9,0)</f>
        <v>#N/A</v>
      </c>
      <c r="F38" s="111"/>
      <c r="G38" s="111"/>
      <c r="H38" s="111"/>
      <c r="I38" s="111"/>
      <c r="J38" s="111"/>
      <c r="K38" s="112"/>
      <c r="L38" s="112"/>
    </row>
    <row r="39" spans="1:12" x14ac:dyDescent="0.25">
      <c r="A39" s="43">
        <v>24</v>
      </c>
      <c r="B39" s="44" t="e">
        <f>VLOOKUP(A39,AUTODIAGNÓSTICO!$A$9:$J$69,3,0)</f>
        <v>#N/A</v>
      </c>
      <c r="C39" s="44" t="e">
        <f>VLOOKUP(A39,AUTODIAGNÓSTICO!A32:J92,6,0)</f>
        <v>#N/A</v>
      </c>
      <c r="D39" s="44" t="e">
        <f>VLOOKUP(A39,AUTODIAGNÓSTICO!A32:J92,8,0)</f>
        <v>#N/A</v>
      </c>
      <c r="E39" s="72" t="e">
        <f>VLOOKUP(A39,AUTODIAGNÓSTICO!$A$9:$J$69,9,0)</f>
        <v>#N/A</v>
      </c>
      <c r="F39" s="111"/>
      <c r="G39" s="111"/>
      <c r="H39" s="111"/>
      <c r="I39" s="111"/>
      <c r="J39" s="111"/>
      <c r="K39" s="112"/>
      <c r="L39" s="112"/>
    </row>
    <row r="40" spans="1:12" x14ac:dyDescent="0.25">
      <c r="A40" s="43">
        <v>25</v>
      </c>
      <c r="B40" s="44" t="e">
        <f>VLOOKUP(A40,AUTODIAGNÓSTICO!$A$9:$J$69,3,0)</f>
        <v>#N/A</v>
      </c>
      <c r="C40" s="44" t="e">
        <f>VLOOKUP(A40,AUTODIAGNÓSTICO!A33:J93,6,0)</f>
        <v>#N/A</v>
      </c>
      <c r="D40" s="44" t="e">
        <f>VLOOKUP(A40,AUTODIAGNÓSTICO!A33:J93,8,0)</f>
        <v>#N/A</v>
      </c>
      <c r="E40" s="72" t="e">
        <f>VLOOKUP(A40,AUTODIAGNÓSTICO!$A$9:$J$69,9,0)</f>
        <v>#N/A</v>
      </c>
      <c r="F40" s="111"/>
      <c r="G40" s="111"/>
      <c r="H40" s="111"/>
      <c r="I40" s="111"/>
      <c r="J40" s="111"/>
      <c r="K40" s="112"/>
      <c r="L40" s="112"/>
    </row>
    <row r="41" spans="1:12" x14ac:dyDescent="0.25">
      <c r="A41" s="43">
        <v>26</v>
      </c>
      <c r="B41" s="44" t="e">
        <f>VLOOKUP(A41,AUTODIAGNÓSTICO!$A$9:$J$69,3,0)</f>
        <v>#N/A</v>
      </c>
      <c r="C41" s="44" t="e">
        <f>VLOOKUP(A41,AUTODIAGNÓSTICO!A34:J94,6,0)</f>
        <v>#N/A</v>
      </c>
      <c r="D41" s="44" t="e">
        <f>VLOOKUP(A41,AUTODIAGNÓSTICO!A34:J94,8,0)</f>
        <v>#N/A</v>
      </c>
      <c r="E41" s="72" t="e">
        <f>VLOOKUP(A41,AUTODIAGNÓSTICO!$A$9:$J$69,9,0)</f>
        <v>#N/A</v>
      </c>
      <c r="F41" s="111"/>
      <c r="G41" s="111"/>
      <c r="H41" s="111"/>
      <c r="I41" s="111"/>
      <c r="J41" s="111"/>
      <c r="K41" s="112"/>
      <c r="L41" s="112"/>
    </row>
    <row r="42" spans="1:12" x14ac:dyDescent="0.25">
      <c r="A42" s="43">
        <v>27</v>
      </c>
      <c r="B42" s="44" t="e">
        <f>VLOOKUP(A42,AUTODIAGNÓSTICO!$A$9:$J$69,3,0)</f>
        <v>#N/A</v>
      </c>
      <c r="C42" s="44" t="e">
        <f>VLOOKUP(A42,AUTODIAGNÓSTICO!A35:J95,6,0)</f>
        <v>#N/A</v>
      </c>
      <c r="D42" s="44" t="e">
        <f>VLOOKUP(A42,AUTODIAGNÓSTICO!A35:J95,8,0)</f>
        <v>#N/A</v>
      </c>
      <c r="E42" s="72" t="e">
        <f>VLOOKUP(A42,AUTODIAGNÓSTICO!$A$9:$J$69,9,0)</f>
        <v>#N/A</v>
      </c>
      <c r="F42" s="111"/>
      <c r="G42" s="111"/>
      <c r="H42" s="111"/>
      <c r="I42" s="111"/>
      <c r="J42" s="111"/>
      <c r="K42" s="112"/>
      <c r="L42" s="112"/>
    </row>
    <row r="43" spans="1:12" x14ac:dyDescent="0.25">
      <c r="A43" s="43">
        <v>28</v>
      </c>
      <c r="B43" s="44" t="e">
        <f>VLOOKUP(A43,AUTODIAGNÓSTICO!$A$9:$J$69,3,0)</f>
        <v>#N/A</v>
      </c>
      <c r="C43" s="44" t="e">
        <f>VLOOKUP(A43,AUTODIAGNÓSTICO!A36:J96,6,0)</f>
        <v>#N/A</v>
      </c>
      <c r="D43" s="44" t="e">
        <f>VLOOKUP(A43,AUTODIAGNÓSTICO!A36:J96,8,0)</f>
        <v>#N/A</v>
      </c>
      <c r="E43" s="72" t="e">
        <f>VLOOKUP(A43,AUTODIAGNÓSTICO!$A$9:$J$69,9,0)</f>
        <v>#N/A</v>
      </c>
      <c r="F43" s="111"/>
      <c r="G43" s="111"/>
      <c r="H43" s="111"/>
      <c r="I43" s="111"/>
      <c r="J43" s="111"/>
      <c r="K43" s="112"/>
      <c r="L43" s="112"/>
    </row>
    <row r="44" spans="1:12" x14ac:dyDescent="0.25">
      <c r="A44" s="43">
        <v>29</v>
      </c>
      <c r="B44" s="44" t="e">
        <f>VLOOKUP(A44,AUTODIAGNÓSTICO!$A$9:$J$69,3,0)</f>
        <v>#N/A</v>
      </c>
      <c r="C44" s="44" t="e">
        <f>VLOOKUP(A44,AUTODIAGNÓSTICO!A37:J97,6,0)</f>
        <v>#N/A</v>
      </c>
      <c r="D44" s="44" t="e">
        <f>VLOOKUP(A44,AUTODIAGNÓSTICO!A37:J97,8,0)</f>
        <v>#N/A</v>
      </c>
      <c r="E44" s="72" t="e">
        <f>VLOOKUP(A44,AUTODIAGNÓSTICO!$A$9:$J$69,9,0)</f>
        <v>#N/A</v>
      </c>
      <c r="F44" s="111"/>
      <c r="G44" s="111"/>
      <c r="H44" s="111"/>
      <c r="I44" s="111"/>
      <c r="J44" s="111"/>
      <c r="K44" s="112"/>
      <c r="L44" s="112"/>
    </row>
    <row r="45" spans="1:12" x14ac:dyDescent="0.25">
      <c r="A45" s="43">
        <v>30</v>
      </c>
      <c r="B45" s="44" t="e">
        <f>VLOOKUP(A45,AUTODIAGNÓSTICO!$A$9:$J$69,3,0)</f>
        <v>#N/A</v>
      </c>
      <c r="C45" s="44" t="e">
        <f>VLOOKUP(A45,AUTODIAGNÓSTICO!A38:J98,6,0)</f>
        <v>#N/A</v>
      </c>
      <c r="D45" s="44" t="e">
        <f>VLOOKUP(A45,AUTODIAGNÓSTICO!A38:J98,8,0)</f>
        <v>#N/A</v>
      </c>
      <c r="E45" s="72" t="e">
        <f>VLOOKUP(A45,AUTODIAGNÓSTICO!$A$9:$J$69,9,0)</f>
        <v>#N/A</v>
      </c>
      <c r="F45" s="111"/>
      <c r="G45" s="111"/>
      <c r="H45" s="111"/>
      <c r="I45" s="111"/>
      <c r="J45" s="111"/>
      <c r="K45" s="112"/>
      <c r="L45" s="112"/>
    </row>
    <row r="46" spans="1:12" x14ac:dyDescent="0.25">
      <c r="A46" s="43">
        <v>31</v>
      </c>
      <c r="B46" s="44" t="e">
        <f>VLOOKUP(A46,AUTODIAGNÓSTICO!$A$9:$J$69,3,0)</f>
        <v>#N/A</v>
      </c>
      <c r="C46" s="44" t="e">
        <f>VLOOKUP(A46,AUTODIAGNÓSTICO!A39:J99,6,0)</f>
        <v>#N/A</v>
      </c>
      <c r="D46" s="44" t="e">
        <f>VLOOKUP(A46,AUTODIAGNÓSTICO!A39:J99,8,0)</f>
        <v>#N/A</v>
      </c>
      <c r="E46" s="72" t="e">
        <f>VLOOKUP(A46,AUTODIAGNÓSTICO!$A$9:$J$69,9,0)</f>
        <v>#N/A</v>
      </c>
      <c r="F46" s="111"/>
      <c r="G46" s="111"/>
      <c r="H46" s="111"/>
      <c r="I46" s="111"/>
      <c r="J46" s="111"/>
      <c r="K46" s="112"/>
      <c r="L46" s="112"/>
    </row>
    <row r="47" spans="1:12" x14ac:dyDescent="0.25">
      <c r="A47" s="43">
        <v>32</v>
      </c>
      <c r="B47" s="44" t="e">
        <f>VLOOKUP(A47,AUTODIAGNÓSTICO!$A$9:$J$69,3,0)</f>
        <v>#N/A</v>
      </c>
      <c r="C47" s="44" t="e">
        <f>VLOOKUP(A47,AUTODIAGNÓSTICO!A40:J100,6,0)</f>
        <v>#N/A</v>
      </c>
      <c r="D47" s="44" t="e">
        <f>VLOOKUP(A47,AUTODIAGNÓSTICO!A40:J100,8,0)</f>
        <v>#N/A</v>
      </c>
      <c r="E47" s="72" t="e">
        <f>VLOOKUP(A47,AUTODIAGNÓSTICO!$A$9:$J$69,9,0)</f>
        <v>#N/A</v>
      </c>
      <c r="F47" s="111"/>
      <c r="G47" s="111"/>
      <c r="H47" s="111"/>
      <c r="I47" s="111"/>
      <c r="J47" s="111"/>
      <c r="K47" s="112"/>
      <c r="L47" s="112"/>
    </row>
    <row r="48" spans="1:12" x14ac:dyDescent="0.25">
      <c r="A48" s="43">
        <v>33</v>
      </c>
      <c r="B48" s="44" t="e">
        <f>VLOOKUP(A48,AUTODIAGNÓSTICO!$A$9:$J$69,3,0)</f>
        <v>#N/A</v>
      </c>
      <c r="C48" s="44" t="e">
        <f>VLOOKUP(A48,AUTODIAGNÓSTICO!A41:J101,6,0)</f>
        <v>#N/A</v>
      </c>
      <c r="D48" s="44" t="e">
        <f>VLOOKUP(A48,AUTODIAGNÓSTICO!A41:J101,8,0)</f>
        <v>#N/A</v>
      </c>
      <c r="E48" s="72" t="e">
        <f>VLOOKUP(A48,AUTODIAGNÓSTICO!$A$9:$J$69,9,0)</f>
        <v>#N/A</v>
      </c>
      <c r="F48" s="111"/>
      <c r="G48" s="111"/>
      <c r="H48" s="111"/>
      <c r="I48" s="111"/>
      <c r="J48" s="111"/>
      <c r="K48" s="112"/>
      <c r="L48" s="112"/>
    </row>
    <row r="49" spans="1:12" x14ac:dyDescent="0.25">
      <c r="A49" s="43">
        <v>34</v>
      </c>
      <c r="B49" s="44" t="e">
        <f>VLOOKUP(A49,AUTODIAGNÓSTICO!$A$9:$J$69,3,0)</f>
        <v>#N/A</v>
      </c>
      <c r="C49" s="44" t="e">
        <f>VLOOKUP(A49,AUTODIAGNÓSTICO!A42:J102,6,0)</f>
        <v>#N/A</v>
      </c>
      <c r="D49" s="44" t="e">
        <f>VLOOKUP(A49,AUTODIAGNÓSTICO!A42:J102,8,0)</f>
        <v>#N/A</v>
      </c>
      <c r="E49" s="72" t="e">
        <f>VLOOKUP(A49,AUTODIAGNÓSTICO!$A$9:$J$69,9,0)</f>
        <v>#N/A</v>
      </c>
      <c r="F49" s="111"/>
      <c r="G49" s="111"/>
      <c r="H49" s="111"/>
      <c r="I49" s="111"/>
      <c r="J49" s="111"/>
      <c r="K49" s="112"/>
      <c r="L49" s="112"/>
    </row>
    <row r="50" spans="1:12" x14ac:dyDescent="0.25">
      <c r="A50" s="43">
        <v>35</v>
      </c>
      <c r="B50" s="44" t="e">
        <f>VLOOKUP(A50,AUTODIAGNÓSTICO!$A$9:$J$69,3,0)</f>
        <v>#N/A</v>
      </c>
      <c r="C50" s="44" t="e">
        <f>VLOOKUP(A50,AUTODIAGNÓSTICO!A43:J103,6,0)</f>
        <v>#N/A</v>
      </c>
      <c r="D50" s="44" t="e">
        <f>VLOOKUP(A50,AUTODIAGNÓSTICO!A43:J103,8,0)</f>
        <v>#N/A</v>
      </c>
      <c r="E50" s="72" t="e">
        <f>VLOOKUP(A50,AUTODIAGNÓSTICO!$A$9:$J$69,9,0)</f>
        <v>#N/A</v>
      </c>
      <c r="F50" s="111"/>
      <c r="G50" s="111"/>
      <c r="H50" s="111"/>
      <c r="I50" s="111"/>
      <c r="J50" s="111"/>
      <c r="K50" s="112"/>
      <c r="L50" s="112"/>
    </row>
    <row r="51" spans="1:12" x14ac:dyDescent="0.25">
      <c r="A51" s="43">
        <v>36</v>
      </c>
      <c r="B51" s="44" t="e">
        <f>VLOOKUP(A51,AUTODIAGNÓSTICO!$A$9:$J$69,3,0)</f>
        <v>#N/A</v>
      </c>
      <c r="C51" s="44" t="e">
        <f>VLOOKUP(A51,AUTODIAGNÓSTICO!A44:J104,6,0)</f>
        <v>#N/A</v>
      </c>
      <c r="D51" s="44" t="e">
        <f>VLOOKUP(A51,AUTODIAGNÓSTICO!A44:J104,8,0)</f>
        <v>#N/A</v>
      </c>
      <c r="E51" s="72" t="e">
        <f>VLOOKUP(A51,AUTODIAGNÓSTICO!$A$9:$J$69,9,0)</f>
        <v>#N/A</v>
      </c>
      <c r="F51" s="111"/>
      <c r="G51" s="111"/>
      <c r="H51" s="111"/>
      <c r="I51" s="111"/>
      <c r="J51" s="111"/>
      <c r="K51" s="112"/>
      <c r="L51" s="112"/>
    </row>
    <row r="52" spans="1:12" x14ac:dyDescent="0.25">
      <c r="A52" s="43">
        <v>37</v>
      </c>
      <c r="B52" s="44" t="e">
        <f>VLOOKUP(A52,AUTODIAGNÓSTICO!$A$9:$J$69,3,0)</f>
        <v>#N/A</v>
      </c>
      <c r="C52" s="44" t="e">
        <f>VLOOKUP(A52,AUTODIAGNÓSTICO!A45:J105,6,0)</f>
        <v>#N/A</v>
      </c>
      <c r="D52" s="44" t="e">
        <f>VLOOKUP(A52,AUTODIAGNÓSTICO!A45:J105,8,0)</f>
        <v>#N/A</v>
      </c>
      <c r="E52" s="72" t="e">
        <f>VLOOKUP(A52,AUTODIAGNÓSTICO!$A$9:$J$69,9,0)</f>
        <v>#N/A</v>
      </c>
      <c r="F52" s="111"/>
      <c r="G52" s="111"/>
      <c r="H52" s="111"/>
      <c r="I52" s="111"/>
      <c r="J52" s="111"/>
      <c r="K52" s="112"/>
      <c r="L52" s="112"/>
    </row>
    <row r="53" spans="1:12" x14ac:dyDescent="0.25">
      <c r="A53" s="43">
        <v>38</v>
      </c>
      <c r="B53" s="44" t="e">
        <f>VLOOKUP(A53,AUTODIAGNÓSTICO!$A$9:$J$69,3,0)</f>
        <v>#N/A</v>
      </c>
      <c r="C53" s="44" t="e">
        <f>VLOOKUP(A53,AUTODIAGNÓSTICO!A46:J106,6,0)</f>
        <v>#N/A</v>
      </c>
      <c r="D53" s="44" t="e">
        <f>VLOOKUP(A53,AUTODIAGNÓSTICO!A46:J106,8,0)</f>
        <v>#N/A</v>
      </c>
      <c r="E53" s="72" t="e">
        <f>VLOOKUP(A53,AUTODIAGNÓSTICO!$A$9:$J$69,9,0)</f>
        <v>#N/A</v>
      </c>
      <c r="F53" s="111"/>
      <c r="G53" s="111"/>
      <c r="H53" s="111"/>
      <c r="I53" s="111"/>
      <c r="J53" s="111"/>
      <c r="K53" s="112"/>
      <c r="L53" s="112"/>
    </row>
    <row r="54" spans="1:12" x14ac:dyDescent="0.25">
      <c r="A54" s="43">
        <v>39</v>
      </c>
      <c r="B54" s="44" t="e">
        <f>VLOOKUP(A54,AUTODIAGNÓSTICO!$A$9:$J$69,3,0)</f>
        <v>#N/A</v>
      </c>
      <c r="C54" s="44" t="e">
        <f>VLOOKUP(A54,AUTODIAGNÓSTICO!A47:J107,6,0)</f>
        <v>#N/A</v>
      </c>
      <c r="D54" s="44" t="e">
        <f>VLOOKUP(A54,AUTODIAGNÓSTICO!A47:J107,8,0)</f>
        <v>#N/A</v>
      </c>
      <c r="E54" s="72" t="e">
        <f>VLOOKUP(A54,AUTODIAGNÓSTICO!$A$9:$J$69,9,0)</f>
        <v>#N/A</v>
      </c>
      <c r="F54" s="111"/>
      <c r="G54" s="111"/>
      <c r="H54" s="111"/>
      <c r="I54" s="111"/>
      <c r="J54" s="111"/>
      <c r="K54" s="112"/>
      <c r="L54" s="112"/>
    </row>
    <row r="55" spans="1:12" x14ac:dyDescent="0.25">
      <c r="A55" s="43">
        <v>40</v>
      </c>
      <c r="B55" s="44" t="e">
        <f>VLOOKUP(A55,AUTODIAGNÓSTICO!$A$9:$J$69,3,0)</f>
        <v>#N/A</v>
      </c>
      <c r="C55" s="44" t="e">
        <f>VLOOKUP(A55,AUTODIAGNÓSTICO!A48:J108,6,0)</f>
        <v>#N/A</v>
      </c>
      <c r="D55" s="44" t="e">
        <f>VLOOKUP(A55,AUTODIAGNÓSTICO!A48:J108,8,0)</f>
        <v>#N/A</v>
      </c>
      <c r="E55" s="72" t="e">
        <f>VLOOKUP(A55,AUTODIAGNÓSTICO!$A$9:$J$69,9,0)</f>
        <v>#N/A</v>
      </c>
      <c r="F55" s="111"/>
      <c r="G55" s="111"/>
      <c r="H55" s="111"/>
      <c r="I55" s="111"/>
      <c r="J55" s="111"/>
      <c r="K55" s="112"/>
      <c r="L55" s="112"/>
    </row>
    <row r="56" spans="1:12" x14ac:dyDescent="0.25">
      <c r="A56" s="43">
        <v>41</v>
      </c>
      <c r="B56" s="44" t="e">
        <f>VLOOKUP(A56,AUTODIAGNÓSTICO!$A$9:$J$69,3,0)</f>
        <v>#N/A</v>
      </c>
      <c r="C56" s="44" t="e">
        <f>VLOOKUP(A56,AUTODIAGNÓSTICO!A49:J109,6,0)</f>
        <v>#N/A</v>
      </c>
      <c r="D56" s="44" t="e">
        <f>VLOOKUP(A56,AUTODIAGNÓSTICO!A49:J109,8,0)</f>
        <v>#N/A</v>
      </c>
      <c r="E56" s="72" t="e">
        <f>VLOOKUP(A56,AUTODIAGNÓSTICO!$A$9:$J$69,9,0)</f>
        <v>#N/A</v>
      </c>
      <c r="F56" s="111"/>
      <c r="G56" s="111"/>
      <c r="H56" s="111"/>
      <c r="I56" s="111"/>
      <c r="J56" s="111"/>
      <c r="K56" s="112"/>
      <c r="L56" s="112"/>
    </row>
    <row r="57" spans="1:12" x14ac:dyDescent="0.25">
      <c r="A57" s="43">
        <v>42</v>
      </c>
      <c r="B57" s="44" t="e">
        <f>VLOOKUP(A57,AUTODIAGNÓSTICO!$A$9:$J$69,3,0)</f>
        <v>#N/A</v>
      </c>
      <c r="C57" s="44" t="e">
        <f>VLOOKUP(A57,AUTODIAGNÓSTICO!A50:J110,6,0)</f>
        <v>#N/A</v>
      </c>
      <c r="D57" s="44" t="e">
        <f>VLOOKUP(A57,AUTODIAGNÓSTICO!A50:J110,8,0)</f>
        <v>#N/A</v>
      </c>
      <c r="E57" s="72" t="e">
        <f>VLOOKUP(A57,AUTODIAGNÓSTICO!$A$9:$J$69,9,0)</f>
        <v>#N/A</v>
      </c>
      <c r="F57" s="111"/>
      <c r="G57" s="111"/>
      <c r="H57" s="111"/>
      <c r="I57" s="111"/>
      <c r="J57" s="111"/>
      <c r="K57" s="112"/>
      <c r="L57" s="112"/>
    </row>
    <row r="58" spans="1:12" x14ac:dyDescent="0.25">
      <c r="A58" s="43">
        <v>43</v>
      </c>
      <c r="B58" s="44" t="e">
        <f>VLOOKUP(A58,AUTODIAGNÓSTICO!$A$9:$J$69,3,0)</f>
        <v>#N/A</v>
      </c>
      <c r="C58" s="44" t="e">
        <f>VLOOKUP(A58,AUTODIAGNÓSTICO!A51:J111,6,0)</f>
        <v>#N/A</v>
      </c>
      <c r="D58" s="44" t="e">
        <f>VLOOKUP(A58,AUTODIAGNÓSTICO!A51:J111,8,0)</f>
        <v>#N/A</v>
      </c>
      <c r="E58" s="72" t="e">
        <f>VLOOKUP(A58,AUTODIAGNÓSTICO!$A$9:$J$69,9,0)</f>
        <v>#N/A</v>
      </c>
      <c r="F58" s="111"/>
      <c r="G58" s="111"/>
      <c r="H58" s="111"/>
      <c r="I58" s="111"/>
      <c r="J58" s="111"/>
      <c r="K58" s="112"/>
      <c r="L58" s="112"/>
    </row>
    <row r="59" spans="1:12" x14ac:dyDescent="0.25">
      <c r="A59" s="43">
        <v>44</v>
      </c>
      <c r="B59" s="44" t="e">
        <f>VLOOKUP(A59,AUTODIAGNÓSTICO!$A$9:$J$69,3,0)</f>
        <v>#N/A</v>
      </c>
      <c r="C59" s="44" t="e">
        <f>VLOOKUP(A59,AUTODIAGNÓSTICO!A52:J112,6,0)</f>
        <v>#N/A</v>
      </c>
      <c r="D59" s="44" t="e">
        <f>VLOOKUP(A59,AUTODIAGNÓSTICO!A52:J112,8,0)</f>
        <v>#N/A</v>
      </c>
      <c r="E59" s="72" t="e">
        <f>VLOOKUP(A59,AUTODIAGNÓSTICO!$A$9:$J$69,9,0)</f>
        <v>#N/A</v>
      </c>
      <c r="F59" s="111"/>
      <c r="G59" s="111"/>
      <c r="H59" s="111"/>
      <c r="I59" s="111"/>
      <c r="J59" s="111"/>
      <c r="K59" s="112"/>
      <c r="L59" s="112"/>
    </row>
    <row r="60" spans="1:12" x14ac:dyDescent="0.25">
      <c r="A60" s="43">
        <v>45</v>
      </c>
      <c r="B60" s="44" t="e">
        <f>VLOOKUP(A60,AUTODIAGNÓSTICO!$A$9:$J$69,3,0)</f>
        <v>#N/A</v>
      </c>
      <c r="C60" s="44" t="e">
        <f>VLOOKUP(A60,AUTODIAGNÓSTICO!A53:J113,6,0)</f>
        <v>#N/A</v>
      </c>
      <c r="D60" s="44" t="e">
        <f>VLOOKUP(A60,AUTODIAGNÓSTICO!A53:J113,8,0)</f>
        <v>#N/A</v>
      </c>
      <c r="E60" s="72" t="e">
        <f>VLOOKUP(A60,AUTODIAGNÓSTICO!$A$9:$J$69,9,0)</f>
        <v>#N/A</v>
      </c>
      <c r="F60" s="111"/>
      <c r="G60" s="111"/>
      <c r="H60" s="111"/>
      <c r="I60" s="111"/>
      <c r="J60" s="111"/>
      <c r="K60" s="112"/>
      <c r="L60" s="112"/>
    </row>
    <row r="61" spans="1:12" x14ac:dyDescent="0.25">
      <c r="A61" s="43">
        <v>46</v>
      </c>
      <c r="B61" s="44" t="e">
        <f>VLOOKUP(A61,AUTODIAGNÓSTICO!$A$9:$J$69,3,0)</f>
        <v>#N/A</v>
      </c>
      <c r="C61" s="44" t="e">
        <f>VLOOKUP(A61,AUTODIAGNÓSTICO!A54:J114,6,0)</f>
        <v>#N/A</v>
      </c>
      <c r="D61" s="44" t="e">
        <f>VLOOKUP(A61,AUTODIAGNÓSTICO!A54:J114,8,0)</f>
        <v>#N/A</v>
      </c>
      <c r="E61" s="72" t="e">
        <f>VLOOKUP(A61,AUTODIAGNÓSTICO!$A$9:$J$69,9,0)</f>
        <v>#N/A</v>
      </c>
      <c r="F61" s="111"/>
      <c r="G61" s="111"/>
      <c r="H61" s="111"/>
      <c r="I61" s="111"/>
      <c r="J61" s="111"/>
      <c r="K61" s="112"/>
      <c r="L61" s="112"/>
    </row>
    <row r="62" spans="1:12" x14ac:dyDescent="0.25">
      <c r="A62" s="43">
        <v>47</v>
      </c>
      <c r="B62" s="44" t="e">
        <f>VLOOKUP(A62,AUTODIAGNÓSTICO!$A$9:$J$69,3,0)</f>
        <v>#N/A</v>
      </c>
      <c r="C62" s="44" t="e">
        <f>VLOOKUP(A62,AUTODIAGNÓSTICO!A55:J115,6,0)</f>
        <v>#N/A</v>
      </c>
      <c r="D62" s="44" t="e">
        <f>VLOOKUP(A62,AUTODIAGNÓSTICO!A55:J115,8,0)</f>
        <v>#N/A</v>
      </c>
      <c r="E62" s="72" t="e">
        <f>VLOOKUP(A62,AUTODIAGNÓSTICO!$A$9:$J$69,9,0)</f>
        <v>#N/A</v>
      </c>
      <c r="F62" s="111"/>
      <c r="G62" s="111"/>
      <c r="H62" s="111"/>
      <c r="I62" s="111"/>
      <c r="J62" s="111"/>
      <c r="K62" s="112"/>
      <c r="L62" s="112"/>
    </row>
    <row r="63" spans="1:12" x14ac:dyDescent="0.25">
      <c r="A63" s="43">
        <v>48</v>
      </c>
      <c r="B63" s="44" t="e">
        <f>VLOOKUP(A63,AUTODIAGNÓSTICO!$A$9:$J$69,3,0)</f>
        <v>#N/A</v>
      </c>
      <c r="C63" s="44" t="e">
        <f>VLOOKUP(A63,AUTODIAGNÓSTICO!A56:J116,6,0)</f>
        <v>#N/A</v>
      </c>
      <c r="D63" s="44" t="e">
        <f>VLOOKUP(A63,AUTODIAGNÓSTICO!A56:J116,8,0)</f>
        <v>#N/A</v>
      </c>
      <c r="E63" s="72" t="e">
        <f>VLOOKUP(A63,AUTODIAGNÓSTICO!$A$9:$J$69,9,0)</f>
        <v>#N/A</v>
      </c>
      <c r="F63" s="111"/>
      <c r="G63" s="111"/>
      <c r="H63" s="111"/>
      <c r="I63" s="111"/>
      <c r="J63" s="111"/>
      <c r="K63" s="112"/>
      <c r="L63" s="112"/>
    </row>
    <row r="64" spans="1:12" x14ac:dyDescent="0.25">
      <c r="A64" s="43">
        <v>49</v>
      </c>
      <c r="B64" s="44" t="e">
        <f>VLOOKUP(A64,AUTODIAGNÓSTICO!$A$9:$J$69,3,0)</f>
        <v>#N/A</v>
      </c>
      <c r="C64" s="44" t="e">
        <f>VLOOKUP(A64,AUTODIAGNÓSTICO!A57:J117,6,0)</f>
        <v>#N/A</v>
      </c>
      <c r="D64" s="44" t="e">
        <f>VLOOKUP(A64,AUTODIAGNÓSTICO!A57:J117,8,0)</f>
        <v>#N/A</v>
      </c>
      <c r="E64" s="72" t="e">
        <f>VLOOKUP(A64,AUTODIAGNÓSTICO!$A$9:$J$69,9,0)</f>
        <v>#N/A</v>
      </c>
      <c r="F64" s="111"/>
      <c r="G64" s="111"/>
      <c r="H64" s="111"/>
      <c r="I64" s="111"/>
      <c r="J64" s="111"/>
      <c r="K64" s="112"/>
      <c r="L64" s="112"/>
    </row>
    <row r="65" spans="1:12" x14ac:dyDescent="0.25">
      <c r="A65" s="43">
        <v>50</v>
      </c>
      <c r="B65" s="44" t="e">
        <f>VLOOKUP(A65,AUTODIAGNÓSTICO!$A$9:$J$69,3,0)</f>
        <v>#N/A</v>
      </c>
      <c r="C65" s="44" t="e">
        <f>VLOOKUP(A65,AUTODIAGNÓSTICO!A58:J118,6,0)</f>
        <v>#N/A</v>
      </c>
      <c r="D65" s="44" t="e">
        <f>VLOOKUP(A65,AUTODIAGNÓSTICO!A58:J118,8,0)</f>
        <v>#N/A</v>
      </c>
      <c r="E65" s="72" t="e">
        <f>VLOOKUP(A65,AUTODIAGNÓSTICO!$A$9:$J$69,9,0)</f>
        <v>#N/A</v>
      </c>
      <c r="F65" s="111"/>
      <c r="G65" s="111"/>
      <c r="H65" s="111"/>
      <c r="I65" s="111"/>
      <c r="J65" s="111"/>
      <c r="K65" s="112"/>
      <c r="L65" s="112"/>
    </row>
    <row r="66" spans="1:12" x14ac:dyDescent="0.25">
      <c r="A66" s="43">
        <v>51</v>
      </c>
      <c r="B66" s="44" t="e">
        <f>VLOOKUP(A66,AUTODIAGNÓSTICO!$A$9:$J$69,3,0)</f>
        <v>#N/A</v>
      </c>
      <c r="C66" s="44" t="e">
        <f>VLOOKUP(A66,AUTODIAGNÓSTICO!A59:J119,6,0)</f>
        <v>#N/A</v>
      </c>
      <c r="D66" s="44" t="e">
        <f>VLOOKUP(A66,AUTODIAGNÓSTICO!A59:J119,8,0)</f>
        <v>#N/A</v>
      </c>
      <c r="E66" s="72" t="e">
        <f>VLOOKUP(A66,AUTODIAGNÓSTICO!$A$9:$J$69,9,0)</f>
        <v>#N/A</v>
      </c>
      <c r="F66" s="111"/>
      <c r="G66" s="111"/>
      <c r="H66" s="111"/>
      <c r="I66" s="111"/>
      <c r="J66" s="111"/>
      <c r="K66" s="112"/>
      <c r="L66" s="112"/>
    </row>
    <row r="67" spans="1:12" x14ac:dyDescent="0.25">
      <c r="A67" s="43">
        <v>52</v>
      </c>
      <c r="B67" s="44" t="e">
        <f>VLOOKUP(A67,AUTODIAGNÓSTICO!$A$9:$J$69,3,0)</f>
        <v>#N/A</v>
      </c>
      <c r="C67" s="44" t="e">
        <f>VLOOKUP(A67,AUTODIAGNÓSTICO!A60:J120,6,0)</f>
        <v>#N/A</v>
      </c>
      <c r="D67" s="44" t="e">
        <f>VLOOKUP(A67,AUTODIAGNÓSTICO!A60:J120,8,0)</f>
        <v>#N/A</v>
      </c>
      <c r="E67" s="72" t="e">
        <f>VLOOKUP(A67,AUTODIAGNÓSTICO!$A$9:$J$69,9,0)</f>
        <v>#N/A</v>
      </c>
      <c r="F67" s="111"/>
      <c r="G67" s="111"/>
      <c r="H67" s="111"/>
      <c r="I67" s="111"/>
      <c r="J67" s="111"/>
      <c r="K67" s="112"/>
      <c r="L67" s="112"/>
    </row>
    <row r="68" spans="1:12" x14ac:dyDescent="0.25">
      <c r="A68" s="43">
        <v>53</v>
      </c>
      <c r="B68" s="44" t="e">
        <f>VLOOKUP(A68,AUTODIAGNÓSTICO!$A$9:$J$69,3,0)</f>
        <v>#N/A</v>
      </c>
      <c r="C68" s="44" t="e">
        <f>VLOOKUP(A68,AUTODIAGNÓSTICO!A61:J121,6,0)</f>
        <v>#N/A</v>
      </c>
      <c r="D68" s="44" t="e">
        <f>VLOOKUP(A68,AUTODIAGNÓSTICO!A61:J121,8,0)</f>
        <v>#N/A</v>
      </c>
      <c r="E68" s="72" t="e">
        <f>VLOOKUP(A68,AUTODIAGNÓSTICO!$A$9:$J$69,9,0)</f>
        <v>#N/A</v>
      </c>
      <c r="F68" s="111"/>
      <c r="G68" s="111"/>
      <c r="H68" s="111"/>
      <c r="I68" s="111"/>
      <c r="J68" s="111"/>
      <c r="K68" s="112"/>
      <c r="L68" s="112"/>
    </row>
    <row r="69" spans="1:12" x14ac:dyDescent="0.25">
      <c r="A69" s="43">
        <v>54</v>
      </c>
      <c r="B69" s="44" t="e">
        <f>VLOOKUP(A69,AUTODIAGNÓSTICO!$A$9:$J$69,3,0)</f>
        <v>#N/A</v>
      </c>
      <c r="C69" s="44" t="e">
        <f>VLOOKUP(A69,AUTODIAGNÓSTICO!A62:J122,6,0)</f>
        <v>#N/A</v>
      </c>
      <c r="D69" s="44" t="e">
        <f>VLOOKUP(A69,AUTODIAGNÓSTICO!A62:J122,8,0)</f>
        <v>#N/A</v>
      </c>
      <c r="E69" s="72" t="e">
        <f>VLOOKUP(A69,AUTODIAGNÓSTICO!$A$9:$J$69,9,0)</f>
        <v>#N/A</v>
      </c>
      <c r="F69" s="111"/>
      <c r="G69" s="111"/>
      <c r="H69" s="111"/>
      <c r="I69" s="111"/>
      <c r="J69" s="111"/>
      <c r="K69" s="112"/>
      <c r="L69" s="112"/>
    </row>
    <row r="70" spans="1:12" x14ac:dyDescent="0.25">
      <c r="A70" s="43">
        <v>55</v>
      </c>
      <c r="B70" s="44" t="e">
        <f>VLOOKUP(A70,AUTODIAGNÓSTICO!$A$9:$J$69,3,0)</f>
        <v>#N/A</v>
      </c>
      <c r="C70" s="44" t="e">
        <f>VLOOKUP(A70,AUTODIAGNÓSTICO!A63:J123,6,0)</f>
        <v>#N/A</v>
      </c>
      <c r="D70" s="44" t="e">
        <f>VLOOKUP(A70,AUTODIAGNÓSTICO!A63:J123,8,0)</f>
        <v>#N/A</v>
      </c>
      <c r="E70" s="72" t="e">
        <f>VLOOKUP(A70,AUTODIAGNÓSTICO!$A$9:$J$69,9,0)</f>
        <v>#N/A</v>
      </c>
      <c r="F70" s="111"/>
      <c r="G70" s="111"/>
      <c r="H70" s="111"/>
      <c r="I70" s="111"/>
      <c r="J70" s="111"/>
      <c r="K70" s="112"/>
      <c r="L70" s="112"/>
    </row>
    <row r="71" spans="1:12" x14ac:dyDescent="0.25">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x14ac:dyDescent="0.25">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x14ac:dyDescent="0.25">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x14ac:dyDescent="0.25">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x14ac:dyDescent="0.25">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x14ac:dyDescent="0.25">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Isaura Villamizar Jaimes</cp:lastModifiedBy>
  <cp:lastPrinted>2021-12-27T19:55:26Z</cp:lastPrinted>
  <dcterms:created xsi:type="dcterms:W3CDTF">2021-11-16T13:51:36Z</dcterms:created>
  <dcterms:modified xsi:type="dcterms:W3CDTF">2024-03-20T10:59:42Z</dcterms:modified>
</cp:coreProperties>
</file>