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fe evelia\Desktop\rendición cuentas 2023\rendición de cuentas 2022\"/>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1" activeTab="4"/>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4" l="1"/>
  <c r="D42" i="4"/>
  <c r="C42" i="4"/>
  <c r="B42" i="4"/>
  <c r="E41" i="4"/>
  <c r="D41" i="4"/>
  <c r="C41" i="4"/>
  <c r="B41" i="4"/>
  <c r="E40" i="4"/>
  <c r="D40" i="4"/>
  <c r="C40" i="4"/>
  <c r="B40" i="4"/>
  <c r="E39" i="4"/>
  <c r="D39" i="4"/>
  <c r="C39" i="4"/>
  <c r="B39" i="4"/>
  <c r="E38" i="4"/>
  <c r="D38" i="4"/>
  <c r="C38" i="4"/>
  <c r="B38" i="4"/>
  <c r="E37" i="4"/>
  <c r="D37" i="4"/>
  <c r="C37" i="4"/>
  <c r="B37" i="4"/>
  <c r="E36" i="4"/>
  <c r="D36" i="4"/>
  <c r="C36" i="4"/>
  <c r="B36" i="4"/>
  <c r="E35" i="4"/>
  <c r="D35" i="4"/>
  <c r="C35" i="4"/>
  <c r="B35" i="4"/>
  <c r="E34" i="4"/>
  <c r="D34" i="4"/>
  <c r="C34" i="4"/>
  <c r="B34" i="4"/>
  <c r="E33" i="4"/>
  <c r="D33" i="4"/>
  <c r="C33" i="4"/>
  <c r="B33" i="4"/>
  <c r="E32" i="4"/>
  <c r="D32" i="4"/>
  <c r="C32" i="4"/>
  <c r="B32" i="4"/>
  <c r="E31" i="4"/>
  <c r="D31" i="4"/>
  <c r="C31" i="4"/>
  <c r="B31" i="4"/>
  <c r="E30" i="4"/>
  <c r="D30" i="4"/>
  <c r="C30" i="4"/>
  <c r="B30" i="4"/>
  <c r="E29" i="4"/>
  <c r="D29" i="4"/>
  <c r="C29" i="4"/>
  <c r="B29" i="4"/>
  <c r="E28" i="4"/>
  <c r="D28" i="4"/>
  <c r="C28" i="4"/>
  <c r="B28" i="4"/>
  <c r="E27" i="4"/>
  <c r="D27" i="4"/>
  <c r="C27" i="4"/>
  <c r="B27" i="4"/>
  <c r="E26" i="4"/>
  <c r="D26" i="4"/>
  <c r="C26" i="4"/>
  <c r="B26" i="4"/>
  <c r="E25" i="4"/>
  <c r="D25" i="4"/>
  <c r="C25" i="4"/>
  <c r="B25" i="4"/>
  <c r="E24" i="4"/>
  <c r="D24" i="4"/>
  <c r="C24" i="4"/>
  <c r="B24" i="4"/>
  <c r="E23" i="4"/>
  <c r="D23" i="4"/>
  <c r="C23" i="4"/>
  <c r="B23" i="4"/>
  <c r="E22" i="4"/>
  <c r="D22" i="4"/>
  <c r="C22" i="4"/>
  <c r="B22" i="4"/>
  <c r="E21" i="4"/>
  <c r="D21" i="4"/>
  <c r="C21" i="4"/>
  <c r="B21" i="4"/>
  <c r="E20" i="4"/>
  <c r="D20" i="4"/>
  <c r="C20" i="4"/>
  <c r="B20" i="4"/>
  <c r="E19" i="4"/>
  <c r="D19" i="4"/>
  <c r="C19" i="4"/>
  <c r="B19" i="4"/>
  <c r="E18" i="4"/>
  <c r="D18" i="4"/>
  <c r="C18" i="4"/>
  <c r="B18" i="4"/>
  <c r="E17" i="4"/>
  <c r="D17" i="4"/>
  <c r="C17" i="4"/>
  <c r="B17" i="4"/>
  <c r="E16" i="4"/>
  <c r="D16" i="4"/>
  <c r="C16" i="4"/>
  <c r="B16" i="4"/>
  <c r="C11" i="3"/>
  <c r="F132" i="2"/>
  <c r="D132" i="2"/>
  <c r="F105" i="2"/>
  <c r="D105" i="2"/>
  <c r="G85" i="2"/>
  <c r="E85" i="2"/>
  <c r="G84" i="2"/>
  <c r="E84" i="2"/>
  <c r="G83" i="2"/>
  <c r="E83" i="2"/>
  <c r="E82" i="2"/>
  <c r="G81" i="2"/>
  <c r="E81" i="2"/>
  <c r="G64" i="2"/>
  <c r="E64" i="2"/>
  <c r="G63" i="2"/>
  <c r="E63" i="2"/>
  <c r="G62" i="2"/>
  <c r="E62" i="2"/>
  <c r="G61" i="2"/>
  <c r="E61" i="2"/>
  <c r="G60" i="2"/>
  <c r="E60" i="2"/>
  <c r="F38" i="2"/>
  <c r="D38" i="2"/>
  <c r="F37" i="2"/>
  <c r="D37" i="2"/>
  <c r="D36" i="2"/>
  <c r="F35" i="2"/>
  <c r="D35" i="2"/>
  <c r="G65" i="1"/>
  <c r="D65" i="1"/>
  <c r="G56" i="1"/>
  <c r="D56" i="1"/>
  <c r="G44" i="1"/>
  <c r="G41" i="1"/>
  <c r="G38" i="1"/>
  <c r="A36" i="1"/>
  <c r="G35" i="1"/>
  <c r="G82" i="2" s="1"/>
  <c r="A35" i="1"/>
  <c r="A34" i="1"/>
  <c r="A33" i="1"/>
  <c r="A32" i="1"/>
  <c r="A31" i="1"/>
  <c r="A30" i="1"/>
  <c r="A29" i="1"/>
  <c r="G28" i="1"/>
  <c r="D28" i="1"/>
  <c r="F36" i="2" s="1"/>
  <c r="A28" i="1"/>
  <c r="A27" i="1"/>
  <c r="A26" i="1"/>
  <c r="A25" i="1"/>
  <c r="A24" i="1"/>
  <c r="A23" i="1"/>
  <c r="A22" i="1"/>
  <c r="G21" i="1"/>
  <c r="A21" i="1"/>
  <c r="A20" i="1"/>
  <c r="A19" i="1"/>
  <c r="A18" i="1"/>
  <c r="A17" i="1"/>
  <c r="A16" i="1"/>
  <c r="G15" i="1"/>
  <c r="A15" i="1"/>
  <c r="A14" i="1"/>
  <c r="G13" i="1"/>
  <c r="A13" i="1"/>
  <c r="A12" i="1"/>
  <c r="A11" i="1"/>
  <c r="G10" i="1"/>
  <c r="A10" i="1"/>
  <c r="G9" i="1"/>
  <c r="D9" i="1"/>
  <c r="A9" i="1"/>
  <c r="I6" i="1"/>
  <c r="E11" i="3" s="1"/>
  <c r="E12" i="3" s="1"/>
  <c r="E43" i="4" l="1"/>
  <c r="C43" i="4"/>
  <c r="D43" i="4"/>
  <c r="B43" i="4"/>
  <c r="A37" i="1"/>
  <c r="F15" i="2"/>
  <c r="A38" i="1" l="1"/>
  <c r="B44" i="4"/>
  <c r="E45" i="4"/>
  <c r="C44" i="4"/>
  <c r="D44" i="4"/>
  <c r="A39" i="1"/>
  <c r="E46" i="4" s="1"/>
  <c r="B45" i="4"/>
  <c r="E44" i="4"/>
  <c r="C45" i="4" l="1"/>
  <c r="D45" i="4"/>
  <c r="C46" i="4"/>
  <c r="D46" i="4"/>
  <c r="B46" i="4"/>
  <c r="A40" i="1"/>
  <c r="C47" i="4" l="1"/>
  <c r="D47" i="4"/>
  <c r="A41" i="1"/>
  <c r="E48" i="4"/>
  <c r="A42" i="1"/>
  <c r="E49" i="4"/>
  <c r="B47" i="4"/>
  <c r="E47" i="4"/>
  <c r="B48" i="4"/>
  <c r="C49" i="4" l="1"/>
  <c r="D49" i="4"/>
  <c r="A43" i="1"/>
  <c r="B50" i="4"/>
  <c r="C48" i="4"/>
  <c r="D48" i="4"/>
  <c r="B49" i="4"/>
  <c r="A44" i="1" l="1"/>
  <c r="E50" i="4"/>
  <c r="C50" i="4"/>
  <c r="D50" i="4"/>
  <c r="C51" i="4" l="1"/>
  <c r="D51" i="4"/>
  <c r="A45" i="1"/>
  <c r="B51" i="4"/>
  <c r="C52" i="4" l="1"/>
  <c r="D52" i="4"/>
  <c r="A46" i="1"/>
  <c r="C53" i="4" l="1"/>
  <c r="D53" i="4"/>
  <c r="A47" i="1"/>
  <c r="C54" i="4" l="1"/>
  <c r="D54" i="4"/>
  <c r="A48" i="1"/>
  <c r="C55" i="4" l="1"/>
  <c r="D55" i="4"/>
  <c r="A49" i="1"/>
  <c r="C56" i="4" l="1"/>
  <c r="D56" i="4"/>
  <c r="A50" i="1"/>
  <c r="C57" i="4" l="1"/>
  <c r="D57" i="4"/>
  <c r="A51" i="1"/>
  <c r="C58" i="4" l="1"/>
  <c r="D58" i="4"/>
  <c r="A52" i="1"/>
  <c r="C59" i="4" l="1"/>
  <c r="D59" i="4"/>
  <c r="A53" i="1"/>
  <c r="C60" i="4" l="1"/>
  <c r="D60" i="4"/>
  <c r="A54" i="1"/>
  <c r="C61" i="4" l="1"/>
  <c r="D61" i="4"/>
  <c r="A55" i="1"/>
  <c r="C62" i="4" l="1"/>
  <c r="D62" i="4"/>
  <c r="A56" i="1"/>
  <c r="C63" i="4" l="1"/>
  <c r="D63" i="4"/>
  <c r="A57" i="1"/>
  <c r="C64" i="4" l="1"/>
  <c r="D64" i="4"/>
  <c r="A58" i="1"/>
  <c r="C65" i="4" l="1"/>
  <c r="D65" i="4"/>
  <c r="A59" i="1"/>
  <c r="C66" i="4" l="1"/>
  <c r="D66" i="4"/>
  <c r="A60" i="1"/>
  <c r="C67" i="4" l="1"/>
  <c r="D67" i="4"/>
  <c r="A61" i="1"/>
  <c r="C68" i="4" l="1"/>
  <c r="D68" i="4"/>
  <c r="A62" i="1"/>
  <c r="C69" i="4" l="1"/>
  <c r="D69" i="4"/>
  <c r="A63" i="1"/>
  <c r="C70" i="4" l="1"/>
  <c r="D70" i="4"/>
  <c r="A64" i="1"/>
  <c r="C71" i="4" l="1"/>
  <c r="D71" i="4"/>
  <c r="A65" i="1"/>
  <c r="C72" i="4" l="1"/>
  <c r="D72" i="4"/>
  <c r="A66" i="1"/>
  <c r="C73" i="4" l="1"/>
  <c r="D73" i="4"/>
  <c r="A67" i="1"/>
  <c r="C74" i="4" l="1"/>
  <c r="D74" i="4"/>
  <c r="A68" i="1"/>
  <c r="C75" i="4" l="1"/>
  <c r="D75" i="4"/>
  <c r="A69" i="1"/>
  <c r="C76" i="4" l="1"/>
  <c r="D76" i="4"/>
  <c r="B57" i="4"/>
  <c r="E63" i="4"/>
  <c r="B56" i="4"/>
  <c r="E67" i="4"/>
  <c r="B52" i="4"/>
  <c r="B63" i="4"/>
  <c r="E57" i="4"/>
  <c r="B70" i="4"/>
  <c r="E61" i="4"/>
  <c r="B58" i="4"/>
  <c r="B59" i="4"/>
  <c r="E53" i="4"/>
  <c r="E51" i="4"/>
  <c r="B68" i="4"/>
  <c r="E73" i="4"/>
  <c r="B54" i="4"/>
  <c r="B62" i="4"/>
  <c r="B64" i="4"/>
  <c r="E69" i="4"/>
  <c r="B74" i="4"/>
  <c r="E75" i="4"/>
  <c r="E72" i="4"/>
  <c r="E76" i="4"/>
  <c r="E65" i="4"/>
  <c r="E59" i="4"/>
  <c r="E55" i="4"/>
  <c r="E66" i="4"/>
  <c r="B61" i="4"/>
  <c r="E52" i="4"/>
  <c r="B60" i="4"/>
  <c r="B69" i="4"/>
  <c r="B76" i="4"/>
  <c r="B66" i="4"/>
  <c r="B72" i="4"/>
  <c r="B55" i="4"/>
  <c r="E60" i="4"/>
  <c r="E74" i="4"/>
  <c r="E56" i="4"/>
  <c r="E62" i="4"/>
  <c r="E54" i="4"/>
  <c r="E58" i="4"/>
  <c r="B71" i="4"/>
  <c r="B67" i="4"/>
  <c r="B65" i="4"/>
  <c r="E68" i="4"/>
  <c r="E64" i="4"/>
  <c r="E71" i="4"/>
  <c r="B73" i="4"/>
  <c r="E70" i="4"/>
  <c r="B53" i="4"/>
  <c r="B75"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<sst xmlns="http://schemas.openxmlformats.org/spreadsheetml/2006/main" count="695" uniqueCount="396">
  <si>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</si>
  <si>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</si>
  <si>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</si>
  <si>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</si>
  <si>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</si>
  <si>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</si>
  <si>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</si>
  <si>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</si>
  <si>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</si>
  <si>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</si>
  <si>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</si>
  <si>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</si>
  <si>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</si>
  <si>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</si>
  <si>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</si>
  <si>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</si>
  <si>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</si>
  <si>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</si>
  <si>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</si>
  <si>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</si>
  <si>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</si>
  <si>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</si>
  <si>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</si>
  <si>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</si>
  <si>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</si>
  <si>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</si>
  <si>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</si>
  <si>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</si>
  <si>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</si>
  <si>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</si>
  <si>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</si>
  <si>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</si>
  <si>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</si>
  <si>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</si>
  <si>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</si>
  <si>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</si>
  <si>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</si>
  <si>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</si>
  <si>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</si>
  <si>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</si>
  <si>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</si>
  <si>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</si>
  <si>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</si>
  <si>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</si>
  <si>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</si>
  <si>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</si>
  <si>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</si>
  <si>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</si>
  <si>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</si>
  <si>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</si>
  <si>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</si>
  <si>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</si>
  <si>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</si>
  <si>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</si>
  <si>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</si>
  <si>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</si>
  <si>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</si>
  <si>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</si>
  <si>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</si>
  <si>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</si>
  <si>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</si>
  <si>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</si>
  <si>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</si>
  <si>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</si>
  <si>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</si>
  <si>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</si>
  <si>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</si>
  <si>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</si>
  <si>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</si>
  <si>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</si>
  <si>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</si>
  <si>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</si>
  <si>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</si>
  <si>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</si>
  <si>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</si>
  <si>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</si>
  <si>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</si>
  <si>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</si>
  <si>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</si>
  <si>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</si>
  <si>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</si>
  <si>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</si>
  <si>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</si>
  <si>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</si>
  <si>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</si>
  <si>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</si>
  <si>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</si>
  <si>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</si>
  <si>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</si>
  <si>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</si>
  <si>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</si>
  <si>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</si>
  <si>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</si>
  <si>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</si>
  <si>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</si>
  <si>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</si>
  <si>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</si>
  <si>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</si>
  <si>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</si>
  <si>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</si>
  <si>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</si>
  <si>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</si>
  <si>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</si>
  <si>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</si>
  <si>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</si>
  <si>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</si>
  <si>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</si>
  <si>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</si>
  <si>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</si>
  <si>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</si>
  <si>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</si>
  <si>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</si>
  <si>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</si>
  <si>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</si>
  <si>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</si>
  <si>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</si>
  <si>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</si>
  <si>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</si>
  <si>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</si>
  <si>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</si>
  <si>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</si>
  <si>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</si>
  <si>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</si>
  <si>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</si>
  <si>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</si>
  <si>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</si>
  <si>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</si>
  <si>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</si>
  <si>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</si>
  <si>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</si>
  <si>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</si>
  <si>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</si>
  <si>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</si>
  <si>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</si>
  <si>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</si>
  <si>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</si>
  <si>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</si>
  <si>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</si>
  <si>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</si>
  <si>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</si>
  <si>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</si>
  <si>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</si>
  <si>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</si>
  <si>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</si>
  <si>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</si>
  <si>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</si>
  <si>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</si>
  <si>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</si>
  <si>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</si>
  <si>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</si>
  <si>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</si>
  <si>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</si>
  <si>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</si>
  <si>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</si>
  <si>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</si>
  <si>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</si>
  <si>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</si>
  <si>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</si>
  <si>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</si>
  <si>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</si>
  <si>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</si>
  <si>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</si>
  <si>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</si>
  <si>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</si>
  <si>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</si>
  <si>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</si>
  <si>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</si>
  <si>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</si>
  <si>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</si>
  <si>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</si>
  <si>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</si>
  <si>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</si>
  <si>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</si>
  <si>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</si>
  <si>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</si>
  <si>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</si>
  <si>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</si>
  <si>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</si>
  <si>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</si>
  <si>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</si>
  <si>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</si>
  <si>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</si>
  <si>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</si>
  <si>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</si>
  <si>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</si>
  <si>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</si>
  <si>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</si>
  <si>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</si>
  <si>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</si>
  <si>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</si>
  <si>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</si>
  <si>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</si>
  <si>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</si>
  <si>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</si>
  <si>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</si>
  <si>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</si>
  <si>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</si>
  <si>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</si>
  <si>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</si>
  <si>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</si>
  <si>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</si>
  <si>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</si>
  <si>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</si>
  <si>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</si>
  <si>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</si>
  <si>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</si>
  <si>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</si>
  <si>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</si>
  <si>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</si>
  <si>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</si>
  <si>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</si>
  <si>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</si>
  <si>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</si>
  <si>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</si>
  <si>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</si>
  <si>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</si>
  <si>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</si>
  <si>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</si>
  <si>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</si>
  <si>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No existe esa oficina. No aplica</t>
  </si>
  <si>
    <t>Mutiscua</t>
  </si>
  <si>
    <t>Hernando Jaimes Flórez</t>
  </si>
  <si>
    <t>Centro Educativo Rural La Sagrada Familia</t>
  </si>
  <si>
    <t>Generar procesos de sensibilización al 100% del equipo de trabajo</t>
  </si>
  <si>
    <t>Porcentaje de equipo sensibilizado</t>
  </si>
  <si>
    <t>1. Presentación de documento orientador 2. Charla de sensibilización</t>
  </si>
  <si>
    <t>Documento orientador</t>
  </si>
  <si>
    <t>Director. Equipo de trabajo</t>
  </si>
  <si>
    <t>1. Análisis de debilidades y fortalezas 2. Generación de documento</t>
  </si>
  <si>
    <t>Documento de rendición de cuentas</t>
  </si>
  <si>
    <t>Equipo de rendición de cuentas</t>
  </si>
  <si>
    <t>Elaborar 1 documento de rendición de cuentas</t>
  </si>
  <si>
    <t xml:space="preserve">Número de documentos </t>
  </si>
  <si>
    <t>1. Sistematización de documento</t>
  </si>
  <si>
    <t>Número de informes</t>
  </si>
  <si>
    <t>Generar 1 documento de debilidades y fortalezas de la rendición de cuentas</t>
  </si>
  <si>
    <t xml:space="preserve"> Realizar informe de socialización del diagnostico del proceso de rendición de cuentas en las 9 sedes</t>
  </si>
  <si>
    <t>1. Realización de informes en las sedes educativas</t>
  </si>
  <si>
    <t>Director. Docentes de cada sede</t>
  </si>
  <si>
    <t>Propender por la cualificación del proceso de rendición de cuentas con miras a lograr mejoramiento de la labor educativa institucional</t>
  </si>
  <si>
    <t>Puntaje alcanzado/ puntaje propuesto</t>
  </si>
  <si>
    <t>1. Ampliar los medios de convocatoria</t>
  </si>
  <si>
    <t xml:space="preserve">2. Ampliar los medios de difución de la información </t>
  </si>
  <si>
    <t>Conformar y capacitar 1 equipo de rendición de cuentas</t>
  </si>
  <si>
    <t>Número de equipo conformado y capacitado</t>
  </si>
  <si>
    <t>Equipo de rendición de cuentas operando en el proceso</t>
  </si>
  <si>
    <t>Director Equipo de rendición de cuentas</t>
  </si>
  <si>
    <t>Realizar 1 informe de rendición de cuentas según metas del PMI</t>
  </si>
  <si>
    <t>Número de informes de rendición de cuentas</t>
  </si>
  <si>
    <t>1. Análisis de PMI 2. Rendición de cuentas según metas del PMI</t>
  </si>
  <si>
    <t>PMI Documento orientador</t>
  </si>
  <si>
    <t>Identificar  1 escenario permanente para rendición de cuentas</t>
  </si>
  <si>
    <t>Número de escenarios para rendición de cuentas</t>
  </si>
  <si>
    <t xml:space="preserve">1. Análisis de alternativas 2. Selección de escenario </t>
  </si>
  <si>
    <t>Identificar  1 espacio de diálogo para rendición de cuentas</t>
  </si>
  <si>
    <t>Número de espacios de diálogo</t>
  </si>
  <si>
    <t>1. Análisis de espacios de diálogo 2. Selección de espacios de diálogo</t>
  </si>
  <si>
    <t>Definir 1 mecanismo presencial para rendición de cuentas</t>
  </si>
  <si>
    <t>Número de mecanismos definidos para rendición de cuentas</t>
  </si>
  <si>
    <t>1. Análisis de mecanismos. 2. Selección de mecanismo</t>
  </si>
  <si>
    <t>Elaborar 1 listado de interlocutores para los espacios de diálogo</t>
  </si>
  <si>
    <t>Número de listado de interlocutores</t>
  </si>
  <si>
    <t>1. Revisión de posibilidades 2. Elaboración de listado para la convocatoria</t>
  </si>
  <si>
    <t>Elaborar 1 documento con objetivos, metas e indicadores de la estrategia de rendición de cuentas</t>
  </si>
  <si>
    <t>Número de documentos con listado de objetivos,metas e indicadores de la estrategia</t>
  </si>
  <si>
    <t>1. Formulación de objetivos,metas e indicadores de la estrategia</t>
  </si>
  <si>
    <t>Elaborar 1 documento de estrategia para la rendición de cuentas</t>
  </si>
  <si>
    <t>Número de documento con estrategia para la rendición de cuentas</t>
  </si>
  <si>
    <t>Elaborar 1 presupuesto para la rendición de cuentas</t>
  </si>
  <si>
    <t>Número de presupuesto</t>
  </si>
  <si>
    <t>1. Listado de necesidades 2. Elaboración de presupuesto</t>
  </si>
  <si>
    <t>Número de cronogramas</t>
  </si>
  <si>
    <t>1. Acuerdo de programación 2. Elaboración de cronograma</t>
  </si>
  <si>
    <t>Calendario escolar</t>
  </si>
  <si>
    <t>Selecciónar 1 mecanismo virtual para la convocatoria</t>
  </si>
  <si>
    <t>Número de mecanismos definidos para convocatoria</t>
  </si>
  <si>
    <t>Número de listado de responsabilidades</t>
  </si>
  <si>
    <t>1. Asignación de responsables 2. Elaboración de listado de necesidades</t>
  </si>
  <si>
    <t>Elaborar 1 listado de medios de comunicación a utilizar</t>
  </si>
  <si>
    <t>Número de listados a utilizar</t>
  </si>
  <si>
    <t>1. Análisis de opciones disponibles 2. Elaboración de listado</t>
  </si>
  <si>
    <t>Diseñar 1 formato único para reporte de rendición de cuentas para todas las sedes</t>
  </si>
  <si>
    <t>Número de formatos diseñados</t>
  </si>
  <si>
    <t>1. Discusión de aspectos a contener 2. Diseño de formato</t>
  </si>
  <si>
    <t>Número de informe presupuestal</t>
  </si>
  <si>
    <t>1. Recolección de datos e informe 2. Elaboración de informe</t>
  </si>
  <si>
    <t>Presupuesto  Informes y soportes contables de la institución</t>
  </si>
  <si>
    <t>Elaborar  presentación con aspectos definidos para la rendición de cuentas en las 4 áreas de gestión</t>
  </si>
  <si>
    <t>Áreas de gestión con presentación efectuada</t>
  </si>
  <si>
    <t>1, Sistematización de información 2. Presentación sobre áreas de gestión</t>
  </si>
  <si>
    <t>Elaborar  presentación con aspectos definidos para la rendición de cuentas en las 4 áreas de gestión según PMI</t>
  </si>
  <si>
    <t>Áreas de gestión según PMI con presentación efectuada</t>
  </si>
  <si>
    <t>1, Sistematización de información 2. Presentación sobre áreas de gestión según PMI</t>
  </si>
  <si>
    <t>Subir el 100% de información requerida por la plataforma ENJAMBRE</t>
  </si>
  <si>
    <t>Porcentaje de información subida a ENJAMBRE</t>
  </si>
  <si>
    <t>1. Elaboración de documentos 2. Subida a plataforma</t>
  </si>
  <si>
    <t>Elaborar 1 listado de gestión de peticiones, quejas o reclamos</t>
  </si>
  <si>
    <t>Número de listado de gestión de peticiones, quejas o reclamos</t>
  </si>
  <si>
    <t>1. Revisión 2. Elaboración de listados</t>
  </si>
  <si>
    <t>Correspondencia institucional</t>
  </si>
  <si>
    <t xml:space="preserve">En el 2022 superar en 0,30 puntos el puntaje obtenido en la evaluación del proceso de rendición de cuentas </t>
  </si>
  <si>
    <t>Elaborar 1 listado de temas a incluir en la rendición de cuentas</t>
  </si>
  <si>
    <t>Número de listado de temas a incluir</t>
  </si>
  <si>
    <t>1. Análisis y discusión de aspectos 2. Elaboración de listado</t>
  </si>
  <si>
    <t>Número de listado de participantes en rendición de la vigencia anterior</t>
  </si>
  <si>
    <t>1. Revisón de acta de rendición de la vigencia anterior. 2. Elaboración de listado</t>
  </si>
  <si>
    <t>Documento orientador Redes sociales Correpondencia</t>
  </si>
  <si>
    <t>Elaborar 1 documento de metodología para la rendición de cuentas</t>
  </si>
  <si>
    <t>Número de documento con metodología para la rendición de cuentas</t>
  </si>
  <si>
    <t>1. Diseño de metodología 2. Elaboración de documento</t>
  </si>
  <si>
    <t>Número de formas de convocatoria</t>
  </si>
  <si>
    <t>Elaborar 1 listado de  formas de convocatoria para la rendición de cuentas</t>
  </si>
  <si>
    <t>2. Análisis de opciones 2. Selección de formas 3. Elaboración de listado</t>
  </si>
  <si>
    <t>Realizar 2 reuniones preparatorias para la rendición de cuentas</t>
  </si>
  <si>
    <t>Número de reuniones realizadas</t>
  </si>
  <si>
    <t>1. Lectura y análisis de documento orientador 2.  Reunión de acuerdos</t>
  </si>
  <si>
    <t>Realizar convocatoria en las 9 sedes del CER</t>
  </si>
  <si>
    <t>Número de convocatorias</t>
  </si>
  <si>
    <t>Realización de convocatorias</t>
  </si>
  <si>
    <t>Director Docentes</t>
  </si>
  <si>
    <t>Informar en las 9 sedes sobre asuntos a tratar</t>
  </si>
  <si>
    <t>Número de sedes informadas</t>
  </si>
  <si>
    <t>Información en las 9 sedes</t>
  </si>
  <si>
    <t>Director docentes Equipo de rendición de cuentas</t>
  </si>
  <si>
    <t>Realizar 1 informe de rendición de cuentas</t>
  </si>
  <si>
    <t>Diligenciar 4 documentos exigidos por la SED</t>
  </si>
  <si>
    <t>Número de documentos diligenciados</t>
  </si>
  <si>
    <t>Elaborar 1 plan de acción para mejorar proceso de rendición de cuentas</t>
  </si>
  <si>
    <t>Número de planes de acción</t>
  </si>
  <si>
    <t>1. Selección de actividades 2. Elaboración de plan de acción</t>
  </si>
  <si>
    <t>1. Análisis de proceso de rendición de cuentas 2. Elaboración de documentos</t>
  </si>
  <si>
    <t>1. Selección de información 2. Elaboración de informe</t>
  </si>
  <si>
    <t>Publicar 1 cronograma para inscripción de propuestas</t>
  </si>
  <si>
    <t>Número de cronogramas publicados</t>
  </si>
  <si>
    <t>1. Elaboración de cronograma 2. Publicación</t>
  </si>
  <si>
    <t>Cronograma</t>
  </si>
  <si>
    <t>Recibir y analizar el 100% de propuestas recibidas</t>
  </si>
  <si>
    <t>Porcentaje de propuestas recibidas y analizadas</t>
  </si>
  <si>
    <t>1. Recepción de propuestas 2. Análisis de propuestas</t>
  </si>
  <si>
    <t>Permitir la participación del 100% de estamentos de la comunidad educativa</t>
  </si>
  <si>
    <t>Porcentaje de estamentos participantes</t>
  </si>
  <si>
    <t>1. Convocatoria 2. Participación</t>
  </si>
  <si>
    <t>Asistencia</t>
  </si>
  <si>
    <t>Elaborar 1 listado de asistencia</t>
  </si>
  <si>
    <t>Número de listados de asistencia</t>
  </si>
  <si>
    <t>Elaboración de listado de asistencia</t>
  </si>
  <si>
    <t>Listado de asistencia</t>
  </si>
  <si>
    <t>Diligenciar 1 formato de reporte de resultados</t>
  </si>
  <si>
    <t>Número de formatos diligenciados</t>
  </si>
  <si>
    <t>Diligenciamiento de formato</t>
  </si>
  <si>
    <t>Formato interno de reporte de resultados</t>
  </si>
  <si>
    <t>Publicar 2 documentos en plataforma ENJAMBRE</t>
  </si>
  <si>
    <t>Número de documentos publicados</t>
  </si>
  <si>
    <t>1. Informe ejecutivo 2. Evidencias de rendición de cuentas</t>
  </si>
  <si>
    <t>Documento orientador Plataforma ENJAMBRE</t>
  </si>
  <si>
    <t>Responder el 100% de preguntas de la comunidad</t>
  </si>
  <si>
    <t>Porcentaje de preguntas respondidas</t>
  </si>
  <si>
    <t>1. Formulación de preguntas 2. Respuesta a preguntas formuladas</t>
  </si>
  <si>
    <t>Preguntas de la comunidad</t>
  </si>
  <si>
    <t>Aplicar 1 instrumento de evaluación de la estrategia de rendición de cuentas</t>
  </si>
  <si>
    <t>Número de instrumentos aplicados</t>
  </si>
  <si>
    <t>1. Sistematización de información. 2. Aplicación de instrumento</t>
  </si>
  <si>
    <t>Instrumento para evaluación de la estrategia</t>
  </si>
  <si>
    <t>Analizar el 100% de recomendaciones recibidas</t>
  </si>
  <si>
    <t>Porcentaje de recomendaciones analizadas</t>
  </si>
  <si>
    <t>1. Recepción de recomendaciones 2. Análisis de las mismas</t>
  </si>
  <si>
    <t>Recomendaciones</t>
  </si>
  <si>
    <t>Realizar 1 documento de análisis de los resultados obtenidos en la implementación de la estrategia</t>
  </si>
  <si>
    <t>Número de documentos de análisis de la implementación de la estrategia</t>
  </si>
  <si>
    <t>1. Revisión del instrumento 2. Diligenciamiento</t>
  </si>
  <si>
    <t>Formular 1 plan de mejoramiento</t>
  </si>
  <si>
    <t>Número de planes de mejoramiento</t>
  </si>
  <si>
    <t>1. Análisis de observaciones y propuestas 2. Formulación de plan de mejoramiento</t>
  </si>
  <si>
    <t>Realizar la publicación de 1 informe de rendición de cuentas</t>
  </si>
  <si>
    <t>Número de informes de rendición de cuentas publicado</t>
  </si>
  <si>
    <t>1. Elaboración de informe 2. Publicación</t>
  </si>
  <si>
    <t>Atender al 100% de sugerencias de las autoridades educativas</t>
  </si>
  <si>
    <t>Porcentaje de sugerencias atendidas</t>
  </si>
  <si>
    <t>1. Lectura y análisis de documento orientador 2.  Cumplimiento de activiades</t>
  </si>
  <si>
    <t>Atender al 100% de sugerencias de órganos de control</t>
  </si>
  <si>
    <t>Atender al 100% de sugerencias de los espacios de diálogo</t>
  </si>
  <si>
    <t>Evaluar el 100% de los procesos de la estrategia de rendición de cuentas</t>
  </si>
  <si>
    <t>Porcentaje de la estrategia evaluado</t>
  </si>
  <si>
    <t>1. Análisis de formato 2. Análisis de proceso 3. Sistematización de información</t>
  </si>
  <si>
    <t>Incluir el 100% de resultados de la rendición de cuentas en los informes a órganos de control</t>
  </si>
  <si>
    <t>Porcentaje de resultados incluidos en informes a órganos de control</t>
  </si>
  <si>
    <t>1. Sistematización de recomendaciones 2. Inclusión en informes</t>
  </si>
  <si>
    <t>No existe oficina de control interno</t>
  </si>
  <si>
    <t>La comunidad no cuenta con servicio de internet</t>
  </si>
  <si>
    <t>No se cuenta con esta herramienta</t>
  </si>
  <si>
    <t>Rendición de cuentas en asamblea de comunidad</t>
  </si>
  <si>
    <t>No se realizan contratos</t>
  </si>
  <si>
    <t>Elaborar 1 cronograma para proceso de rendición de cuentas</t>
  </si>
  <si>
    <t>Elaborar 1 listado de responsabilidades de las áreas del establecimiento educativo</t>
  </si>
  <si>
    <t>Elaborar 1 informe presupuestal</t>
  </si>
  <si>
    <t>Elaborar 1 listado de participantes en el rendición de cuentas de la vigencia anterior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</si>
</sst>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Protection="1">
      <protection locked="0"/>
    </xf>
    <xf numFmtId="0" fontId="0" fillId="0" borderId="1" xfId="0" applyBorder="1" applyAlignment="1" applyProtection="1">
      <alignment vertical="center" wrapText="1"/>
      <protection locked="0"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28">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27455952"/>
        <c:axId val="11274564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8.2295081967213122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27455952"/>
        <c:axId val="1127456496"/>
      </c:scatterChart>
      <c:catAx>
        <c:axId val="112745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27456496"/>
        <c:crosses val="autoZero"/>
        <c:auto val="1"/>
        <c:lblAlgn val="ctr"/>
        <c:lblOffset val="100"/>
        <c:noMultiLvlLbl val="0"/>
      </c:catAx>
      <c:valAx>
        <c:axId val="1127456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455952"/>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27453232"/>
        <c:axId val="112745758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8.4571428571428573</c:v>
                </c:pt>
                <c:pt idx="1">
                  <c:v>8.2142857142857135</c:v>
                </c:pt>
                <c:pt idx="2">
                  <c:v>8.1111111111111107</c:v>
                </c:pt>
                <c:pt idx="3">
                  <c:v>8.1999999999999993</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27453232"/>
        <c:axId val="1127457584"/>
      </c:scatterChart>
      <c:catAx>
        <c:axId val="112745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7457584"/>
        <c:crosses val="autoZero"/>
        <c:auto val="1"/>
        <c:lblAlgn val="ctr"/>
        <c:lblOffset val="100"/>
        <c:noMultiLvlLbl val="0"/>
      </c:catAx>
      <c:valAx>
        <c:axId val="1127457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45323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27451600"/>
        <c:axId val="112745214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c:v>
                </c:pt>
                <c:pt idx="1">
                  <c:v>8.3333333333333339</c:v>
                </c:pt>
                <c:pt idx="2">
                  <c:v>8.5</c:v>
                </c:pt>
                <c:pt idx="3">
                  <c:v>8.1666666666666661</c:v>
                </c:pt>
                <c:pt idx="4">
                  <c:v>8.2857142857142865</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27451600"/>
        <c:axId val="1127452144"/>
      </c:scatterChart>
      <c:catAx>
        <c:axId val="112745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7452144"/>
        <c:crosses val="autoZero"/>
        <c:auto val="1"/>
        <c:lblAlgn val="ctr"/>
        <c:lblOffset val="100"/>
        <c:noMultiLvlLbl val="0"/>
      </c:catAx>
      <c:valAx>
        <c:axId val="1127452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4516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27455408"/>
        <c:axId val="112745704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8.2857142857142865</c:v>
                </c:pt>
                <c:pt idx="1">
                  <c:v>8</c:v>
                </c:pt>
                <c:pt idx="2">
                  <c:v>8.3333333333333339</c:v>
                </c:pt>
                <c:pt idx="3">
                  <c:v>8.3333333333333339</c:v>
                </c:pt>
                <c:pt idx="4" formatCode="0.00">
                  <c:v>8.1666666666666661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27289952"/>
        <c:axId val="1127283968"/>
      </c:scatterChart>
      <c:catAx>
        <c:axId val="112745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7457040"/>
        <c:crosses val="autoZero"/>
        <c:auto val="1"/>
        <c:lblAlgn val="ctr"/>
        <c:lblOffset val="100"/>
        <c:noMultiLvlLbl val="0"/>
      </c:catAx>
      <c:valAx>
        <c:axId val="1127457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455408"/>
        <c:crosses val="autoZero"/>
        <c:crossBetween val="between"/>
      </c:valAx>
      <c:valAx>
        <c:axId val="11272839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289952"/>
        <c:crosses val="max"/>
        <c:crossBetween val="midCat"/>
      </c:valAx>
      <c:valAx>
        <c:axId val="1127289952"/>
        <c:scaling>
          <c:orientation val="minMax"/>
        </c:scaling>
        <c:delete val="1"/>
        <c:axPos val="b"/>
        <c:numFmt formatCode="General" sourceLinked="1"/>
        <c:majorTickMark val="out"/>
        <c:minorTickMark val="none"/>
        <c:tickLblPos val="nextTo"/>
        <c:crossAx val="112728396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27286688"/>
        <c:axId val="112728723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8.1111111111111107</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27286688"/>
        <c:axId val="1127287232"/>
      </c:scatterChart>
      <c:catAx>
        <c:axId val="1127286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7287232"/>
        <c:crosses val="autoZero"/>
        <c:auto val="1"/>
        <c:lblAlgn val="ctr"/>
        <c:lblOffset val="100"/>
        <c:noMultiLvlLbl val="0"/>
      </c:catAx>
      <c:valAx>
        <c:axId val="11272872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2866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127289408"/>
        <c:axId val="11272834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8.1999999999999993</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127289408"/>
        <c:axId val="1127283424"/>
      </c:scatterChart>
      <c:catAx>
        <c:axId val="112728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7283424"/>
        <c:crosses val="autoZero"/>
        <c:auto val="1"/>
        <c:lblAlgn val="ctr"/>
        <c:lblOffset val="100"/>
        <c:noMultiLvlLbl val="0"/>
      </c:catAx>
      <c:valAx>
        <c:axId val="1127283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2894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6303" y="156385"/>
          <a:ext cx="97199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84849" y="0"/>
          <a:ext cx="1346200"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70008"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3350"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2"/>
      <c r="G4" s="112"/>
      <c r="H4" s="112"/>
      <c r="I4" s="112"/>
      <c r="J4" s="112"/>
      <c r="K4" s="112"/>
      <c r="L4" s="56"/>
      <c r="M4" s="51"/>
    </row>
    <row r="5" spans="1:13" s="8" customFormat="1" x14ac:dyDescent="0.25">
      <c r="A5" s="51"/>
      <c r="B5" s="55"/>
      <c r="C5" s="57"/>
      <c r="D5" s="57"/>
      <c r="E5" s="57"/>
      <c r="F5" s="113"/>
      <c r="G5" s="113"/>
      <c r="H5" s="113"/>
      <c r="I5" s="113"/>
      <c r="J5" s="113"/>
      <c r="K5" s="113"/>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4" t="s">
        <v>106</v>
      </c>
      <c r="D8" s="114"/>
      <c r="E8" s="114"/>
      <c r="F8" s="114"/>
      <c r="G8" s="114"/>
      <c r="H8" s="114"/>
      <c r="I8" s="114"/>
      <c r="J8" s="114"/>
      <c r="K8" s="114"/>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61" zoomScale="85" zoomScaleNormal="85" workbookViewId="0">
      <selection activeCell="A79" sqref="A79"/>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6"/>
      <c r="B7" s="207"/>
      <c r="C7" s="207"/>
      <c r="D7" s="202" t="s">
        <v>107</v>
      </c>
      <c r="E7" s="202"/>
      <c r="F7" s="202"/>
      <c r="G7" s="202"/>
      <c r="H7" s="202"/>
      <c r="I7" s="202"/>
      <c r="J7" s="202"/>
      <c r="K7" s="202"/>
      <c r="L7" s="202"/>
      <c r="M7" s="203"/>
    </row>
    <row r="8" spans="1:13" ht="36.75" customHeight="1" x14ac:dyDescent="0.25">
      <c r="A8" s="208"/>
      <c r="B8" s="209"/>
      <c r="C8" s="209"/>
      <c r="D8" s="204" t="s">
        <v>77</v>
      </c>
      <c r="E8" s="204"/>
      <c r="F8" s="204"/>
      <c r="G8" s="204"/>
      <c r="H8" s="204"/>
      <c r="I8" s="204"/>
      <c r="J8" s="204"/>
      <c r="K8" s="204"/>
      <c r="L8" s="204"/>
      <c r="M8" s="205"/>
    </row>
    <row r="9" spans="1:13" ht="30" customHeight="1" thickBot="1" x14ac:dyDescent="0.3">
      <c r="A9" s="210"/>
      <c r="B9" s="211"/>
      <c r="C9" s="211"/>
      <c r="D9" s="200" t="s">
        <v>129</v>
      </c>
      <c r="E9" s="200"/>
      <c r="F9" s="200"/>
      <c r="G9" s="200"/>
      <c r="H9" s="200"/>
      <c r="I9" s="200"/>
      <c r="J9" s="200"/>
      <c r="K9" s="200"/>
      <c r="L9" s="200"/>
      <c r="M9" s="201"/>
    </row>
    <row r="10" spans="1:13" ht="7.5" customHeight="1" thickBot="1" x14ac:dyDescent="0.3">
      <c r="A10" s="196"/>
      <c r="B10" s="196"/>
      <c r="C10" s="196"/>
      <c r="D10" s="196"/>
      <c r="E10" s="196"/>
      <c r="F10" s="196"/>
      <c r="G10" s="196"/>
      <c r="H10" s="196"/>
      <c r="I10" s="196"/>
      <c r="J10" s="196"/>
      <c r="K10" s="196"/>
      <c r="L10" s="196"/>
      <c r="M10" s="196"/>
    </row>
    <row r="11" spans="1:13" ht="30" customHeight="1" thickBot="1" x14ac:dyDescent="0.3">
      <c r="A11" s="193" t="s">
        <v>131</v>
      </c>
      <c r="B11" s="194"/>
      <c r="C11" s="194"/>
      <c r="D11" s="194"/>
      <c r="E11" s="194"/>
      <c r="F11" s="194"/>
      <c r="G11" s="194"/>
      <c r="H11" s="194"/>
      <c r="I11" s="194"/>
      <c r="J11" s="194"/>
      <c r="K11" s="194"/>
      <c r="L11" s="194"/>
      <c r="M11" s="195"/>
    </row>
    <row r="12" spans="1:13" ht="126.75" customHeight="1" thickBot="1" x14ac:dyDescent="0.3">
      <c r="A12" s="197" t="s">
        <v>186</v>
      </c>
      <c r="B12" s="198"/>
      <c r="C12" s="198"/>
      <c r="D12" s="198"/>
      <c r="E12" s="198"/>
      <c r="F12" s="198"/>
      <c r="G12" s="198"/>
      <c r="H12" s="198"/>
      <c r="I12" s="198"/>
      <c r="J12" s="198"/>
      <c r="K12" s="198"/>
      <c r="L12" s="198"/>
      <c r="M12" s="199"/>
    </row>
    <row r="13" spans="1:13" ht="19.5" thickBot="1" x14ac:dyDescent="0.35">
      <c r="A13" s="156" t="s">
        <v>139</v>
      </c>
      <c r="B13" s="157"/>
      <c r="C13" s="157"/>
      <c r="D13" s="157"/>
      <c r="E13" s="157"/>
      <c r="F13" s="157"/>
      <c r="G13" s="157"/>
      <c r="H13" s="157"/>
      <c r="I13" s="157"/>
      <c r="J13" s="157"/>
      <c r="K13" s="157"/>
      <c r="L13" s="157"/>
      <c r="M13" s="158"/>
    </row>
    <row r="14" spans="1:13" ht="15.75" x14ac:dyDescent="0.25">
      <c r="A14" s="177" t="s">
        <v>140</v>
      </c>
      <c r="B14" s="178"/>
      <c r="C14" s="178"/>
      <c r="D14" s="124" t="s">
        <v>161</v>
      </c>
      <c r="E14" s="125"/>
      <c r="F14" s="125"/>
      <c r="G14" s="125"/>
      <c r="H14" s="125"/>
      <c r="I14" s="125"/>
      <c r="J14" s="125"/>
      <c r="K14" s="125"/>
      <c r="L14" s="125"/>
      <c r="M14" s="126"/>
    </row>
    <row r="15" spans="1:13" ht="15.75" x14ac:dyDescent="0.25">
      <c r="A15" s="179" t="s">
        <v>138</v>
      </c>
      <c r="B15" s="180"/>
      <c r="C15" s="180"/>
      <c r="D15" s="127" t="s">
        <v>162</v>
      </c>
      <c r="E15" s="128"/>
      <c r="F15" s="128"/>
      <c r="G15" s="128"/>
      <c r="H15" s="128"/>
      <c r="I15" s="128"/>
      <c r="J15" s="128"/>
      <c r="K15" s="128"/>
      <c r="L15" s="128"/>
      <c r="M15" s="129"/>
    </row>
    <row r="16" spans="1:13" ht="29.25" customHeight="1" x14ac:dyDescent="0.25">
      <c r="A16" s="181" t="s">
        <v>141</v>
      </c>
      <c r="B16" s="147"/>
      <c r="C16" s="147"/>
      <c r="D16" s="130" t="s">
        <v>163</v>
      </c>
      <c r="E16" s="131"/>
      <c r="F16" s="131"/>
      <c r="G16" s="131"/>
      <c r="H16" s="131"/>
      <c r="I16" s="131"/>
      <c r="J16" s="131"/>
      <c r="K16" s="131"/>
      <c r="L16" s="131"/>
      <c r="M16" s="132"/>
    </row>
    <row r="17" spans="1:13" ht="30" customHeight="1" x14ac:dyDescent="0.25">
      <c r="A17" s="182" t="s">
        <v>165</v>
      </c>
      <c r="B17" s="183"/>
      <c r="C17" s="183"/>
      <c r="D17" s="115" t="s">
        <v>164</v>
      </c>
      <c r="E17" s="116"/>
      <c r="F17" s="116"/>
      <c r="G17" s="116"/>
      <c r="H17" s="116"/>
      <c r="I17" s="116"/>
      <c r="J17" s="116"/>
      <c r="K17" s="116"/>
      <c r="L17" s="116"/>
      <c r="M17" s="133"/>
    </row>
    <row r="18" spans="1:13" ht="16.5" thickBot="1" x14ac:dyDescent="0.3">
      <c r="A18" s="184" t="s">
        <v>142</v>
      </c>
      <c r="B18" s="185"/>
      <c r="C18" s="185"/>
      <c r="D18" s="134" t="s">
        <v>166</v>
      </c>
      <c r="E18" s="135"/>
      <c r="F18" s="135"/>
      <c r="G18" s="135"/>
      <c r="H18" s="135"/>
      <c r="I18" s="135"/>
      <c r="J18" s="135"/>
      <c r="K18" s="135"/>
      <c r="L18" s="135"/>
      <c r="M18" s="136"/>
    </row>
    <row r="19" spans="1:13" ht="19.5" thickBot="1" x14ac:dyDescent="0.35">
      <c r="A19" s="174" t="s">
        <v>138</v>
      </c>
      <c r="B19" s="175"/>
      <c r="C19" s="175"/>
      <c r="D19" s="175"/>
      <c r="E19" s="175"/>
      <c r="F19" s="175"/>
      <c r="G19" s="175"/>
      <c r="H19" s="175"/>
      <c r="I19" s="175"/>
      <c r="J19" s="175"/>
      <c r="K19" s="175"/>
      <c r="L19" s="175"/>
      <c r="M19" s="176"/>
    </row>
    <row r="20" spans="1:13" ht="129.75" customHeight="1" x14ac:dyDescent="0.25">
      <c r="A20" s="186" t="s">
        <v>190</v>
      </c>
      <c r="B20" s="187"/>
      <c r="C20" s="187"/>
      <c r="D20" s="187"/>
      <c r="E20" s="187"/>
      <c r="F20" s="187"/>
      <c r="G20" s="187"/>
      <c r="H20" s="187"/>
      <c r="I20" s="187"/>
      <c r="J20" s="187"/>
      <c r="K20" s="187"/>
      <c r="L20" s="187"/>
      <c r="M20" s="188"/>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5" t="s">
        <v>191</v>
      </c>
      <c r="B27" s="216"/>
      <c r="C27" s="216"/>
      <c r="D27" s="216"/>
      <c r="E27" s="216"/>
      <c r="F27" s="216"/>
      <c r="G27" s="216"/>
      <c r="H27" s="216"/>
      <c r="I27" s="216"/>
      <c r="J27" s="216"/>
      <c r="K27" s="216"/>
      <c r="L27" s="216"/>
      <c r="M27" s="217"/>
    </row>
    <row r="28" spans="1:13" ht="30" customHeight="1" thickBot="1" x14ac:dyDescent="0.3">
      <c r="A28" s="212" t="s">
        <v>187</v>
      </c>
      <c r="B28" s="213"/>
      <c r="C28" s="213"/>
      <c r="D28" s="213"/>
      <c r="E28" s="213"/>
      <c r="F28" s="213"/>
      <c r="G28" s="213"/>
      <c r="H28" s="213"/>
      <c r="I28" s="213"/>
      <c r="J28" s="213"/>
      <c r="K28" s="213"/>
      <c r="L28" s="213"/>
      <c r="M28" s="214"/>
    </row>
    <row r="29" spans="1:13" ht="20.25" customHeight="1" thickBot="1" x14ac:dyDescent="0.3">
      <c r="A29" s="190" t="s">
        <v>188</v>
      </c>
      <c r="B29" s="191"/>
      <c r="C29" s="191"/>
      <c r="D29" s="191" t="s">
        <v>130</v>
      </c>
      <c r="E29" s="191"/>
      <c r="F29" s="191"/>
      <c r="G29" s="191"/>
      <c r="H29" s="191"/>
      <c r="I29" s="191"/>
      <c r="J29" s="191"/>
      <c r="K29" s="191"/>
      <c r="L29" s="191"/>
      <c r="M29" s="192"/>
    </row>
    <row r="30" spans="1:13" s="97" customFormat="1" ht="21" customHeight="1" x14ac:dyDescent="0.25">
      <c r="A30" s="189" t="s">
        <v>61</v>
      </c>
      <c r="B30" s="146"/>
      <c r="C30" s="146"/>
      <c r="D30" s="137" t="s">
        <v>167</v>
      </c>
      <c r="E30" s="138"/>
      <c r="F30" s="138"/>
      <c r="G30" s="138"/>
      <c r="H30" s="138"/>
      <c r="I30" s="138"/>
      <c r="J30" s="138"/>
      <c r="K30" s="138"/>
      <c r="L30" s="138"/>
      <c r="M30" s="139"/>
    </row>
    <row r="31" spans="1:13" s="97" customFormat="1" ht="33.75" customHeight="1" x14ac:dyDescent="0.25">
      <c r="A31" s="172" t="s">
        <v>132</v>
      </c>
      <c r="B31" s="173"/>
      <c r="C31" s="173"/>
      <c r="D31" s="115" t="s">
        <v>168</v>
      </c>
      <c r="E31" s="116"/>
      <c r="F31" s="116"/>
      <c r="G31" s="116"/>
      <c r="H31" s="116"/>
      <c r="I31" s="116"/>
      <c r="J31" s="116"/>
      <c r="K31" s="116"/>
      <c r="L31" s="116"/>
      <c r="M31" s="133"/>
    </row>
    <row r="32" spans="1:13" s="97" customFormat="1" ht="30" customHeight="1" x14ac:dyDescent="0.25">
      <c r="A32" s="172" t="s">
        <v>133</v>
      </c>
      <c r="B32" s="173"/>
      <c r="C32" s="173"/>
      <c r="D32" s="140" t="s">
        <v>169</v>
      </c>
      <c r="E32" s="141"/>
      <c r="F32" s="141"/>
      <c r="G32" s="141"/>
      <c r="H32" s="141"/>
      <c r="I32" s="141"/>
      <c r="J32" s="141"/>
      <c r="K32" s="141"/>
      <c r="L32" s="141"/>
      <c r="M32" s="142"/>
    </row>
    <row r="33" spans="1:13" s="97" customFormat="1" ht="31.5" customHeight="1" x14ac:dyDescent="0.25">
      <c r="A33" s="172" t="s">
        <v>62</v>
      </c>
      <c r="B33" s="173"/>
      <c r="C33" s="173"/>
      <c r="D33" s="140" t="s">
        <v>170</v>
      </c>
      <c r="E33" s="141"/>
      <c r="F33" s="141"/>
      <c r="G33" s="141"/>
      <c r="H33" s="141"/>
      <c r="I33" s="141"/>
      <c r="J33" s="141"/>
      <c r="K33" s="141"/>
      <c r="L33" s="141"/>
      <c r="M33" s="142"/>
    </row>
    <row r="34" spans="1:13" s="97" customFormat="1" ht="30.75" customHeight="1" x14ac:dyDescent="0.25">
      <c r="A34" s="172" t="s">
        <v>134</v>
      </c>
      <c r="B34" s="173"/>
      <c r="C34" s="173"/>
      <c r="D34" s="115" t="s">
        <v>171</v>
      </c>
      <c r="E34" s="116"/>
      <c r="F34" s="116"/>
      <c r="G34" s="116"/>
      <c r="H34" s="116"/>
      <c r="I34" s="116"/>
      <c r="J34" s="116"/>
      <c r="K34" s="116"/>
      <c r="L34" s="116"/>
      <c r="M34" s="133"/>
    </row>
    <row r="35" spans="1:13" s="97" customFormat="1" ht="35.25" customHeight="1" x14ac:dyDescent="0.25">
      <c r="A35" s="172" t="s">
        <v>88</v>
      </c>
      <c r="B35" s="173"/>
      <c r="C35" s="173"/>
      <c r="D35" s="115" t="s">
        <v>172</v>
      </c>
      <c r="E35" s="116"/>
      <c r="F35" s="116"/>
      <c r="G35" s="116"/>
      <c r="H35" s="116"/>
      <c r="I35" s="116"/>
      <c r="J35" s="116"/>
      <c r="K35" s="116"/>
      <c r="L35" s="116"/>
      <c r="M35" s="133"/>
    </row>
    <row r="36" spans="1:13" s="97" customFormat="1" ht="21" customHeight="1" x14ac:dyDescent="0.25">
      <c r="A36" s="172" t="s">
        <v>0</v>
      </c>
      <c r="B36" s="173"/>
      <c r="C36" s="173"/>
      <c r="D36" s="140" t="s">
        <v>173</v>
      </c>
      <c r="E36" s="141"/>
      <c r="F36" s="141"/>
      <c r="G36" s="141"/>
      <c r="H36" s="141"/>
      <c r="I36" s="141"/>
      <c r="J36" s="141"/>
      <c r="K36" s="141"/>
      <c r="L36" s="141"/>
      <c r="M36" s="142"/>
    </row>
    <row r="37" spans="1:13" s="97" customFormat="1" ht="36.75" customHeight="1" x14ac:dyDescent="0.25">
      <c r="A37" s="172" t="s">
        <v>1</v>
      </c>
      <c r="B37" s="173"/>
      <c r="C37" s="173"/>
      <c r="D37" s="115" t="s">
        <v>174</v>
      </c>
      <c r="E37" s="116"/>
      <c r="F37" s="116"/>
      <c r="G37" s="116"/>
      <c r="H37" s="116"/>
      <c r="I37" s="116"/>
      <c r="J37" s="116"/>
      <c r="K37" s="116"/>
      <c r="L37" s="116"/>
      <c r="M37" s="133"/>
    </row>
    <row r="38" spans="1:13" s="97" customFormat="1" ht="35.25" customHeight="1" x14ac:dyDescent="0.25">
      <c r="A38" s="172" t="s">
        <v>2</v>
      </c>
      <c r="B38" s="173"/>
      <c r="C38" s="173"/>
      <c r="D38" s="115" t="s">
        <v>175</v>
      </c>
      <c r="E38" s="116"/>
      <c r="F38" s="116"/>
      <c r="G38" s="116"/>
      <c r="H38" s="116"/>
      <c r="I38" s="116"/>
      <c r="J38" s="116"/>
      <c r="K38" s="116"/>
      <c r="L38" s="116"/>
      <c r="M38" s="133"/>
    </row>
    <row r="39" spans="1:13" s="97" customFormat="1" ht="21" customHeight="1" x14ac:dyDescent="0.25">
      <c r="A39" s="154" t="s">
        <v>1</v>
      </c>
      <c r="B39" s="116"/>
      <c r="C39" s="117"/>
      <c r="D39" s="140" t="s">
        <v>176</v>
      </c>
      <c r="E39" s="141"/>
      <c r="F39" s="141"/>
      <c r="G39" s="141"/>
      <c r="H39" s="141"/>
      <c r="I39" s="141"/>
      <c r="J39" s="141"/>
      <c r="K39" s="141"/>
      <c r="L39" s="141"/>
      <c r="M39" s="142"/>
    </row>
    <row r="40" spans="1:13" s="97" customFormat="1" ht="31.5" customHeight="1" x14ac:dyDescent="0.25">
      <c r="A40" s="154" t="s">
        <v>135</v>
      </c>
      <c r="B40" s="116"/>
      <c r="C40" s="117"/>
      <c r="D40" s="140" t="s">
        <v>177</v>
      </c>
      <c r="E40" s="141"/>
      <c r="F40" s="141"/>
      <c r="G40" s="141"/>
      <c r="H40" s="141"/>
      <c r="I40" s="141"/>
      <c r="J40" s="141"/>
      <c r="K40" s="141"/>
      <c r="L40" s="141"/>
      <c r="M40" s="142"/>
    </row>
    <row r="41" spans="1:13" s="97" customFormat="1" ht="54" customHeight="1" x14ac:dyDescent="0.25">
      <c r="A41" s="154" t="s">
        <v>136</v>
      </c>
      <c r="B41" s="116"/>
      <c r="C41" s="117"/>
      <c r="D41" s="115" t="s">
        <v>189</v>
      </c>
      <c r="E41" s="116"/>
      <c r="F41" s="116"/>
      <c r="G41" s="116"/>
      <c r="H41" s="116"/>
      <c r="I41" s="116"/>
      <c r="J41" s="116"/>
      <c r="K41" s="116"/>
      <c r="L41" s="116"/>
      <c r="M41" s="133"/>
    </row>
    <row r="42" spans="1:13" s="97" customFormat="1" ht="43.5" customHeight="1" thickBot="1" x14ac:dyDescent="0.3">
      <c r="A42" s="155" t="s">
        <v>3</v>
      </c>
      <c r="B42" s="122"/>
      <c r="C42" s="123"/>
      <c r="D42" s="121" t="s">
        <v>178</v>
      </c>
      <c r="E42" s="122"/>
      <c r="F42" s="122"/>
      <c r="G42" s="122"/>
      <c r="H42" s="122"/>
      <c r="I42" s="122"/>
      <c r="J42" s="122"/>
      <c r="K42" s="122"/>
      <c r="L42" s="122"/>
      <c r="M42" s="159"/>
    </row>
    <row r="43" spans="1:13" ht="19.5" thickBot="1" x14ac:dyDescent="0.35">
      <c r="A43" s="156" t="s">
        <v>141</v>
      </c>
      <c r="B43" s="157"/>
      <c r="C43" s="157"/>
      <c r="D43" s="157"/>
      <c r="E43" s="157"/>
      <c r="F43" s="157"/>
      <c r="G43" s="157"/>
      <c r="H43" s="157"/>
      <c r="I43" s="157"/>
      <c r="J43" s="157"/>
      <c r="K43" s="157"/>
      <c r="L43" s="157"/>
      <c r="M43" s="158"/>
    </row>
    <row r="44" spans="1:13" ht="99" customHeight="1" thickBot="1" x14ac:dyDescent="0.3">
      <c r="A44" s="163" t="s">
        <v>196</v>
      </c>
      <c r="B44" s="164"/>
      <c r="C44" s="164"/>
      <c r="D44" s="164"/>
      <c r="E44" s="164"/>
      <c r="F44" s="164"/>
      <c r="G44" s="164"/>
      <c r="H44" s="164"/>
      <c r="I44" s="164"/>
      <c r="J44" s="164"/>
      <c r="K44" s="164"/>
      <c r="L44" s="164"/>
      <c r="M44" s="165"/>
    </row>
    <row r="45" spans="1:13" ht="19.5" thickBot="1" x14ac:dyDescent="0.35">
      <c r="A45" s="160" t="s">
        <v>143</v>
      </c>
      <c r="B45" s="161"/>
      <c r="C45" s="161"/>
      <c r="D45" s="161"/>
      <c r="E45" s="161"/>
      <c r="F45" s="161"/>
      <c r="G45" s="161"/>
      <c r="H45" s="161"/>
      <c r="I45" s="161"/>
      <c r="J45" s="161"/>
      <c r="K45" s="161"/>
      <c r="L45" s="161"/>
      <c r="M45" s="162"/>
    </row>
    <row r="46" spans="1:13" ht="36.75" customHeight="1" x14ac:dyDescent="0.3">
      <c r="A46" s="166" t="s">
        <v>195</v>
      </c>
      <c r="B46" s="167"/>
      <c r="C46" s="167"/>
      <c r="D46" s="167"/>
      <c r="E46" s="167"/>
      <c r="F46" s="167"/>
      <c r="G46" s="167"/>
      <c r="H46" s="167"/>
      <c r="I46" s="167"/>
      <c r="J46" s="167"/>
      <c r="K46" s="167"/>
      <c r="L46" s="167"/>
      <c r="M46" s="16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3" t="s">
        <v>144</v>
      </c>
      <c r="B52" s="144"/>
      <c r="C52" s="144"/>
      <c r="D52" s="144"/>
      <c r="E52" s="144"/>
      <c r="F52" s="144"/>
      <c r="G52" s="144"/>
      <c r="H52" s="144"/>
      <c r="I52" s="144"/>
      <c r="J52" s="144"/>
      <c r="K52" s="144"/>
      <c r="L52" s="144"/>
      <c r="M52" s="145"/>
    </row>
    <row r="53" spans="1:13" ht="91.5" customHeight="1" x14ac:dyDescent="0.25">
      <c r="A53" s="169" t="s">
        <v>197</v>
      </c>
      <c r="B53" s="170"/>
      <c r="C53" s="170"/>
      <c r="D53" s="170"/>
      <c r="E53" s="170"/>
      <c r="F53" s="170"/>
      <c r="G53" s="170"/>
      <c r="H53" s="170"/>
      <c r="I53" s="170"/>
      <c r="J53" s="170"/>
      <c r="K53" s="170"/>
      <c r="L53" s="170"/>
      <c r="M53" s="170"/>
    </row>
    <row r="54" spans="1:13" ht="18.75" x14ac:dyDescent="0.3">
      <c r="A54" s="171" t="s">
        <v>188</v>
      </c>
      <c r="B54" s="171"/>
      <c r="C54" s="171"/>
      <c r="D54" s="171" t="s">
        <v>130</v>
      </c>
      <c r="E54" s="171"/>
      <c r="F54" s="171"/>
      <c r="G54" s="171"/>
      <c r="H54" s="171"/>
      <c r="I54" s="171"/>
      <c r="J54" s="171"/>
      <c r="K54" s="171"/>
      <c r="L54" s="171"/>
      <c r="M54" s="171"/>
    </row>
    <row r="55" spans="1:13" ht="32.25" customHeight="1" x14ac:dyDescent="0.25">
      <c r="A55" s="146" t="s">
        <v>147</v>
      </c>
      <c r="B55" s="146"/>
      <c r="C55" s="146"/>
      <c r="D55" s="118" t="s">
        <v>198</v>
      </c>
      <c r="E55" s="119"/>
      <c r="F55" s="119"/>
      <c r="G55" s="119"/>
      <c r="H55" s="119"/>
      <c r="I55" s="119"/>
      <c r="J55" s="119"/>
      <c r="K55" s="119"/>
      <c r="L55" s="119"/>
      <c r="M55" s="120"/>
    </row>
    <row r="56" spans="1:13" x14ac:dyDescent="0.25">
      <c r="A56" s="147" t="s">
        <v>148</v>
      </c>
      <c r="B56" s="147"/>
      <c r="C56" s="147"/>
      <c r="D56" s="115" t="s">
        <v>199</v>
      </c>
      <c r="E56" s="116"/>
      <c r="F56" s="116"/>
      <c r="G56" s="116"/>
      <c r="H56" s="116"/>
      <c r="I56" s="116"/>
      <c r="J56" s="116"/>
      <c r="K56" s="116"/>
      <c r="L56" s="116"/>
      <c r="M56" s="117"/>
    </row>
    <row r="57" spans="1:13" x14ac:dyDescent="0.25">
      <c r="A57" s="147" t="s">
        <v>149</v>
      </c>
      <c r="B57" s="147"/>
      <c r="C57" s="147"/>
      <c r="D57" s="115" t="s">
        <v>200</v>
      </c>
      <c r="E57" s="116"/>
      <c r="F57" s="116"/>
      <c r="G57" s="116"/>
      <c r="H57" s="116"/>
      <c r="I57" s="116"/>
      <c r="J57" s="116"/>
      <c r="K57" s="116"/>
      <c r="L57" s="116"/>
      <c r="M57" s="117"/>
    </row>
    <row r="58" spans="1:13" x14ac:dyDescent="0.25">
      <c r="A58" s="147" t="s">
        <v>150</v>
      </c>
      <c r="B58" s="147"/>
      <c r="C58" s="147"/>
      <c r="D58" s="115" t="s">
        <v>201</v>
      </c>
      <c r="E58" s="116"/>
      <c r="F58" s="116"/>
      <c r="G58" s="116"/>
      <c r="H58" s="116"/>
      <c r="I58" s="116"/>
      <c r="J58" s="116"/>
      <c r="K58" s="116"/>
      <c r="L58" s="116"/>
      <c r="M58" s="117"/>
    </row>
    <row r="59" spans="1:13" x14ac:dyDescent="0.25">
      <c r="A59" s="148" t="s">
        <v>151</v>
      </c>
      <c r="B59" s="148"/>
      <c r="C59" s="148"/>
      <c r="D59" s="115" t="s">
        <v>202</v>
      </c>
      <c r="E59" s="116"/>
      <c r="F59" s="116"/>
      <c r="G59" s="116"/>
      <c r="H59" s="116"/>
      <c r="I59" s="116"/>
      <c r="J59" s="116"/>
      <c r="K59" s="116"/>
      <c r="L59" s="116"/>
      <c r="M59" s="117"/>
    </row>
    <row r="60" spans="1:13" ht="28.5" customHeight="1" x14ac:dyDescent="0.25">
      <c r="A60" s="121" t="s">
        <v>152</v>
      </c>
      <c r="B60" s="122"/>
      <c r="C60" s="123"/>
      <c r="D60" s="116" t="s">
        <v>205</v>
      </c>
      <c r="E60" s="116"/>
      <c r="F60" s="116"/>
      <c r="G60" s="116"/>
      <c r="H60" s="116"/>
      <c r="I60" s="116"/>
      <c r="J60" s="116"/>
      <c r="K60" s="116"/>
      <c r="L60" s="116"/>
      <c r="M60" s="117"/>
    </row>
    <row r="61" spans="1:13" ht="13.5" customHeight="1" x14ac:dyDescent="0.25">
      <c r="A61" s="150" t="s">
        <v>154</v>
      </c>
      <c r="B61" s="151"/>
      <c r="C61" s="152"/>
      <c r="D61" s="116" t="s">
        <v>204</v>
      </c>
      <c r="E61" s="116"/>
      <c r="F61" s="116"/>
      <c r="G61" s="116"/>
      <c r="H61" s="116"/>
      <c r="I61" s="116"/>
      <c r="J61" s="116"/>
      <c r="K61" s="116"/>
      <c r="L61" s="116"/>
      <c r="M61" s="117"/>
    </row>
    <row r="62" spans="1:13" x14ac:dyDescent="0.25">
      <c r="A62" s="137" t="s">
        <v>153</v>
      </c>
      <c r="B62" s="138"/>
      <c r="C62" s="153"/>
      <c r="D62" s="116" t="s">
        <v>203</v>
      </c>
      <c r="E62" s="116"/>
      <c r="F62" s="116"/>
      <c r="G62" s="116"/>
      <c r="H62" s="116"/>
      <c r="I62" s="116"/>
      <c r="J62" s="116"/>
      <c r="K62" s="116"/>
      <c r="L62" s="116"/>
      <c r="M62" s="117"/>
    </row>
    <row r="63" spans="1:13" ht="43.5" customHeight="1" x14ac:dyDescent="0.25">
      <c r="A63" s="140" t="s">
        <v>116</v>
      </c>
      <c r="B63" s="141"/>
      <c r="C63" s="149"/>
      <c r="D63" s="115" t="s">
        <v>209</v>
      </c>
      <c r="E63" s="116"/>
      <c r="F63" s="116"/>
      <c r="G63" s="116"/>
      <c r="H63" s="116"/>
      <c r="I63" s="116"/>
      <c r="J63" s="116"/>
      <c r="K63" s="116"/>
      <c r="L63" s="116"/>
      <c r="M63" s="117"/>
    </row>
    <row r="64" spans="1:13" ht="41.25" customHeight="1" x14ac:dyDescent="0.25">
      <c r="A64" s="140" t="s">
        <v>0</v>
      </c>
      <c r="B64" s="141"/>
      <c r="C64" s="149"/>
      <c r="D64" s="115" t="s">
        <v>206</v>
      </c>
      <c r="E64" s="116"/>
      <c r="F64" s="116"/>
      <c r="G64" s="116"/>
      <c r="H64" s="116"/>
      <c r="I64" s="116"/>
      <c r="J64" s="116"/>
      <c r="K64" s="116"/>
      <c r="L64" s="116"/>
      <c r="M64" s="117"/>
    </row>
    <row r="65" spans="1:13" ht="41.25" customHeight="1" x14ac:dyDescent="0.25">
      <c r="A65" s="140" t="s">
        <v>155</v>
      </c>
      <c r="B65" s="141"/>
      <c r="C65" s="149"/>
      <c r="D65" s="115" t="s">
        <v>207</v>
      </c>
      <c r="E65" s="116"/>
      <c r="F65" s="116"/>
      <c r="G65" s="116"/>
      <c r="H65" s="116"/>
      <c r="I65" s="116"/>
      <c r="J65" s="116"/>
      <c r="K65" s="116"/>
      <c r="L65" s="116"/>
      <c r="M65" s="117"/>
    </row>
    <row r="66" spans="1:13" ht="50.25" customHeight="1" x14ac:dyDescent="0.25">
      <c r="A66" s="115" t="s">
        <v>156</v>
      </c>
      <c r="B66" s="116"/>
      <c r="C66" s="117"/>
      <c r="D66" s="115" t="s">
        <v>208</v>
      </c>
      <c r="E66" s="116"/>
      <c r="F66" s="116"/>
      <c r="G66" s="116"/>
      <c r="H66" s="116"/>
      <c r="I66" s="116"/>
      <c r="J66" s="116"/>
      <c r="K66" s="116"/>
      <c r="L66" s="116"/>
      <c r="M66" s="117"/>
    </row>
    <row r="67" spans="1:13" ht="30.75" customHeight="1" x14ac:dyDescent="0.25">
      <c r="A67" s="140" t="s">
        <v>1</v>
      </c>
      <c r="B67" s="141"/>
      <c r="C67" s="149"/>
      <c r="D67" s="115" t="s">
        <v>210</v>
      </c>
      <c r="E67" s="116"/>
      <c r="F67" s="116"/>
      <c r="G67" s="116"/>
      <c r="H67" s="116"/>
      <c r="I67" s="116"/>
      <c r="J67" s="116"/>
      <c r="K67" s="116"/>
      <c r="L67" s="116"/>
      <c r="M67" s="117"/>
    </row>
    <row r="68" spans="1:13" x14ac:dyDescent="0.25">
      <c r="A68" s="140" t="s">
        <v>157</v>
      </c>
      <c r="B68" s="141"/>
      <c r="C68" s="149"/>
      <c r="D68" s="115" t="s">
        <v>211</v>
      </c>
      <c r="E68" s="116"/>
      <c r="F68" s="116"/>
      <c r="G68" s="116"/>
      <c r="H68" s="116"/>
      <c r="I68" s="116"/>
      <c r="J68" s="116"/>
      <c r="K68" s="116"/>
      <c r="L68" s="116"/>
      <c r="M68" s="117"/>
    </row>
    <row r="69" spans="1:13" x14ac:dyDescent="0.25">
      <c r="A69" s="140" t="s">
        <v>158</v>
      </c>
      <c r="B69" s="141"/>
      <c r="C69" s="149"/>
      <c r="D69" s="115" t="s">
        <v>212</v>
      </c>
      <c r="E69" s="116"/>
      <c r="F69" s="116"/>
      <c r="G69" s="116"/>
      <c r="H69" s="116"/>
      <c r="I69" s="116"/>
      <c r="J69" s="116"/>
      <c r="K69" s="116"/>
      <c r="L69" s="116"/>
      <c r="M69" s="117"/>
    </row>
    <row r="70" spans="1:13" x14ac:dyDescent="0.25">
      <c r="A70" s="140" t="s">
        <v>114</v>
      </c>
      <c r="B70" s="141"/>
      <c r="C70" s="149"/>
      <c r="D70" s="115" t="s">
        <v>213</v>
      </c>
      <c r="E70" s="116"/>
      <c r="F70" s="116"/>
      <c r="G70" s="116"/>
      <c r="H70" s="116"/>
      <c r="I70" s="116"/>
      <c r="J70" s="116"/>
      <c r="K70" s="116"/>
      <c r="L70" s="116"/>
      <c r="M70" s="117"/>
    </row>
    <row r="71" spans="1:13" x14ac:dyDescent="0.25">
      <c r="A71" s="140" t="s">
        <v>115</v>
      </c>
      <c r="B71" s="141"/>
      <c r="C71" s="149"/>
      <c r="D71" s="115" t="s">
        <v>214</v>
      </c>
      <c r="E71" s="116"/>
      <c r="F71" s="116"/>
      <c r="G71" s="116"/>
      <c r="H71" s="116"/>
      <c r="I71" s="116"/>
      <c r="J71" s="116"/>
      <c r="K71" s="116"/>
      <c r="L71" s="116"/>
      <c r="M71" s="117"/>
    </row>
    <row r="72" spans="1:13" x14ac:dyDescent="0.25">
      <c r="A72" s="140" t="s">
        <v>159</v>
      </c>
      <c r="B72" s="141"/>
      <c r="C72" s="149"/>
      <c r="D72" s="115" t="s">
        <v>215</v>
      </c>
      <c r="E72" s="116"/>
      <c r="F72" s="116"/>
      <c r="G72" s="116"/>
      <c r="H72" s="116"/>
      <c r="I72" s="116"/>
      <c r="J72" s="116"/>
      <c r="K72" s="116"/>
      <c r="L72" s="116"/>
      <c r="M72" s="117"/>
    </row>
    <row r="73" spans="1:13" x14ac:dyDescent="0.25">
      <c r="A73" s="140" t="s">
        <v>160</v>
      </c>
      <c r="B73" s="141"/>
      <c r="C73" s="149"/>
      <c r="D73" s="115" t="s">
        <v>216</v>
      </c>
      <c r="E73" s="116"/>
      <c r="F73" s="116"/>
      <c r="G73" s="116"/>
      <c r="H73" s="116"/>
      <c r="I73" s="116"/>
      <c r="J73" s="116"/>
      <c r="K73" s="116"/>
      <c r="L73" s="116"/>
      <c r="M73" s="117"/>
    </row>
    <row r="74" spans="1:13" x14ac:dyDescent="0.25">
      <c r="A74" s="140" t="s">
        <v>217</v>
      </c>
      <c r="B74" s="141"/>
      <c r="C74" s="149"/>
      <c r="D74" s="115" t="s">
        <v>218</v>
      </c>
      <c r="E74" s="116"/>
      <c r="F74" s="116"/>
      <c r="G74" s="116"/>
      <c r="H74" s="116"/>
      <c r="I74" s="116"/>
      <c r="J74" s="116"/>
      <c r="K74" s="116"/>
      <c r="L74" s="116"/>
      <c r="M74" s="117"/>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3" zoomScaleNormal="100" workbookViewId="0">
      <selection activeCell="J36" sqref="J36"/>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3"/>
      <c r="C3" s="234"/>
      <c r="D3" s="234"/>
      <c r="E3" s="229" t="s">
        <v>107</v>
      </c>
      <c r="F3" s="229"/>
      <c r="G3" s="229"/>
      <c r="H3" s="229"/>
      <c r="I3" s="229"/>
      <c r="J3" s="230"/>
    </row>
    <row r="4" spans="1:10" s="8" customFormat="1" ht="26.25" customHeight="1" x14ac:dyDescent="0.35">
      <c r="A4" s="51"/>
      <c r="B4" s="235"/>
      <c r="C4" s="236"/>
      <c r="D4" s="236"/>
      <c r="E4" s="231" t="s">
        <v>77</v>
      </c>
      <c r="F4" s="231"/>
      <c r="G4" s="231"/>
      <c r="H4" s="231"/>
      <c r="I4" s="231"/>
      <c r="J4" s="232"/>
    </row>
    <row r="5" spans="1:10" s="8" customFormat="1" ht="33" customHeight="1" x14ac:dyDescent="0.25">
      <c r="A5" s="51"/>
      <c r="B5" s="228" t="s">
        <v>61</v>
      </c>
      <c r="C5" s="228"/>
      <c r="D5" s="228"/>
      <c r="E5" s="29" t="s">
        <v>220</v>
      </c>
      <c r="F5" s="29"/>
      <c r="G5" s="36" t="s">
        <v>85</v>
      </c>
      <c r="H5" s="110"/>
      <c r="I5" s="241" t="s">
        <v>88</v>
      </c>
      <c r="J5" s="241"/>
    </row>
    <row r="6" spans="1:10" s="8" customFormat="1" ht="30.75" customHeight="1" x14ac:dyDescent="0.25">
      <c r="A6" s="51"/>
      <c r="B6" s="228" t="s">
        <v>120</v>
      </c>
      <c r="C6" s="228"/>
      <c r="D6" s="228"/>
      <c r="E6" s="29"/>
      <c r="F6" s="29"/>
      <c r="G6" s="74" t="s">
        <v>62</v>
      </c>
      <c r="H6" s="38" t="s">
        <v>222</v>
      </c>
      <c r="I6" s="246">
        <f>IF(SUM(I9:I69)=0,"",AVERAGE(I9:I69))</f>
        <v>8.2295081967213122</v>
      </c>
      <c r="J6" s="246"/>
    </row>
    <row r="7" spans="1:10" s="8" customFormat="1" ht="17.25" customHeight="1" x14ac:dyDescent="0.25">
      <c r="A7" s="51"/>
      <c r="B7" s="228" t="s">
        <v>86</v>
      </c>
      <c r="C7" s="228"/>
      <c r="D7" s="228"/>
      <c r="E7" s="247" t="s">
        <v>221</v>
      </c>
      <c r="F7" s="248"/>
      <c r="G7" s="248"/>
      <c r="H7" s="249"/>
      <c r="I7" s="246"/>
      <c r="J7" s="246"/>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f>IF(I9&lt;61,MAX($A$8:A8)+1,"")</f>
        <v>1</v>
      </c>
      <c r="B9" s="221" t="s">
        <v>4</v>
      </c>
      <c r="C9" s="67" t="s">
        <v>4</v>
      </c>
      <c r="D9" s="250">
        <f>IF(SUM(G9:G27)=0,"",AVERAGE(G9:G27))</f>
        <v>8.4571428571428573</v>
      </c>
      <c r="E9" s="33" t="s">
        <v>6</v>
      </c>
      <c r="F9" s="70" t="s">
        <v>6</v>
      </c>
      <c r="G9" s="30">
        <f>IF(SUM(I9:I9)=0,"",AVERAGE(I9:I9))</f>
        <v>9</v>
      </c>
      <c r="H9" s="39" t="s">
        <v>92</v>
      </c>
      <c r="I9" s="31">
        <v>9</v>
      </c>
      <c r="J9" s="32"/>
    </row>
    <row r="10" spans="1:10" s="8" customFormat="1" ht="51" customHeight="1" x14ac:dyDescent="0.25">
      <c r="A10" s="66">
        <f>IF(I10&lt;61,MAX($A$8:A9)+1,"")</f>
        <v>2</v>
      </c>
      <c r="B10" s="222"/>
      <c r="C10" s="67" t="s">
        <v>4</v>
      </c>
      <c r="D10" s="251"/>
      <c r="E10" s="224" t="s">
        <v>43</v>
      </c>
      <c r="F10" s="71" t="s">
        <v>43</v>
      </c>
      <c r="G10" s="240">
        <f>IF(SUM(I10:I12)=0,"",AVERAGE(I10:I12))</f>
        <v>8.3333333333333339</v>
      </c>
      <c r="H10" s="39" t="s">
        <v>89</v>
      </c>
      <c r="I10" s="31">
        <v>9</v>
      </c>
      <c r="J10" s="32"/>
    </row>
    <row r="11" spans="1:10" s="8" customFormat="1" ht="93" customHeight="1" x14ac:dyDescent="0.25">
      <c r="A11" s="66">
        <f>IF(I11&lt;61,MAX($A$8:A10)+1,"")</f>
        <v>3</v>
      </c>
      <c r="B11" s="222"/>
      <c r="C11" s="67" t="s">
        <v>4</v>
      </c>
      <c r="D11" s="251"/>
      <c r="E11" s="224"/>
      <c r="F11" s="71" t="s">
        <v>43</v>
      </c>
      <c r="G11" s="238"/>
      <c r="H11" s="39" t="s">
        <v>44</v>
      </c>
      <c r="I11" s="31">
        <v>8</v>
      </c>
      <c r="J11" s="32"/>
    </row>
    <row r="12" spans="1:10" s="8" customFormat="1" ht="32.25" customHeight="1" x14ac:dyDescent="0.25">
      <c r="A12" s="66">
        <f>IF(I12&lt;61,MAX($A$8:A11)+1,"")</f>
        <v>4</v>
      </c>
      <c r="B12" s="222"/>
      <c r="C12" s="67" t="s">
        <v>4</v>
      </c>
      <c r="D12" s="251"/>
      <c r="E12" s="224"/>
      <c r="F12" s="71" t="s">
        <v>43</v>
      </c>
      <c r="G12" s="239"/>
      <c r="H12" s="39" t="s">
        <v>90</v>
      </c>
      <c r="I12" s="31">
        <v>8</v>
      </c>
      <c r="J12" s="32"/>
    </row>
    <row r="13" spans="1:10" s="8" customFormat="1" ht="45" customHeight="1" x14ac:dyDescent="0.25">
      <c r="A13" s="66">
        <f>IF(I13&lt;61,MAX($A$8:A12)+1,"")</f>
        <v>5</v>
      </c>
      <c r="B13" s="222"/>
      <c r="C13" s="67" t="s">
        <v>4</v>
      </c>
      <c r="D13" s="251"/>
      <c r="E13" s="224" t="s">
        <v>45</v>
      </c>
      <c r="F13" s="71" t="s">
        <v>45</v>
      </c>
      <c r="G13" s="240">
        <f>IF(SUM(I13:I14)=0,"",AVERAGE(I13:I14))</f>
        <v>8.5</v>
      </c>
      <c r="H13" s="39" t="s">
        <v>10</v>
      </c>
      <c r="I13" s="31">
        <v>9</v>
      </c>
      <c r="J13" s="32"/>
    </row>
    <row r="14" spans="1:10" s="8" customFormat="1" ht="30.75" customHeight="1" x14ac:dyDescent="0.25">
      <c r="A14" s="66">
        <f>IF(I14&lt;61,MAX($A$8:A13)+1,"")</f>
        <v>6</v>
      </c>
      <c r="B14" s="222"/>
      <c r="C14" s="67" t="s">
        <v>4</v>
      </c>
      <c r="D14" s="251"/>
      <c r="E14" s="224"/>
      <c r="F14" s="71" t="s">
        <v>45</v>
      </c>
      <c r="G14" s="239"/>
      <c r="H14" s="39" t="s">
        <v>93</v>
      </c>
      <c r="I14" s="31">
        <v>8</v>
      </c>
      <c r="J14" s="32"/>
    </row>
    <row r="15" spans="1:10" s="8" customFormat="1" ht="48" customHeight="1" x14ac:dyDescent="0.25">
      <c r="A15" s="66">
        <f>IF(I15&lt;61,MAX($A$8:A14)+1,"")</f>
        <v>7</v>
      </c>
      <c r="B15" s="222"/>
      <c r="C15" s="67" t="s">
        <v>4</v>
      </c>
      <c r="D15" s="251"/>
      <c r="E15" s="224" t="s">
        <v>46</v>
      </c>
      <c r="F15" s="71" t="s">
        <v>46</v>
      </c>
      <c r="G15" s="237">
        <f>IF(SUM(I15:I20)=0,"",AVERAGE(I15:I20))</f>
        <v>8.1666666666666661</v>
      </c>
      <c r="H15" s="39" t="s">
        <v>47</v>
      </c>
      <c r="I15" s="31">
        <v>9</v>
      </c>
      <c r="J15" s="32"/>
    </row>
    <row r="16" spans="1:10" s="8" customFormat="1" ht="44.25" customHeight="1" x14ac:dyDescent="0.25">
      <c r="A16" s="66">
        <f>IF(I16&lt;61,MAX($A$8:A15)+1,"")</f>
        <v>8</v>
      </c>
      <c r="B16" s="222"/>
      <c r="C16" s="67" t="s">
        <v>4</v>
      </c>
      <c r="D16" s="251"/>
      <c r="E16" s="224"/>
      <c r="F16" s="71" t="s">
        <v>46</v>
      </c>
      <c r="G16" s="238"/>
      <c r="H16" s="39" t="s">
        <v>7</v>
      </c>
      <c r="I16" s="31">
        <v>9</v>
      </c>
      <c r="J16" s="32"/>
    </row>
    <row r="17" spans="1:10" s="8" customFormat="1" ht="45" customHeight="1" x14ac:dyDescent="0.25">
      <c r="A17" s="66">
        <f>IF(I17&lt;61,MAX($A$8:A16)+1,"")</f>
        <v>9</v>
      </c>
      <c r="B17" s="222"/>
      <c r="C17" s="67" t="s">
        <v>4</v>
      </c>
      <c r="D17" s="251"/>
      <c r="E17" s="224"/>
      <c r="F17" s="71" t="s">
        <v>46</v>
      </c>
      <c r="G17" s="238"/>
      <c r="H17" s="40" t="s">
        <v>94</v>
      </c>
      <c r="I17" s="31">
        <v>8</v>
      </c>
      <c r="J17" s="32"/>
    </row>
    <row r="18" spans="1:10" s="8" customFormat="1" ht="60" customHeight="1" x14ac:dyDescent="0.25">
      <c r="A18" s="66">
        <f>IF(I18&lt;61,MAX($A$8:A17)+1,"")</f>
        <v>10</v>
      </c>
      <c r="B18" s="222"/>
      <c r="C18" s="67" t="s">
        <v>4</v>
      </c>
      <c r="D18" s="251"/>
      <c r="E18" s="224"/>
      <c r="F18" s="71" t="s">
        <v>46</v>
      </c>
      <c r="G18" s="238"/>
      <c r="H18" s="39" t="s">
        <v>91</v>
      </c>
      <c r="I18" s="31">
        <v>7</v>
      </c>
      <c r="J18" s="32"/>
    </row>
    <row r="19" spans="1:10" s="8" customFormat="1" ht="48" customHeight="1" x14ac:dyDescent="0.25">
      <c r="A19" s="66">
        <f>IF(I19&lt;61,MAX($A$8:A18)+1,"")</f>
        <v>11</v>
      </c>
      <c r="B19" s="222"/>
      <c r="C19" s="67" t="s">
        <v>4</v>
      </c>
      <c r="D19" s="251"/>
      <c r="E19" s="224"/>
      <c r="F19" s="71" t="s">
        <v>46</v>
      </c>
      <c r="G19" s="238"/>
      <c r="H19" s="39" t="s">
        <v>95</v>
      </c>
      <c r="I19" s="31">
        <v>8</v>
      </c>
      <c r="J19" s="32"/>
    </row>
    <row r="20" spans="1:10" s="8" customFormat="1" ht="30" customHeight="1" x14ac:dyDescent="0.25">
      <c r="A20" s="66">
        <f>IF(I20&lt;61,MAX($A$8:A19)+1,"")</f>
        <v>12</v>
      </c>
      <c r="B20" s="222"/>
      <c r="C20" s="67" t="s">
        <v>4</v>
      </c>
      <c r="D20" s="251"/>
      <c r="E20" s="224"/>
      <c r="F20" s="71" t="s">
        <v>46</v>
      </c>
      <c r="G20" s="239"/>
      <c r="H20" s="39" t="s">
        <v>11</v>
      </c>
      <c r="I20" s="31">
        <v>8</v>
      </c>
      <c r="J20" s="32"/>
    </row>
    <row r="21" spans="1:10" s="8" customFormat="1" ht="31.5" customHeight="1" x14ac:dyDescent="0.25">
      <c r="A21" s="66">
        <f>IF(I21&lt;61,MAX($A$8:A20)+1,"")</f>
        <v>13</v>
      </c>
      <c r="B21" s="222"/>
      <c r="C21" s="67" t="s">
        <v>4</v>
      </c>
      <c r="D21" s="251"/>
      <c r="E21" s="224" t="s">
        <v>48</v>
      </c>
      <c r="F21" s="71" t="s">
        <v>48</v>
      </c>
      <c r="G21" s="237">
        <f>IF(SUM(I21:I27)=0,"",AVERAGE(I21:I27))</f>
        <v>8.2857142857142865</v>
      </c>
      <c r="H21" s="39" t="s">
        <v>12</v>
      </c>
      <c r="I21" s="31">
        <v>8</v>
      </c>
      <c r="J21" s="32"/>
    </row>
    <row r="22" spans="1:10" s="8" customFormat="1" ht="41.25" customHeight="1" x14ac:dyDescent="0.25">
      <c r="A22" s="66">
        <f>IF(I22&lt;61,MAX($A$8:A21)+1,"")</f>
        <v>14</v>
      </c>
      <c r="B22" s="222"/>
      <c r="C22" s="67" t="s">
        <v>4</v>
      </c>
      <c r="D22" s="251"/>
      <c r="E22" s="224"/>
      <c r="F22" s="71" t="s">
        <v>48</v>
      </c>
      <c r="G22" s="237"/>
      <c r="H22" s="39" t="s">
        <v>96</v>
      </c>
      <c r="I22" s="31">
        <v>8</v>
      </c>
      <c r="J22" s="32"/>
    </row>
    <row r="23" spans="1:10" s="8" customFormat="1" ht="59.25" customHeight="1" x14ac:dyDescent="0.25">
      <c r="A23" s="66">
        <f>IF(I23&lt;61,MAX($A$8:A22)+1,"")</f>
        <v>15</v>
      </c>
      <c r="B23" s="222"/>
      <c r="C23" s="67" t="s">
        <v>4</v>
      </c>
      <c r="D23" s="251"/>
      <c r="E23" s="224"/>
      <c r="F23" s="71" t="s">
        <v>48</v>
      </c>
      <c r="G23" s="237"/>
      <c r="H23" s="39" t="s">
        <v>14</v>
      </c>
      <c r="I23" s="31">
        <v>8</v>
      </c>
      <c r="J23" s="32"/>
    </row>
    <row r="24" spans="1:10" s="8" customFormat="1" ht="44.25" customHeight="1" x14ac:dyDescent="0.25">
      <c r="A24" s="66">
        <f>IF(I24&lt;61,MAX($A$8:A23)+1,"")</f>
        <v>16</v>
      </c>
      <c r="B24" s="222"/>
      <c r="C24" s="67" t="s">
        <v>4</v>
      </c>
      <c r="D24" s="251"/>
      <c r="E24" s="224"/>
      <c r="F24" s="71" t="s">
        <v>48</v>
      </c>
      <c r="G24" s="237"/>
      <c r="H24" s="39" t="s">
        <v>8</v>
      </c>
      <c r="I24" s="31">
        <v>7</v>
      </c>
      <c r="J24" s="32"/>
    </row>
    <row r="25" spans="1:10" s="8" customFormat="1" ht="33.75" customHeight="1" x14ac:dyDescent="0.25">
      <c r="A25" s="66">
        <f>IF(I25&lt;61,MAX($A$8:A24)+1,"")</f>
        <v>17</v>
      </c>
      <c r="B25" s="222"/>
      <c r="C25" s="67" t="s">
        <v>4</v>
      </c>
      <c r="D25" s="251"/>
      <c r="E25" s="224"/>
      <c r="F25" s="71" t="s">
        <v>48</v>
      </c>
      <c r="G25" s="237"/>
      <c r="H25" s="39" t="s">
        <v>13</v>
      </c>
      <c r="I25" s="31">
        <v>9</v>
      </c>
      <c r="J25" s="32"/>
    </row>
    <row r="26" spans="1:10" s="8" customFormat="1" ht="35.25" customHeight="1" x14ac:dyDescent="0.25">
      <c r="A26" s="66">
        <f>IF(I26&lt;61,MAX($A$8:A25)+1,"")</f>
        <v>18</v>
      </c>
      <c r="B26" s="222"/>
      <c r="C26" s="67" t="s">
        <v>4</v>
      </c>
      <c r="D26" s="251"/>
      <c r="E26" s="224"/>
      <c r="F26" s="71" t="s">
        <v>48</v>
      </c>
      <c r="G26" s="237"/>
      <c r="H26" s="39" t="s">
        <v>49</v>
      </c>
      <c r="I26" s="31">
        <v>9</v>
      </c>
      <c r="J26" s="32"/>
    </row>
    <row r="27" spans="1:10" s="8" customFormat="1" ht="75" customHeight="1" x14ac:dyDescent="0.25">
      <c r="A27" s="66">
        <f>IF(I27&lt;61,MAX($A$8:A26)+1,"")</f>
        <v>19</v>
      </c>
      <c r="B27" s="223"/>
      <c r="C27" s="67" t="s">
        <v>4</v>
      </c>
      <c r="D27" s="252"/>
      <c r="E27" s="224"/>
      <c r="F27" s="71" t="s">
        <v>48</v>
      </c>
      <c r="G27" s="237"/>
      <c r="H27" s="39" t="s">
        <v>15</v>
      </c>
      <c r="I27" s="31">
        <v>9</v>
      </c>
      <c r="J27" s="32"/>
    </row>
    <row r="28" spans="1:10" s="8" customFormat="1" ht="31.5" customHeight="1" x14ac:dyDescent="0.25">
      <c r="A28" s="66">
        <f>IF(I28&lt;61,MAX($A$8:A27)+1,"")</f>
        <v>20</v>
      </c>
      <c r="B28" s="260" t="s">
        <v>5</v>
      </c>
      <c r="C28" s="68" t="s">
        <v>5</v>
      </c>
      <c r="D28" s="256">
        <f>IF(SUM(I28:I54)=0,"",AVERAGE(I28:I55))</f>
        <v>8.2142857142857135</v>
      </c>
      <c r="E28" s="218" t="s">
        <v>50</v>
      </c>
      <c r="F28" s="72" t="s">
        <v>50</v>
      </c>
      <c r="G28" s="237">
        <f>IF(SUM(I28:I34)=0,"",AVERAGE(I28:I34))</f>
        <v>8.2857142857142865</v>
      </c>
      <c r="H28" s="39" t="s">
        <v>42</v>
      </c>
      <c r="I28" s="31">
        <v>9</v>
      </c>
      <c r="J28" s="32"/>
    </row>
    <row r="29" spans="1:10" s="8" customFormat="1" ht="33.75" customHeight="1" x14ac:dyDescent="0.25">
      <c r="A29" s="66">
        <f>IF(I29&lt;61,MAX($A$8:A28)+1,"")</f>
        <v>21</v>
      </c>
      <c r="B29" s="261"/>
      <c r="C29" s="68" t="s">
        <v>5</v>
      </c>
      <c r="D29" s="244"/>
      <c r="E29" s="219"/>
      <c r="F29" s="72" t="s">
        <v>50</v>
      </c>
      <c r="G29" s="237"/>
      <c r="H29" s="39" t="s">
        <v>16</v>
      </c>
      <c r="I29" s="31">
        <v>9</v>
      </c>
      <c r="J29" s="32"/>
    </row>
    <row r="30" spans="1:10" s="8" customFormat="1" ht="45.75" customHeight="1" x14ac:dyDescent="0.25">
      <c r="A30" s="66">
        <f>IF(I30&lt;61,MAX($A$8:A29)+1,"")</f>
        <v>22</v>
      </c>
      <c r="B30" s="261"/>
      <c r="C30" s="68" t="s">
        <v>5</v>
      </c>
      <c r="D30" s="244"/>
      <c r="E30" s="219"/>
      <c r="F30" s="72" t="s">
        <v>50</v>
      </c>
      <c r="G30" s="237"/>
      <c r="H30" s="39" t="s">
        <v>97</v>
      </c>
      <c r="I30" s="31">
        <v>8</v>
      </c>
      <c r="J30" s="32"/>
    </row>
    <row r="31" spans="1:10" s="8" customFormat="1" ht="39" customHeight="1" x14ac:dyDescent="0.25">
      <c r="A31" s="66">
        <f>IF(I31&lt;61,MAX($A$8:A30)+1,"")</f>
        <v>23</v>
      </c>
      <c r="B31" s="261"/>
      <c r="C31" s="68" t="s">
        <v>5</v>
      </c>
      <c r="D31" s="244"/>
      <c r="E31" s="219"/>
      <c r="F31" s="72" t="s">
        <v>50</v>
      </c>
      <c r="G31" s="237"/>
      <c r="H31" s="39" t="s">
        <v>17</v>
      </c>
      <c r="I31" s="31">
        <v>8</v>
      </c>
      <c r="J31" s="32"/>
    </row>
    <row r="32" spans="1:10" s="8" customFormat="1" ht="47.25" customHeight="1" x14ac:dyDescent="0.25">
      <c r="A32" s="66">
        <f>IF(I32&lt;61,MAX($A$8:A31)+1,"")</f>
        <v>24</v>
      </c>
      <c r="B32" s="261"/>
      <c r="C32" s="68" t="s">
        <v>5</v>
      </c>
      <c r="D32" s="244"/>
      <c r="E32" s="219"/>
      <c r="F32" s="72" t="s">
        <v>50</v>
      </c>
      <c r="G32" s="237"/>
      <c r="H32" s="39" t="s">
        <v>18</v>
      </c>
      <c r="I32" s="31">
        <v>8</v>
      </c>
      <c r="J32" s="32"/>
    </row>
    <row r="33" spans="1:10" s="8" customFormat="1" ht="50.25" customHeight="1" x14ac:dyDescent="0.25">
      <c r="A33" s="66">
        <f>IF(I33&lt;61,MAX($A$8:A32)+1,"")</f>
        <v>25</v>
      </c>
      <c r="B33" s="261"/>
      <c r="C33" s="68" t="s">
        <v>5</v>
      </c>
      <c r="D33" s="244"/>
      <c r="E33" s="219"/>
      <c r="F33" s="72" t="s">
        <v>50</v>
      </c>
      <c r="G33" s="237"/>
      <c r="H33" s="39" t="s">
        <v>52</v>
      </c>
      <c r="I33" s="31">
        <v>8</v>
      </c>
      <c r="J33" s="32"/>
    </row>
    <row r="34" spans="1:10" s="8" customFormat="1" ht="45" customHeight="1" x14ac:dyDescent="0.25">
      <c r="A34" s="66">
        <f>IF(I34&lt;61,MAX($A$8:A33)+1,"")</f>
        <v>26</v>
      </c>
      <c r="B34" s="261"/>
      <c r="C34" s="68" t="s">
        <v>5</v>
      </c>
      <c r="D34" s="244"/>
      <c r="E34" s="220"/>
      <c r="F34" s="72" t="s">
        <v>50</v>
      </c>
      <c r="G34" s="237"/>
      <c r="H34" s="39" t="s">
        <v>19</v>
      </c>
      <c r="I34" s="31">
        <v>8</v>
      </c>
      <c r="J34" s="32"/>
    </row>
    <row r="35" spans="1:10" s="8" customFormat="1" ht="25.5" customHeight="1" x14ac:dyDescent="0.25">
      <c r="A35" s="66">
        <f>IF(I35&lt;61,MAX($A$8:A34)+1,"")</f>
        <v>27</v>
      </c>
      <c r="B35" s="261"/>
      <c r="C35" s="68" t="s">
        <v>5</v>
      </c>
      <c r="D35" s="244"/>
      <c r="E35" s="218" t="s">
        <v>51</v>
      </c>
      <c r="F35" s="72" t="s">
        <v>51</v>
      </c>
      <c r="G35" s="237">
        <f>IF(SUM(I35,I37)=0,"",AVERAGE(I35:I37))</f>
        <v>8</v>
      </c>
      <c r="H35" s="39" t="s">
        <v>20</v>
      </c>
      <c r="I35" s="31">
        <v>7</v>
      </c>
      <c r="J35" s="32"/>
    </row>
    <row r="36" spans="1:10" s="8" customFormat="1" ht="46.5" customHeight="1" x14ac:dyDescent="0.25">
      <c r="A36" s="66">
        <f>IF(I36&lt;61,MAX($A$8:A35)+1,"")</f>
        <v>28</v>
      </c>
      <c r="B36" s="261"/>
      <c r="C36" s="68" t="s">
        <v>5</v>
      </c>
      <c r="D36" s="244"/>
      <c r="E36" s="219"/>
      <c r="F36" s="72" t="s">
        <v>51</v>
      </c>
      <c r="G36" s="237"/>
      <c r="H36" s="39" t="s">
        <v>53</v>
      </c>
      <c r="I36" s="31">
        <v>9</v>
      </c>
      <c r="J36" s="32"/>
    </row>
    <row r="37" spans="1:10" s="8" customFormat="1" ht="40.5" customHeight="1" x14ac:dyDescent="0.25">
      <c r="A37" s="66">
        <f>IF(I37&lt;61,MAX($A$8:A36)+1,"")</f>
        <v>29</v>
      </c>
      <c r="B37" s="261"/>
      <c r="C37" s="68" t="s">
        <v>5</v>
      </c>
      <c r="D37" s="244"/>
      <c r="E37" s="220"/>
      <c r="F37" s="72" t="s">
        <v>51</v>
      </c>
      <c r="G37" s="237"/>
      <c r="H37" s="39" t="s">
        <v>98</v>
      </c>
      <c r="I37" s="31">
        <v>8</v>
      </c>
      <c r="J37" s="32"/>
    </row>
    <row r="38" spans="1:10" s="8" customFormat="1" ht="37.5" customHeight="1" x14ac:dyDescent="0.25">
      <c r="A38" s="66">
        <f>IF(I38&lt;61,MAX($A$8:A37)+1,"")</f>
        <v>30</v>
      </c>
      <c r="B38" s="261"/>
      <c r="C38" s="68" t="s">
        <v>5</v>
      </c>
      <c r="D38" s="244"/>
      <c r="E38" s="218" t="s">
        <v>54</v>
      </c>
      <c r="F38" s="72" t="s">
        <v>54</v>
      </c>
      <c r="G38" s="237">
        <f>IF(SUM(I38:I40)=0,"",AVERAGE(I38:I40))</f>
        <v>8.3333333333333339</v>
      </c>
      <c r="H38" s="39" t="s">
        <v>21</v>
      </c>
      <c r="I38" s="31">
        <v>9</v>
      </c>
      <c r="J38" s="32"/>
    </row>
    <row r="39" spans="1:10" s="8" customFormat="1" ht="36" customHeight="1" x14ac:dyDescent="0.25">
      <c r="A39" s="66">
        <f>IF(I39&lt;61,MAX($A$8:A38)+1,"")</f>
        <v>31</v>
      </c>
      <c r="B39" s="261"/>
      <c r="C39" s="68" t="s">
        <v>5</v>
      </c>
      <c r="D39" s="244"/>
      <c r="E39" s="219"/>
      <c r="F39" s="72" t="s">
        <v>54</v>
      </c>
      <c r="G39" s="237"/>
      <c r="H39" s="39" t="s">
        <v>9</v>
      </c>
      <c r="I39" s="31">
        <v>8</v>
      </c>
      <c r="J39" s="32"/>
    </row>
    <row r="40" spans="1:10" s="8" customFormat="1" ht="51" customHeight="1" x14ac:dyDescent="0.25">
      <c r="A40" s="66">
        <f>IF(I40&lt;61,MAX($A$8:A39)+1,"")</f>
        <v>32</v>
      </c>
      <c r="B40" s="261"/>
      <c r="C40" s="68" t="s">
        <v>5</v>
      </c>
      <c r="D40" s="244"/>
      <c r="E40" s="220"/>
      <c r="F40" s="72" t="s">
        <v>54</v>
      </c>
      <c r="G40" s="237"/>
      <c r="H40" s="39" t="s">
        <v>22</v>
      </c>
      <c r="I40" s="31">
        <v>8</v>
      </c>
      <c r="J40" s="32"/>
    </row>
    <row r="41" spans="1:10" s="8" customFormat="1" ht="57.75" customHeight="1" x14ac:dyDescent="0.25">
      <c r="A41" s="66">
        <f>IF(I41&lt;61,MAX($A$8:A40)+1,"")</f>
        <v>33</v>
      </c>
      <c r="B41" s="261"/>
      <c r="C41" s="68" t="s">
        <v>5</v>
      </c>
      <c r="D41" s="244"/>
      <c r="E41" s="218" t="s">
        <v>55</v>
      </c>
      <c r="F41" s="72" t="s">
        <v>55</v>
      </c>
      <c r="G41" s="237">
        <f>IF(SUM(I41:I43)=0,"",AVERAGE(I41:I43))</f>
        <v>8.3333333333333339</v>
      </c>
      <c r="H41" s="39" t="s">
        <v>99</v>
      </c>
      <c r="I41" s="31">
        <v>8</v>
      </c>
      <c r="J41" s="32"/>
    </row>
    <row r="42" spans="1:10" s="8" customFormat="1" ht="48.75" customHeight="1" x14ac:dyDescent="0.25">
      <c r="A42" s="66">
        <f>IF(I42&lt;61,MAX($A$8:A41)+1,"")</f>
        <v>34</v>
      </c>
      <c r="B42" s="261"/>
      <c r="C42" s="68" t="s">
        <v>5</v>
      </c>
      <c r="D42" s="244"/>
      <c r="E42" s="219"/>
      <c r="F42" s="72" t="s">
        <v>55</v>
      </c>
      <c r="G42" s="237"/>
      <c r="H42" s="39" t="s">
        <v>23</v>
      </c>
      <c r="I42" s="31">
        <v>9</v>
      </c>
      <c r="J42" s="32"/>
    </row>
    <row r="43" spans="1:10" s="8" customFormat="1" ht="50.25" customHeight="1" x14ac:dyDescent="0.25">
      <c r="A43" s="66">
        <f>IF(I43&lt;61,MAX($A$8:A42)+1,"")</f>
        <v>35</v>
      </c>
      <c r="B43" s="261"/>
      <c r="C43" s="68" t="s">
        <v>5</v>
      </c>
      <c r="D43" s="244"/>
      <c r="E43" s="220"/>
      <c r="F43" s="72" t="s">
        <v>55</v>
      </c>
      <c r="G43" s="237"/>
      <c r="H43" s="39" t="s">
        <v>24</v>
      </c>
      <c r="I43" s="31">
        <v>8</v>
      </c>
      <c r="J43" s="32"/>
    </row>
    <row r="44" spans="1:10" s="8" customFormat="1" ht="30.75" customHeight="1" x14ac:dyDescent="0.25">
      <c r="A44" s="66">
        <f>IF(I44&lt;61,MAX($A$8:A43)+1,"")</f>
        <v>36</v>
      </c>
      <c r="B44" s="261"/>
      <c r="C44" s="68" t="s">
        <v>5</v>
      </c>
      <c r="D44" s="244"/>
      <c r="E44" s="253" t="s">
        <v>56</v>
      </c>
      <c r="F44" s="73" t="s">
        <v>56</v>
      </c>
      <c r="G44" s="237">
        <f>IF(SUM(I44:I54)=0,"",AVERAGE(I44:I55))</f>
        <v>8.1666666666666661</v>
      </c>
      <c r="H44" s="39" t="s">
        <v>100</v>
      </c>
      <c r="I44" s="31">
        <v>7</v>
      </c>
      <c r="J44" s="34"/>
    </row>
    <row r="45" spans="1:10" s="8" customFormat="1" ht="60.75" customHeight="1" x14ac:dyDescent="0.25">
      <c r="A45" s="66">
        <f>IF(I45&lt;61,MAX($A$8:A44)+1,"")</f>
        <v>37</v>
      </c>
      <c r="B45" s="261"/>
      <c r="C45" s="68" t="s">
        <v>5</v>
      </c>
      <c r="D45" s="244"/>
      <c r="E45" s="254"/>
      <c r="F45" s="73" t="s">
        <v>56</v>
      </c>
      <c r="G45" s="237"/>
      <c r="H45" s="39" t="s">
        <v>27</v>
      </c>
      <c r="I45" s="31">
        <v>9</v>
      </c>
      <c r="J45" s="34"/>
    </row>
    <row r="46" spans="1:10" s="8" customFormat="1" ht="47.25" customHeight="1" x14ac:dyDescent="0.25">
      <c r="A46" s="66">
        <f>IF(I46&lt;61,MAX($A$8:A45)+1,"")</f>
        <v>38</v>
      </c>
      <c r="B46" s="261"/>
      <c r="C46" s="68" t="s">
        <v>5</v>
      </c>
      <c r="D46" s="244"/>
      <c r="E46" s="254"/>
      <c r="F46" s="73" t="s">
        <v>56</v>
      </c>
      <c r="G46" s="237"/>
      <c r="H46" s="39" t="s">
        <v>25</v>
      </c>
      <c r="I46" s="31">
        <v>6</v>
      </c>
      <c r="J46" s="34"/>
    </row>
    <row r="47" spans="1:10" s="8" customFormat="1" ht="57.75" customHeight="1" x14ac:dyDescent="0.25">
      <c r="A47" s="66">
        <f>IF(I47&lt;61,MAX($A$8:A46)+1,"")</f>
        <v>39</v>
      </c>
      <c r="B47" s="261"/>
      <c r="C47" s="68" t="s">
        <v>5</v>
      </c>
      <c r="D47" s="244"/>
      <c r="E47" s="254"/>
      <c r="F47" s="73" t="s">
        <v>56</v>
      </c>
      <c r="G47" s="237"/>
      <c r="H47" s="39" t="s">
        <v>28</v>
      </c>
      <c r="I47" s="31">
        <v>9</v>
      </c>
      <c r="J47" s="34"/>
    </row>
    <row r="48" spans="1:10" s="8" customFormat="1" ht="45.75" customHeight="1" x14ac:dyDescent="0.25">
      <c r="A48" s="66">
        <f>IF(I48&lt;61,MAX($A$8:A47)+1,"")</f>
        <v>40</v>
      </c>
      <c r="B48" s="261"/>
      <c r="C48" s="68" t="s">
        <v>5</v>
      </c>
      <c r="D48" s="244"/>
      <c r="E48" s="254"/>
      <c r="F48" s="73" t="s">
        <v>56</v>
      </c>
      <c r="G48" s="237"/>
      <c r="H48" s="39" t="s">
        <v>101</v>
      </c>
      <c r="I48" s="31">
        <v>6</v>
      </c>
      <c r="J48" s="34"/>
    </row>
    <row r="49" spans="1:10" s="8" customFormat="1" ht="34.5" customHeight="1" x14ac:dyDescent="0.25">
      <c r="A49" s="66">
        <f>IF(I49&lt;61,MAX($A$8:A48)+1,"")</f>
        <v>41</v>
      </c>
      <c r="B49" s="261"/>
      <c r="C49" s="68" t="s">
        <v>5</v>
      </c>
      <c r="D49" s="244"/>
      <c r="E49" s="254"/>
      <c r="F49" s="73" t="s">
        <v>56</v>
      </c>
      <c r="G49" s="237"/>
      <c r="H49" s="39" t="s">
        <v>102</v>
      </c>
      <c r="I49" s="31">
        <v>7</v>
      </c>
      <c r="J49" s="34"/>
    </row>
    <row r="50" spans="1:10" s="8" customFormat="1" ht="36" customHeight="1" x14ac:dyDescent="0.25">
      <c r="A50" s="66">
        <f>IF(I50&lt;61,MAX($A$8:A49)+1,"")</f>
        <v>42</v>
      </c>
      <c r="B50" s="261"/>
      <c r="C50" s="68" t="s">
        <v>5</v>
      </c>
      <c r="D50" s="244"/>
      <c r="E50" s="254"/>
      <c r="F50" s="73" t="s">
        <v>56</v>
      </c>
      <c r="G50" s="237"/>
      <c r="H50" s="39" t="s">
        <v>32</v>
      </c>
      <c r="I50" s="31">
        <v>9</v>
      </c>
      <c r="J50" s="34"/>
    </row>
    <row r="51" spans="1:10" s="8" customFormat="1" ht="55.5" customHeight="1" x14ac:dyDescent="0.25">
      <c r="A51" s="66">
        <f>IF(I51&lt;61,MAX($A$8:A50)+1,"")</f>
        <v>43</v>
      </c>
      <c r="B51" s="261"/>
      <c r="C51" s="68" t="s">
        <v>5</v>
      </c>
      <c r="D51" s="244"/>
      <c r="E51" s="254"/>
      <c r="F51" s="73" t="s">
        <v>56</v>
      </c>
      <c r="G51" s="237"/>
      <c r="H51" s="39" t="s">
        <v>29</v>
      </c>
      <c r="I51" s="31">
        <v>9</v>
      </c>
      <c r="J51" s="34"/>
    </row>
    <row r="52" spans="1:10" s="8" customFormat="1" ht="21" customHeight="1" x14ac:dyDescent="0.25">
      <c r="A52" s="66">
        <f>IF(I52&lt;61,MAX($A$8:A51)+1,"")</f>
        <v>44</v>
      </c>
      <c r="B52" s="261"/>
      <c r="C52" s="68" t="s">
        <v>5</v>
      </c>
      <c r="D52" s="244"/>
      <c r="E52" s="254"/>
      <c r="F52" s="73" t="s">
        <v>56</v>
      </c>
      <c r="G52" s="237"/>
      <c r="H52" s="39" t="s">
        <v>31</v>
      </c>
      <c r="I52" s="31">
        <v>9</v>
      </c>
      <c r="J52" s="34"/>
    </row>
    <row r="53" spans="1:10" s="8" customFormat="1" ht="31.5" customHeight="1" x14ac:dyDescent="0.25">
      <c r="A53" s="66">
        <f>IF(I53&lt;61,MAX($A$8:A52)+1,"")</f>
        <v>45</v>
      </c>
      <c r="B53" s="261"/>
      <c r="C53" s="68" t="s">
        <v>5</v>
      </c>
      <c r="D53" s="244"/>
      <c r="E53" s="254"/>
      <c r="F53" s="73" t="s">
        <v>56</v>
      </c>
      <c r="G53" s="237"/>
      <c r="H53" s="39" t="s">
        <v>103</v>
      </c>
      <c r="I53" s="31">
        <v>9</v>
      </c>
      <c r="J53" s="34"/>
    </row>
    <row r="54" spans="1:10" s="8" customFormat="1" ht="28.5" customHeight="1" x14ac:dyDescent="0.25">
      <c r="A54" s="66">
        <f>IF(I54&lt;61,MAX($A$8:A53)+1,"")</f>
        <v>46</v>
      </c>
      <c r="B54" s="261"/>
      <c r="C54" s="68" t="s">
        <v>5</v>
      </c>
      <c r="D54" s="244"/>
      <c r="E54" s="254"/>
      <c r="F54" s="73" t="s">
        <v>56</v>
      </c>
      <c r="G54" s="237"/>
      <c r="H54" s="39" t="s">
        <v>30</v>
      </c>
      <c r="I54" s="31">
        <v>9</v>
      </c>
      <c r="J54" s="34"/>
    </row>
    <row r="55" spans="1:10" s="8" customFormat="1" ht="58.5" customHeight="1" x14ac:dyDescent="0.25">
      <c r="A55" s="66">
        <f>IF(I55&lt;61,MAX($A$8:A54)+1,"")</f>
        <v>47</v>
      </c>
      <c r="B55" s="262"/>
      <c r="C55" s="68" t="s">
        <v>5</v>
      </c>
      <c r="D55" s="257"/>
      <c r="E55" s="255"/>
      <c r="F55" s="73" t="s">
        <v>56</v>
      </c>
      <c r="G55" s="237"/>
      <c r="H55" s="39" t="s">
        <v>59</v>
      </c>
      <c r="I55" s="31">
        <v>9</v>
      </c>
      <c r="J55" s="34"/>
    </row>
    <row r="56" spans="1:10" s="8" customFormat="1" ht="23.25" customHeight="1" x14ac:dyDescent="0.25">
      <c r="A56" s="66">
        <f>IF(I56&lt;61,MAX($A$8:A55)+1,"")</f>
        <v>48</v>
      </c>
      <c r="B56" s="225" t="s">
        <v>58</v>
      </c>
      <c r="C56" s="69" t="s">
        <v>58</v>
      </c>
      <c r="D56" s="258">
        <f>IF(SUM(I56:I61)=0,"",AVERAGE(I56:I64))</f>
        <v>8.1111111111111107</v>
      </c>
      <c r="E56" s="218" t="s">
        <v>60</v>
      </c>
      <c r="F56" s="72" t="s">
        <v>60</v>
      </c>
      <c r="G56" s="237">
        <f>IF(SUM(I56:I61)=0,"",AVERAGE(I56:I64))</f>
        <v>8.1111111111111107</v>
      </c>
      <c r="H56" s="39" t="s">
        <v>41</v>
      </c>
      <c r="I56" s="31">
        <v>8</v>
      </c>
      <c r="J56" s="32"/>
    </row>
    <row r="57" spans="1:10" s="8" customFormat="1" ht="34.5" customHeight="1" x14ac:dyDescent="0.25">
      <c r="A57" s="66">
        <f>IF(I57&lt;61,MAX($A$8:A56)+1,"")</f>
        <v>49</v>
      </c>
      <c r="B57" s="226"/>
      <c r="C57" s="69" t="s">
        <v>58</v>
      </c>
      <c r="D57" s="251"/>
      <c r="E57" s="219"/>
      <c r="F57" s="72" t="s">
        <v>60</v>
      </c>
      <c r="G57" s="237"/>
      <c r="H57" s="39" t="s">
        <v>26</v>
      </c>
      <c r="I57" s="31">
        <v>8</v>
      </c>
      <c r="J57" s="32"/>
    </row>
    <row r="58" spans="1:10" s="8" customFormat="1" ht="141" customHeight="1" x14ac:dyDescent="0.25">
      <c r="A58" s="66">
        <f>IF(I58&lt;61,MAX($A$8:A57)+1,"")</f>
        <v>50</v>
      </c>
      <c r="B58" s="226"/>
      <c r="C58" s="69" t="s">
        <v>58</v>
      </c>
      <c r="D58" s="251"/>
      <c r="E58" s="219"/>
      <c r="F58" s="72" t="s">
        <v>60</v>
      </c>
      <c r="G58" s="237"/>
      <c r="H58" s="39" t="s">
        <v>104</v>
      </c>
      <c r="I58" s="31">
        <v>7</v>
      </c>
      <c r="J58" s="32"/>
    </row>
    <row r="59" spans="1:10" s="8" customFormat="1" ht="42" customHeight="1" x14ac:dyDescent="0.25">
      <c r="A59" s="66">
        <f>IF(I59&lt;61,MAX($A$8:A58)+1,"")</f>
        <v>51</v>
      </c>
      <c r="B59" s="226"/>
      <c r="C59" s="69" t="s">
        <v>58</v>
      </c>
      <c r="D59" s="251"/>
      <c r="E59" s="219"/>
      <c r="F59" s="72" t="s">
        <v>60</v>
      </c>
      <c r="G59" s="237"/>
      <c r="H59" s="39" t="s">
        <v>33</v>
      </c>
      <c r="I59" s="31">
        <v>9</v>
      </c>
      <c r="J59" s="32"/>
    </row>
    <row r="60" spans="1:10" s="8" customFormat="1" ht="64.5" customHeight="1" x14ac:dyDescent="0.25">
      <c r="A60" s="66">
        <f>IF(I60&lt;61,MAX($A$8:A59)+1,"")</f>
        <v>52</v>
      </c>
      <c r="B60" s="226"/>
      <c r="C60" s="69" t="s">
        <v>58</v>
      </c>
      <c r="D60" s="251"/>
      <c r="E60" s="219"/>
      <c r="F60" s="72" t="s">
        <v>60</v>
      </c>
      <c r="G60" s="237"/>
      <c r="H60" s="39" t="s">
        <v>34</v>
      </c>
      <c r="I60" s="31">
        <v>7</v>
      </c>
      <c r="J60" s="32"/>
    </row>
    <row r="61" spans="1:10" s="8" customFormat="1" ht="40.5" customHeight="1" x14ac:dyDescent="0.25">
      <c r="A61" s="66">
        <f>IF(I61&lt;61,MAX($A$8:A60)+1,"")</f>
        <v>53</v>
      </c>
      <c r="B61" s="226"/>
      <c r="C61" s="69" t="s">
        <v>58</v>
      </c>
      <c r="D61" s="251"/>
      <c r="E61" s="219"/>
      <c r="F61" s="72" t="s">
        <v>60</v>
      </c>
      <c r="G61" s="237"/>
      <c r="H61" s="39" t="s">
        <v>35</v>
      </c>
      <c r="I61" s="31">
        <v>9</v>
      </c>
      <c r="J61" s="32"/>
    </row>
    <row r="62" spans="1:10" s="8" customFormat="1" ht="53.25" customHeight="1" x14ac:dyDescent="0.25">
      <c r="A62" s="66">
        <f>IF(I62&lt;61,MAX($A$8:A61)+1,"")</f>
        <v>54</v>
      </c>
      <c r="B62" s="226"/>
      <c r="C62" s="69" t="s">
        <v>58</v>
      </c>
      <c r="D62" s="251"/>
      <c r="E62" s="219"/>
      <c r="F62" s="72" t="s">
        <v>60</v>
      </c>
      <c r="G62" s="237"/>
      <c r="H62" s="40" t="s">
        <v>36</v>
      </c>
      <c r="I62" s="31">
        <v>8</v>
      </c>
      <c r="J62" s="32"/>
    </row>
    <row r="63" spans="1:10" s="8" customFormat="1" ht="40.5" customHeight="1" x14ac:dyDescent="0.25">
      <c r="A63" s="66">
        <f>IF(I63&lt;61,MAX($A$8:A62)+1,"")</f>
        <v>55</v>
      </c>
      <c r="B63" s="226"/>
      <c r="C63" s="69" t="s">
        <v>58</v>
      </c>
      <c r="D63" s="251"/>
      <c r="E63" s="219"/>
      <c r="F63" s="72" t="s">
        <v>60</v>
      </c>
      <c r="G63" s="237"/>
      <c r="H63" s="39" t="s">
        <v>38</v>
      </c>
      <c r="I63" s="31">
        <v>8</v>
      </c>
      <c r="J63" s="32"/>
    </row>
    <row r="64" spans="1:10" s="8" customFormat="1" ht="40.5" customHeight="1" x14ac:dyDescent="0.25">
      <c r="A64" s="66">
        <f>IF(I64&lt;61,MAX($A$8:A63)+1,"")</f>
        <v>56</v>
      </c>
      <c r="B64" s="227"/>
      <c r="C64" s="69" t="s">
        <v>58</v>
      </c>
      <c r="D64" s="252"/>
      <c r="E64" s="220"/>
      <c r="F64" s="72" t="s">
        <v>60</v>
      </c>
      <c r="G64" s="237"/>
      <c r="H64" s="39" t="s">
        <v>40</v>
      </c>
      <c r="I64" s="31">
        <v>9</v>
      </c>
      <c r="J64" s="32"/>
    </row>
    <row r="65" spans="1:10" s="8" customFormat="1" ht="54" customHeight="1" x14ac:dyDescent="0.25">
      <c r="A65" s="66">
        <f>IF(I65&lt;61,MAX($A$8:A64)+1,"")</f>
        <v>57</v>
      </c>
      <c r="B65" s="225" t="s">
        <v>57</v>
      </c>
      <c r="C65" s="69" t="s">
        <v>57</v>
      </c>
      <c r="D65" s="243">
        <f>IF(SUM(I65:I69)=0,"",AVERAGE(I65:I69))</f>
        <v>8.1999999999999993</v>
      </c>
      <c r="E65" s="218" t="s">
        <v>76</v>
      </c>
      <c r="F65" s="72" t="s">
        <v>76</v>
      </c>
      <c r="G65" s="237">
        <f>IF(SUM(I65:I69)=0,"",AVERAGE(I65:I69))</f>
        <v>8.1999999999999993</v>
      </c>
      <c r="H65" s="39" t="s">
        <v>37</v>
      </c>
      <c r="I65" s="31">
        <v>9</v>
      </c>
      <c r="J65" s="32"/>
    </row>
    <row r="66" spans="1:10" s="8" customFormat="1" ht="45" customHeight="1" x14ac:dyDescent="0.25">
      <c r="A66" s="66">
        <f>IF(I66&lt;61,MAX($A$8:A65)+1,"")</f>
        <v>58</v>
      </c>
      <c r="B66" s="226"/>
      <c r="C66" s="69" t="s">
        <v>57</v>
      </c>
      <c r="D66" s="244"/>
      <c r="E66" s="219"/>
      <c r="F66" s="72" t="s">
        <v>76</v>
      </c>
      <c r="G66" s="237"/>
      <c r="H66" s="40" t="s">
        <v>39</v>
      </c>
      <c r="I66" s="31">
        <v>5</v>
      </c>
      <c r="J66" s="32" t="s">
        <v>219</v>
      </c>
    </row>
    <row r="67" spans="1:10" s="8" customFormat="1" ht="41.25" customHeight="1" x14ac:dyDescent="0.25">
      <c r="A67" s="66">
        <f>IF(I67&lt;61,MAX($A$8:A66)+1,"")</f>
        <v>59</v>
      </c>
      <c r="B67" s="226"/>
      <c r="C67" s="69" t="s">
        <v>57</v>
      </c>
      <c r="D67" s="244"/>
      <c r="E67" s="219"/>
      <c r="F67" s="72" t="s">
        <v>76</v>
      </c>
      <c r="G67" s="237"/>
      <c r="H67" s="40" t="s">
        <v>79</v>
      </c>
      <c r="I67" s="31">
        <v>9</v>
      </c>
      <c r="J67" s="32"/>
    </row>
    <row r="68" spans="1:10" s="8" customFormat="1" ht="45.75" customHeight="1" x14ac:dyDescent="0.25">
      <c r="A68" s="66">
        <f>IF(I68&lt;61,MAX($A$8:A67)+1,"")</f>
        <v>60</v>
      </c>
      <c r="B68" s="226"/>
      <c r="C68" s="69" t="s">
        <v>57</v>
      </c>
      <c r="D68" s="244"/>
      <c r="E68" s="219"/>
      <c r="F68" s="72" t="s">
        <v>76</v>
      </c>
      <c r="G68" s="237"/>
      <c r="H68" s="40" t="s">
        <v>78</v>
      </c>
      <c r="I68" s="31">
        <v>9</v>
      </c>
      <c r="J68" s="32"/>
    </row>
    <row r="69" spans="1:10" s="8" customFormat="1" ht="57" customHeight="1" thickBot="1" x14ac:dyDescent="0.3">
      <c r="A69" s="66">
        <f>IF(I69&lt;61,MAX($A$8:A68)+1,"")</f>
        <v>61</v>
      </c>
      <c r="B69" s="227"/>
      <c r="C69" s="69" t="s">
        <v>57</v>
      </c>
      <c r="D69" s="245"/>
      <c r="E69" s="259"/>
      <c r="F69" s="72" t="s">
        <v>76</v>
      </c>
      <c r="G69" s="242"/>
      <c r="H69" s="41" t="s">
        <v>105</v>
      </c>
      <c r="I69" s="31">
        <v>9</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27" priority="46" operator="between">
      <formula>80.5</formula>
      <formula>100</formula>
    </cfRule>
    <cfRule type="cellIs" dxfId="26" priority="47" operator="between">
      <formula>60.5</formula>
      <formula>80.4</formula>
    </cfRule>
    <cfRule type="cellIs" dxfId="25" priority="48" operator="between">
      <formula>40.5</formula>
      <formula>60.4</formula>
    </cfRule>
    <cfRule type="cellIs" dxfId="24" priority="49" operator="between">
      <formula>20.5</formula>
      <formula>40.4</formula>
    </cfRule>
    <cfRule type="cellIs" dxfId="23" priority="50" operator="between">
      <formula>0.1</formula>
      <formula>20.4</formula>
    </cfRule>
  </conditionalFormatting>
  <conditionalFormatting sqref="D28 D56 D65">
    <cfRule type="cellIs" dxfId="22" priority="31" operator="between">
      <formula>80.5</formula>
      <formula>100</formula>
    </cfRule>
    <cfRule type="cellIs" dxfId="21" priority="32" operator="between">
      <formula>60.5</formula>
      <formula>80.4</formula>
    </cfRule>
    <cfRule type="cellIs" dxfId="20" priority="33" operator="between">
      <formula>40.5</formula>
      <formula>60.4</formula>
    </cfRule>
    <cfRule type="cellIs" dxfId="19" priority="34" operator="between">
      <formula>20.5</formula>
      <formula>40.4</formula>
    </cfRule>
    <cfRule type="cellIs" dxfId="18" priority="35" operator="between">
      <formula>0.1</formula>
      <formula>20.4</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13" activePane="bottomRight" state="frozen"/>
      <selection pane="topRight" activeCell="N1" sqref="N1"/>
      <selection pane="bottomLeft" activeCell="A7" sqref="A7"/>
      <selection pane="bottomRight" activeCell="G40" sqref="G40"/>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4"/>
      <c r="D4" s="265"/>
      <c r="E4" s="270" t="s">
        <v>107</v>
      </c>
      <c r="F4" s="270"/>
      <c r="G4" s="270"/>
      <c r="H4" s="270"/>
      <c r="I4" s="270"/>
      <c r="J4" s="270"/>
      <c r="K4" s="270"/>
      <c r="L4" s="271"/>
      <c r="M4" s="56"/>
    </row>
    <row r="5" spans="1:13" s="8" customFormat="1" ht="24" thickBot="1" x14ac:dyDescent="0.4">
      <c r="A5" s="51"/>
      <c r="B5" s="55"/>
      <c r="C5" s="266"/>
      <c r="D5" s="267"/>
      <c r="E5" s="268" t="s">
        <v>77</v>
      </c>
      <c r="F5" s="268"/>
      <c r="G5" s="268"/>
      <c r="H5" s="268"/>
      <c r="I5" s="268"/>
      <c r="J5" s="268"/>
      <c r="K5" s="268"/>
      <c r="L5" s="269"/>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2" t="s">
        <v>65</v>
      </c>
      <c r="D7" s="272"/>
      <c r="E7" s="272"/>
      <c r="F7" s="272"/>
      <c r="G7" s="272"/>
      <c r="H7" s="272"/>
      <c r="I7" s="272"/>
      <c r="J7" s="272"/>
      <c r="K7" s="272"/>
      <c r="L7" s="272"/>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8.2295081967213122</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8.4571428571428573</v>
      </c>
      <c r="G35" s="57"/>
      <c r="H35" s="57"/>
      <c r="I35" s="57"/>
      <c r="J35" s="57"/>
      <c r="K35" s="57"/>
      <c r="L35" s="57"/>
      <c r="M35" s="56"/>
    </row>
    <row r="36" spans="1:13" s="8" customFormat="1" x14ac:dyDescent="0.25">
      <c r="A36" s="51"/>
      <c r="B36" s="55"/>
      <c r="C36" s="57"/>
      <c r="D36" s="57" t="str">
        <f>AUTODIAGNÓSTICO!B28</f>
        <v>EJECUTAR</v>
      </c>
      <c r="E36" s="57">
        <v>100</v>
      </c>
      <c r="F36" s="57">
        <f>AUTODIAGNÓSTICO!D28</f>
        <v>8.2142857142857135</v>
      </c>
      <c r="G36" s="57"/>
      <c r="H36" s="57"/>
      <c r="I36" s="57"/>
      <c r="J36" s="57"/>
      <c r="K36" s="57"/>
      <c r="L36" s="57"/>
      <c r="M36" s="56"/>
    </row>
    <row r="37" spans="1:13" s="8" customFormat="1" x14ac:dyDescent="0.25">
      <c r="A37" s="51"/>
      <c r="B37" s="55"/>
      <c r="C37" s="57"/>
      <c r="D37" s="57" t="str">
        <f>AUTODIAGNÓSTICO!B56</f>
        <v>VERIFICAR</v>
      </c>
      <c r="E37" s="57">
        <v>100</v>
      </c>
      <c r="F37" s="57">
        <f>AUTODIAGNÓSTICO!D56</f>
        <v>8.1111111111111107</v>
      </c>
      <c r="G37" s="57"/>
      <c r="H37" s="57"/>
      <c r="I37" s="57"/>
      <c r="J37" s="57"/>
      <c r="K37" s="57"/>
      <c r="L37" s="57"/>
      <c r="M37" s="56"/>
    </row>
    <row r="38" spans="1:13" s="8" customFormat="1" x14ac:dyDescent="0.25">
      <c r="A38" s="51"/>
      <c r="B38" s="55"/>
      <c r="C38" s="57"/>
      <c r="D38" s="57" t="str">
        <f>AUTODIAGNÓSTICO!B65</f>
        <v>ACTUAR</v>
      </c>
      <c r="E38" s="57">
        <v>100</v>
      </c>
      <c r="F38" s="57">
        <f>AUTODIAGNÓSTICO!D65</f>
        <v>8.1999999999999993</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3" t="s">
        <v>70</v>
      </c>
      <c r="D56" s="263"/>
      <c r="E56" s="263"/>
      <c r="F56" s="263"/>
      <c r="G56" s="263"/>
      <c r="H56" s="263"/>
      <c r="I56" s="263"/>
      <c r="J56" s="263"/>
      <c r="K56" s="263"/>
      <c r="L56" s="263"/>
      <c r="M56" s="56"/>
    </row>
    <row r="57" spans="1:13" s="8" customFormat="1" x14ac:dyDescent="0.25">
      <c r="A57" s="51"/>
      <c r="B57" s="55"/>
      <c r="C57" s="113"/>
      <c r="D57" s="113"/>
      <c r="E57" s="113"/>
      <c r="F57" s="113"/>
      <c r="G57" s="113"/>
      <c r="H57" s="113"/>
      <c r="I57" s="113"/>
      <c r="J57" s="113"/>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8.3333333333333339</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8.5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8.1666666666666661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8.2857142857142865</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3" t="s">
        <v>71</v>
      </c>
      <c r="D78" s="263"/>
      <c r="E78" s="263"/>
      <c r="F78" s="263"/>
      <c r="G78" s="263"/>
      <c r="H78" s="263"/>
      <c r="I78" s="263"/>
      <c r="J78" s="263"/>
      <c r="K78" s="263"/>
      <c r="L78" s="263"/>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8.2857142857142865</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8.3333333333333339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8.3333333333333339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8.1666666666666661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3" t="s">
        <v>72</v>
      </c>
      <c r="D102" s="263"/>
      <c r="E102" s="263"/>
      <c r="F102" s="263"/>
      <c r="G102" s="263"/>
      <c r="H102" s="263"/>
      <c r="I102" s="263"/>
      <c r="J102" s="263"/>
      <c r="K102" s="263"/>
      <c r="L102" s="263"/>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8.1111111111111107</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3" t="s">
        <v>73</v>
      </c>
      <c r="D128" s="263"/>
      <c r="E128" s="263"/>
      <c r="F128" s="263"/>
      <c r="G128" s="263"/>
      <c r="H128" s="263"/>
      <c r="I128" s="263"/>
      <c r="J128" s="263"/>
      <c r="K128" s="263"/>
      <c r="L128" s="263"/>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8.1999999999999993</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tabSelected="1" workbookViewId="0">
      <pane xSplit="6" ySplit="2" topLeftCell="G7" activePane="bottomRight" state="frozen"/>
      <selection pane="topRight" activeCell="F1" sqref="F1"/>
      <selection pane="bottomLeft" activeCell="A3" sqref="A3"/>
      <selection pane="bottomRight" activeCell="E17" sqref="E17"/>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3" t="s">
        <v>108</v>
      </c>
      <c r="D8" s="273"/>
      <c r="E8" s="273"/>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4">
        <f>AUTODIAGNÓSTICO!E6</f>
        <v>0</v>
      </c>
      <c r="D11" s="275"/>
      <c r="E11" s="22">
        <f>AUTODIAGNÓSTICO!I6</f>
        <v>8.2295081967213122</v>
      </c>
      <c r="F11" s="23"/>
    </row>
    <row r="12" spans="2:6" s="8" customFormat="1" ht="45" customHeight="1" thickBot="1" x14ac:dyDescent="0.3">
      <c r="B12" s="12"/>
      <c r="C12" s="276"/>
      <c r="D12" s="277"/>
      <c r="E12" s="24" t="str">
        <f>IF(E11="","",IF(E11&lt;=50,"NIVEL INICIAL",IF(E11&lt;=80,"NIVEL CONSOLIDACIÓN","NIVEL PERFECCIONAMIENTO")))</f>
        <v>NIVEL INICIAL</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71" zoomScale="60" zoomScaleNormal="60" workbookViewId="0">
      <selection activeCell="K74" sqref="K74:L7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8" t="s">
        <v>121</v>
      </c>
      <c r="L7" s="279"/>
      <c r="N7">
        <v>2026</v>
      </c>
      <c r="O7">
        <v>2026</v>
      </c>
    </row>
    <row r="8" spans="1:15" ht="28.5" customHeight="1" thickBot="1" x14ac:dyDescent="0.3">
      <c r="A8" s="280" t="s">
        <v>145</v>
      </c>
      <c r="B8" s="310"/>
      <c r="C8" s="281"/>
      <c r="D8" s="280" t="s">
        <v>122</v>
      </c>
      <c r="E8" s="310"/>
      <c r="F8" s="311" t="s">
        <v>123</v>
      </c>
      <c r="G8" s="312"/>
      <c r="H8" s="80" t="s">
        <v>124</v>
      </c>
      <c r="I8" s="280" t="s">
        <v>125</v>
      </c>
      <c r="J8" s="281"/>
      <c r="K8" s="79" t="s">
        <v>126</v>
      </c>
      <c r="L8" s="79" t="s">
        <v>127</v>
      </c>
      <c r="N8">
        <v>2027</v>
      </c>
      <c r="O8">
        <v>2027</v>
      </c>
    </row>
    <row r="9" spans="1:15" x14ac:dyDescent="0.25">
      <c r="A9" s="282"/>
      <c r="B9" s="283"/>
      <c r="C9" s="284"/>
      <c r="D9" s="303" t="s">
        <v>239</v>
      </c>
      <c r="E9" s="303"/>
      <c r="F9" s="291" t="s">
        <v>300</v>
      </c>
      <c r="G9" s="292"/>
      <c r="H9" s="292" t="s">
        <v>240</v>
      </c>
      <c r="I9" s="297" t="s">
        <v>241</v>
      </c>
      <c r="J9" s="298"/>
      <c r="K9" s="307">
        <v>2022</v>
      </c>
      <c r="L9" s="306">
        <v>2023</v>
      </c>
      <c r="M9" s="81"/>
      <c r="N9">
        <v>2028</v>
      </c>
      <c r="O9">
        <v>2028</v>
      </c>
    </row>
    <row r="10" spans="1:15" x14ac:dyDescent="0.25">
      <c r="A10" s="285"/>
      <c r="B10" s="286"/>
      <c r="C10" s="287"/>
      <c r="D10" s="304"/>
      <c r="E10" s="304"/>
      <c r="F10" s="293"/>
      <c r="G10" s="294"/>
      <c r="H10" s="294"/>
      <c r="I10" s="299" t="s">
        <v>242</v>
      </c>
      <c r="J10" s="300"/>
      <c r="K10" s="307"/>
      <c r="L10" s="307"/>
      <c r="M10" s="81"/>
      <c r="N10">
        <v>2029</v>
      </c>
      <c r="O10">
        <v>2029</v>
      </c>
    </row>
    <row r="11" spans="1:15" x14ac:dyDescent="0.25">
      <c r="A11" s="285"/>
      <c r="B11" s="286"/>
      <c r="C11" s="287"/>
      <c r="D11" s="304"/>
      <c r="E11" s="304"/>
      <c r="F11" s="293"/>
      <c r="G11" s="294"/>
      <c r="H11" s="294"/>
      <c r="I11" s="299"/>
      <c r="J11" s="300"/>
      <c r="K11" s="307"/>
      <c r="L11" s="307"/>
      <c r="M11" s="81"/>
      <c r="N11">
        <v>2030</v>
      </c>
      <c r="O11">
        <v>2030</v>
      </c>
    </row>
    <row r="12" spans="1:15" x14ac:dyDescent="0.25">
      <c r="A12" s="285"/>
      <c r="B12" s="286"/>
      <c r="C12" s="287"/>
      <c r="D12" s="304"/>
      <c r="E12" s="304"/>
      <c r="F12" s="293"/>
      <c r="G12" s="294"/>
      <c r="H12" s="294"/>
      <c r="I12" s="299"/>
      <c r="J12" s="300"/>
      <c r="K12" s="307"/>
      <c r="L12" s="307"/>
      <c r="M12" s="81"/>
      <c r="N12">
        <v>2031</v>
      </c>
      <c r="O12">
        <v>2031</v>
      </c>
    </row>
    <row r="13" spans="1:15" ht="15.75" thickBot="1" x14ac:dyDescent="0.3">
      <c r="A13" s="288"/>
      <c r="B13" s="289"/>
      <c r="C13" s="290"/>
      <c r="D13" s="305"/>
      <c r="E13" s="305"/>
      <c r="F13" s="295"/>
      <c r="G13" s="296"/>
      <c r="H13" s="296"/>
      <c r="I13" s="301"/>
      <c r="J13" s="302"/>
      <c r="K13" s="309"/>
      <c r="L13" s="308"/>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str">
        <f>VLOOKUP(A16,AUTODIAGNÓSTICO!$A$9:$J$69,3,0)</f>
        <v>PLANEAR</v>
      </c>
      <c r="C16" s="50" t="str">
        <f>VLOOKUP(A16,AUTODIAGNÓSTICO!A9:J69,6,0)</f>
        <v>Sensibilizar frente al proceso de Rendición de Cuentas</v>
      </c>
      <c r="D16" s="50" t="str">
        <f>VLOOKUP(A16,AUTODIAGNÓSTICO!A9:J69,8,0)</f>
        <v>Dialogar y capacitar el equipo de trabajo sobre la rendiicón de cuentas y la importancia de dar a conocer la información a la comunidad educativa.</v>
      </c>
      <c r="E16" s="78">
        <f>VLOOKUP(A16,AUTODIAGNÓSTICO!$A$9:$J$69,9,0)</f>
        <v>9</v>
      </c>
      <c r="F16" s="47" t="s">
        <v>223</v>
      </c>
      <c r="G16" s="47" t="s">
        <v>224</v>
      </c>
      <c r="H16" s="47" t="s">
        <v>225</v>
      </c>
      <c r="I16" s="47" t="s">
        <v>226</v>
      </c>
      <c r="J16" s="47" t="s">
        <v>227</v>
      </c>
      <c r="K16" s="48">
        <v>44945</v>
      </c>
      <c r="L16" s="48">
        <v>44945</v>
      </c>
    </row>
    <row r="17" spans="1:12" ht="120" x14ac:dyDescent="0.25">
      <c r="A17" s="49">
        <v>2</v>
      </c>
      <c r="B17" s="50" t="str">
        <f>VLOOKUP(A17,AUTODIAGNÓSTICO!$A$9:$J$69,3,0)</f>
        <v>PLANEAR</v>
      </c>
      <c r="C17" s="50" t="str">
        <f>VLOOKUP(A17,AUTODIAGNÓSTICO!A10:J70,6,0)</f>
        <v>Analizar las debilidades y fortalezas para la rendicón de cuentas</v>
      </c>
      <c r="D17" s="50"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8">
        <f>VLOOKUP(A17,AUTODIAGNÓSTICO!$A$9:$J$69,9,0)</f>
        <v>9</v>
      </c>
      <c r="F17" s="47" t="s">
        <v>235</v>
      </c>
      <c r="G17" s="47" t="s">
        <v>232</v>
      </c>
      <c r="H17" s="47" t="s">
        <v>228</v>
      </c>
      <c r="I17" s="47" t="s">
        <v>229</v>
      </c>
      <c r="J17" s="47" t="s">
        <v>230</v>
      </c>
      <c r="K17" s="48">
        <v>44945</v>
      </c>
      <c r="L17" s="48">
        <v>44945</v>
      </c>
    </row>
    <row r="18" spans="1:12" ht="165" x14ac:dyDescent="0.25">
      <c r="A18" s="49">
        <v>3</v>
      </c>
      <c r="B18" s="50" t="str">
        <f>VLOOKUP(A18,AUTODIAGNÓSTICO!$A$9:$J$69,3,0)</f>
        <v>PLANEAR</v>
      </c>
      <c r="C18" s="50" t="str">
        <f>VLOOKUP(A18,AUTODIAGNÓSTICO!A11:J71,6,0)</f>
        <v>Analizar las debilidades y fortalezas para la rendicón de cuentas</v>
      </c>
      <c r="D18" s="50"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8">
        <f>VLOOKUP(A18,AUTODIAGNÓSTICO!$A$9:$J$69,9,0)</f>
        <v>8</v>
      </c>
      <c r="F18" s="47" t="s">
        <v>231</v>
      </c>
      <c r="G18" s="47" t="s">
        <v>232</v>
      </c>
      <c r="H18" s="47" t="s">
        <v>233</v>
      </c>
      <c r="I18" s="47" t="s">
        <v>229</v>
      </c>
      <c r="J18" s="47" t="s">
        <v>230</v>
      </c>
      <c r="K18" s="48">
        <v>44945</v>
      </c>
      <c r="L18" s="48">
        <v>44945</v>
      </c>
    </row>
    <row r="19" spans="1:12" ht="75" x14ac:dyDescent="0.25">
      <c r="A19" s="49">
        <v>4</v>
      </c>
      <c r="B19" s="50" t="str">
        <f>VLOOKUP(A19,AUTODIAGNÓSTICO!$A$9:$J$69,3,0)</f>
        <v>PLANEAR</v>
      </c>
      <c r="C19" s="50" t="str">
        <f>VLOOKUP(A19,AUTODIAGNÓSTICO!A12:J72,6,0)</f>
        <v>Analizar las debilidades y fortalezas para la rendicón de cuentas</v>
      </c>
      <c r="D19" s="50" t="str">
        <f>VLOOKUP(A19,AUTODIAGNÓSTICO!A12:J72,8,0)</f>
        <v>Socializar al interior del establecimiento educatio, los resultados del diagnóstico del proceso de rendición de cuentas institucional.</v>
      </c>
      <c r="E19" s="78">
        <f>VLOOKUP(A19,AUTODIAGNÓSTICO!$A$9:$J$69,9,0)</f>
        <v>8</v>
      </c>
      <c r="F19" s="47" t="s">
        <v>236</v>
      </c>
      <c r="G19" s="47" t="s">
        <v>234</v>
      </c>
      <c r="H19" s="47" t="s">
        <v>237</v>
      </c>
      <c r="I19" s="47" t="s">
        <v>229</v>
      </c>
      <c r="J19" s="47" t="s">
        <v>238</v>
      </c>
      <c r="K19" s="48">
        <v>44945</v>
      </c>
      <c r="L19" s="48">
        <v>44945</v>
      </c>
    </row>
    <row r="20" spans="1:12" ht="90" x14ac:dyDescent="0.25">
      <c r="A20" s="49">
        <v>5</v>
      </c>
      <c r="B20" s="50" t="str">
        <f>VLOOKUP(A20,AUTODIAGNÓSTICO!$A$9:$J$69,3,0)</f>
        <v>PLANEAR</v>
      </c>
      <c r="C20" s="50" t="str">
        <f>VLOOKUP(A20,AUTODIAGNÓSTICO!A13:J73,6,0)</f>
        <v>Identificar espacios de articulación y cooperación para la rendición de cuentas</v>
      </c>
      <c r="D20" s="50" t="str">
        <f>VLOOKUP(A20,AUTODIAGNÓSTICO!A13:J73,8,0)</f>
        <v>Establecer temas e informes, mecanismos de interlocución y retroalimentación para articular la intervención en el proceso de rendición de cuentas.</v>
      </c>
      <c r="E20" s="78">
        <f>VLOOKUP(A20,AUTODIAGNÓSTICO!$A$9:$J$69,9,0)</f>
        <v>9</v>
      </c>
      <c r="F20" s="47" t="s">
        <v>301</v>
      </c>
      <c r="G20" s="47" t="s">
        <v>302</v>
      </c>
      <c r="H20" s="47" t="s">
        <v>303</v>
      </c>
      <c r="I20" s="47" t="s">
        <v>226</v>
      </c>
      <c r="J20" s="47" t="s">
        <v>246</v>
      </c>
      <c r="K20" s="48">
        <v>44945</v>
      </c>
      <c r="L20" s="48">
        <v>44945</v>
      </c>
    </row>
    <row r="21" spans="1:12" ht="90" x14ac:dyDescent="0.25">
      <c r="A21" s="49">
        <v>6</v>
      </c>
      <c r="B21" s="50" t="str">
        <f>VLOOKUP(A21,AUTODIAGNÓSTICO!$A$9:$J$69,3,0)</f>
        <v>PLANEAR</v>
      </c>
      <c r="C21" s="50" t="str">
        <f>VLOOKUP(A21,AUTODIAGNÓSTICO!A14:J74,6,0)</f>
        <v>Identificar espacios de articulación y cooperación para la rendición de cuentas</v>
      </c>
      <c r="D21" s="50" t="str">
        <f>VLOOKUP(A21,AUTODIAGNÓSTICO!A14:J74,8,0)</f>
        <v>Conformar y capacitar un equipo de trabajo que lidere el proceso de planeación y ejecución de los ejercicios de rendición de cuentas.</v>
      </c>
      <c r="E21" s="78">
        <f>VLOOKUP(A21,AUTODIAGNÓSTICO!$A$9:$J$69,9,0)</f>
        <v>8</v>
      </c>
      <c r="F21" s="47" t="s">
        <v>243</v>
      </c>
      <c r="G21" s="47" t="s">
        <v>244</v>
      </c>
      <c r="H21" s="47" t="s">
        <v>245</v>
      </c>
      <c r="I21" s="47" t="s">
        <v>226</v>
      </c>
      <c r="J21" s="47" t="s">
        <v>246</v>
      </c>
      <c r="K21" s="48">
        <v>44945</v>
      </c>
      <c r="L21" s="48">
        <v>44945</v>
      </c>
    </row>
    <row r="22" spans="1:12" ht="150" x14ac:dyDescent="0.25">
      <c r="A22" s="49">
        <v>7</v>
      </c>
      <c r="B22" s="50" t="str">
        <f>VLOOKUP(A22,AUTODIAGNÓSTICO!$A$9:$J$69,3,0)</f>
        <v>PLANEAR</v>
      </c>
      <c r="C22" s="50" t="str">
        <f>VLOOKUP(A22,AUTODIAGNÓSTICO!A15:J75,6,0)</f>
        <v>Construir la estrategia de rendición de cuentas
 Paso 1. 
Identificación de los espacios de diálogo en los que la entidad rendirá cuentas</v>
      </c>
      <c r="D22" s="50" t="str">
        <f>VLOOKUP(A22,AUTODIAGNÓSTICO!A15:J75,8,0)</f>
        <v>Asociar las metas y actividades formuladas en el Plan de Mejoramiento Institucional (PMI) con los derechos que se están garantizando a través de la gestión institucional.</v>
      </c>
      <c r="E22" s="78">
        <f>VLOOKUP(A22,AUTODIAGNÓSTICO!$A$9:$J$69,9,0)</f>
        <v>9</v>
      </c>
      <c r="F22" s="47" t="s">
        <v>247</v>
      </c>
      <c r="G22" s="47" t="s">
        <v>248</v>
      </c>
      <c r="H22" s="47" t="s">
        <v>249</v>
      </c>
      <c r="I22" s="47" t="s">
        <v>250</v>
      </c>
      <c r="J22" s="47" t="s">
        <v>230</v>
      </c>
      <c r="K22" s="48">
        <v>44945</v>
      </c>
      <c r="L22" s="48">
        <v>44945</v>
      </c>
    </row>
    <row r="23" spans="1:12" ht="150" x14ac:dyDescent="0.25">
      <c r="A23" s="49">
        <v>8</v>
      </c>
      <c r="B23" s="50" t="str">
        <f>VLOOKUP(A23,AUTODIAGNÓSTICO!$A$9:$J$69,3,0)</f>
        <v>PLANEAR</v>
      </c>
      <c r="C23" s="50" t="str">
        <f>VLOOKUP(A23,AUTODIAGNÓSTICO!A16:J76,6,0)</f>
        <v>Construir la estrategia de rendición de cuentas
 Paso 1. 
Identificación de los espacios de diálogo en los que la entidad rendirá cuentas</v>
      </c>
      <c r="D23" s="50" t="str">
        <f>VLOOKUP(A23,AUTODIAGNÓSTICO!A16:J76,8,0)</f>
        <v>Identificar los espacios y mecanismos de las actividades permanentes institucionales que pueden utilizarse como ejercicios de diálogo para la rendición de cuentas tales como: mesas de trabajo, foros, reuniones, etc.</v>
      </c>
      <c r="E23" s="78">
        <f>VLOOKUP(A23,AUTODIAGNÓSTICO!$A$9:$J$69,9,0)</f>
        <v>9</v>
      </c>
      <c r="F23" s="47" t="s">
        <v>251</v>
      </c>
      <c r="G23" s="47" t="s">
        <v>252</v>
      </c>
      <c r="H23" s="47" t="s">
        <v>253</v>
      </c>
      <c r="I23" s="47" t="s">
        <v>226</v>
      </c>
      <c r="J23" s="47" t="s">
        <v>246</v>
      </c>
      <c r="K23" s="48">
        <v>44945</v>
      </c>
      <c r="L23" s="48">
        <v>44945</v>
      </c>
    </row>
    <row r="24" spans="1:12" ht="150" x14ac:dyDescent="0.25">
      <c r="A24" s="49">
        <v>9</v>
      </c>
      <c r="B24" s="50" t="str">
        <f>VLOOKUP(A24,AUTODIAGNÓSTICO!$A$9:$J$69,3,0)</f>
        <v>PLANEAR</v>
      </c>
      <c r="C24" s="50" t="str">
        <f>VLOOKUP(A24,AUTODIAGNÓSTICO!A17:J77,6,0)</f>
        <v>Construir la estrategia de rendición de cuentas
 Paso 1. 
Identificación de los espacios de diálogo en los que la entidad rendirá cuentas</v>
      </c>
      <c r="D24" s="50" t="str">
        <f>VLOOKUP(A24,AUTODIAGNÓSTICO!A17:J77,8,0)</f>
        <v>Definir, de acuerdo  al diagnóstico y la priorización de programas, proyectos y servicios, los espacios de diálogo de rendición de cel establecimeitno educativo durante la vigencia.</v>
      </c>
      <c r="E24" s="78">
        <f>VLOOKUP(A24,AUTODIAGNÓSTICO!$A$9:$J$69,9,0)</f>
        <v>8</v>
      </c>
      <c r="F24" s="47" t="s">
        <v>254</v>
      </c>
      <c r="G24" s="47" t="s">
        <v>255</v>
      </c>
      <c r="H24" s="47" t="s">
        <v>256</v>
      </c>
      <c r="I24" s="47" t="s">
        <v>226</v>
      </c>
      <c r="J24" s="47" t="s">
        <v>246</v>
      </c>
      <c r="K24" s="48">
        <v>44945</v>
      </c>
      <c r="L24" s="48">
        <v>44945</v>
      </c>
    </row>
    <row r="25" spans="1:12" ht="150" x14ac:dyDescent="0.25">
      <c r="A25" s="49">
        <v>10</v>
      </c>
      <c r="B25" s="50" t="str">
        <f>VLOOKUP(A25,AUTODIAGNÓSTICO!$A$9:$J$69,3,0)</f>
        <v>PLANEAR</v>
      </c>
      <c r="C25" s="50" t="str">
        <f>VLOOKUP(A25,AUTODIAGNÓSTICO!A18:J78,6,0)</f>
        <v>Construir la estrategia de rendición de cuentas
 Paso 1. 
Identificación de los espacios de diálogo en los que la entidad rendirá cuentas</v>
      </c>
      <c r="D25" s="50"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8">
        <f>VLOOKUP(A25,AUTODIAGNÓSTICO!$A$9:$J$69,9,0)</f>
        <v>7</v>
      </c>
      <c r="F25" s="47" t="s">
        <v>257</v>
      </c>
      <c r="G25" s="47" t="s">
        <v>258</v>
      </c>
      <c r="H25" s="47" t="s">
        <v>259</v>
      </c>
      <c r="I25" s="47" t="s">
        <v>226</v>
      </c>
      <c r="J25" s="47" t="s">
        <v>246</v>
      </c>
      <c r="K25" s="48">
        <v>44945</v>
      </c>
      <c r="L25" s="48">
        <v>44945</v>
      </c>
    </row>
    <row r="26" spans="1:12" ht="150" x14ac:dyDescent="0.25">
      <c r="A26" s="49">
        <v>11</v>
      </c>
      <c r="B26" s="50" t="str">
        <f>VLOOKUP(A26,AUTODIAGNÓSTICO!$A$9:$J$69,3,0)</f>
        <v>PLANEAR</v>
      </c>
      <c r="C26" s="50" t="str">
        <f>VLOOKUP(A26,AUTODIAGNÓSTICO!A19:J79,6,0)</f>
        <v>Construir la estrategia de rendición de cuentas
 Paso 1. 
Identificación de los espacios de diálogo en los que la entidad rendirá cuentas</v>
      </c>
      <c r="D26" s="50" t="str">
        <f>VLOOKUP(A26,AUTODIAGNÓSTICO!A19:J79,8,0)</f>
        <v xml:space="preserve">Clasificar los interlocutores que convocará a los espacios de diálogo para la rendición de cuentas, e identificar si están incluidos en al menos una de las actividades e instancias ya identificadas. </v>
      </c>
      <c r="E26" s="78">
        <f>VLOOKUP(A26,AUTODIAGNÓSTICO!$A$9:$J$69,9,0)</f>
        <v>8</v>
      </c>
      <c r="F26" s="47" t="s">
        <v>260</v>
      </c>
      <c r="G26" s="47" t="s">
        <v>261</v>
      </c>
      <c r="H26" s="47" t="s">
        <v>262</v>
      </c>
      <c r="I26" s="47" t="s">
        <v>226</v>
      </c>
      <c r="J26" s="47" t="s">
        <v>246</v>
      </c>
      <c r="K26" s="48">
        <v>44945</v>
      </c>
      <c r="L26" s="48">
        <v>44945</v>
      </c>
    </row>
    <row r="27" spans="1:12" ht="150" x14ac:dyDescent="0.25">
      <c r="A27" s="49">
        <v>12</v>
      </c>
      <c r="B27" s="50" t="str">
        <f>VLOOKUP(A27,AUTODIAGNÓSTICO!$A$9:$J$69,3,0)</f>
        <v>PLANEAR</v>
      </c>
      <c r="C27" s="50" t="str">
        <f>VLOOKUP(A27,AUTODIAGNÓSTICO!A20:J80,6,0)</f>
        <v>Construir la estrategia de rendición de cuentas
 Paso 1. 
Identificación de los espacios de diálogo en los que la entidad rendirá cuentas</v>
      </c>
      <c r="D27" s="50" t="str">
        <f>VLOOKUP(A27,AUTODIAGNÓSTICO!A20:J80,8,0)</f>
        <v>Formular los objetivos, metas e indicadores de la estrategia de rendición de cuentas.</v>
      </c>
      <c r="E27" s="78">
        <f>VLOOKUP(A27,AUTODIAGNÓSTICO!$A$9:$J$69,9,0)</f>
        <v>8</v>
      </c>
      <c r="F27" s="111" t="s">
        <v>263</v>
      </c>
      <c r="G27" s="47" t="s">
        <v>264</v>
      </c>
      <c r="H27" s="47" t="s">
        <v>265</v>
      </c>
      <c r="I27" s="47" t="s">
        <v>226</v>
      </c>
      <c r="J27" s="47" t="s">
        <v>230</v>
      </c>
      <c r="K27" s="48">
        <v>44945</v>
      </c>
      <c r="L27" s="48">
        <v>44945</v>
      </c>
    </row>
    <row r="28" spans="1:12" ht="165" x14ac:dyDescent="0.25">
      <c r="A28" s="49">
        <v>13</v>
      </c>
      <c r="B28" s="50" t="str">
        <f>VLOOKUP(A28,AUTODIAGNÓSTICO!$A$9:$J$69,3,0)</f>
        <v>PLANEAR</v>
      </c>
      <c r="C28" s="50" t="str">
        <f>VLOOKUP(A28,AUTODIAGNÓSTICO!A21:J81,6,0)</f>
        <v>Construir la estrategia de rendición de cuentas 
 Paso 2. 
Definir la estrategia para implementar el ejercicio de rendición de cuentas</v>
      </c>
      <c r="D28" s="50" t="str">
        <f>VLOOKUP(A28,AUTODIAGNÓSTICO!A21:J81,8,0)</f>
        <v>Definir las actividades necesarias para el desarrollo de cada una de las etapas de la estrategia de las rendición de cuentas.</v>
      </c>
      <c r="E28" s="78">
        <f>VLOOKUP(A28,AUTODIAGNÓSTICO!$A$9:$J$69,9,0)</f>
        <v>8</v>
      </c>
      <c r="F28" s="47" t="s">
        <v>266</v>
      </c>
      <c r="G28" s="47" t="s">
        <v>267</v>
      </c>
      <c r="H28" s="47"/>
      <c r="I28" s="47" t="s">
        <v>226</v>
      </c>
      <c r="J28" s="47" t="s">
        <v>230</v>
      </c>
      <c r="K28" s="48">
        <v>44945</v>
      </c>
      <c r="L28" s="48">
        <v>44945</v>
      </c>
    </row>
    <row r="29" spans="1:12" ht="165" x14ac:dyDescent="0.25">
      <c r="A29" s="49">
        <v>14</v>
      </c>
      <c r="B29" s="50" t="str">
        <f>VLOOKUP(A29,AUTODIAGNÓSTICO!$A$9:$J$69,3,0)</f>
        <v>PLANEAR</v>
      </c>
      <c r="C29" s="50" t="str">
        <f>VLOOKUP(A29,AUTODIAGNÓSTICO!A22:J82,6,0)</f>
        <v>Construir la estrategia de rendición de cuentas 
 Paso 2. 
Definir la estrategia para implementar el ejercicio de rendición de cuentas</v>
      </c>
      <c r="D29" s="50" t="str">
        <f>VLOOKUP(A29,AUTODIAGNÓSTICO!A22:J82,8,0)</f>
        <v>Definir el presupuesto asociado a las actividades que se implementarán en el establecimiento educativo para llevar a cabo los ejercicios de rendición de cuentas.</v>
      </c>
      <c r="E29" s="78">
        <f>VLOOKUP(A29,AUTODIAGNÓSTICO!$A$9:$J$69,9,0)</f>
        <v>8</v>
      </c>
      <c r="F29" s="47" t="s">
        <v>268</v>
      </c>
      <c r="G29" s="47" t="s">
        <v>269</v>
      </c>
      <c r="H29" s="47" t="s">
        <v>270</v>
      </c>
      <c r="I29" s="47" t="s">
        <v>226</v>
      </c>
      <c r="J29" s="47" t="s">
        <v>246</v>
      </c>
      <c r="K29" s="48">
        <v>44945</v>
      </c>
      <c r="L29" s="48">
        <v>44945</v>
      </c>
    </row>
    <row r="30" spans="1:12" ht="165" x14ac:dyDescent="0.25">
      <c r="A30" s="49">
        <v>15</v>
      </c>
      <c r="B30" s="50" t="str">
        <f>VLOOKUP(A30,AUTODIAGNÓSTICO!$A$9:$J$69,3,0)</f>
        <v>PLANEAR</v>
      </c>
      <c r="C30" s="50" t="str">
        <f>VLOOKUP(A30,AUTODIAGNÓSTICO!A23:J83,6,0)</f>
        <v>Construir la estrategia de rendición de cuentas 
 Paso 2. 
Definir la estrategia para implementar el ejercicio de rendición de cuentas</v>
      </c>
      <c r="D30" s="50"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8">
        <f>VLOOKUP(A30,AUTODIAGNÓSTICO!$A$9:$J$69,9,0)</f>
        <v>8</v>
      </c>
      <c r="F30" s="47" t="s">
        <v>392</v>
      </c>
      <c r="G30" s="47" t="s">
        <v>271</v>
      </c>
      <c r="H30" s="47" t="s">
        <v>272</v>
      </c>
      <c r="I30" s="47" t="s">
        <v>273</v>
      </c>
      <c r="J30" s="47" t="s">
        <v>246</v>
      </c>
      <c r="K30" s="48">
        <v>44945</v>
      </c>
      <c r="L30" s="48">
        <v>44945</v>
      </c>
    </row>
    <row r="31" spans="1:12" ht="165" x14ac:dyDescent="0.25">
      <c r="A31" s="49">
        <v>16</v>
      </c>
      <c r="B31" s="50" t="str">
        <f>VLOOKUP(A31,AUTODIAGNÓSTICO!$A$9:$J$69,3,0)</f>
        <v>PLANEAR</v>
      </c>
      <c r="C31" s="50" t="str">
        <f>VLOOKUP(A31,AUTODIAGNÓSTICO!A24:J84,6,0)</f>
        <v>Construir la estrategia de rendición de cuentas 
 Paso 2. 
Definir la estrategia para implementar el ejercicio de rendición de cuentas</v>
      </c>
      <c r="D31" s="50" t="str">
        <f>VLOOKUP(A31,AUTODIAGNÓSTICO!A24:J84,8,0)</f>
        <v>Establecer los canales y mecanismos virtuales que complementarán las acciones de diálogo definidas para temas específicos y para los temas generales.</v>
      </c>
      <c r="E31" s="78">
        <f>VLOOKUP(A31,AUTODIAGNÓSTICO!$A$9:$J$69,9,0)</f>
        <v>7</v>
      </c>
      <c r="F31" s="47" t="s">
        <v>274</v>
      </c>
      <c r="G31" s="47" t="s">
        <v>275</v>
      </c>
      <c r="H31" s="47" t="s">
        <v>259</v>
      </c>
      <c r="I31" s="47" t="s">
        <v>226</v>
      </c>
      <c r="J31" s="47" t="s">
        <v>246</v>
      </c>
      <c r="K31" s="48">
        <v>44945</v>
      </c>
      <c r="L31" s="48">
        <v>44945</v>
      </c>
    </row>
    <row r="32" spans="1:12" ht="165" x14ac:dyDescent="0.25">
      <c r="A32" s="49">
        <v>17</v>
      </c>
      <c r="B32" s="50" t="str">
        <f>VLOOKUP(A32,AUTODIAGNÓSTICO!$A$9:$J$69,3,0)</f>
        <v>PLANEAR</v>
      </c>
      <c r="C32" s="50" t="str">
        <f>VLOOKUP(A32,AUTODIAGNÓSTICO!A25:J85,6,0)</f>
        <v>Construir la estrategia de rendición de cuentas 
 Paso 2. 
Definir la estrategia para implementar el ejercicio de rendición de cuentas</v>
      </c>
      <c r="D32" s="50" t="str">
        <f>VLOOKUP(A32,AUTODIAGNÓSTICO!A25:J85,8,0)</f>
        <v>Definir los roles y responsabilidades de las diferentes áreas del establecimietno educativo, en materia de rendición de cuentas</v>
      </c>
      <c r="E32" s="78">
        <f>VLOOKUP(A32,AUTODIAGNÓSTICO!$A$9:$J$69,9,0)</f>
        <v>9</v>
      </c>
      <c r="F32" s="47" t="s">
        <v>393</v>
      </c>
      <c r="G32" s="47" t="s">
        <v>276</v>
      </c>
      <c r="H32" s="47" t="s">
        <v>277</v>
      </c>
      <c r="I32" s="47" t="s">
        <v>226</v>
      </c>
      <c r="J32" s="47" t="s">
        <v>246</v>
      </c>
      <c r="K32" s="48">
        <v>44945</v>
      </c>
      <c r="L32" s="48">
        <v>44945</v>
      </c>
    </row>
    <row r="33" spans="1:12" ht="165" x14ac:dyDescent="0.25">
      <c r="A33" s="49">
        <v>18</v>
      </c>
      <c r="B33" s="50" t="str">
        <f>VLOOKUP(A33,AUTODIAGNÓSTICO!$A$9:$J$69,3,0)</f>
        <v>PLANEAR</v>
      </c>
      <c r="C33" s="50" t="str">
        <f>VLOOKUP(A33,AUTODIAGNÓSTICO!A26:J86,6,0)</f>
        <v>Construir la estrategia de rendición de cuentas 
 Paso 2. 
Definir la estrategia para implementar el ejercicio de rendición de cuentas</v>
      </c>
      <c r="D33" s="50" t="str">
        <f>VLOOKUP(A33,AUTODIAGNÓSTICO!A26:J86,8,0)</f>
        <v>Definir el componente de comunicaciones para la estrategia de rendición de cuentas.</v>
      </c>
      <c r="E33" s="78">
        <f>VLOOKUP(A33,AUTODIAGNÓSTICO!$A$9:$J$69,9,0)</f>
        <v>9</v>
      </c>
      <c r="F33" s="47" t="s">
        <v>278</v>
      </c>
      <c r="G33" s="47" t="s">
        <v>279</v>
      </c>
      <c r="H33" s="47" t="s">
        <v>280</v>
      </c>
      <c r="I33" s="47" t="s">
        <v>226</v>
      </c>
      <c r="J33" s="47" t="s">
        <v>246</v>
      </c>
      <c r="K33" s="48">
        <v>44945</v>
      </c>
      <c r="L33" s="48">
        <v>44945</v>
      </c>
    </row>
    <row r="34" spans="1:12" ht="165" x14ac:dyDescent="0.25">
      <c r="A34" s="49">
        <v>19</v>
      </c>
      <c r="B34" s="50" t="str">
        <f>VLOOKUP(A34,AUTODIAGNÓSTICO!$A$9:$J$69,3,0)</f>
        <v>PLANEAR</v>
      </c>
      <c r="C34" s="50" t="str">
        <f>VLOOKUP(A34,AUTODIAGNÓSTICO!A27:J87,6,0)</f>
        <v>Construir la estrategia de rendición de cuentas 
 Paso 2. 
Definir la estrategia para implementar el ejercicio de rendición de cuentas</v>
      </c>
      <c r="D34" s="50"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8">
        <f>VLOOKUP(A34,AUTODIAGNÓSTICO!$A$9:$J$69,9,0)</f>
        <v>9</v>
      </c>
      <c r="F34" s="47" t="s">
        <v>281</v>
      </c>
      <c r="G34" s="47" t="s">
        <v>282</v>
      </c>
      <c r="H34" s="47" t="s">
        <v>283</v>
      </c>
      <c r="I34" s="47" t="s">
        <v>226</v>
      </c>
      <c r="J34" s="47" t="s">
        <v>246</v>
      </c>
      <c r="K34" s="48">
        <v>44945</v>
      </c>
      <c r="L34" s="48">
        <v>44945</v>
      </c>
    </row>
    <row r="35" spans="1:12" ht="105" x14ac:dyDescent="0.25">
      <c r="A35" s="49">
        <v>20</v>
      </c>
      <c r="B35" s="50" t="str">
        <f>VLOOKUP(A35,AUTODIAGNÓSTICO!$A$9:$J$69,3,0)</f>
        <v>EJECUTAR</v>
      </c>
      <c r="C35" s="50" t="str">
        <f>VLOOKUP(A35,AUTODIAGNÓSTICO!A28:J88,6,0)</f>
        <v xml:space="preserve">Generación y análisis de la información para el diálogo en la rendición de cuentas en lenguaje claro </v>
      </c>
      <c r="D35" s="50" t="str">
        <f>VLOOKUP(A35,AUTODIAGNÓSTICO!A28:J88,8,0)</f>
        <v>Preparar la información de carácter presupuestal, verificando la calidad de la misma.</v>
      </c>
      <c r="E35" s="78">
        <f>VLOOKUP(A35,AUTODIAGNÓSTICO!$A$9:$J$69,9,0)</f>
        <v>9</v>
      </c>
      <c r="F35" s="47" t="s">
        <v>394</v>
      </c>
      <c r="G35" s="47" t="s">
        <v>284</v>
      </c>
      <c r="H35" s="47" t="s">
        <v>285</v>
      </c>
      <c r="I35" s="47" t="s">
        <v>286</v>
      </c>
      <c r="J35" s="47" t="s">
        <v>246</v>
      </c>
      <c r="K35" s="48">
        <v>44949</v>
      </c>
      <c r="L35" s="48">
        <v>44949</v>
      </c>
    </row>
    <row r="36" spans="1:12" ht="105" x14ac:dyDescent="0.25">
      <c r="A36" s="49">
        <v>21</v>
      </c>
      <c r="B36" s="50" t="str">
        <f>VLOOKUP(A36,AUTODIAGNÓSTICO!$A$9:$J$69,3,0)</f>
        <v>EJECUTAR</v>
      </c>
      <c r="C36" s="50" t="str">
        <f>VLOOKUP(A36,AUTODIAGNÓSTICO!A29:J89,6,0)</f>
        <v xml:space="preserve">Generación y análisis de la información para el diálogo en la rendición de cuentas en lenguaje claro </v>
      </c>
      <c r="D36" s="50" t="str">
        <f>VLOOKUP(A36,AUTODIAGNÓSTICO!A29:J89,8,0)</f>
        <v>Preparar la información con base en los temas de interés priorizados por la comunidad educativa en la consulta realizada.</v>
      </c>
      <c r="E36" s="78">
        <f>VLOOKUP(A36,AUTODIAGNÓSTICO!$A$9:$J$69,9,0)</f>
        <v>9</v>
      </c>
      <c r="F36" s="47" t="s">
        <v>287</v>
      </c>
      <c r="G36" s="47" t="s">
        <v>288</v>
      </c>
      <c r="H36" s="47" t="s">
        <v>289</v>
      </c>
      <c r="I36" s="47" t="s">
        <v>250</v>
      </c>
      <c r="J36" s="47" t="s">
        <v>246</v>
      </c>
      <c r="K36" s="48">
        <v>44949</v>
      </c>
      <c r="L36" s="48">
        <v>44949</v>
      </c>
    </row>
    <row r="37" spans="1:12" ht="105" x14ac:dyDescent="0.25">
      <c r="A37" s="49">
        <v>22</v>
      </c>
      <c r="B37" s="50" t="str">
        <f>VLOOKUP(A37,AUTODIAGNÓSTICO!$A$9:$J$69,3,0)</f>
        <v>EJECUTAR</v>
      </c>
      <c r="C37" s="50" t="str">
        <f>VLOOKUP(A37,AUTODIAGNÓSTICO!A30:J90,6,0)</f>
        <v xml:space="preserve">Generación y análisis de la información para el diálogo en la rendición de cuentas en lenguaje claro </v>
      </c>
      <c r="D37" s="50" t="str">
        <f>VLOOKUP(A37,AUTODIAGNÓSTICO!A30:J90,8,0)</f>
        <v>Preparar la información sobre el cumplimiento de metas plan de mejoramiento institucional (PMI), con sus respectivos indicadores, verificando la calidad de la misma .</v>
      </c>
      <c r="E37" s="78">
        <f>VLOOKUP(A37,AUTODIAGNÓSTICO!$A$9:$J$69,9,0)</f>
        <v>8</v>
      </c>
      <c r="F37" s="47" t="s">
        <v>290</v>
      </c>
      <c r="G37" s="47" t="s">
        <v>291</v>
      </c>
      <c r="H37" s="47" t="s">
        <v>289</v>
      </c>
      <c r="I37" s="47" t="s">
        <v>250</v>
      </c>
      <c r="J37" s="47" t="s">
        <v>246</v>
      </c>
      <c r="K37" s="48">
        <v>44949</v>
      </c>
      <c r="L37" s="48">
        <v>44949</v>
      </c>
    </row>
    <row r="38" spans="1:12" ht="105" x14ac:dyDescent="0.25">
      <c r="A38" s="49">
        <v>23</v>
      </c>
      <c r="B38" s="50" t="str">
        <f>VLOOKUP(A38,AUTODIAGNÓSTICO!$A$9:$J$69,3,0)</f>
        <v>EJECUTAR</v>
      </c>
      <c r="C38" s="50" t="str">
        <f>VLOOKUP(A38,AUTODIAGNÓSTICO!A31:J91,6,0)</f>
        <v xml:space="preserve">Generación y análisis de la información para el diálogo en la rendición de cuentas en lenguaje claro </v>
      </c>
      <c r="D38" s="50" t="str">
        <f>VLOOKUP(A38,AUTODIAGNÓSTICO!A31:J91,8,0)</f>
        <v>Preparar la información sobre las áreas de gestión  (Informes, Metas e Indicadores, verificando la calidad de la misma.</v>
      </c>
      <c r="E38" s="78">
        <f>VLOOKUP(A38,AUTODIAGNÓSTICO!$A$9:$J$69,9,0)</f>
        <v>8</v>
      </c>
      <c r="F38" s="47" t="s">
        <v>287</v>
      </c>
      <c r="G38" s="47" t="s">
        <v>288</v>
      </c>
      <c r="H38" s="47" t="s">
        <v>289</v>
      </c>
      <c r="I38" s="47" t="s">
        <v>250</v>
      </c>
      <c r="J38" s="47" t="s">
        <v>246</v>
      </c>
      <c r="K38" s="48">
        <v>44949</v>
      </c>
      <c r="L38" s="48">
        <v>44952</v>
      </c>
    </row>
    <row r="39" spans="1:12" ht="105" x14ac:dyDescent="0.25">
      <c r="A39" s="49">
        <v>24</v>
      </c>
      <c r="B39" s="50" t="str">
        <f>VLOOKUP(A39,AUTODIAGNÓSTICO!$A$9:$J$69,3,0)</f>
        <v>EJECUTAR</v>
      </c>
      <c r="C39" s="50" t="str">
        <f>VLOOKUP(A39,AUTODIAGNÓSTICO!A32:J92,6,0)</f>
        <v xml:space="preserve">Generación y análisis de la información para el diálogo en la rendición de cuentas en lenguaje claro </v>
      </c>
      <c r="D39" s="50" t="str">
        <f>VLOOKUP(A39,AUTODIAGNÓSTICO!A32:J92,8,0)</f>
        <v>Preparar la información sobre contratación (Procesos Contractuales y Gestión contractual) verificando la calidad de la misma y a los beneficiados.</v>
      </c>
      <c r="E39" s="78">
        <f>VLOOKUP(A39,AUTODIAGNÓSTICO!$A$9:$J$69,9,0)</f>
        <v>8</v>
      </c>
      <c r="F39" s="47" t="s">
        <v>391</v>
      </c>
      <c r="G39" s="47" t="s">
        <v>391</v>
      </c>
      <c r="H39" s="47" t="s">
        <v>391</v>
      </c>
      <c r="I39" s="47" t="s">
        <v>391</v>
      </c>
      <c r="J39" s="47" t="s">
        <v>391</v>
      </c>
      <c r="K39" s="48">
        <v>44949</v>
      </c>
      <c r="L39" s="48">
        <v>44952</v>
      </c>
    </row>
    <row r="40" spans="1:12" ht="105" x14ac:dyDescent="0.25">
      <c r="A40" s="49">
        <v>25</v>
      </c>
      <c r="B40" s="50" t="str">
        <f>VLOOKUP(A40,AUTODIAGNÓSTICO!$A$9:$J$69,3,0)</f>
        <v>EJECUTAR</v>
      </c>
      <c r="C40" s="50" t="str">
        <f>VLOOKUP(A40,AUTODIAGNÓSTICO!A33:J93,6,0)</f>
        <v xml:space="preserve">Generación y análisis de la información para el diálogo en la rendición de cuentas en lenguaje claro </v>
      </c>
      <c r="D40" s="50" t="str">
        <f>VLOOKUP(A40,AUTODIAGNÓSTICO!A33:J93,8,0)</f>
        <v>Preparar la información sobre acciones de mejoramiento de la entidad (Planes de mejora) asociados a la gestión realizada, verificando la calidad de la misma.</v>
      </c>
      <c r="E40" s="78">
        <f>VLOOKUP(A40,AUTODIAGNÓSTICO!$A$9:$J$69,9,0)</f>
        <v>8</v>
      </c>
      <c r="F40" s="47" t="s">
        <v>290</v>
      </c>
      <c r="G40" s="47" t="s">
        <v>291</v>
      </c>
      <c r="H40" s="47" t="s">
        <v>292</v>
      </c>
      <c r="I40" s="47" t="s">
        <v>250</v>
      </c>
      <c r="J40" s="47" t="s">
        <v>246</v>
      </c>
      <c r="K40" s="48">
        <v>44949</v>
      </c>
      <c r="L40" s="48">
        <v>44949</v>
      </c>
    </row>
    <row r="41" spans="1:12" ht="105" x14ac:dyDescent="0.25">
      <c r="A41" s="49">
        <v>26</v>
      </c>
      <c r="B41" s="50" t="str">
        <f>VLOOKUP(A41,AUTODIAGNÓSTICO!$A$9:$J$69,3,0)</f>
        <v>EJECUTAR</v>
      </c>
      <c r="C41" s="50" t="str">
        <f>VLOOKUP(A41,AUTODIAGNÓSTICO!A34:J94,6,0)</f>
        <v xml:space="preserve">Generación y análisis de la información para el diálogo en la rendición de cuentas en lenguaje claro </v>
      </c>
      <c r="D41" s="50" t="str">
        <f>VLOOKUP(A41,AUTODIAGNÓSTICO!A34:J94,8,0)</f>
        <v>Preparar la información sobre la gestión realizada frente a los temas recurrentes de las peticiones, quejas, reclamos o denuncias recibidas por el establecimiento educativo.</v>
      </c>
      <c r="E41" s="78">
        <f>VLOOKUP(A41,AUTODIAGNÓSTICO!$A$9:$J$69,9,0)</f>
        <v>8</v>
      </c>
      <c r="F41" s="47" t="s">
        <v>296</v>
      </c>
      <c r="G41" s="47" t="s">
        <v>297</v>
      </c>
      <c r="H41" s="47" t="s">
        <v>298</v>
      </c>
      <c r="I41" s="47" t="s">
        <v>299</v>
      </c>
      <c r="J41" s="47" t="s">
        <v>246</v>
      </c>
      <c r="K41" s="48">
        <v>44949</v>
      </c>
      <c r="L41" s="48">
        <v>44952</v>
      </c>
    </row>
    <row r="42" spans="1:12" ht="90" x14ac:dyDescent="0.25">
      <c r="A42" s="49">
        <v>27</v>
      </c>
      <c r="B42" s="50" t="str">
        <f>VLOOKUP(A42,AUTODIAGNÓSTICO!$A$9:$J$69,3,0)</f>
        <v>EJECUTAR</v>
      </c>
      <c r="C42" s="50" t="str">
        <f>VLOOKUP(A42,AUTODIAGNÓSTICO!A35:J95,6,0)</f>
        <v xml:space="preserve">Publicación de la información 
 a través de los diferentes canales de comunicación </v>
      </c>
      <c r="D42" s="50" t="str">
        <f>VLOOKUP(A42,AUTODIAGNÓSTICO!A35:J95,8,0)</f>
        <v>Actualizar la información en la plataforma enjambre.</v>
      </c>
      <c r="E42" s="78">
        <f>VLOOKUP(A42,AUTODIAGNÓSTICO!$A$9:$J$69,9,0)</f>
        <v>7</v>
      </c>
      <c r="F42" s="47" t="s">
        <v>293</v>
      </c>
      <c r="G42" s="47" t="s">
        <v>294</v>
      </c>
      <c r="H42" s="47" t="s">
        <v>295</v>
      </c>
      <c r="I42" s="47" t="s">
        <v>226</v>
      </c>
      <c r="J42" s="47" t="s">
        <v>246</v>
      </c>
      <c r="K42" s="48">
        <v>44979</v>
      </c>
      <c r="L42" s="48">
        <v>45010</v>
      </c>
    </row>
    <row r="43" spans="1:12" ht="105" x14ac:dyDescent="0.25">
      <c r="A43" s="49">
        <v>28</v>
      </c>
      <c r="B43" s="50" t="str">
        <f>VLOOKUP(A43,AUTODIAGNÓSTICO!$A$9:$J$69,3,0)</f>
        <v>EJECUTAR</v>
      </c>
      <c r="C43" s="50" t="str">
        <f>VLOOKUP(A43,AUTODIAGNÓSTICO!A36:J96,6,0)</f>
        <v xml:space="preserve">Publicación de la información 
 a través de los diferentes canales de comunicación </v>
      </c>
      <c r="D43" s="50" t="str">
        <f>VLOOKUP(A43,AUTODIAGNÓSTICO!A36:J96,8,0)</f>
        <v xml:space="preserve">Actualizar los canales de comunicación diferentes a la página web, con la información preparada por la entidad, atendiendo a lo estipulado en el cronograma elaborado anteriormente. </v>
      </c>
      <c r="E43" s="78">
        <f>VLOOKUP(A43,AUTODIAGNÓSTICO!$A$9:$J$69,9,0)</f>
        <v>9</v>
      </c>
      <c r="F43" s="47" t="s">
        <v>389</v>
      </c>
      <c r="G43" s="47" t="s">
        <v>389</v>
      </c>
      <c r="H43" s="47" t="s">
        <v>389</v>
      </c>
      <c r="I43" s="47" t="s">
        <v>389</v>
      </c>
      <c r="J43" s="47" t="s">
        <v>389</v>
      </c>
      <c r="K43" s="47"/>
      <c r="L43" s="48"/>
    </row>
    <row r="44" spans="1:12" ht="90" x14ac:dyDescent="0.25">
      <c r="A44" s="49">
        <v>29</v>
      </c>
      <c r="B44" s="50" t="str">
        <f>VLOOKUP(A44,AUTODIAGNÓSTICO!$A$9:$J$69,3,0)</f>
        <v>EJECUTAR</v>
      </c>
      <c r="C44" s="50" t="str">
        <f>VLOOKUP(A44,AUTODIAGNÓSTICO!A37:J97,6,0)</f>
        <v xml:space="preserve">Publicación de la información 
 a través de los diferentes canales de comunicación </v>
      </c>
      <c r="D44" s="50" t="str">
        <f>VLOOKUP(A44,AUTODIAGNÓSTICO!A37:J97,8,0)</f>
        <v>Realizar difusión masiva de los informes de rendición de cuentas, en espacios tales como: medios impresos; emisoras locales etc.</v>
      </c>
      <c r="E44" s="78">
        <f>VLOOKUP(A44,AUTODIAGNÓSTICO!$A$9:$J$69,9,0)</f>
        <v>8</v>
      </c>
      <c r="F44" s="47" t="s">
        <v>390</v>
      </c>
      <c r="G44" s="47" t="s">
        <v>390</v>
      </c>
      <c r="H44" s="47" t="s">
        <v>390</v>
      </c>
      <c r="I44" s="47" t="s">
        <v>390</v>
      </c>
      <c r="J44" s="47" t="s">
        <v>390</v>
      </c>
      <c r="K44" s="48">
        <v>44979</v>
      </c>
      <c r="L44" s="48">
        <v>44979</v>
      </c>
    </row>
    <row r="45" spans="1:12" ht="60" x14ac:dyDescent="0.25">
      <c r="A45" s="49">
        <v>30</v>
      </c>
      <c r="B45" s="50" t="str">
        <f>VLOOKUP(A45,AUTODIAGNÓSTICO!$A$9:$J$69,3,0)</f>
        <v>EJECUTAR</v>
      </c>
      <c r="C45" s="50" t="str">
        <f>VLOOKUP(A45,AUTODIAGNÓSTICO!A38:J98,6,0)</f>
        <v>Preparar los espacios de diálogo</v>
      </c>
      <c r="D45" s="50" t="str">
        <f>VLOOKUP(A45,AUTODIAGNÓSTICO!A38:J98,8,0)</f>
        <v xml:space="preserve">Identificar si en los ejercicios de rendición de cuentas de la vigencia anterior, involucró a todos los grupos de valor . </v>
      </c>
      <c r="E45" s="78">
        <f>VLOOKUP(A45,AUTODIAGNÓSTICO!$A$9:$J$69,9,0)</f>
        <v>9</v>
      </c>
      <c r="F45" s="47" t="s">
        <v>395</v>
      </c>
      <c r="G45" s="47" t="s">
        <v>304</v>
      </c>
      <c r="H45" s="47" t="s">
        <v>305</v>
      </c>
      <c r="I45" s="47" t="s">
        <v>226</v>
      </c>
      <c r="J45" s="47" t="s">
        <v>246</v>
      </c>
      <c r="K45" s="48">
        <v>44602</v>
      </c>
      <c r="L45" s="48">
        <v>44602</v>
      </c>
    </row>
    <row r="46" spans="1:12" ht="45" x14ac:dyDescent="0.25">
      <c r="A46" s="49">
        <v>31</v>
      </c>
      <c r="B46" s="50" t="str">
        <f>VLOOKUP(A46,AUTODIAGNÓSTICO!$A$9:$J$69,3,0)</f>
        <v>EJECUTAR</v>
      </c>
      <c r="C46" s="50" t="str">
        <f>VLOOKUP(A46,AUTODIAGNÓSTICO!A39:J99,6,0)</f>
        <v>Preparar los espacios de diálogo</v>
      </c>
      <c r="D46" s="50" t="str">
        <f>VLOOKUP(A46,AUTODIAGNÓSTICO!A39:J99,8,0)</f>
        <v>Definir y organizar los espacios de diálogo de acuerdo a los grupos de interés y temas priorizados.</v>
      </c>
      <c r="E46" s="78">
        <f>VLOOKUP(A46,AUTODIAGNÓSTICO!$A$9:$J$69,9,0)</f>
        <v>8</v>
      </c>
      <c r="F46" s="47" t="s">
        <v>254</v>
      </c>
      <c r="G46" s="47" t="s">
        <v>255</v>
      </c>
      <c r="H46" s="47" t="s">
        <v>256</v>
      </c>
      <c r="I46" s="47" t="s">
        <v>226</v>
      </c>
      <c r="J46" s="47" t="s">
        <v>246</v>
      </c>
      <c r="K46" s="48">
        <v>44602</v>
      </c>
      <c r="L46" s="48">
        <v>44602</v>
      </c>
    </row>
    <row r="47" spans="1:12" ht="90" x14ac:dyDescent="0.25">
      <c r="A47" s="49">
        <v>32</v>
      </c>
      <c r="B47" s="50" t="str">
        <f>VLOOKUP(A47,AUTODIAGNÓSTICO!$A$9:$J$69,3,0)</f>
        <v>EJECUTAR</v>
      </c>
      <c r="C47" s="50" t="str">
        <f>VLOOKUP(A47,AUTODIAGNÓSTICO!A40:J100,6,0)</f>
        <v>Preparar los espacios de diálogo</v>
      </c>
      <c r="D47" s="50" t="str">
        <f>VLOOKUP(A47,AUTODIAGNÓSTICO!A40:J100,8,0)</f>
        <v xml:space="preserve">Definir la metodología que empleará el establecimiento educativo en los espacios de diálogo definidos previamente, para ejecutar la estrategia de rendición de cuentas </v>
      </c>
      <c r="E47" s="78">
        <f>VLOOKUP(A47,AUTODIAGNÓSTICO!$A$9:$J$69,9,0)</f>
        <v>8</v>
      </c>
      <c r="F47" s="47" t="s">
        <v>307</v>
      </c>
      <c r="G47" s="47" t="s">
        <v>308</v>
      </c>
      <c r="H47" s="47" t="s">
        <v>309</v>
      </c>
      <c r="I47" s="47" t="s">
        <v>226</v>
      </c>
      <c r="J47" s="47" t="s">
        <v>246</v>
      </c>
      <c r="K47" s="48">
        <v>44967</v>
      </c>
      <c r="L47" s="48">
        <v>44967</v>
      </c>
    </row>
    <row r="48" spans="1:12" ht="135" x14ac:dyDescent="0.25">
      <c r="A48" s="49">
        <v>33</v>
      </c>
      <c r="B48" s="50" t="str">
        <f>VLOOKUP(A48,AUTODIAGNÓSTICO!$A$9:$J$69,3,0)</f>
        <v>EJECUTAR</v>
      </c>
      <c r="C48" s="50" t="str">
        <f>VLOOKUP(A48,AUTODIAGNÓSTICO!A41:J101,6,0)</f>
        <v>Convocar a los ciudadanos y grupos de interés para participar en los espacios de diálogo para la rendición de cuentas</v>
      </c>
      <c r="D48" s="50"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8">
        <f>VLOOKUP(A48,AUTODIAGNÓSTICO!$A$9:$J$69,9,0)</f>
        <v>8</v>
      </c>
      <c r="F48" s="47" t="s">
        <v>311</v>
      </c>
      <c r="G48" s="47" t="s">
        <v>310</v>
      </c>
      <c r="H48" s="47" t="s">
        <v>312</v>
      </c>
      <c r="I48" s="47" t="s">
        <v>306</v>
      </c>
      <c r="J48" s="47" t="s">
        <v>246</v>
      </c>
      <c r="K48" s="48">
        <v>44949</v>
      </c>
      <c r="L48" s="48">
        <v>44980</v>
      </c>
    </row>
    <row r="49" spans="1:12" ht="135" x14ac:dyDescent="0.25">
      <c r="A49" s="49">
        <v>34</v>
      </c>
      <c r="B49" s="50" t="str">
        <f>VLOOKUP(A49,AUTODIAGNÓSTICO!$A$9:$J$69,3,0)</f>
        <v>EJECUTAR</v>
      </c>
      <c r="C49" s="50" t="str">
        <f>VLOOKUP(A49,AUTODIAGNÓSTICO!A42:J102,6,0)</f>
        <v>Convocar a los ciudadanos y grupos de interés para participar en los espacios de diálogo para la rendición de cuentas</v>
      </c>
      <c r="D49" s="50" t="str">
        <f>VLOOKUP(A49,AUTODIAGNÓSTICO!A42:J102,8,0)</f>
        <v>Realizar reuniones preparatorias y acciones de capacitación con líderes de área de gestión y docentes para formular  y ejecutar mecanismos de convocatoria a los espacios de diálogo.</v>
      </c>
      <c r="E49" s="78">
        <f>VLOOKUP(A49,AUTODIAGNÓSTICO!$A$9:$J$69,9,0)</f>
        <v>9</v>
      </c>
      <c r="F49" s="47" t="s">
        <v>313</v>
      </c>
      <c r="G49" s="47" t="s">
        <v>314</v>
      </c>
      <c r="H49" s="47" t="s">
        <v>315</v>
      </c>
      <c r="I49" s="47" t="s">
        <v>306</v>
      </c>
      <c r="J49" s="47" t="s">
        <v>246</v>
      </c>
      <c r="K49" s="48">
        <v>44949</v>
      </c>
      <c r="L49" s="48">
        <v>44963</v>
      </c>
    </row>
    <row r="50" spans="1:12" ht="135" x14ac:dyDescent="0.25">
      <c r="A50" s="49">
        <v>35</v>
      </c>
      <c r="B50" s="50" t="str">
        <f>VLOOKUP(A50,AUTODIAGNÓSTICO!$A$9:$J$69,3,0)</f>
        <v>EJECUTAR</v>
      </c>
      <c r="C50" s="50" t="str">
        <f>VLOOKUP(A50,AUTODIAGNÓSTICO!A43:J103,6,0)</f>
        <v>Convocar a los ciudadanos y grupos de interés para participar en los espacios de diálogo para la rendición de cuentas</v>
      </c>
      <c r="D50" s="50"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8">
        <f>VLOOKUP(A50,AUTODIAGNÓSTICO!$A$9:$J$69,9,0)</f>
        <v>8</v>
      </c>
      <c r="F50" s="47" t="s">
        <v>316</v>
      </c>
      <c r="G50" s="47" t="s">
        <v>317</v>
      </c>
      <c r="H50" s="47" t="s">
        <v>318</v>
      </c>
      <c r="I50" s="47" t="s">
        <v>306</v>
      </c>
      <c r="J50" s="47" t="s">
        <v>319</v>
      </c>
      <c r="K50" s="48">
        <v>44949</v>
      </c>
      <c r="L50" s="48">
        <v>44949</v>
      </c>
    </row>
    <row r="51" spans="1:12" ht="60" x14ac:dyDescent="0.25">
      <c r="A51" s="49">
        <v>36</v>
      </c>
      <c r="B51" s="50" t="str">
        <f>VLOOKUP(A51,AUTODIAGNÓSTICO!$A$9:$J$69,3,0)</f>
        <v>EJECUTAR</v>
      </c>
      <c r="C51" s="50" t="str">
        <f>VLOOKUP(A51,AUTODIAGNÓSTICO!A44:J104,6,0)</f>
        <v>Realizar espacios de diálogo  de rendición de cuentas</v>
      </c>
      <c r="D51" s="50" t="str">
        <f>VLOOKUP(A51,AUTODIAGNÓSTICO!A44:J104,8,0)</f>
        <v>Efectuar la publición de la convocatoria y/o invitación a la rendición de cuentas con 30 días de anticipación.</v>
      </c>
      <c r="E51" s="78">
        <f>VLOOKUP(A51,AUTODIAGNÓSTICO!$A$9:$J$69,9,0)</f>
        <v>7</v>
      </c>
      <c r="F51" s="47" t="s">
        <v>316</v>
      </c>
      <c r="G51" s="47" t="s">
        <v>317</v>
      </c>
      <c r="H51" s="47" t="s">
        <v>318</v>
      </c>
      <c r="I51" s="47" t="s">
        <v>306</v>
      </c>
      <c r="J51" s="47" t="s">
        <v>319</v>
      </c>
      <c r="K51" s="48">
        <v>44949</v>
      </c>
      <c r="L51" s="48">
        <v>44949</v>
      </c>
    </row>
    <row r="52" spans="1:12" ht="105" x14ac:dyDescent="0.25">
      <c r="A52" s="49">
        <v>37</v>
      </c>
      <c r="B52" s="50" t="str">
        <f>VLOOKUP(A52,AUTODIAGNÓSTICO!$A$9:$J$69,3,0)</f>
        <v>EJECUTAR</v>
      </c>
      <c r="C52" s="50" t="str">
        <f>VLOOKUP(A52,AUTODIAGNÓSTICO!A45:J105,6,0)</f>
        <v>Realizar espacios de diálogo  de rendición de cuentas</v>
      </c>
      <c r="D52" s="50" t="str">
        <f>VLOOKUP(A52,AUTODIAGNÓSTICO!A45:J105,8,0)</f>
        <v>Asegurar el suministro y acceso de información de forma previa  a la comunidad eductiva, los ciudadanos y grupos de valor  convocados, con relación a los temas a tratar en los ejercicios de rendición de cuentas definidos.</v>
      </c>
      <c r="E52" s="78">
        <f>VLOOKUP(A52,AUTODIAGNÓSTICO!$A$9:$J$69,9,0)</f>
        <v>9</v>
      </c>
      <c r="F52" s="47" t="s">
        <v>320</v>
      </c>
      <c r="G52" s="47" t="s">
        <v>321</v>
      </c>
      <c r="H52" s="47" t="s">
        <v>322</v>
      </c>
      <c r="I52" s="47" t="s">
        <v>306</v>
      </c>
      <c r="J52" s="47" t="s">
        <v>319</v>
      </c>
      <c r="K52" s="48">
        <v>44949</v>
      </c>
      <c r="L52" s="48">
        <v>44979</v>
      </c>
    </row>
    <row r="53" spans="1:12" ht="90" x14ac:dyDescent="0.25">
      <c r="A53" s="49">
        <v>38</v>
      </c>
      <c r="B53" s="50" t="str">
        <f>VLOOKUP(A53,AUTODIAGNÓSTICO!$A$9:$J$69,3,0)</f>
        <v>EJECUTAR</v>
      </c>
      <c r="C53" s="50" t="str">
        <f>VLOOKUP(A53,AUTODIAGNÓSTICO!A46:J106,6,0)</f>
        <v>Realizar espacios de diálogo  de rendición de cuentas</v>
      </c>
      <c r="D53" s="50" t="str">
        <f>VLOOKUP(A53,AUTODIAGNÓSTICO!A46:J106,8,0)</f>
        <v>Implementar los canales y mecanismos virtuales que complementarán las acciones de diálogo definidas para la rendición de cuentas sobre temas específicos y para los temas generales.</v>
      </c>
      <c r="E53" s="78">
        <f>VLOOKUP(A53,AUTODIAGNÓSTICO!$A$9:$J$69,9,0)</f>
        <v>6</v>
      </c>
      <c r="F53" s="47" t="s">
        <v>388</v>
      </c>
      <c r="G53" s="47" t="s">
        <v>388</v>
      </c>
      <c r="H53" s="47" t="s">
        <v>388</v>
      </c>
      <c r="I53" s="47" t="s">
        <v>388</v>
      </c>
      <c r="J53" s="47" t="s">
        <v>388</v>
      </c>
      <c r="K53" s="48">
        <v>44949</v>
      </c>
      <c r="L53" s="48">
        <v>44979</v>
      </c>
    </row>
    <row r="54" spans="1:12" ht="120" x14ac:dyDescent="0.25">
      <c r="A54" s="49">
        <v>39</v>
      </c>
      <c r="B54" s="50" t="str">
        <f>VLOOKUP(A54,AUTODIAGNÓSTICO!$A$9:$J$69,3,0)</f>
        <v>EJECUTAR</v>
      </c>
      <c r="C54" s="50" t="str">
        <f>VLOOKUP(A54,AUTODIAGNÓSTICO!A47:J107,6,0)</f>
        <v>Realizar espacios de diálogo  de rendición de cuentas</v>
      </c>
      <c r="D54" s="50"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8">
        <f>VLOOKUP(A54,AUTODIAGNÓSTICO!$A$9:$J$69,9,0)</f>
        <v>9</v>
      </c>
      <c r="F54" s="47" t="s">
        <v>307</v>
      </c>
      <c r="G54" s="47" t="s">
        <v>308</v>
      </c>
      <c r="H54" s="47" t="s">
        <v>309</v>
      </c>
      <c r="I54" s="47" t="s">
        <v>306</v>
      </c>
      <c r="J54" s="47" t="s">
        <v>246</v>
      </c>
      <c r="K54" s="48">
        <v>44949</v>
      </c>
      <c r="L54" s="48">
        <v>44980</v>
      </c>
    </row>
    <row r="55" spans="1:12" ht="75" x14ac:dyDescent="0.25">
      <c r="A55" s="49">
        <v>40</v>
      </c>
      <c r="B55" s="50" t="str">
        <f>VLOOKUP(A55,AUTODIAGNÓSTICO!$A$9:$J$69,3,0)</f>
        <v>EJECUTAR</v>
      </c>
      <c r="C55" s="50" t="str">
        <f>VLOOKUP(A55,AUTODIAGNÓSTICO!A48:J108,6,0)</f>
        <v>Realizar espacios de diálogo  de rendición de cuentas</v>
      </c>
      <c r="D55" s="50" t="str">
        <f>VLOOKUP(A55,AUTODIAGNÓSTICO!A48:J108,8,0)</f>
        <v>Publicar el cronograma para la inscripción de propuestas por parte de la comunidad educativa, los ciudadanos y grupos de interés, 10 días antes del evento.</v>
      </c>
      <c r="E55" s="78">
        <f>VLOOKUP(A55,AUTODIAGNÓSTICO!$A$9:$J$69,9,0)</f>
        <v>6</v>
      </c>
      <c r="F55" s="47" t="s">
        <v>332</v>
      </c>
      <c r="G55" s="47" t="s">
        <v>333</v>
      </c>
      <c r="H55" s="47" t="s">
        <v>334</v>
      </c>
      <c r="I55" s="47" t="s">
        <v>335</v>
      </c>
      <c r="J55" s="47" t="s">
        <v>246</v>
      </c>
      <c r="K55" s="48">
        <v>44949</v>
      </c>
      <c r="L55" s="48">
        <v>44980</v>
      </c>
    </row>
    <row r="56" spans="1:12" ht="75" x14ac:dyDescent="0.25">
      <c r="A56" s="49">
        <v>41</v>
      </c>
      <c r="B56" s="50" t="str">
        <f>VLOOKUP(A56,AUTODIAGNÓSTICO!$A$9:$J$69,3,0)</f>
        <v>EJECUTAR</v>
      </c>
      <c r="C56" s="50" t="str">
        <f>VLOOKUP(A56,AUTODIAGNÓSTICO!A49:J109,6,0)</f>
        <v>Realizar espacios de diálogo  de rendición de cuentas</v>
      </c>
      <c r="D56" s="50" t="str">
        <f>VLOOKUP(A56,AUTODIAGNÓSTICO!A49:J109,8,0)</f>
        <v>Recibir y analizar las propuestas para abrir el espacio de participación por parte de la comunidad, los ciudadanos y grupos de interés</v>
      </c>
      <c r="E56" s="78">
        <f>VLOOKUP(A56,AUTODIAGNÓSTICO!$A$9:$J$69,9,0)</f>
        <v>7</v>
      </c>
      <c r="F56" s="47" t="s">
        <v>336</v>
      </c>
      <c r="G56" s="47" t="s">
        <v>337</v>
      </c>
      <c r="H56" s="47" t="s">
        <v>338</v>
      </c>
      <c r="I56" s="47" t="s">
        <v>306</v>
      </c>
      <c r="J56" s="47" t="s">
        <v>246</v>
      </c>
      <c r="K56" s="48">
        <v>44949</v>
      </c>
      <c r="L56" s="48">
        <v>44980</v>
      </c>
    </row>
    <row r="57" spans="1:12" ht="60" x14ac:dyDescent="0.25">
      <c r="A57" s="49">
        <v>42</v>
      </c>
      <c r="B57" s="50" t="str">
        <f>VLOOKUP(A57,AUTODIAGNÓSTICO!$A$9:$J$69,3,0)</f>
        <v>EJECUTAR</v>
      </c>
      <c r="C57" s="50" t="str">
        <f>VLOOKUP(A57,AUTODIAGNÓSTICO!A50:J110,6,0)</f>
        <v>Realizar espacios de diálogo  de rendición de cuentas</v>
      </c>
      <c r="D57" s="50" t="str">
        <f>VLOOKUP(A57,AUTODIAGNÓSTICO!A50:J110,8,0)</f>
        <v>Otorgar espacios de participación a la comunidad eductiva, los ciudadanos y grupos de interés</v>
      </c>
      <c r="E57" s="78">
        <f>VLOOKUP(A57,AUTODIAGNÓSTICO!$A$9:$J$69,9,0)</f>
        <v>9</v>
      </c>
      <c r="F57" s="47" t="s">
        <v>339</v>
      </c>
      <c r="G57" s="47" t="s">
        <v>340</v>
      </c>
      <c r="H57" s="47" t="s">
        <v>341</v>
      </c>
      <c r="I57" s="47" t="s">
        <v>342</v>
      </c>
      <c r="J57" s="47" t="s">
        <v>246</v>
      </c>
      <c r="K57" s="48">
        <v>44949</v>
      </c>
      <c r="L57" s="48">
        <v>44980</v>
      </c>
    </row>
    <row r="58" spans="1:12" ht="120" x14ac:dyDescent="0.25">
      <c r="A58" s="49">
        <v>43</v>
      </c>
      <c r="B58" s="50" t="str">
        <f>VLOOKUP(A58,AUTODIAGNÓSTICO!$A$9:$J$69,3,0)</f>
        <v>EJECUTAR</v>
      </c>
      <c r="C58" s="50" t="str">
        <f>VLOOKUP(A58,AUTODIAGNÓSTICO!A51:J111,6,0)</f>
        <v>Realizar espacios de diálogo  de rendición de cuentas</v>
      </c>
      <c r="D58" s="50"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8">
        <f>VLOOKUP(A58,AUTODIAGNÓSTICO!$A$9:$J$69,9,0)</f>
        <v>9</v>
      </c>
      <c r="F58" s="47" t="s">
        <v>339</v>
      </c>
      <c r="G58" s="47" t="s">
        <v>340</v>
      </c>
      <c r="H58" s="47" t="s">
        <v>341</v>
      </c>
      <c r="I58" s="47" t="s">
        <v>306</v>
      </c>
      <c r="J58" s="47" t="s">
        <v>323</v>
      </c>
      <c r="K58" s="48">
        <v>44949</v>
      </c>
      <c r="L58" s="48">
        <v>44980</v>
      </c>
    </row>
    <row r="59" spans="1:12" ht="60" x14ac:dyDescent="0.25">
      <c r="A59" s="49">
        <v>44</v>
      </c>
      <c r="B59" s="50" t="str">
        <f>VLOOKUP(A59,AUTODIAGNÓSTICO!$A$9:$J$69,3,0)</f>
        <v>EJECUTAR</v>
      </c>
      <c r="C59" s="50" t="str">
        <f>VLOOKUP(A59,AUTODIAGNÓSTICO!A52:J112,6,0)</f>
        <v>Realizar espacios de diálogo  de rendición de cuentas</v>
      </c>
      <c r="D59" s="50" t="str">
        <f>VLOOKUP(A59,AUTODIAGNÓSTICO!A52:J112,8,0)</f>
        <v>Registrar la asistencia de los participantes</v>
      </c>
      <c r="E59" s="78">
        <f>VLOOKUP(A59,AUTODIAGNÓSTICO!$A$9:$J$69,9,0)</f>
        <v>9</v>
      </c>
      <c r="F59" s="47" t="s">
        <v>343</v>
      </c>
      <c r="G59" s="47" t="s">
        <v>344</v>
      </c>
      <c r="H59" s="47" t="s">
        <v>345</v>
      </c>
      <c r="I59" s="47" t="s">
        <v>346</v>
      </c>
      <c r="J59" s="47" t="s">
        <v>323</v>
      </c>
      <c r="K59" s="48">
        <v>44980</v>
      </c>
      <c r="L59" s="48">
        <v>44980</v>
      </c>
    </row>
    <row r="60" spans="1:12" ht="60" x14ac:dyDescent="0.25">
      <c r="A60" s="49">
        <v>45</v>
      </c>
      <c r="B60" s="50" t="str">
        <f>VLOOKUP(A60,AUTODIAGNÓSTICO!$A$9:$J$69,3,0)</f>
        <v>EJECUTAR</v>
      </c>
      <c r="C60" s="50" t="str">
        <f>VLOOKUP(A60,AUTODIAGNÓSTICO!A53:J113,6,0)</f>
        <v>Realizar espacios de diálogo  de rendición de cuentas</v>
      </c>
      <c r="D60" s="50" t="str">
        <f>VLOOKUP(A60,AUTODIAGNÓSTICO!A53:J113,8,0)</f>
        <v xml:space="preserve">Diligenciar el formato interno de reporte de los resultados obtenidos en el ejercicio. </v>
      </c>
      <c r="E60" s="78">
        <f>VLOOKUP(A60,AUTODIAGNÓSTICO!$A$9:$J$69,9,0)</f>
        <v>9</v>
      </c>
      <c r="F60" s="47" t="s">
        <v>347</v>
      </c>
      <c r="G60" s="47" t="s">
        <v>348</v>
      </c>
      <c r="H60" s="47" t="s">
        <v>349</v>
      </c>
      <c r="I60" s="47" t="s">
        <v>350</v>
      </c>
      <c r="J60" s="47" t="s">
        <v>230</v>
      </c>
      <c r="K60" s="48">
        <v>44963</v>
      </c>
      <c r="L60" s="48">
        <v>45010</v>
      </c>
    </row>
    <row r="61" spans="1:12" ht="60" x14ac:dyDescent="0.25">
      <c r="A61" s="49">
        <v>46</v>
      </c>
      <c r="B61" s="50" t="str">
        <f>VLOOKUP(A61,AUTODIAGNÓSTICO!$A$9:$J$69,3,0)</f>
        <v>EJECUTAR</v>
      </c>
      <c r="C61" s="50" t="str">
        <f>VLOOKUP(A61,AUTODIAGNÓSTICO!A54:J114,6,0)</f>
        <v>Realizar espacios de diálogo  de rendición de cuentas</v>
      </c>
      <c r="D61" s="50" t="str">
        <f>VLOOKUP(A61,AUTODIAGNÓSTICO!A54:J114,8,0)</f>
        <v>Publicar el informe ejecutivo y las evidencias de la rendición de cuentas en la plataforma enjambre</v>
      </c>
      <c r="E61" s="78">
        <f>VLOOKUP(A61,AUTODIAGNÓSTICO!$A$9:$J$69,9,0)</f>
        <v>9</v>
      </c>
      <c r="F61" s="47" t="s">
        <v>351</v>
      </c>
      <c r="G61" s="47" t="s">
        <v>352</v>
      </c>
      <c r="H61" s="47" t="s">
        <v>353</v>
      </c>
      <c r="I61" s="47" t="s">
        <v>354</v>
      </c>
      <c r="J61" s="47" t="s">
        <v>246</v>
      </c>
      <c r="K61" s="48">
        <v>44996</v>
      </c>
      <c r="L61" s="48">
        <v>44997</v>
      </c>
    </row>
    <row r="62" spans="1:12" ht="120" x14ac:dyDescent="0.25">
      <c r="A62" s="49">
        <v>47</v>
      </c>
      <c r="B62" s="50" t="str">
        <f>VLOOKUP(A62,AUTODIAGNÓSTICO!$A$9:$J$69,3,0)</f>
        <v>EJECUTAR</v>
      </c>
      <c r="C62" s="50" t="str">
        <f>VLOOKUP(A62,AUTODIAGNÓSTICO!A55:J115,6,0)</f>
        <v>Realizar espacios de diálogo  de rendición de cuentas</v>
      </c>
      <c r="D62" s="50"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8">
        <f>VLOOKUP(A62,AUTODIAGNÓSTICO!$A$9:$J$69,9,0)</f>
        <v>9</v>
      </c>
      <c r="F62" s="47" t="s">
        <v>355</v>
      </c>
      <c r="G62" s="47" t="s">
        <v>356</v>
      </c>
      <c r="H62" s="47" t="s">
        <v>357</v>
      </c>
      <c r="I62" s="47" t="s">
        <v>358</v>
      </c>
      <c r="J62" s="47" t="s">
        <v>246</v>
      </c>
      <c r="K62" s="48">
        <v>44963</v>
      </c>
      <c r="L62" s="48">
        <v>44980</v>
      </c>
    </row>
    <row r="63" spans="1:12" ht="105" x14ac:dyDescent="0.25">
      <c r="A63" s="49">
        <v>48</v>
      </c>
      <c r="B63" s="50" t="str">
        <f>VLOOKUP(A63,AUTODIAGNÓSTICO!$A$9:$J$69,3,0)</f>
        <v>VERIFICAR</v>
      </c>
      <c r="C63" s="50" t="str">
        <f>VLOOKUP(A63,AUTODIAGNÓSTICO!A56:J116,6,0)</f>
        <v>Cuantificar el impacto de las acciones de rendición de cuentas para divulgarlos a la ciudadanía</v>
      </c>
      <c r="D63" s="50" t="str">
        <f>VLOOKUP(A63,AUTODIAGNÓSTICO!A56:J116,8,0)</f>
        <v>Aplicar la evaluación de la estrategia remdición de cuentas</v>
      </c>
      <c r="E63" s="78">
        <f>VLOOKUP(A63,AUTODIAGNÓSTICO!$A$9:$J$69,9,0)</f>
        <v>8</v>
      </c>
      <c r="F63" s="47" t="s">
        <v>359</v>
      </c>
      <c r="G63" s="47" t="s">
        <v>360</v>
      </c>
      <c r="H63" s="47" t="s">
        <v>361</v>
      </c>
      <c r="I63" s="47" t="s">
        <v>362</v>
      </c>
      <c r="J63" s="47" t="s">
        <v>230</v>
      </c>
      <c r="K63" s="48">
        <v>44983</v>
      </c>
      <c r="L63" s="48">
        <v>44989</v>
      </c>
    </row>
    <row r="64" spans="1:12" ht="105" x14ac:dyDescent="0.25">
      <c r="A64" s="49">
        <v>49</v>
      </c>
      <c r="B64" s="50" t="str">
        <f>VLOOKUP(A64,AUTODIAGNÓSTICO!$A$9:$J$69,3,0)</f>
        <v>VERIFICAR</v>
      </c>
      <c r="C64" s="50" t="str">
        <f>VLOOKUP(A64,AUTODIAGNÓSTICO!A57:J117,6,0)</f>
        <v>Cuantificar el impacto de las acciones de rendición de cuentas para divulgarlos a la ciudadanía</v>
      </c>
      <c r="D64" s="50" t="str">
        <f>VLOOKUP(A64,AUTODIAGNÓSTICO!A57:J117,8,0)</f>
        <v>Analizar las evaluaciones, recomendaciones u objeciones recibidas en el espacio de diálogo para la rendición de cuentas,</v>
      </c>
      <c r="E64" s="78">
        <f>VLOOKUP(A64,AUTODIAGNÓSTICO!$A$9:$J$69,9,0)</f>
        <v>8</v>
      </c>
      <c r="F64" s="47" t="s">
        <v>363</v>
      </c>
      <c r="G64" s="47" t="s">
        <v>364</v>
      </c>
      <c r="H64" s="47" t="s">
        <v>365</v>
      </c>
      <c r="I64" s="47" t="s">
        <v>366</v>
      </c>
      <c r="J64" s="47" t="s">
        <v>246</v>
      </c>
      <c r="K64" s="48">
        <v>44983</v>
      </c>
      <c r="L64" s="48">
        <v>44989</v>
      </c>
    </row>
    <row r="65" spans="1:12" ht="255" x14ac:dyDescent="0.25">
      <c r="A65" s="49">
        <v>50</v>
      </c>
      <c r="B65" s="50" t="str">
        <f>VLOOKUP(A65,AUTODIAGNÓSTICO!$A$9:$J$69,3,0)</f>
        <v>VERIFICAR</v>
      </c>
      <c r="C65" s="50" t="str">
        <f>VLOOKUP(A65,AUTODIAGNÓSTICO!A58:J118,6,0)</f>
        <v>Cuantificar el impacto de las acciones de rendición de cuentas para divulgarlos a la ciudadanía</v>
      </c>
      <c r="D65" s="50"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8">
        <f>VLOOKUP(A65,AUTODIAGNÓSTICO!$A$9:$J$69,9,0)</f>
        <v>7</v>
      </c>
      <c r="F65" s="47" t="s">
        <v>367</v>
      </c>
      <c r="G65" s="47" t="s">
        <v>368</v>
      </c>
      <c r="H65" s="47" t="s">
        <v>369</v>
      </c>
      <c r="I65" s="47" t="s">
        <v>226</v>
      </c>
      <c r="J65" s="47" t="s">
        <v>230</v>
      </c>
      <c r="K65" s="48">
        <v>44983</v>
      </c>
      <c r="L65" s="48">
        <v>44989</v>
      </c>
    </row>
    <row r="66" spans="1:12" ht="105" x14ac:dyDescent="0.25">
      <c r="A66" s="49">
        <v>51</v>
      </c>
      <c r="B66" s="50" t="str">
        <f>VLOOKUP(A66,AUTODIAGNÓSTICO!$A$9:$J$69,3,0)</f>
        <v>VERIFICAR</v>
      </c>
      <c r="C66" s="50" t="str">
        <f>VLOOKUP(A66,AUTODIAGNÓSTICO!A59:J119,6,0)</f>
        <v>Cuantificar el impacto de las acciones de rendición de cuentas para divulgarlos a la ciudadanía</v>
      </c>
      <c r="D66" s="50" t="str">
        <f>VLOOKUP(A66,AUTODIAGNÓSTICO!A59:J119,8,0)</f>
        <v>Formular, previa evaluación por parte de los responsables, planes de mejoramiento a la gestión institucional a partir de las observaciones, propuestas y recomendaciones ciudadanas.</v>
      </c>
      <c r="E66" s="78">
        <f>VLOOKUP(A66,AUTODIAGNÓSTICO!$A$9:$J$69,9,0)</f>
        <v>9</v>
      </c>
      <c r="F66" s="47" t="s">
        <v>370</v>
      </c>
      <c r="G66" s="47" t="s">
        <v>371</v>
      </c>
      <c r="H66" s="47" t="s">
        <v>372</v>
      </c>
      <c r="I66" s="47" t="s">
        <v>226</v>
      </c>
      <c r="J66" s="47" t="s">
        <v>230</v>
      </c>
      <c r="K66" s="48">
        <v>44983</v>
      </c>
      <c r="L66" s="48">
        <v>44989</v>
      </c>
    </row>
    <row r="67" spans="1:12" ht="150" x14ac:dyDescent="0.25">
      <c r="A67" s="49">
        <v>52</v>
      </c>
      <c r="B67" s="50" t="str">
        <f>VLOOKUP(A67,AUTODIAGNÓSTICO!$A$9:$J$69,3,0)</f>
        <v>VERIFICAR</v>
      </c>
      <c r="C67" s="50" t="str">
        <f>VLOOKUP(A67,AUTODIAGNÓSTICO!A60:J120,6,0)</f>
        <v>Cuantificar el impacto de las acciones de rendición de cuentas para divulgarlos a la ciudadanía</v>
      </c>
      <c r="D67" s="50"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8">
        <f>VLOOKUP(A67,AUTODIAGNÓSTICO!$A$9:$J$69,9,0)</f>
        <v>7</v>
      </c>
      <c r="F67" s="47" t="s">
        <v>373</v>
      </c>
      <c r="G67" s="47" t="s">
        <v>374</v>
      </c>
      <c r="H67" s="47" t="s">
        <v>375</v>
      </c>
      <c r="I67" s="47" t="s">
        <v>226</v>
      </c>
      <c r="J67" s="47" t="s">
        <v>246</v>
      </c>
      <c r="K67" s="48">
        <v>44983</v>
      </c>
      <c r="L67" s="48">
        <v>44989</v>
      </c>
    </row>
    <row r="68" spans="1:12" ht="105" x14ac:dyDescent="0.25">
      <c r="A68" s="49">
        <v>53</v>
      </c>
      <c r="B68" s="50" t="str">
        <f>VLOOKUP(A68,AUTODIAGNÓSTICO!$A$9:$J$69,3,0)</f>
        <v>VERIFICAR</v>
      </c>
      <c r="C68" s="50" t="str">
        <f>VLOOKUP(A68,AUTODIAGNÓSTICO!A61:J121,6,0)</f>
        <v>Cuantificar el impacto de las acciones de rendición de cuentas para divulgarlos a la ciudadanía</v>
      </c>
      <c r="D68" s="50" t="str">
        <f>VLOOKUP(A68,AUTODIAGNÓSTICO!A61:J121,8,0)</f>
        <v>Recopilar recomendaciones y sugerencias de los servidores públicos y ciudadanía a las actividades de capacitación, garantizando la cualificación de futuras actividades.</v>
      </c>
      <c r="E68" s="78">
        <f>VLOOKUP(A68,AUTODIAGNÓSTICO!$A$9:$J$69,9,0)</f>
        <v>9</v>
      </c>
      <c r="F68" s="47" t="s">
        <v>379</v>
      </c>
      <c r="G68" s="47" t="s">
        <v>377</v>
      </c>
      <c r="H68" s="47" t="s">
        <v>378</v>
      </c>
      <c r="I68" s="47" t="s">
        <v>226</v>
      </c>
      <c r="J68" s="47" t="s">
        <v>246</v>
      </c>
      <c r="K68" s="48">
        <v>44983</v>
      </c>
      <c r="L68" s="48">
        <v>44989</v>
      </c>
    </row>
    <row r="69" spans="1:12" ht="105" x14ac:dyDescent="0.25">
      <c r="A69" s="49">
        <v>54</v>
      </c>
      <c r="B69" s="50" t="str">
        <f>VLOOKUP(A69,AUTODIAGNÓSTICO!$A$9:$J$69,3,0)</f>
        <v>VERIFICAR</v>
      </c>
      <c r="C69" s="50" t="str">
        <f>VLOOKUP(A69,AUTODIAGNÓSTICO!A62:J122,6,0)</f>
        <v>Cuantificar el impacto de las acciones de rendición de cuentas para divulgarlos a la ciudadanía</v>
      </c>
      <c r="D69" s="50"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8">
        <f>VLOOKUP(A69,AUTODIAGNÓSTICO!$A$9:$J$69,9,0)</f>
        <v>8</v>
      </c>
      <c r="F69" s="47" t="s">
        <v>376</v>
      </c>
      <c r="G69" s="47" t="s">
        <v>377</v>
      </c>
      <c r="H69" s="47" t="s">
        <v>378</v>
      </c>
      <c r="I69" s="47" t="s">
        <v>226</v>
      </c>
      <c r="J69" s="47" t="s">
        <v>246</v>
      </c>
      <c r="K69" s="48">
        <v>44983</v>
      </c>
      <c r="L69" s="48">
        <v>44989</v>
      </c>
    </row>
    <row r="70" spans="1:12" ht="105" x14ac:dyDescent="0.25">
      <c r="A70" s="49">
        <v>55</v>
      </c>
      <c r="B70" s="50" t="str">
        <f>VLOOKUP(A70,AUTODIAGNÓSTICO!$A$9:$J$69,3,0)</f>
        <v>VERIFICAR</v>
      </c>
      <c r="C70" s="50" t="str">
        <f>VLOOKUP(A70,AUTODIAGNÓSTICO!A63:J123,6,0)</f>
        <v>Cuantificar el impacto de las acciones de rendición de cuentas para divulgarlos a la ciudadanía</v>
      </c>
      <c r="D70" s="50" t="str">
        <f>VLOOKUP(A70,AUTODIAGNÓSTICO!A63:J123,8,0)</f>
        <v>Analizar las recomendaciones derivadas de cada espacio de diálogo y establecer correctivos que optimicen la gestión y faciliten el cumplimiento de las metas del plan  institucional.</v>
      </c>
      <c r="E70" s="78">
        <f>VLOOKUP(A70,AUTODIAGNÓSTICO!$A$9:$J$69,9,0)</f>
        <v>8</v>
      </c>
      <c r="F70" s="47" t="s">
        <v>380</v>
      </c>
      <c r="G70" s="47" t="s">
        <v>377</v>
      </c>
      <c r="H70" s="47" t="s">
        <v>378</v>
      </c>
      <c r="I70" s="47" t="s">
        <v>226</v>
      </c>
      <c r="J70" s="47" t="s">
        <v>246</v>
      </c>
      <c r="K70" s="48">
        <v>44983</v>
      </c>
      <c r="L70" s="48">
        <v>44989</v>
      </c>
    </row>
    <row r="71" spans="1:12" ht="105" x14ac:dyDescent="0.25">
      <c r="A71" s="49">
        <v>56</v>
      </c>
      <c r="B71" s="50" t="str">
        <f>VLOOKUP(A71,AUTODIAGNÓSTICO!$A$9:$J$69,3,0)</f>
        <v>VERIFICAR</v>
      </c>
      <c r="C71" s="50" t="str">
        <f>VLOOKUP(A71,AUTODIAGNÓSTICO!A64:J124,6,0)</f>
        <v>Cuantificar el impacto de las acciones de rendición de cuentas para divulgarlos a la ciudadanía</v>
      </c>
      <c r="D71" s="50" t="str">
        <f>VLOOKUP(A71,AUTODIAGNÓSTICO!A64:J124,8,0)</f>
        <v>Evaluar y verificar los resultados de la implementación de la estrategia de rendición de cuentas, valorando el cumplimiento de las metas definidas frente al reto y objetivos de la estrategia.</v>
      </c>
      <c r="E71" s="78">
        <f>VLOOKUP(A71,AUTODIAGNÓSTICO!$A$9:$J$69,9,0)</f>
        <v>9</v>
      </c>
      <c r="F71" s="47" t="s">
        <v>381</v>
      </c>
      <c r="G71" s="47" t="s">
        <v>382</v>
      </c>
      <c r="H71" s="47" t="s">
        <v>383</v>
      </c>
      <c r="I71" s="47" t="s">
        <v>226</v>
      </c>
      <c r="J71" s="47" t="s">
        <v>246</v>
      </c>
      <c r="K71" s="48">
        <v>44983</v>
      </c>
      <c r="L71" s="48">
        <v>44989</v>
      </c>
    </row>
    <row r="72" spans="1:12" ht="90" x14ac:dyDescent="0.25">
      <c r="A72" s="49">
        <v>57</v>
      </c>
      <c r="B72" s="50" t="str">
        <f>VLOOKUP(A72,AUTODIAGNÓSTICO!$A$9:$J$69,3,0)</f>
        <v>ACTUAR</v>
      </c>
      <c r="C72" s="50" t="str">
        <f>VLOOKUP(A72,AUTODIAGNÓSTICO!A65:J125,6,0)</f>
        <v>Establecer acciones de mejora del proceso de rendición de cuenta</v>
      </c>
      <c r="D72" s="50" t="str">
        <f>VLOOKUP(A72,AUTODIAGNÓSTICO!A65:J125,8,0)</f>
        <v>Incorporar en los informes dirigidos a los órganos de control y cuerpos colegiados los resultados de las recomendaciones y compromisos asumidas en los ejercicios de rendición de cuentas.</v>
      </c>
      <c r="E72" s="78">
        <f>VLOOKUP(A72,AUTODIAGNÓSTICO!$A$9:$J$69,9,0)</f>
        <v>9</v>
      </c>
      <c r="F72" s="47" t="s">
        <v>384</v>
      </c>
      <c r="G72" s="47" t="s">
        <v>385</v>
      </c>
      <c r="H72" s="47" t="s">
        <v>386</v>
      </c>
      <c r="I72" s="47" t="s">
        <v>226</v>
      </c>
      <c r="J72" s="47" t="s">
        <v>246</v>
      </c>
      <c r="K72" s="48">
        <v>44983</v>
      </c>
      <c r="L72" s="48">
        <v>44989</v>
      </c>
    </row>
    <row r="73" spans="1:12" ht="90" x14ac:dyDescent="0.25">
      <c r="A73" s="49">
        <v>58</v>
      </c>
      <c r="B73" s="50" t="str">
        <f>VLOOKUP(A73,AUTODIAGNÓSTICO!$A$9:$J$69,3,0)</f>
        <v>ACTUAR</v>
      </c>
      <c r="C73" s="50" t="str">
        <f>VLOOKUP(A73,AUTODIAGNÓSTICO!A66:J126,6,0)</f>
        <v>Establecer acciones de mejora del proceso de rendición de cuenta</v>
      </c>
      <c r="D73" s="50" t="str">
        <f>VLOOKUP(A73,AUTODIAGNÓSTICO!A66:J126,8,0)</f>
        <v xml:space="preserve">Evaluar y verificar por parte de la oficina de control interno que se garanticen los mecanismos de participación ciudadana en la rendición de cuentas. </v>
      </c>
      <c r="E73" s="78">
        <f>VLOOKUP(A73,AUTODIAGNÓSTICO!$A$9:$J$69,9,0)</f>
        <v>5</v>
      </c>
      <c r="F73" s="47" t="s">
        <v>387</v>
      </c>
      <c r="G73" s="47" t="s">
        <v>387</v>
      </c>
      <c r="H73" s="47" t="s">
        <v>387</v>
      </c>
      <c r="I73" s="47" t="s">
        <v>387</v>
      </c>
      <c r="J73" s="47" t="s">
        <v>387</v>
      </c>
      <c r="K73" s="48">
        <v>44983</v>
      </c>
      <c r="L73" s="48">
        <v>44989</v>
      </c>
    </row>
    <row r="74" spans="1:12" ht="90" x14ac:dyDescent="0.25">
      <c r="A74" s="49">
        <v>59</v>
      </c>
      <c r="B74" s="50" t="str">
        <f>VLOOKUP(A74,AUTODIAGNÓSTICO!$A$9:$J$69,3,0)</f>
        <v>ACTUAR</v>
      </c>
      <c r="C74" s="50" t="str">
        <f>VLOOKUP(A74,AUTODIAGNÓSTICO!A67:J127,6,0)</f>
        <v>Establecer acciones de mejora del proceso de rendición de cuenta</v>
      </c>
      <c r="D74" s="50" t="str">
        <f>VLOOKUP(A74,AUTODIAGNÓSTICO!A67:J127,8,0)</f>
        <v>Elaborar el plan de acción que permita mejorar el proceso de rendición de cuentas</v>
      </c>
      <c r="E74" s="78">
        <f>VLOOKUP(A74,AUTODIAGNÓSTICO!$A$9:$J$69,9,0)</f>
        <v>9</v>
      </c>
      <c r="F74" s="47" t="s">
        <v>327</v>
      </c>
      <c r="G74" s="47" t="s">
        <v>328</v>
      </c>
      <c r="H74" s="47" t="s">
        <v>329</v>
      </c>
      <c r="I74" s="47" t="s">
        <v>226</v>
      </c>
      <c r="J74" s="47" t="s">
        <v>246</v>
      </c>
      <c r="K74" s="48">
        <v>44983</v>
      </c>
      <c r="L74" s="48">
        <v>44989</v>
      </c>
    </row>
    <row r="75" spans="1:12" ht="90" x14ac:dyDescent="0.25">
      <c r="A75" s="49">
        <v>60</v>
      </c>
      <c r="B75" s="50" t="str">
        <f>VLOOKUP(A75,AUTODIAGNÓSTICO!$A$9:$J$69,3,0)</f>
        <v>ACTUAR</v>
      </c>
      <c r="C75" s="50" t="str">
        <f>VLOOKUP(A75,AUTODIAGNÓSTICO!A68:J128,6,0)</f>
        <v>Establecer acciones de mejora del proceso de rendición de cuenta</v>
      </c>
      <c r="D75" s="50" t="str">
        <f>VLOOKUP(A75,AUTODIAGNÓSTICO!A68:J128,8,0)</f>
        <v>Garantizar la aplicación de mecanismos internos de mejora y atender los requerimientos de la Secretaría de Educación y  control externo como resultados de los ejercicios de rendición de cuentas.</v>
      </c>
      <c r="E75" s="78">
        <f>VLOOKUP(A75,AUTODIAGNÓSTICO!$A$9:$J$69,9,0)</f>
        <v>9</v>
      </c>
      <c r="F75" s="47" t="s">
        <v>325</v>
      </c>
      <c r="G75" s="47" t="s">
        <v>326</v>
      </c>
      <c r="H75" s="47" t="s">
        <v>330</v>
      </c>
      <c r="I75" s="47" t="s">
        <v>226</v>
      </c>
      <c r="J75" s="47" t="s">
        <v>246</v>
      </c>
      <c r="K75" s="48">
        <v>44983</v>
      </c>
      <c r="L75" s="48">
        <v>44989</v>
      </c>
    </row>
    <row r="76" spans="1:12" ht="120" x14ac:dyDescent="0.25">
      <c r="A76" s="49">
        <v>61</v>
      </c>
      <c r="B76" s="50" t="str">
        <f>VLOOKUP(A76,AUTODIAGNÓSTICO!$A$9:$J$69,3,0)</f>
        <v>ACTUAR</v>
      </c>
      <c r="C76" s="50" t="str">
        <f>VLOOKUP(A76,AUTODIAGNÓSTICO!A69:J129,6,0)</f>
        <v>Establecer acciones de mejora del proceso de rendición de cuenta</v>
      </c>
      <c r="D76" s="50"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8">
        <f>VLOOKUP(A76,AUTODIAGNÓSTICO!$A$9:$J$69,9,0)</f>
        <v>9</v>
      </c>
      <c r="F76" s="47" t="s">
        <v>324</v>
      </c>
      <c r="G76" s="47" t="s">
        <v>248</v>
      </c>
      <c r="H76" s="47" t="s">
        <v>331</v>
      </c>
      <c r="I76" s="47" t="s">
        <v>226</v>
      </c>
      <c r="J76" s="47" t="s">
        <v>246</v>
      </c>
      <c r="K76" s="48">
        <v>44983</v>
      </c>
      <c r="L76" s="48">
        <v>44989</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Profe evelia</cp:lastModifiedBy>
  <cp:lastPrinted>2021-12-27T19:55:26Z</cp:lastPrinted>
  <dcterms:created xsi:type="dcterms:W3CDTF">2021-11-16T13:51:36Z</dcterms:created>
  <dcterms:modified xsi:type="dcterms:W3CDTF">2024-03-10T23:34:55Z</dcterms:modified>
</cp:coreProperties>
</file>