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UDIENCIA PUBLICA COLARDUQUIN 2023\"/>
    </mc:Choice>
  </mc:AlternateContent>
  <xr:revisionPtr revIDLastSave="0" documentId="8_{E0EE901E-39F4-4AB2-B92D-7B03F929F69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B16" i="4" l="1"/>
  <c r="C16" i="4"/>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E17" i="4" l="1"/>
  <c r="C17" i="4"/>
  <c r="C18" i="4"/>
  <c r="E16" i="4"/>
  <c r="D16" i="4"/>
  <c r="E18" i="4"/>
  <c r="B18" i="4"/>
  <c r="D18" i="4"/>
  <c r="B19" i="4"/>
  <c r="E19" i="4"/>
  <c r="B20" i="4"/>
  <c r="B17" i="4"/>
  <c r="C19" i="4"/>
  <c r="D19" i="4"/>
  <c r="E20" i="4"/>
  <c r="C20" i="4"/>
  <c r="D20" i="4"/>
  <c r="B21" i="4"/>
  <c r="E21" i="4"/>
  <c r="C21" i="4"/>
  <c r="D21" i="4"/>
  <c r="D22" i="4"/>
  <c r="C22" i="4"/>
  <c r="B22" i="4"/>
  <c r="C24" i="4"/>
  <c r="D24" i="4"/>
  <c r="B24" i="4"/>
  <c r="D26" i="4"/>
  <c r="B26" i="4"/>
  <c r="C74" i="4"/>
  <c r="C23" i="4"/>
  <c r="D23" i="4"/>
  <c r="B23" i="4"/>
  <c r="C25" i="4"/>
  <c r="B25" i="4"/>
  <c r="D25" i="4"/>
  <c r="C26" i="4"/>
  <c r="D27" i="4"/>
  <c r="B27" i="4"/>
  <c r="C27" i="4"/>
  <c r="D28" i="4"/>
  <c r="C28" i="4"/>
  <c r="C29" i="4"/>
  <c r="D29" i="4"/>
  <c r="C30" i="4"/>
  <c r="D30" i="4"/>
  <c r="C31" i="4"/>
  <c r="D31" i="4"/>
  <c r="D33" i="4"/>
  <c r="D32" i="4"/>
  <c r="C32" i="4"/>
  <c r="C33" i="4"/>
  <c r="D34" i="4"/>
  <c r="C34" i="4"/>
  <c r="C35" i="4"/>
  <c r="D35" i="4"/>
  <c r="D36" i="4"/>
  <c r="C36" i="4"/>
  <c r="D37" i="4"/>
  <c r="C37" i="4"/>
  <c r="D38" i="4"/>
  <c r="C38" i="4"/>
  <c r="D40" i="4"/>
  <c r="C39" i="4"/>
  <c r="D39" i="4"/>
  <c r="C40" i="4"/>
  <c r="C42" i="4"/>
  <c r="D42" i="4"/>
  <c r="D41" i="4"/>
  <c r="C41" i="4"/>
  <c r="D44" i="4"/>
  <c r="C43" i="4"/>
  <c r="D43" i="4"/>
  <c r="C44" i="4"/>
  <c r="D45" i="4"/>
  <c r="C45" i="4"/>
  <c r="D46" i="4"/>
  <c r="C46" i="4"/>
  <c r="D47" i="4"/>
  <c r="C47" i="4"/>
  <c r="D48" i="4"/>
  <c r="C48" i="4"/>
  <c r="C50" i="4"/>
  <c r="C49" i="4"/>
  <c r="D49" i="4"/>
  <c r="D50" i="4"/>
  <c r="C51" i="4"/>
  <c r="C52" i="4"/>
  <c r="D51" i="4"/>
  <c r="D52" i="4"/>
  <c r="D53" i="4"/>
  <c r="C53" i="4"/>
  <c r="C54" i="4"/>
  <c r="D54" i="4"/>
  <c r="D55" i="4"/>
  <c r="C55" i="4"/>
  <c r="C56" i="4"/>
  <c r="D56" i="4"/>
  <c r="C57" i="4"/>
  <c r="D57" i="4"/>
  <c r="C58" i="4"/>
  <c r="D58" i="4"/>
  <c r="D59" i="4"/>
  <c r="C59" i="4"/>
  <c r="D60" i="4"/>
  <c r="C60" i="4"/>
  <c r="C61" i="4"/>
  <c r="D61" i="4"/>
  <c r="D62" i="4"/>
  <c r="C62" i="4"/>
  <c r="D63" i="4"/>
  <c r="C63" i="4"/>
  <c r="D64" i="4"/>
  <c r="C64" i="4"/>
  <c r="C65" i="4"/>
  <c r="D65" i="4"/>
  <c r="C66" i="4"/>
  <c r="D66" i="4"/>
  <c r="D67" i="4"/>
  <c r="C67" i="4"/>
  <c r="D68" i="4"/>
  <c r="C68" i="4"/>
  <c r="C69" i="4"/>
  <c r="D69" i="4"/>
  <c r="C71" i="4"/>
  <c r="D70" i="4"/>
  <c r="C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<sst xmlns="http://schemas.openxmlformats.org/spreadsheetml/2006/main" count="499" uniqueCount="316">
  <si>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</si>
  <si>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</si>
  <si>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</si>
  <si>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</si>
  <si>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</si>
  <si>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</si>
  <si>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</si>
  <si>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</si>
  <si>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</si>
  <si>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</si>
  <si>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</si>
  <si>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</si>
  <si>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</si>
  <si>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</si>
  <si>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</si>
  <si>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</si>
  <si>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</si>
  <si>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</si>
  <si>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</si>
  <si>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</si>
  <si>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</si>
  <si>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</si>
  <si>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</si>
  <si>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</si>
  <si>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</si>
  <si>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</si>
  <si>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</si>
  <si>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</si>
  <si>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</si>
  <si>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</si>
  <si>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</si>
  <si>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</si>
  <si>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</si>
  <si>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</si>
  <si>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</si>
  <si>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</si>
  <si>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</si>
  <si>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</si>
  <si>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</si>
  <si>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</si>
  <si>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</si>
  <si>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</si>
  <si>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</si>
  <si>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</si>
  <si>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</si>
  <si>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</si>
  <si>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</si>
  <si>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</si>
  <si>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</si>
  <si>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</si>
  <si>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</si>
  <si>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</si>
  <si>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</si>
  <si>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</si>
  <si>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</si>
  <si>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</si>
  <si>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</si>
  <si>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</si>
  <si>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</si>
  <si>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</si>
  <si>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</si>
  <si>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</si>
  <si>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</si>
  <si>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</si>
  <si>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</si>
  <si>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</si>
  <si>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</si>
  <si>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</si>
  <si>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</si>
  <si>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</si>
  <si>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</si>
  <si>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</si>
  <si>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</si>
  <si>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</si>
  <si>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</si>
  <si>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</si>
  <si>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</si>
  <si>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</si>
  <si>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</si>
  <si>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</si>
  <si>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</si>
  <si>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</si>
  <si>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</si>
  <si>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</si>
  <si>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</si>
  <si>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</si>
  <si>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</si>
  <si>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</si>
  <si>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</si>
  <si>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</si>
  <si>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</si>
  <si>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</si>
  <si>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</si>
  <si>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</si>
  <si>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</si>
  <si>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</si>
  <si>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</si>
  <si>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</si>
  <si>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</si>
  <si>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</si>
  <si>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</si>
  <si>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</si>
  <si>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</si>
  <si>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</si>
  <si>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</si>
  <si>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</si>
  <si>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</si>
  <si>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</si>
  <si>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</si>
  <si>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</si>
  <si>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</si>
  <si>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</si>
  <si>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</si>
  <si>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</si>
  <si>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</si>
  <si>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</si>
  <si>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</si>
  <si>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</si>
  <si>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</si>
  <si>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</si>
  <si>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</si>
  <si>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</si>
  <si>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</si>
  <si>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</si>
  <si>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</si>
  <si>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</si>
  <si>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</si>
  <si>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</si>
  <si>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</si>
  <si>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</si>
  <si>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</si>
  <si>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</si>
  <si>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</si>
  <si>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</si>
  <si>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</si>
  <si>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</si>
  <si>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</si>
  <si>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</si>
  <si>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</si>
  <si>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</si>
  <si>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</si>
  <si>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</si>
  <si>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</si>
  <si>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</si>
  <si>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</si>
  <si>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</si>
  <si>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</si>
  <si>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</si>
  <si>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</si>
  <si>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</si>
  <si>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</si>
  <si>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</si>
  <si>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</si>
  <si>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</si>
  <si>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</si>
  <si>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</si>
  <si>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</si>
  <si>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</si>
  <si>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</si>
  <si>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</si>
  <si>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</si>
  <si>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</si>
  <si>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</si>
  <si>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</si>
  <si>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</si>
  <si>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</si>
  <si>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</si>
  <si>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</si>
  <si>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</si>
  <si>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</si>
  <si>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</si>
  <si>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</si>
  <si>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</si>
  <si>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</si>
  <si>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</si>
  <si>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</si>
  <si>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</si>
  <si>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</si>
  <si>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</si>
  <si>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</si>
  <si>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</si>
  <si>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</si>
  <si>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</si>
  <si>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</si>
  <si>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</si>
  <si>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</si>
  <si>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</si>
  <si>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</si>
  <si>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</si>
  <si>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</si>
  <si>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</si>
  <si>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</si>
  <si>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</si>
  <si>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</si>
  <si>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</si>
  <si>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</si>
  <si>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</si>
  <si>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</si>
  <si>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</si>
  <si>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</si>
  <si>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</si>
  <si>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</si>
  <si>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</si>
  <si>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</si>
  <si>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</si>
  <si>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</si>
  <si>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</si>
  <si>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</si>
  <si>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</si>
  <si>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</si>
  <si>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</si>
  <si>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</si>
  <si>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</si>
  <si>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</si>
  <si>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</si>
  <si>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</si>
  <si>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</si>
  <si>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</si>
  <si>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</si>
  <si>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</si>
  <si>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I.E. COLEGIO ARGELINO DURAN QUINTERO</t>
  </si>
  <si>
    <t>LUIS FERNANDO PABON MOLINA</t>
  </si>
  <si>
    <t xml:space="preserve">Por el poco acceso a internet de la comunidad en general, se hace casi impossible utilizar canales virtuales </t>
  </si>
  <si>
    <t>La Institucion utiliza los medios tradiconales para la convocatoria y difusion de la audiencia</t>
  </si>
  <si>
    <t xml:space="preserve">Crear conciencia en  la comunidad  de la importacia de participar en el  propceso de rendicion de cuentas </t>
  </si>
  <si>
    <t xml:space="preserve">Informar a la comunidad de las inversiones  realizadas durante el año anterior de conformidad con recursos recibidos  y el trabajo de  las areas de gestion institucional  </t>
  </si>
  <si>
    <t xml:space="preserve">El 80% de la poblacion de la comunidad educativa de la Institucion educativa participara en la audiencia de rendicion de cuentas </t>
  </si>
  <si>
    <t xml:space="preserve"># de participantes en la audiencia </t>
  </si>
  <si>
    <t>Fortalecer el sentido de lo publico</t>
  </si>
  <si>
    <t>Facilitar el ejercicio de control social</t>
  </si>
  <si>
    <t>Contribuir a los principios de transparencia y participacionciudadana.</t>
  </si>
  <si>
    <t xml:space="preserve">construir espacios de interlocucion directa entre los servidores publicos y la ciudadania </t>
  </si>
  <si>
    <t xml:space="preserve">Ajustar los planes de mejoramiento institucional. </t>
  </si>
  <si>
    <t xml:space="preserve">CONFORMAR Y CAPACITAR UN EQUIPO INSTITUCIONAL PARA LA RENDICION DE CUENTAS. </t>
  </si>
  <si>
    <t xml:space="preserve">HUMANOS , FINANCIEROS, FISICOS, TECNOLOGICOS </t>
  </si>
  <si>
    <t xml:space="preserve">COMITÉ INSTITUCIONAL RENDICION DE CUENTAS </t>
  </si>
  <si>
    <t>se presentan dificultad por la apatia de la poblacion y las falencias en los canales de comunicacion.</t>
  </si>
  <si>
    <t xml:space="preserve">Una vez realizado el dagnostico se subira a la pagina web isntitucional y se enviara a traves de otros medios existentes para su conocimiento. </t>
  </si>
  <si>
    <t>El equipo de trabajo realiza reuniones para preparar la audiencia.</t>
  </si>
  <si>
    <t>La instituicon tiene conformado un equipo para desarrollar la audiencia.</t>
  </si>
  <si>
    <t xml:space="preserve">El PMI debe estar correlacionado con los resultados y el diagnostico de rendiciond e cuentas.  </t>
  </si>
  <si>
    <t>la institucion utiliza espacios y medios para informas constantemmente sobre procesos y  actividades que se realizan.</t>
  </si>
  <si>
    <t>los mecanismos virtuales en la comunidad son deficientes por la poca acesibilidad al internet y la situacion economica de la pobalcion</t>
  </si>
  <si>
    <t>Por el contexto donde se ubica la institucion, se realiza una convocatoria a la comuniad en general.</t>
  </si>
  <si>
    <t xml:space="preserve">En las audiencia anteriores, no se plasmaban  objetivos y las  metas </t>
  </si>
  <si>
    <t>Se realiza un protocolo detallado para la rendicion de cuentas.</t>
  </si>
  <si>
    <t>La institucion no destina recursos para el desarrollo de la audiencia.</t>
  </si>
  <si>
    <t xml:space="preserve">La isntitucion realiza el protocolo de la audiencia de forma general </t>
  </si>
  <si>
    <t>Los canales de comunicación mas eficientes es el voz a voz, auque tambie se utiliza los grupos de whatsApP, pagina web y los avisos parroquiales.</t>
  </si>
  <si>
    <t xml:space="preserve">La informacion presentada es verificada en cuanto a su calidad y veracidad. </t>
  </si>
  <si>
    <t xml:space="preserve">El equipo de trabajo realiza la audiencia de conformidad con el interes general de la comunidad </t>
  </si>
  <si>
    <t>El equipo presenta informe de cada una de las areas de gestion institucional</t>
  </si>
  <si>
    <t>En el archivo institucional reposan los documentos relacionados con la contratacion</t>
  </si>
  <si>
    <t xml:space="preserve">la instituicion realiza planes de mejora de  procesos que presentan dificultades.  </t>
  </si>
  <si>
    <t>Se cumple con esta actiividad en la platafoerma enjambre.</t>
  </si>
  <si>
    <t>el contexto institucional presenta dificultad para la comuniacion a traves de las TIC,s</t>
  </si>
  <si>
    <t>La institucion utiliza los medios disponoibles a nivel local y de conformidad a su contexto rural.</t>
  </si>
  <si>
    <t>Se da espacio a la poblacion para que puedan intervenir y expresar libremente sus opiniones.</t>
  </si>
  <si>
    <t xml:space="preserve">La institucion realiza encuentros con el equipo lider para preparar y realizar la audiencia </t>
  </si>
  <si>
    <t xml:space="preserve">Se reailiza convocatoria a traves de los medios disponibles en la comunidad. </t>
  </si>
  <si>
    <t>La intitucion realiza la convocatoria según lo estipulado en los lineamientos legales y de ley.</t>
  </si>
  <si>
    <t>La informacion es subida a la pagina web institucional para conocimiento de la comunidad.</t>
  </si>
  <si>
    <t>El acceso a medios virtulaes es limitado en la comunidad por el contexto rural y los recusos economicos de la poblacion.</t>
  </si>
  <si>
    <t xml:space="preserve">La institucion permite y motiva la participacion d ela poblacion asitente al evento.  </t>
  </si>
  <si>
    <t xml:space="preserve">Este proceso presenta dificultad por fallas en la comunicación y la apatia de la poblacion </t>
  </si>
  <si>
    <t xml:space="preserve">La poblacion no presenta propuestas con antelacion al equipo lider </t>
  </si>
  <si>
    <t>El protocolo permite espacio ´para la intervencion de los asistentes a la audiencia.</t>
  </si>
  <si>
    <t>El protocolo permite espacios  para la intervencion de los asistentes a la audiencia.</t>
  </si>
  <si>
    <t>El equipo lider toma asitencia de los asistentes al evento.</t>
  </si>
  <si>
    <t>Esta accion se implementara en las audiencias de rendicion de cuentas.</t>
  </si>
  <si>
    <t xml:space="preserve">El equipo lider aplica un formato de evalaucion de la audiencia </t>
  </si>
  <si>
    <t>El equipo lider realiza un evaluacion interrna del evento realizado.</t>
  </si>
  <si>
    <t xml:space="preserve">El equipo lider implementara plan de mejoramiento de conformidad con resultados y observacions de la audiencia </t>
  </si>
  <si>
    <t>El equipo presentara un informe sobre resultados de la audiencia de rendicion de cuentas.</t>
  </si>
  <si>
    <t xml:space="preserve">La isntitucion escucha recibe y atiende a sugerencias de la comunidad y/o pobalcion asistente Al evento. </t>
  </si>
  <si>
    <t>La Instituicon atiende las observaciones  o recomendaciónes presentadas por la SED.</t>
  </si>
  <si>
    <t>En el informe a presentar se tendra en cuenta estas recomedaciones</t>
  </si>
  <si>
    <t>En la audiencia de rendicion de cuentas realizadas por la institucion no hace presencia ningun ente de control gubernamental,</t>
  </si>
  <si>
    <t xml:space="preserve">El equipo lider tendra en cuenta acciones de mejora para futuras audiecias. </t>
  </si>
  <si>
    <t>La I.E.COLARDUQUIN a partir de la presente vigencia de rendicion de cuentas brindara espacios y mecanismos que permitan seguir mejorando este proceso.</t>
  </si>
  <si>
    <t>A partir de la presente audiencia de rendicion de cuentas la I.E. formulara objetivos, metas e indicadores claros y pertinentes.</t>
  </si>
  <si>
    <t>A FINAL DE CADA PROCESO DE RENDICION DE CUENTAS, LA INSTITUCION EDUCATIVA IMPLEMENTARA FORMATOS QUE PERMITAN REPORTAR INFORMACION DEL EVENTO..</t>
  </si>
  <si>
    <t>EL 80 % DE LA COMUNIDAD TENDRA INFORMACION SOBRE EL CRONOGRAMA EL CUAL LE PERMITIRA HACER INSCRIPCION DE PROPUESTAS O PIENQIUETUDES DE LA UDIENCIA 2021.</t>
  </si>
  <si>
    <t>DAR RESPUESTA ESCRITA AL 100% DE LAS INQUIETUDES QUE S EPRESENTEN  EN LA AUDIENCIA DE RENDICON DECUENTAS.</t>
  </si>
  <si>
    <t>PRESENTAR INFORME DE RESULTADO DE LA AUDIENCIA DE RENDICION DE CUENTAS DE LA I.E.  A LAS ENTIDADES Y COMUNIDAD EN GENERAL</t>
  </si>
  <si>
    <t>NUMERO DE ASISTENTES</t>
  </si>
  <si>
    <t># DE PROPUESTAS O PREGUNTAS REALIZADAS</t>
  </si>
  <si>
    <t>NIVEL DE SATISFACION DE LA AUDIENCIA</t>
  </si>
  <si>
    <t>SEDES PARTICIPANDO EN EL EVENTO</t>
  </si>
  <si>
    <t xml:space="preserve"> CANALES DE COMUNICACION</t>
  </si>
  <si>
    <t># PROPUESTAS PRESENTADAS POR LA COMUNIDAD</t>
  </si>
  <si>
    <t># DE PERSONAS PARTICIPANDO CON PREGUNTAS E INQUITUDES</t>
  </si>
  <si>
    <t># DE RESPUESTAS DADAS A LA COMUNIDAD</t>
  </si>
  <si>
    <t>REPORTE DE RESULTADOS.</t>
  </si>
  <si>
    <t xml:space="preserve">DILIGENCIAR AUTODIAGNOSTICO Y MATRIZ DOFA EN EL PROCESO DE RENDICION DE CUENTAS PARA MEJORAR ESTE PROCESO.  </t>
  </si>
  <si>
    <t>REALIZAR PARA  CADA AUDIENCIA  LOS OBJETIVOS, METAS E INDICADORES QUE PERMITAR TENER UN HORIZONTE CLARO.</t>
  </si>
  <si>
    <t xml:space="preserve">IMPLEMENTAR FORMATOS QUE PERMITAN REALIZAR Y ENTREGAR INFORMES DE LA AUDIENCIA DE RENDICION DE CUENTAS. </t>
  </si>
  <si>
    <t xml:space="preserve">USAR TODOS LOS MEDIOS DE COMUNICACIÓN DISPONIBLES EN LA COMUNIDAD PARA MEJORAR PROCESOS DE RENDICION DE CUNETAS. </t>
  </si>
  <si>
    <t>PRESENTAR EL CRONOGRAMA DE RENDICION DE CUENTAS A TIEMPO PARA CUMPLIR CON LAS FECHAS ESTIPULADAS.</t>
  </si>
  <si>
    <t xml:space="preserve">RECIBIR Y TENER RESPUESTAS A LAS INQUITUDES PRESETNADAS CON ANTERIORIDAD POR  LA COMUNIDAD. </t>
  </si>
  <si>
    <t xml:space="preserve">DAR Y PRESENTAR RESPUESTA ESCRITA A LAS PREGUNTAS REALIZADAS POR LA COMUNIDAD EN LOS TERMINOS DEFINIDOS. </t>
  </si>
  <si>
    <t xml:space="preserve">PUBLICAR Y ENTREGAR INFORME DE RESULTADOS A LAS ENTIDADES GUBERNAMENTALES Y COMUNIDAD EN GENERAL. </t>
  </si>
  <si>
    <t xml:space="preserve">Se presenta dificultad por la carencia en el acceso  de internet de la gran mayoria de comunidad educativa, por consiguiente se deben aplicar  mecanismos para que la informacion y  participacion sea mas efectiva.  </t>
  </si>
  <si>
    <t xml:space="preserve">La audiencia debe permitir el pleno ejercicio de claridad y participacion. </t>
  </si>
  <si>
    <t>la institucion crea espacios de interlocucion sobre actividades y planes de desarrollo institucional.</t>
  </si>
  <si>
    <t>Cada area de gestion realiza un recuento de la actuado y realizado, resaltando logros o dificultades encontradas.</t>
  </si>
  <si>
    <t xml:space="preserve">La instiucion maneja formatos estandarizados para presentar la rendicion de cuentas y   presenta  resultados de la audiencia a la comunidad. </t>
  </si>
  <si>
    <t>Se presenta informacion sobre el logro y dificultades de las lineas  de accion del PMI</t>
  </si>
  <si>
    <t xml:space="preserve">la institucion  ha recibido por escrito Peticiones o reclamos y tambien de  forma verbal en audiencia de años anteriores, las cuales se respondieron de acuerdo a la normatividaa . </t>
  </si>
  <si>
    <t xml:space="preserve">La insttiucion convoca e invita a todo la pobalcion en genral, pero asisten en su gran mayoria solo mienbros de la comunidad educativa. </t>
  </si>
  <si>
    <t>El equipo de trabajo define el protocolo para la participacion de los asitentes a la audiencia.</t>
  </si>
  <si>
    <t>A partir de  la audiencia publuca del año 2021, el equipo diligenciara el formato de reporte de resutlados.</t>
  </si>
  <si>
    <t>La institucion y el equipo lider subiran la informacion a enjambre.</t>
  </si>
  <si>
    <t>Mejorar la participacion de la comunidad de la I.E. CLARDUQUIN para la rendicion de cuentas vigencia 2022 a 2024</t>
  </si>
  <si>
    <t>EL 80 % DE LA COMUNIDAD TENDRA INFORMACION CLARA Y OPURTUNA SOBRE EL PROCESO DE  RENDICON DE CUENTAS 2023.</t>
  </si>
  <si>
    <t xml:space="preserve">EL DIA DE LA AUDIENCIA EL EQUIPO LIDER CONTARA CON  PROPUESTAS QUE PERMITAN GENERAR ESPACIOS DE PARTICIPACION EN LA RENDICION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</si>
</sst>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21300320"/>
        <c:axId val="12213068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21300320"/>
        <c:axId val="1221306848"/>
      </c:scatterChart>
      <c:catAx>
        <c:axId val="122130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21306848"/>
        <c:crosses val="autoZero"/>
        <c:auto val="1"/>
        <c:lblAlgn val="ctr"/>
        <c:lblOffset val="100"/>
        <c:noMultiLvlLbl val="0"/>
      </c:catAx>
      <c:valAx>
        <c:axId val="1221306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3003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21300864"/>
        <c:axId val="12212921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78.904761904761898</c:v>
                </c:pt>
                <c:pt idx="1">
                  <c:v>77.142857142857139</c:v>
                </c:pt>
                <c:pt idx="2">
                  <c:v>73.888888888888886</c:v>
                </c:pt>
                <c:pt idx="3">
                  <c:v>74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21300864"/>
        <c:axId val="1221292160"/>
      </c:scatterChart>
      <c:catAx>
        <c:axId val="122130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2160"/>
        <c:crosses val="autoZero"/>
        <c:auto val="1"/>
        <c:lblAlgn val="ctr"/>
        <c:lblOffset val="100"/>
        <c:noMultiLvlLbl val="0"/>
      </c:catAx>
      <c:valAx>
        <c:axId val="122129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300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21295968"/>
        <c:axId val="1221292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75</c:v>
                </c:pt>
                <c:pt idx="2">
                  <c:v>80</c:v>
                </c:pt>
                <c:pt idx="3">
                  <c:v>71.666666666666671</c:v>
                </c:pt>
                <c:pt idx="4">
                  <c:v>77.857142857142861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21295968"/>
        <c:axId val="1221292704"/>
      </c:scatterChart>
      <c:catAx>
        <c:axId val="12212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2704"/>
        <c:crosses val="autoZero"/>
        <c:auto val="1"/>
        <c:lblAlgn val="ctr"/>
        <c:lblOffset val="100"/>
        <c:noMultiLvlLbl val="0"/>
      </c:catAx>
      <c:valAx>
        <c:axId val="1221292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29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21297056"/>
        <c:axId val="122129760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76.666666666666671</c:v>
                </c:pt>
                <c:pt idx="2">
                  <c:v>73.333333333333329</c:v>
                </c:pt>
                <c:pt idx="3">
                  <c:v>86.666666666666671</c:v>
                </c:pt>
                <c:pt idx="4" formatCode="0.00">
                  <c:v>75.833333333333329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21147008"/>
        <c:axId val="1221152448"/>
      </c:scatterChart>
      <c:catAx>
        <c:axId val="122129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7600"/>
        <c:crosses val="autoZero"/>
        <c:auto val="1"/>
        <c:lblAlgn val="ctr"/>
        <c:lblOffset val="100"/>
        <c:noMultiLvlLbl val="0"/>
      </c:catAx>
      <c:valAx>
        <c:axId val="122129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297056"/>
        <c:crosses val="autoZero"/>
        <c:crossBetween val="between"/>
      </c:valAx>
      <c:valAx>
        <c:axId val="122115244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147008"/>
        <c:crosses val="max"/>
        <c:crossBetween val="midCat"/>
      </c:valAx>
      <c:valAx>
        <c:axId val="1221147008"/>
        <c:scaling>
          <c:orientation val="minMax"/>
        </c:scaling>
        <c:delete val="1"/>
        <c:axPos val="b"/>
        <c:numFmt formatCode="General" sourceLinked="1"/>
        <c:majorTickMark val="out"/>
        <c:minorTickMark val="none"/>
        <c:tickLblPos val="nextTo"/>
        <c:crossAx val="1221152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46121616"/>
        <c:axId val="13461227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46121616"/>
        <c:axId val="1346122704"/>
      </c:scatterChart>
      <c:catAx>
        <c:axId val="134612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122704"/>
        <c:crosses val="autoZero"/>
        <c:auto val="1"/>
        <c:lblAlgn val="ctr"/>
        <c:lblOffset val="100"/>
        <c:noMultiLvlLbl val="0"/>
      </c:catAx>
      <c:valAx>
        <c:axId val="1346122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121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46122160"/>
        <c:axId val="1346130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46122160"/>
        <c:axId val="1346130864"/>
      </c:scatterChart>
      <c:catAx>
        <c:axId val="134612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130864"/>
        <c:crosses val="autoZero"/>
        <c:auto val="1"/>
        <c:lblAlgn val="ctr"/>
        <c:lblOffset val="100"/>
        <c:noMultiLvlLbl val="0"/>
      </c:catAx>
      <c:valAx>
        <c:axId val="1346130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122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6" workbookViewId="0">
      <selection activeCell="E4" sqref="E4"/>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09"/>
      <c r="G4" s="109"/>
      <c r="H4" s="109"/>
      <c r="I4" s="109"/>
      <c r="J4" s="109"/>
      <c r="K4" s="109"/>
      <c r="L4" s="54"/>
      <c r="M4" s="49"/>
    </row>
    <row r="5" spans="1:13" s="8" customFormat="1" x14ac:dyDescent="0.25">
      <c r="A5" s="49"/>
      <c r="B5" s="53"/>
      <c r="C5" s="55"/>
      <c r="D5" s="55"/>
      <c r="E5" s="55"/>
      <c r="F5" s="110"/>
      <c r="G5" s="110"/>
      <c r="H5" s="110"/>
      <c r="I5" s="110"/>
      <c r="J5" s="110"/>
      <c r="K5" s="110"/>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8"/>
      <c r="B7" s="119"/>
      <c r="C7" s="119"/>
      <c r="D7" s="114" t="s">
        <v>107</v>
      </c>
      <c r="E7" s="114"/>
      <c r="F7" s="114"/>
      <c r="G7" s="114"/>
      <c r="H7" s="114"/>
      <c r="I7" s="114"/>
      <c r="J7" s="114"/>
      <c r="K7" s="114"/>
      <c r="L7" s="114"/>
      <c r="M7" s="115"/>
    </row>
    <row r="8" spans="1:13" ht="36.75" customHeight="1" x14ac:dyDescent="0.25">
      <c r="A8" s="120"/>
      <c r="B8" s="121"/>
      <c r="C8" s="121"/>
      <c r="D8" s="116" t="s">
        <v>77</v>
      </c>
      <c r="E8" s="116"/>
      <c r="F8" s="116"/>
      <c r="G8" s="116"/>
      <c r="H8" s="116"/>
      <c r="I8" s="116"/>
      <c r="J8" s="116"/>
      <c r="K8" s="116"/>
      <c r="L8" s="116"/>
      <c r="M8" s="117"/>
    </row>
    <row r="9" spans="1:13" ht="30" customHeight="1" thickBot="1" x14ac:dyDescent="0.3">
      <c r="A9" s="122"/>
      <c r="B9" s="123"/>
      <c r="C9" s="123"/>
      <c r="D9" s="112" t="s">
        <v>129</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7" t="s">
        <v>186</v>
      </c>
      <c r="B12" s="138"/>
      <c r="C12" s="138"/>
      <c r="D12" s="138"/>
      <c r="E12" s="138"/>
      <c r="F12" s="138"/>
      <c r="G12" s="138"/>
      <c r="H12" s="138"/>
      <c r="I12" s="138"/>
      <c r="J12" s="138"/>
      <c r="K12" s="138"/>
      <c r="L12" s="138"/>
      <c r="M12" s="139"/>
    </row>
    <row r="13" spans="1:13" ht="19.5" thickBot="1" x14ac:dyDescent="0.35">
      <c r="A13" s="151" t="s">
        <v>139</v>
      </c>
      <c r="B13" s="152"/>
      <c r="C13" s="152"/>
      <c r="D13" s="152"/>
      <c r="E13" s="152"/>
      <c r="F13" s="152"/>
      <c r="G13" s="152"/>
      <c r="H13" s="152"/>
      <c r="I13" s="152"/>
      <c r="J13" s="152"/>
      <c r="K13" s="152"/>
      <c r="L13" s="152"/>
      <c r="M13" s="153"/>
    </row>
    <row r="14" spans="1:13" ht="15.75" x14ac:dyDescent="0.25">
      <c r="A14" s="154" t="s">
        <v>140</v>
      </c>
      <c r="B14" s="155"/>
      <c r="C14" s="155"/>
      <c r="D14" s="195" t="s">
        <v>161</v>
      </c>
      <c r="E14" s="196"/>
      <c r="F14" s="196"/>
      <c r="G14" s="196"/>
      <c r="H14" s="196"/>
      <c r="I14" s="196"/>
      <c r="J14" s="196"/>
      <c r="K14" s="196"/>
      <c r="L14" s="196"/>
      <c r="M14" s="197"/>
    </row>
    <row r="15" spans="1:13" ht="15.75" x14ac:dyDescent="0.25">
      <c r="A15" s="156" t="s">
        <v>138</v>
      </c>
      <c r="B15" s="157"/>
      <c r="C15" s="157"/>
      <c r="D15" s="198" t="s">
        <v>162</v>
      </c>
      <c r="E15" s="199"/>
      <c r="F15" s="199"/>
      <c r="G15" s="199"/>
      <c r="H15" s="199"/>
      <c r="I15" s="199"/>
      <c r="J15" s="199"/>
      <c r="K15" s="199"/>
      <c r="L15" s="199"/>
      <c r="M15" s="200"/>
    </row>
    <row r="16" spans="1:13" ht="29.25" customHeight="1" x14ac:dyDescent="0.25">
      <c r="A16" s="158" t="s">
        <v>141</v>
      </c>
      <c r="B16" s="159"/>
      <c r="C16" s="159"/>
      <c r="D16" s="201" t="s">
        <v>163</v>
      </c>
      <c r="E16" s="202"/>
      <c r="F16" s="202"/>
      <c r="G16" s="202"/>
      <c r="H16" s="202"/>
      <c r="I16" s="202"/>
      <c r="J16" s="202"/>
      <c r="K16" s="202"/>
      <c r="L16" s="202"/>
      <c r="M16" s="203"/>
    </row>
    <row r="17" spans="1:13" ht="30" customHeight="1" x14ac:dyDescent="0.25">
      <c r="A17" s="160" t="s">
        <v>165</v>
      </c>
      <c r="B17" s="161"/>
      <c r="C17" s="161"/>
      <c r="D17" s="142" t="s">
        <v>164</v>
      </c>
      <c r="E17" s="143"/>
      <c r="F17" s="143"/>
      <c r="G17" s="143"/>
      <c r="H17" s="143"/>
      <c r="I17" s="143"/>
      <c r="J17" s="143"/>
      <c r="K17" s="143"/>
      <c r="L17" s="143"/>
      <c r="M17" s="144"/>
    </row>
    <row r="18" spans="1:13" ht="16.5" thickBot="1" x14ac:dyDescent="0.3">
      <c r="A18" s="162" t="s">
        <v>142</v>
      </c>
      <c r="B18" s="163"/>
      <c r="C18" s="163"/>
      <c r="D18" s="204" t="s">
        <v>166</v>
      </c>
      <c r="E18" s="205"/>
      <c r="F18" s="205"/>
      <c r="G18" s="205"/>
      <c r="H18" s="205"/>
      <c r="I18" s="205"/>
      <c r="J18" s="205"/>
      <c r="K18" s="205"/>
      <c r="L18" s="205"/>
      <c r="M18" s="206"/>
    </row>
    <row r="19" spans="1:13" ht="19.5" thickBot="1" x14ac:dyDescent="0.35">
      <c r="A19" s="148" t="s">
        <v>138</v>
      </c>
      <c r="B19" s="149"/>
      <c r="C19" s="149"/>
      <c r="D19" s="149"/>
      <c r="E19" s="149"/>
      <c r="F19" s="149"/>
      <c r="G19" s="149"/>
      <c r="H19" s="149"/>
      <c r="I19" s="149"/>
      <c r="J19" s="149"/>
      <c r="K19" s="149"/>
      <c r="L19" s="149"/>
      <c r="M19" s="150"/>
    </row>
    <row r="20" spans="1:13" ht="129.75" customHeight="1" x14ac:dyDescent="0.25">
      <c r="A20" s="164" t="s">
        <v>190</v>
      </c>
      <c r="B20" s="165"/>
      <c r="C20" s="165"/>
      <c r="D20" s="165"/>
      <c r="E20" s="165"/>
      <c r="F20" s="165"/>
      <c r="G20" s="165"/>
      <c r="H20" s="165"/>
      <c r="I20" s="165"/>
      <c r="J20" s="165"/>
      <c r="K20" s="165"/>
      <c r="L20" s="165"/>
      <c r="M20" s="166"/>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127" t="s">
        <v>191</v>
      </c>
      <c r="B27" s="128"/>
      <c r="C27" s="128"/>
      <c r="D27" s="128"/>
      <c r="E27" s="128"/>
      <c r="F27" s="128"/>
      <c r="G27" s="128"/>
      <c r="H27" s="128"/>
      <c r="I27" s="128"/>
      <c r="J27" s="128"/>
      <c r="K27" s="128"/>
      <c r="L27" s="128"/>
      <c r="M27" s="129"/>
    </row>
    <row r="28" spans="1:13" ht="30" customHeight="1" thickBot="1" x14ac:dyDescent="0.3">
      <c r="A28" s="124" t="s">
        <v>187</v>
      </c>
      <c r="B28" s="125"/>
      <c r="C28" s="125"/>
      <c r="D28" s="125"/>
      <c r="E28" s="125"/>
      <c r="F28" s="125"/>
      <c r="G28" s="125"/>
      <c r="H28" s="125"/>
      <c r="I28" s="125"/>
      <c r="J28" s="125"/>
      <c r="K28" s="125"/>
      <c r="L28" s="125"/>
      <c r="M28" s="126"/>
    </row>
    <row r="29" spans="1:13" ht="20.25" customHeight="1" thickBot="1" x14ac:dyDescent="0.3">
      <c r="A29" s="130" t="s">
        <v>188</v>
      </c>
      <c r="B29" s="131"/>
      <c r="C29" s="131"/>
      <c r="D29" s="131" t="s">
        <v>130</v>
      </c>
      <c r="E29" s="131"/>
      <c r="F29" s="131"/>
      <c r="G29" s="131"/>
      <c r="H29" s="131"/>
      <c r="I29" s="131"/>
      <c r="J29" s="131"/>
      <c r="K29" s="131"/>
      <c r="L29" s="131"/>
      <c r="M29" s="132"/>
    </row>
    <row r="30" spans="1:13" s="95" customFormat="1" ht="21" customHeight="1" x14ac:dyDescent="0.25">
      <c r="A30" s="167" t="s">
        <v>61</v>
      </c>
      <c r="B30" s="168"/>
      <c r="C30" s="168"/>
      <c r="D30" s="192" t="s">
        <v>167</v>
      </c>
      <c r="E30" s="193"/>
      <c r="F30" s="193"/>
      <c r="G30" s="193"/>
      <c r="H30" s="193"/>
      <c r="I30" s="193"/>
      <c r="J30" s="193"/>
      <c r="K30" s="193"/>
      <c r="L30" s="193"/>
      <c r="M30" s="207"/>
    </row>
    <row r="31" spans="1:13" s="95" customFormat="1" ht="33.75" customHeight="1" x14ac:dyDescent="0.25">
      <c r="A31" s="140" t="s">
        <v>132</v>
      </c>
      <c r="B31" s="141"/>
      <c r="C31" s="141"/>
      <c r="D31" s="142" t="s">
        <v>168</v>
      </c>
      <c r="E31" s="143"/>
      <c r="F31" s="143"/>
      <c r="G31" s="143"/>
      <c r="H31" s="143"/>
      <c r="I31" s="143"/>
      <c r="J31" s="143"/>
      <c r="K31" s="143"/>
      <c r="L31" s="143"/>
      <c r="M31" s="144"/>
    </row>
    <row r="32" spans="1:13" s="95" customFormat="1" ht="30" customHeight="1" x14ac:dyDescent="0.25">
      <c r="A32" s="140" t="s">
        <v>133</v>
      </c>
      <c r="B32" s="141"/>
      <c r="C32" s="141"/>
      <c r="D32" s="145" t="s">
        <v>169</v>
      </c>
      <c r="E32" s="146"/>
      <c r="F32" s="146"/>
      <c r="G32" s="146"/>
      <c r="H32" s="146"/>
      <c r="I32" s="146"/>
      <c r="J32" s="146"/>
      <c r="K32" s="146"/>
      <c r="L32" s="146"/>
      <c r="M32" s="147"/>
    </row>
    <row r="33" spans="1:13" s="95" customFormat="1" ht="31.5" customHeight="1" x14ac:dyDescent="0.25">
      <c r="A33" s="140" t="s">
        <v>62</v>
      </c>
      <c r="B33" s="141"/>
      <c r="C33" s="141"/>
      <c r="D33" s="145" t="s">
        <v>170</v>
      </c>
      <c r="E33" s="146"/>
      <c r="F33" s="146"/>
      <c r="G33" s="146"/>
      <c r="H33" s="146"/>
      <c r="I33" s="146"/>
      <c r="J33" s="146"/>
      <c r="K33" s="146"/>
      <c r="L33" s="146"/>
      <c r="M33" s="147"/>
    </row>
    <row r="34" spans="1:13" s="95" customFormat="1" ht="30.75" customHeight="1" x14ac:dyDescent="0.25">
      <c r="A34" s="140" t="s">
        <v>134</v>
      </c>
      <c r="B34" s="141"/>
      <c r="C34" s="141"/>
      <c r="D34" s="142" t="s">
        <v>171</v>
      </c>
      <c r="E34" s="143"/>
      <c r="F34" s="143"/>
      <c r="G34" s="143"/>
      <c r="H34" s="143"/>
      <c r="I34" s="143"/>
      <c r="J34" s="143"/>
      <c r="K34" s="143"/>
      <c r="L34" s="143"/>
      <c r="M34" s="144"/>
    </row>
    <row r="35" spans="1:13" s="95" customFormat="1" ht="35.25" customHeight="1" x14ac:dyDescent="0.25">
      <c r="A35" s="140" t="s">
        <v>88</v>
      </c>
      <c r="B35" s="141"/>
      <c r="C35" s="141"/>
      <c r="D35" s="142" t="s">
        <v>172</v>
      </c>
      <c r="E35" s="143"/>
      <c r="F35" s="143"/>
      <c r="G35" s="143"/>
      <c r="H35" s="143"/>
      <c r="I35" s="143"/>
      <c r="J35" s="143"/>
      <c r="K35" s="143"/>
      <c r="L35" s="143"/>
      <c r="M35" s="144"/>
    </row>
    <row r="36" spans="1:13" s="95" customFormat="1" ht="21" customHeight="1" x14ac:dyDescent="0.25">
      <c r="A36" s="140" t="s">
        <v>0</v>
      </c>
      <c r="B36" s="141"/>
      <c r="C36" s="141"/>
      <c r="D36" s="145" t="s">
        <v>173</v>
      </c>
      <c r="E36" s="146"/>
      <c r="F36" s="146"/>
      <c r="G36" s="146"/>
      <c r="H36" s="146"/>
      <c r="I36" s="146"/>
      <c r="J36" s="146"/>
      <c r="K36" s="146"/>
      <c r="L36" s="146"/>
      <c r="M36" s="147"/>
    </row>
    <row r="37" spans="1:13" s="95" customFormat="1" ht="36.75" customHeight="1" x14ac:dyDescent="0.25">
      <c r="A37" s="140" t="s">
        <v>1</v>
      </c>
      <c r="B37" s="141"/>
      <c r="C37" s="141"/>
      <c r="D37" s="142" t="s">
        <v>174</v>
      </c>
      <c r="E37" s="143"/>
      <c r="F37" s="143"/>
      <c r="G37" s="143"/>
      <c r="H37" s="143"/>
      <c r="I37" s="143"/>
      <c r="J37" s="143"/>
      <c r="K37" s="143"/>
      <c r="L37" s="143"/>
      <c r="M37" s="144"/>
    </row>
    <row r="38" spans="1:13" s="95" customFormat="1" ht="35.25" customHeight="1" x14ac:dyDescent="0.25">
      <c r="A38" s="140" t="s">
        <v>2</v>
      </c>
      <c r="B38" s="141"/>
      <c r="C38" s="141"/>
      <c r="D38" s="142" t="s">
        <v>175</v>
      </c>
      <c r="E38" s="143"/>
      <c r="F38" s="143"/>
      <c r="G38" s="143"/>
      <c r="H38" s="143"/>
      <c r="I38" s="143"/>
      <c r="J38" s="143"/>
      <c r="K38" s="143"/>
      <c r="L38" s="143"/>
      <c r="M38" s="144"/>
    </row>
    <row r="39" spans="1:13" s="95" customFormat="1" ht="21" customHeight="1" x14ac:dyDescent="0.25">
      <c r="A39" s="181" t="s">
        <v>1</v>
      </c>
      <c r="B39" s="143"/>
      <c r="C39" s="182"/>
      <c r="D39" s="145" t="s">
        <v>176</v>
      </c>
      <c r="E39" s="146"/>
      <c r="F39" s="146"/>
      <c r="G39" s="146"/>
      <c r="H39" s="146"/>
      <c r="I39" s="146"/>
      <c r="J39" s="146"/>
      <c r="K39" s="146"/>
      <c r="L39" s="146"/>
      <c r="M39" s="147"/>
    </row>
    <row r="40" spans="1:13" s="95" customFormat="1" ht="31.5" customHeight="1" x14ac:dyDescent="0.25">
      <c r="A40" s="181" t="s">
        <v>135</v>
      </c>
      <c r="B40" s="143"/>
      <c r="C40" s="182"/>
      <c r="D40" s="145" t="s">
        <v>177</v>
      </c>
      <c r="E40" s="146"/>
      <c r="F40" s="146"/>
      <c r="G40" s="146"/>
      <c r="H40" s="146"/>
      <c r="I40" s="146"/>
      <c r="J40" s="146"/>
      <c r="K40" s="146"/>
      <c r="L40" s="146"/>
      <c r="M40" s="147"/>
    </row>
    <row r="41" spans="1:13" s="95" customFormat="1" ht="54" customHeight="1" x14ac:dyDescent="0.25">
      <c r="A41" s="181" t="s">
        <v>136</v>
      </c>
      <c r="B41" s="143"/>
      <c r="C41" s="182"/>
      <c r="D41" s="142" t="s">
        <v>189</v>
      </c>
      <c r="E41" s="143"/>
      <c r="F41" s="143"/>
      <c r="G41" s="143"/>
      <c r="H41" s="143"/>
      <c r="I41" s="143"/>
      <c r="J41" s="143"/>
      <c r="K41" s="143"/>
      <c r="L41" s="143"/>
      <c r="M41" s="144"/>
    </row>
    <row r="42" spans="1:13" s="95" customFormat="1" ht="43.5" customHeight="1" thickBot="1" x14ac:dyDescent="0.3">
      <c r="A42" s="183" t="s">
        <v>3</v>
      </c>
      <c r="B42" s="184"/>
      <c r="C42" s="185"/>
      <c r="D42" s="186" t="s">
        <v>178</v>
      </c>
      <c r="E42" s="184"/>
      <c r="F42" s="184"/>
      <c r="G42" s="184"/>
      <c r="H42" s="184"/>
      <c r="I42" s="184"/>
      <c r="J42" s="184"/>
      <c r="K42" s="184"/>
      <c r="L42" s="184"/>
      <c r="M42" s="187"/>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72" t="s">
        <v>196</v>
      </c>
      <c r="B44" s="173"/>
      <c r="C44" s="173"/>
      <c r="D44" s="173"/>
      <c r="E44" s="173"/>
      <c r="F44" s="173"/>
      <c r="G44" s="173"/>
      <c r="H44" s="173"/>
      <c r="I44" s="173"/>
      <c r="J44" s="173"/>
      <c r="K44" s="173"/>
      <c r="L44" s="173"/>
      <c r="M44" s="174"/>
    </row>
    <row r="45" spans="1:13" ht="19.5" thickBot="1" x14ac:dyDescent="0.35">
      <c r="A45" s="169" t="s">
        <v>143</v>
      </c>
      <c r="B45" s="170"/>
      <c r="C45" s="170"/>
      <c r="D45" s="170"/>
      <c r="E45" s="170"/>
      <c r="F45" s="170"/>
      <c r="G45" s="170"/>
      <c r="H45" s="170"/>
      <c r="I45" s="170"/>
      <c r="J45" s="170"/>
      <c r="K45" s="170"/>
      <c r="L45" s="170"/>
      <c r="M45" s="171"/>
    </row>
    <row r="46" spans="1:13" ht="36.75" customHeight="1" x14ac:dyDescent="0.3">
      <c r="A46" s="175" t="s">
        <v>195</v>
      </c>
      <c r="B46" s="176"/>
      <c r="C46" s="176"/>
      <c r="D46" s="176"/>
      <c r="E46" s="176"/>
      <c r="F46" s="176"/>
      <c r="G46" s="176"/>
      <c r="H46" s="176"/>
      <c r="I46" s="176"/>
      <c r="J46" s="176"/>
      <c r="K46" s="176"/>
      <c r="L46" s="176"/>
      <c r="M46" s="177"/>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208" t="s">
        <v>144</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188</v>
      </c>
      <c r="B54" s="180"/>
      <c r="C54" s="180"/>
      <c r="D54" s="180" t="s">
        <v>130</v>
      </c>
      <c r="E54" s="180"/>
      <c r="F54" s="180"/>
      <c r="G54" s="180"/>
      <c r="H54" s="180"/>
      <c r="I54" s="180"/>
      <c r="J54" s="180"/>
      <c r="K54" s="180"/>
      <c r="L54" s="180"/>
      <c r="M54" s="180"/>
    </row>
    <row r="55" spans="1:13" ht="32.25" customHeight="1" x14ac:dyDescent="0.25">
      <c r="A55" s="168" t="s">
        <v>147</v>
      </c>
      <c r="B55" s="168"/>
      <c r="C55" s="168"/>
      <c r="D55" s="212" t="s">
        <v>198</v>
      </c>
      <c r="E55" s="213"/>
      <c r="F55" s="213"/>
      <c r="G55" s="213"/>
      <c r="H55" s="213"/>
      <c r="I55" s="213"/>
      <c r="J55" s="213"/>
      <c r="K55" s="213"/>
      <c r="L55" s="213"/>
      <c r="M55" s="214"/>
    </row>
    <row r="56" spans="1:13" x14ac:dyDescent="0.25">
      <c r="A56" s="159" t="s">
        <v>148</v>
      </c>
      <c r="B56" s="159"/>
      <c r="C56" s="159"/>
      <c r="D56" s="142" t="s">
        <v>199</v>
      </c>
      <c r="E56" s="143"/>
      <c r="F56" s="143"/>
      <c r="G56" s="143"/>
      <c r="H56" s="143"/>
      <c r="I56" s="143"/>
      <c r="J56" s="143"/>
      <c r="K56" s="143"/>
      <c r="L56" s="143"/>
      <c r="M56" s="182"/>
    </row>
    <row r="57" spans="1:13" x14ac:dyDescent="0.25">
      <c r="A57" s="159" t="s">
        <v>149</v>
      </c>
      <c r="B57" s="159"/>
      <c r="C57" s="159"/>
      <c r="D57" s="142" t="s">
        <v>200</v>
      </c>
      <c r="E57" s="143"/>
      <c r="F57" s="143"/>
      <c r="G57" s="143"/>
      <c r="H57" s="143"/>
      <c r="I57" s="143"/>
      <c r="J57" s="143"/>
      <c r="K57" s="143"/>
      <c r="L57" s="143"/>
      <c r="M57" s="182"/>
    </row>
    <row r="58" spans="1:13" x14ac:dyDescent="0.25">
      <c r="A58" s="159" t="s">
        <v>150</v>
      </c>
      <c r="B58" s="159"/>
      <c r="C58" s="159"/>
      <c r="D58" s="142" t="s">
        <v>201</v>
      </c>
      <c r="E58" s="143"/>
      <c r="F58" s="143"/>
      <c r="G58" s="143"/>
      <c r="H58" s="143"/>
      <c r="I58" s="143"/>
      <c r="J58" s="143"/>
      <c r="K58" s="143"/>
      <c r="L58" s="143"/>
      <c r="M58" s="182"/>
    </row>
    <row r="59" spans="1:13" x14ac:dyDescent="0.25">
      <c r="A59" s="211" t="s">
        <v>151</v>
      </c>
      <c r="B59" s="211"/>
      <c r="C59" s="211"/>
      <c r="D59" s="142" t="s">
        <v>202</v>
      </c>
      <c r="E59" s="143"/>
      <c r="F59" s="143"/>
      <c r="G59" s="143"/>
      <c r="H59" s="143"/>
      <c r="I59" s="143"/>
      <c r="J59" s="143"/>
      <c r="K59" s="143"/>
      <c r="L59" s="143"/>
      <c r="M59" s="182"/>
    </row>
    <row r="60" spans="1:13" ht="28.5" customHeight="1" x14ac:dyDescent="0.25">
      <c r="A60" s="186" t="s">
        <v>152</v>
      </c>
      <c r="B60" s="184"/>
      <c r="C60" s="185"/>
      <c r="D60" s="143" t="s">
        <v>205</v>
      </c>
      <c r="E60" s="143"/>
      <c r="F60" s="143"/>
      <c r="G60" s="143"/>
      <c r="H60" s="143"/>
      <c r="I60" s="143"/>
      <c r="J60" s="143"/>
      <c r="K60" s="143"/>
      <c r="L60" s="143"/>
      <c r="M60" s="182"/>
    </row>
    <row r="61" spans="1:13" ht="13.5" customHeight="1" x14ac:dyDescent="0.25">
      <c r="A61" s="189" t="s">
        <v>154</v>
      </c>
      <c r="B61" s="190"/>
      <c r="C61" s="191"/>
      <c r="D61" s="143" t="s">
        <v>204</v>
      </c>
      <c r="E61" s="143"/>
      <c r="F61" s="143"/>
      <c r="G61" s="143"/>
      <c r="H61" s="143"/>
      <c r="I61" s="143"/>
      <c r="J61" s="143"/>
      <c r="K61" s="143"/>
      <c r="L61" s="143"/>
      <c r="M61" s="182"/>
    </row>
    <row r="62" spans="1:13" x14ac:dyDescent="0.25">
      <c r="A62" s="192" t="s">
        <v>153</v>
      </c>
      <c r="B62" s="193"/>
      <c r="C62" s="194"/>
      <c r="D62" s="143" t="s">
        <v>203</v>
      </c>
      <c r="E62" s="143"/>
      <c r="F62" s="143"/>
      <c r="G62" s="143"/>
      <c r="H62" s="143"/>
      <c r="I62" s="143"/>
      <c r="J62" s="143"/>
      <c r="K62" s="143"/>
      <c r="L62" s="143"/>
      <c r="M62" s="182"/>
    </row>
    <row r="63" spans="1:13" ht="43.5" customHeight="1" x14ac:dyDescent="0.25">
      <c r="A63" s="145" t="s">
        <v>116</v>
      </c>
      <c r="B63" s="146"/>
      <c r="C63" s="188"/>
      <c r="D63" s="142" t="s">
        <v>209</v>
      </c>
      <c r="E63" s="143"/>
      <c r="F63" s="143"/>
      <c r="G63" s="143"/>
      <c r="H63" s="143"/>
      <c r="I63" s="143"/>
      <c r="J63" s="143"/>
      <c r="K63" s="143"/>
      <c r="L63" s="143"/>
      <c r="M63" s="182"/>
    </row>
    <row r="64" spans="1:13" ht="41.25" customHeight="1" x14ac:dyDescent="0.25">
      <c r="A64" s="145" t="s">
        <v>0</v>
      </c>
      <c r="B64" s="146"/>
      <c r="C64" s="188"/>
      <c r="D64" s="142" t="s">
        <v>206</v>
      </c>
      <c r="E64" s="143"/>
      <c r="F64" s="143"/>
      <c r="G64" s="143"/>
      <c r="H64" s="143"/>
      <c r="I64" s="143"/>
      <c r="J64" s="143"/>
      <c r="K64" s="143"/>
      <c r="L64" s="143"/>
      <c r="M64" s="182"/>
    </row>
    <row r="65" spans="1:13" ht="41.25" customHeight="1" x14ac:dyDescent="0.25">
      <c r="A65" s="145" t="s">
        <v>155</v>
      </c>
      <c r="B65" s="146"/>
      <c r="C65" s="188"/>
      <c r="D65" s="142" t="s">
        <v>207</v>
      </c>
      <c r="E65" s="143"/>
      <c r="F65" s="143"/>
      <c r="G65" s="143"/>
      <c r="H65" s="143"/>
      <c r="I65" s="143"/>
      <c r="J65" s="143"/>
      <c r="K65" s="143"/>
      <c r="L65" s="143"/>
      <c r="M65" s="182"/>
    </row>
    <row r="66" spans="1:13" ht="50.25" customHeight="1" x14ac:dyDescent="0.25">
      <c r="A66" s="142" t="s">
        <v>156</v>
      </c>
      <c r="B66" s="143"/>
      <c r="C66" s="182"/>
      <c r="D66" s="142" t="s">
        <v>208</v>
      </c>
      <c r="E66" s="143"/>
      <c r="F66" s="143"/>
      <c r="G66" s="143"/>
      <c r="H66" s="143"/>
      <c r="I66" s="143"/>
      <c r="J66" s="143"/>
      <c r="K66" s="143"/>
      <c r="L66" s="143"/>
      <c r="M66" s="182"/>
    </row>
    <row r="67" spans="1:13" ht="30.75" customHeight="1" x14ac:dyDescent="0.25">
      <c r="A67" s="145" t="s">
        <v>1</v>
      </c>
      <c r="B67" s="146"/>
      <c r="C67" s="188"/>
      <c r="D67" s="142" t="s">
        <v>210</v>
      </c>
      <c r="E67" s="143"/>
      <c r="F67" s="143"/>
      <c r="G67" s="143"/>
      <c r="H67" s="143"/>
      <c r="I67" s="143"/>
      <c r="J67" s="143"/>
      <c r="K67" s="143"/>
      <c r="L67" s="143"/>
      <c r="M67" s="182"/>
    </row>
    <row r="68" spans="1:13" x14ac:dyDescent="0.25">
      <c r="A68" s="145" t="s">
        <v>157</v>
      </c>
      <c r="B68" s="146"/>
      <c r="C68" s="188"/>
      <c r="D68" s="142" t="s">
        <v>211</v>
      </c>
      <c r="E68" s="143"/>
      <c r="F68" s="143"/>
      <c r="G68" s="143"/>
      <c r="H68" s="143"/>
      <c r="I68" s="143"/>
      <c r="J68" s="143"/>
      <c r="K68" s="143"/>
      <c r="L68" s="143"/>
      <c r="M68" s="182"/>
    </row>
    <row r="69" spans="1:13" x14ac:dyDescent="0.25">
      <c r="A69" s="145" t="s">
        <v>158</v>
      </c>
      <c r="B69" s="146"/>
      <c r="C69" s="188"/>
      <c r="D69" s="142" t="s">
        <v>212</v>
      </c>
      <c r="E69" s="143"/>
      <c r="F69" s="143"/>
      <c r="G69" s="143"/>
      <c r="H69" s="143"/>
      <c r="I69" s="143"/>
      <c r="J69" s="143"/>
      <c r="K69" s="143"/>
      <c r="L69" s="143"/>
      <c r="M69" s="182"/>
    </row>
    <row r="70" spans="1:13" x14ac:dyDescent="0.25">
      <c r="A70" s="145" t="s">
        <v>114</v>
      </c>
      <c r="B70" s="146"/>
      <c r="C70" s="188"/>
      <c r="D70" s="142" t="s">
        <v>213</v>
      </c>
      <c r="E70" s="143"/>
      <c r="F70" s="143"/>
      <c r="G70" s="143"/>
      <c r="H70" s="143"/>
      <c r="I70" s="143"/>
      <c r="J70" s="143"/>
      <c r="K70" s="143"/>
      <c r="L70" s="143"/>
      <c r="M70" s="182"/>
    </row>
    <row r="71" spans="1:13" x14ac:dyDescent="0.25">
      <c r="A71" s="145" t="s">
        <v>115</v>
      </c>
      <c r="B71" s="146"/>
      <c r="C71" s="188"/>
      <c r="D71" s="142" t="s">
        <v>214</v>
      </c>
      <c r="E71" s="143"/>
      <c r="F71" s="143"/>
      <c r="G71" s="143"/>
      <c r="H71" s="143"/>
      <c r="I71" s="143"/>
      <c r="J71" s="143"/>
      <c r="K71" s="143"/>
      <c r="L71" s="143"/>
      <c r="M71" s="182"/>
    </row>
    <row r="72" spans="1:13" x14ac:dyDescent="0.25">
      <c r="A72" s="145" t="s">
        <v>159</v>
      </c>
      <c r="B72" s="146"/>
      <c r="C72" s="188"/>
      <c r="D72" s="142" t="s">
        <v>215</v>
      </c>
      <c r="E72" s="143"/>
      <c r="F72" s="143"/>
      <c r="G72" s="143"/>
      <c r="H72" s="143"/>
      <c r="I72" s="143"/>
      <c r="J72" s="143"/>
      <c r="K72" s="143"/>
      <c r="L72" s="143"/>
      <c r="M72" s="182"/>
    </row>
    <row r="73" spans="1:13" x14ac:dyDescent="0.25">
      <c r="A73" s="145" t="s">
        <v>160</v>
      </c>
      <c r="B73" s="146"/>
      <c r="C73" s="188"/>
      <c r="D73" s="142" t="s">
        <v>216</v>
      </c>
      <c r="E73" s="143"/>
      <c r="F73" s="143"/>
      <c r="G73" s="143"/>
      <c r="H73" s="143"/>
      <c r="I73" s="143"/>
      <c r="J73" s="143"/>
      <c r="K73" s="143"/>
      <c r="L73" s="143"/>
      <c r="M73" s="182"/>
    </row>
    <row r="74" spans="1:13" x14ac:dyDescent="0.25">
      <c r="A74" s="145" t="s">
        <v>217</v>
      </c>
      <c r="B74" s="146"/>
      <c r="C74" s="188"/>
      <c r="D74" s="142" t="s">
        <v>218</v>
      </c>
      <c r="E74" s="143"/>
      <c r="F74" s="143"/>
      <c r="G74" s="143"/>
      <c r="H74" s="143"/>
      <c r="I74" s="143"/>
      <c r="J74" s="143"/>
      <c r="K74" s="143"/>
      <c r="L74" s="143"/>
      <c r="M74" s="18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48"/>
      <c r="C3" s="249"/>
      <c r="D3" s="249"/>
      <c r="E3" s="244" t="s">
        <v>107</v>
      </c>
      <c r="F3" s="244"/>
      <c r="G3" s="244"/>
      <c r="H3" s="244"/>
      <c r="I3" s="244"/>
      <c r="J3" s="245"/>
    </row>
    <row r="4" spans="1:10" s="8" customFormat="1" ht="26.25" customHeight="1" x14ac:dyDescent="0.35">
      <c r="A4" s="49"/>
      <c r="B4" s="250"/>
      <c r="C4" s="251"/>
      <c r="D4" s="251"/>
      <c r="E4" s="246" t="s">
        <v>77</v>
      </c>
      <c r="F4" s="246"/>
      <c r="G4" s="246"/>
      <c r="H4" s="246"/>
      <c r="I4" s="246"/>
      <c r="J4" s="247"/>
    </row>
    <row r="5" spans="1:10" s="8" customFormat="1" ht="33" customHeight="1" x14ac:dyDescent="0.25">
      <c r="A5" s="49"/>
      <c r="B5" s="224" t="s">
        <v>61</v>
      </c>
      <c r="C5" s="224"/>
      <c r="D5" s="224"/>
      <c r="E5" s="29" t="s">
        <v>219</v>
      </c>
      <c r="F5" s="29"/>
      <c r="G5" s="35" t="s">
        <v>85</v>
      </c>
      <c r="H5" s="108">
        <v>45330</v>
      </c>
      <c r="I5" s="255" t="s">
        <v>88</v>
      </c>
      <c r="J5" s="255"/>
    </row>
    <row r="6" spans="1:10" s="8" customFormat="1" ht="30.75" customHeight="1" x14ac:dyDescent="0.25">
      <c r="A6" s="49"/>
      <c r="B6" s="224" t="s">
        <v>120</v>
      </c>
      <c r="C6" s="224"/>
      <c r="D6" s="224"/>
      <c r="E6" s="29">
        <v>254720000778</v>
      </c>
      <c r="F6" s="29"/>
      <c r="G6" s="72" t="s">
        <v>62</v>
      </c>
      <c r="H6" s="29" t="s">
        <v>220</v>
      </c>
      <c r="I6" s="223">
        <f>IF(SUM(I9:I69)=0,"",AVERAGE(I9:I69))</f>
        <v>76.147540983606561</v>
      </c>
      <c r="J6" s="223"/>
    </row>
    <row r="7" spans="1:10" s="8" customFormat="1" ht="17.25" customHeight="1" x14ac:dyDescent="0.25">
      <c r="A7" s="49"/>
      <c r="B7" s="224" t="s">
        <v>86</v>
      </c>
      <c r="C7" s="224"/>
      <c r="D7" s="224"/>
      <c r="E7" s="225" t="s">
        <v>221</v>
      </c>
      <c r="F7" s="226"/>
      <c r="G7" s="226"/>
      <c r="H7" s="227"/>
      <c r="I7" s="223"/>
      <c r="J7" s="22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56" t="s">
        <v>4</v>
      </c>
      <c r="C9" s="65" t="s">
        <v>4</v>
      </c>
      <c r="D9" s="228">
        <f>IF(SUM(G9:G27)=0,"",AVERAGE(G9:G27))</f>
        <v>78.904761904761898</v>
      </c>
      <c r="E9" s="33" t="s">
        <v>6</v>
      </c>
      <c r="F9" s="68" t="s">
        <v>6</v>
      </c>
      <c r="G9" s="30">
        <f>IF(SUM(I9:I9)=0,"",AVERAGE(I9:I9))</f>
        <v>90</v>
      </c>
      <c r="H9" s="37" t="s">
        <v>92</v>
      </c>
      <c r="I9" s="31">
        <v>90</v>
      </c>
      <c r="J9" s="32" t="s">
        <v>238</v>
      </c>
    </row>
    <row r="10" spans="1:10" s="8" customFormat="1" ht="51" customHeight="1" x14ac:dyDescent="0.25">
      <c r="A10" s="64" t="str">
        <f>IF(I10&lt;61,MAX($A$8:A9)+1,"")</f>
        <v/>
      </c>
      <c r="B10" s="257"/>
      <c r="C10" s="65" t="s">
        <v>4</v>
      </c>
      <c r="D10" s="229"/>
      <c r="E10" s="259" t="s">
        <v>43</v>
      </c>
      <c r="F10" s="69" t="s">
        <v>43</v>
      </c>
      <c r="G10" s="254">
        <f>IF(SUM(I10:I12)=0,"",AVERAGE(I10:I12))</f>
        <v>75</v>
      </c>
      <c r="H10" s="37" t="s">
        <v>89</v>
      </c>
      <c r="I10" s="31">
        <v>70</v>
      </c>
      <c r="J10" s="32" t="s">
        <v>302</v>
      </c>
    </row>
    <row r="11" spans="1:10" s="8" customFormat="1" ht="93" customHeight="1" x14ac:dyDescent="0.25">
      <c r="A11" s="64" t="str">
        <f>IF(I11&lt;61,MAX($A$8:A10)+1,"")</f>
        <v/>
      </c>
      <c r="B11" s="257"/>
      <c r="C11" s="65" t="s">
        <v>4</v>
      </c>
      <c r="D11" s="229"/>
      <c r="E11" s="259"/>
      <c r="F11" s="69" t="s">
        <v>43</v>
      </c>
      <c r="G11" s="252"/>
      <c r="H11" s="37" t="s">
        <v>44</v>
      </c>
      <c r="I11" s="31">
        <v>80</v>
      </c>
      <c r="J11" s="32" t="s">
        <v>236</v>
      </c>
    </row>
    <row r="12" spans="1:10" s="8" customFormat="1" ht="32.25" customHeight="1" x14ac:dyDescent="0.25">
      <c r="A12" s="64" t="str">
        <f>IF(I12&lt;61,MAX($A$8:A11)+1,"")</f>
        <v/>
      </c>
      <c r="B12" s="257"/>
      <c r="C12" s="65" t="s">
        <v>4</v>
      </c>
      <c r="D12" s="229"/>
      <c r="E12" s="259"/>
      <c r="F12" s="69" t="s">
        <v>43</v>
      </c>
      <c r="G12" s="253"/>
      <c r="H12" s="37" t="s">
        <v>90</v>
      </c>
      <c r="I12" s="31">
        <v>75</v>
      </c>
      <c r="J12" s="32" t="s">
        <v>237</v>
      </c>
    </row>
    <row r="13" spans="1:10" s="8" customFormat="1" ht="45" customHeight="1" x14ac:dyDescent="0.25">
      <c r="A13" s="64" t="str">
        <f>IF(I13&lt;61,MAX($A$8:A12)+1,"")</f>
        <v/>
      </c>
      <c r="B13" s="257"/>
      <c r="C13" s="65" t="s">
        <v>4</v>
      </c>
      <c r="D13" s="229"/>
      <c r="E13" s="259" t="s">
        <v>45</v>
      </c>
      <c r="F13" s="69" t="s">
        <v>45</v>
      </c>
      <c r="G13" s="254">
        <f>IF(SUM(I13:I14)=0,"",AVERAGE(I13:I14))</f>
        <v>80</v>
      </c>
      <c r="H13" s="37" t="s">
        <v>10</v>
      </c>
      <c r="I13" s="31">
        <v>70</v>
      </c>
      <c r="J13" s="32" t="s">
        <v>303</v>
      </c>
    </row>
    <row r="14" spans="1:10" s="8" customFormat="1" ht="30.75" customHeight="1" x14ac:dyDescent="0.25">
      <c r="A14" s="64" t="str">
        <f>IF(I14&lt;61,MAX($A$8:A13)+1,"")</f>
        <v/>
      </c>
      <c r="B14" s="257"/>
      <c r="C14" s="65" t="s">
        <v>4</v>
      </c>
      <c r="D14" s="229"/>
      <c r="E14" s="259"/>
      <c r="F14" s="69" t="s">
        <v>45</v>
      </c>
      <c r="G14" s="253"/>
      <c r="H14" s="37" t="s">
        <v>93</v>
      </c>
      <c r="I14" s="31">
        <v>90</v>
      </c>
      <c r="J14" s="32" t="s">
        <v>239</v>
      </c>
    </row>
    <row r="15" spans="1:10" s="8" customFormat="1" ht="48" customHeight="1" x14ac:dyDescent="0.25">
      <c r="A15" s="64" t="str">
        <f>IF(I15&lt;61,MAX($A$8:A14)+1,"")</f>
        <v/>
      </c>
      <c r="B15" s="257"/>
      <c r="C15" s="65" t="s">
        <v>4</v>
      </c>
      <c r="D15" s="229"/>
      <c r="E15" s="259" t="s">
        <v>46</v>
      </c>
      <c r="F15" s="69" t="s">
        <v>46</v>
      </c>
      <c r="G15" s="218">
        <f>IF(SUM(I15:I20)=0,"",AVERAGE(I15:I20))</f>
        <v>71.666666666666671</v>
      </c>
      <c r="H15" s="37" t="s">
        <v>47</v>
      </c>
      <c r="I15" s="31">
        <v>70</v>
      </c>
      <c r="J15" s="32" t="s">
        <v>240</v>
      </c>
    </row>
    <row r="16" spans="1:10" s="8" customFormat="1" ht="44.25" customHeight="1" x14ac:dyDescent="0.25">
      <c r="A16" s="64" t="str">
        <f>IF(I16&lt;61,MAX($A$8:A15)+1,"")</f>
        <v/>
      </c>
      <c r="B16" s="257"/>
      <c r="C16" s="65" t="s">
        <v>4</v>
      </c>
      <c r="D16" s="229"/>
      <c r="E16" s="259"/>
      <c r="F16" s="69" t="s">
        <v>46</v>
      </c>
      <c r="G16" s="252"/>
      <c r="H16" s="37" t="s">
        <v>7</v>
      </c>
      <c r="I16" s="31">
        <v>80</v>
      </c>
      <c r="J16" s="32" t="s">
        <v>241</v>
      </c>
    </row>
    <row r="17" spans="1:10" s="8" customFormat="1" ht="45" customHeight="1" x14ac:dyDescent="0.25">
      <c r="A17" s="64" t="str">
        <f>IF(I17&lt;61,MAX($A$8:A16)+1,"")</f>
        <v/>
      </c>
      <c r="B17" s="257"/>
      <c r="C17" s="65" t="s">
        <v>4</v>
      </c>
      <c r="D17" s="229"/>
      <c r="E17" s="259"/>
      <c r="F17" s="69" t="s">
        <v>46</v>
      </c>
      <c r="G17" s="252"/>
      <c r="H17" s="38" t="s">
        <v>94</v>
      </c>
      <c r="I17" s="31">
        <v>75</v>
      </c>
      <c r="J17" s="32" t="s">
        <v>304</v>
      </c>
    </row>
    <row r="18" spans="1:10" s="8" customFormat="1" ht="60" customHeight="1" x14ac:dyDescent="0.25">
      <c r="A18" s="64" t="str">
        <f>IF(I18&lt;61,MAX($A$8:A17)+1,"")</f>
        <v/>
      </c>
      <c r="B18" s="257"/>
      <c r="C18" s="65" t="s">
        <v>4</v>
      </c>
      <c r="D18" s="229"/>
      <c r="E18" s="259"/>
      <c r="F18" s="69" t="s">
        <v>46</v>
      </c>
      <c r="G18" s="252"/>
      <c r="H18" s="37" t="s">
        <v>91</v>
      </c>
      <c r="I18" s="31">
        <v>65</v>
      </c>
      <c r="J18" s="32" t="s">
        <v>242</v>
      </c>
    </row>
    <row r="19" spans="1:10" s="8" customFormat="1" ht="48" customHeight="1" x14ac:dyDescent="0.25">
      <c r="A19" s="64" t="str">
        <f>IF(I19&lt;61,MAX($A$8:A18)+1,"")</f>
        <v/>
      </c>
      <c r="B19" s="257"/>
      <c r="C19" s="65" t="s">
        <v>4</v>
      </c>
      <c r="D19" s="229"/>
      <c r="E19" s="259"/>
      <c r="F19" s="69" t="s">
        <v>46</v>
      </c>
      <c r="G19" s="252"/>
      <c r="H19" s="37" t="s">
        <v>95</v>
      </c>
      <c r="I19" s="31">
        <v>80</v>
      </c>
      <c r="J19" s="32" t="s">
        <v>243</v>
      </c>
    </row>
    <row r="20" spans="1:10" s="8" customFormat="1" ht="30" customHeight="1" x14ac:dyDescent="0.25">
      <c r="A20" s="64">
        <f>IF(I20&lt;61,MAX($A$8:A19)+1,"")</f>
        <v>1</v>
      </c>
      <c r="B20" s="257"/>
      <c r="C20" s="65" t="s">
        <v>4</v>
      </c>
      <c r="D20" s="229"/>
      <c r="E20" s="259"/>
      <c r="F20" s="69" t="s">
        <v>46</v>
      </c>
      <c r="G20" s="253"/>
      <c r="H20" s="37" t="s">
        <v>11</v>
      </c>
      <c r="I20" s="31">
        <v>60</v>
      </c>
      <c r="J20" s="32" t="s">
        <v>244</v>
      </c>
    </row>
    <row r="21" spans="1:10" s="8" customFormat="1" ht="31.5" customHeight="1" x14ac:dyDescent="0.25">
      <c r="A21" s="64" t="str">
        <f>IF(I21&lt;61,MAX($A$8:A20)+1,"")</f>
        <v/>
      </c>
      <c r="B21" s="257"/>
      <c r="C21" s="65" t="s">
        <v>4</v>
      </c>
      <c r="D21" s="229"/>
      <c r="E21" s="259" t="s">
        <v>48</v>
      </c>
      <c r="F21" s="69" t="s">
        <v>48</v>
      </c>
      <c r="G21" s="218">
        <f>IF(SUM(I21:I27)=0,"",AVERAGE(I21:I27))</f>
        <v>77.857142857142861</v>
      </c>
      <c r="H21" s="37" t="s">
        <v>12</v>
      </c>
      <c r="I21" s="31">
        <v>80</v>
      </c>
      <c r="J21" s="32" t="s">
        <v>245</v>
      </c>
    </row>
    <row r="22" spans="1:10" s="8" customFormat="1" ht="41.25" customHeight="1" x14ac:dyDescent="0.25">
      <c r="A22" s="64" t="str">
        <f>IF(I22&lt;61,MAX($A$8:A21)+1,"")</f>
        <v/>
      </c>
      <c r="B22" s="257"/>
      <c r="C22" s="65" t="s">
        <v>4</v>
      </c>
      <c r="D22" s="229"/>
      <c r="E22" s="259"/>
      <c r="F22" s="69" t="s">
        <v>48</v>
      </c>
      <c r="G22" s="218"/>
      <c r="H22" s="37" t="s">
        <v>96</v>
      </c>
      <c r="I22" s="31">
        <v>70</v>
      </c>
      <c r="J22" s="32" t="s">
        <v>246</v>
      </c>
    </row>
    <row r="23" spans="1:10" s="8" customFormat="1" ht="59.25" customHeight="1" x14ac:dyDescent="0.25">
      <c r="A23" s="64" t="str">
        <f>IF(I23&lt;61,MAX($A$8:A22)+1,"")</f>
        <v/>
      </c>
      <c r="B23" s="257"/>
      <c r="C23" s="65" t="s">
        <v>4</v>
      </c>
      <c r="D23" s="229"/>
      <c r="E23" s="259"/>
      <c r="F23" s="69" t="s">
        <v>48</v>
      </c>
      <c r="G23" s="218"/>
      <c r="H23" s="37" t="s">
        <v>14</v>
      </c>
      <c r="I23" s="31">
        <v>70</v>
      </c>
      <c r="J23" s="32" t="s">
        <v>247</v>
      </c>
    </row>
    <row r="24" spans="1:10" s="8" customFormat="1" ht="44.25" customHeight="1" x14ac:dyDescent="0.25">
      <c r="A24" s="64" t="str">
        <f>IF(I24&lt;61,MAX($A$8:A23)+1,"")</f>
        <v/>
      </c>
      <c r="B24" s="257"/>
      <c r="C24" s="65" t="s">
        <v>4</v>
      </c>
      <c r="D24" s="229"/>
      <c r="E24" s="259"/>
      <c r="F24" s="69" t="s">
        <v>48</v>
      </c>
      <c r="G24" s="218"/>
      <c r="H24" s="37" t="s">
        <v>8</v>
      </c>
      <c r="I24" s="31">
        <v>80</v>
      </c>
      <c r="J24" s="32" t="s">
        <v>222</v>
      </c>
    </row>
    <row r="25" spans="1:10" s="8" customFormat="1" ht="33.75" customHeight="1" x14ac:dyDescent="0.25">
      <c r="A25" s="64" t="str">
        <f>IF(I25&lt;61,MAX($A$8:A24)+1,"")</f>
        <v/>
      </c>
      <c r="B25" s="257"/>
      <c r="C25" s="65" t="s">
        <v>4</v>
      </c>
      <c r="D25" s="229"/>
      <c r="E25" s="259"/>
      <c r="F25" s="69" t="s">
        <v>48</v>
      </c>
      <c r="G25" s="218"/>
      <c r="H25" s="37" t="s">
        <v>13</v>
      </c>
      <c r="I25" s="31">
        <v>90</v>
      </c>
      <c r="J25" s="32" t="s">
        <v>305</v>
      </c>
    </row>
    <row r="26" spans="1:10" s="8" customFormat="1" ht="35.25" customHeight="1" x14ac:dyDescent="0.25">
      <c r="A26" s="64" t="str">
        <f>IF(I26&lt;61,MAX($A$8:A25)+1,"")</f>
        <v/>
      </c>
      <c r="B26" s="257"/>
      <c r="C26" s="65" t="s">
        <v>4</v>
      </c>
      <c r="D26" s="229"/>
      <c r="E26" s="259"/>
      <c r="F26" s="69" t="s">
        <v>48</v>
      </c>
      <c r="G26" s="218"/>
      <c r="H26" s="37" t="s">
        <v>49</v>
      </c>
      <c r="I26" s="31">
        <v>90</v>
      </c>
      <c r="J26" s="32" t="s">
        <v>248</v>
      </c>
    </row>
    <row r="27" spans="1:10" s="8" customFormat="1" ht="75" customHeight="1" x14ac:dyDescent="0.25">
      <c r="A27" s="64" t="str">
        <f>IF(I27&lt;61,MAX($A$8:A26)+1,"")</f>
        <v/>
      </c>
      <c r="B27" s="258"/>
      <c r="C27" s="65" t="s">
        <v>4</v>
      </c>
      <c r="D27" s="230"/>
      <c r="E27" s="259"/>
      <c r="F27" s="69" t="s">
        <v>48</v>
      </c>
      <c r="G27" s="218"/>
      <c r="H27" s="37" t="s">
        <v>15</v>
      </c>
      <c r="I27" s="31">
        <v>65</v>
      </c>
      <c r="J27" s="32" t="s">
        <v>306</v>
      </c>
    </row>
    <row r="28" spans="1:10" s="8" customFormat="1" ht="31.5" customHeight="1" x14ac:dyDescent="0.25">
      <c r="A28" s="64" t="str">
        <f>IF(I28&lt;61,MAX($A$8:A27)+1,"")</f>
        <v/>
      </c>
      <c r="B28" s="241" t="s">
        <v>5</v>
      </c>
      <c r="C28" s="66" t="s">
        <v>5</v>
      </c>
      <c r="D28" s="234">
        <f>IF(SUM(I28:I54)=0,"",AVERAGE(I28:I55))</f>
        <v>77.142857142857139</v>
      </c>
      <c r="E28" s="237" t="s">
        <v>50</v>
      </c>
      <c r="F28" s="70" t="s">
        <v>50</v>
      </c>
      <c r="G28" s="218">
        <f>IF(SUM(I28:I34)=0,"",AVERAGE(I28:I34))</f>
        <v>77.142857142857139</v>
      </c>
      <c r="H28" s="37" t="s">
        <v>42</v>
      </c>
      <c r="I28" s="31">
        <v>90</v>
      </c>
      <c r="J28" s="32" t="s">
        <v>249</v>
      </c>
    </row>
    <row r="29" spans="1:10" s="8" customFormat="1" ht="33.75" customHeight="1" x14ac:dyDescent="0.25">
      <c r="A29" s="64" t="str">
        <f>IF(I29&lt;61,MAX($A$8:A28)+1,"")</f>
        <v/>
      </c>
      <c r="B29" s="242"/>
      <c r="C29" s="66" t="s">
        <v>5</v>
      </c>
      <c r="D29" s="221"/>
      <c r="E29" s="238"/>
      <c r="F29" s="70" t="s">
        <v>50</v>
      </c>
      <c r="G29" s="218"/>
      <c r="H29" s="37" t="s">
        <v>16</v>
      </c>
      <c r="I29" s="31">
        <v>70</v>
      </c>
      <c r="J29" s="32" t="s">
        <v>250</v>
      </c>
    </row>
    <row r="30" spans="1:10" s="8" customFormat="1" ht="45.75" customHeight="1" x14ac:dyDescent="0.25">
      <c r="A30" s="64" t="str">
        <f>IF(I30&lt;61,MAX($A$8:A29)+1,"")</f>
        <v/>
      </c>
      <c r="B30" s="242"/>
      <c r="C30" s="66" t="s">
        <v>5</v>
      </c>
      <c r="D30" s="221"/>
      <c r="E30" s="238"/>
      <c r="F30" s="70" t="s">
        <v>50</v>
      </c>
      <c r="G30" s="218"/>
      <c r="H30" s="37" t="s">
        <v>97</v>
      </c>
      <c r="I30" s="31">
        <v>70</v>
      </c>
      <c r="J30" s="32" t="s">
        <v>307</v>
      </c>
    </row>
    <row r="31" spans="1:10" s="8" customFormat="1" ht="39" customHeight="1" x14ac:dyDescent="0.25">
      <c r="A31" s="64" t="str">
        <f>IF(I31&lt;61,MAX($A$8:A30)+1,"")</f>
        <v/>
      </c>
      <c r="B31" s="242"/>
      <c r="C31" s="66" t="s">
        <v>5</v>
      </c>
      <c r="D31" s="221"/>
      <c r="E31" s="238"/>
      <c r="F31" s="70" t="s">
        <v>50</v>
      </c>
      <c r="G31" s="218"/>
      <c r="H31" s="37" t="s">
        <v>17</v>
      </c>
      <c r="I31" s="31">
        <v>90</v>
      </c>
      <c r="J31" s="32" t="s">
        <v>251</v>
      </c>
    </row>
    <row r="32" spans="1:10" s="8" customFormat="1" ht="47.25" customHeight="1" x14ac:dyDescent="0.25">
      <c r="A32" s="64" t="str">
        <f>IF(I32&lt;61,MAX($A$8:A31)+1,"")</f>
        <v/>
      </c>
      <c r="B32" s="242"/>
      <c r="C32" s="66" t="s">
        <v>5</v>
      </c>
      <c r="D32" s="221"/>
      <c r="E32" s="238"/>
      <c r="F32" s="70" t="s">
        <v>50</v>
      </c>
      <c r="G32" s="218"/>
      <c r="H32" s="37" t="s">
        <v>18</v>
      </c>
      <c r="I32" s="31">
        <v>80</v>
      </c>
      <c r="J32" s="32" t="s">
        <v>252</v>
      </c>
    </row>
    <row r="33" spans="1:10" s="8" customFormat="1" ht="50.25" customHeight="1" x14ac:dyDescent="0.25">
      <c r="A33" s="64" t="str">
        <f>IF(I33&lt;61,MAX($A$8:A32)+1,"")</f>
        <v/>
      </c>
      <c r="B33" s="242"/>
      <c r="C33" s="66" t="s">
        <v>5</v>
      </c>
      <c r="D33" s="221"/>
      <c r="E33" s="238"/>
      <c r="F33" s="70" t="s">
        <v>50</v>
      </c>
      <c r="G33" s="218"/>
      <c r="H33" s="37" t="s">
        <v>52</v>
      </c>
      <c r="I33" s="31">
        <v>70</v>
      </c>
      <c r="J33" s="32" t="s">
        <v>253</v>
      </c>
    </row>
    <row r="34" spans="1:10" s="8" customFormat="1" ht="45" customHeight="1" x14ac:dyDescent="0.25">
      <c r="A34" s="64" t="str">
        <f>IF(I34&lt;61,MAX($A$8:A33)+1,"")</f>
        <v/>
      </c>
      <c r="B34" s="242"/>
      <c r="C34" s="66" t="s">
        <v>5</v>
      </c>
      <c r="D34" s="221"/>
      <c r="E34" s="239"/>
      <c r="F34" s="70" t="s">
        <v>50</v>
      </c>
      <c r="G34" s="218"/>
      <c r="H34" s="37" t="s">
        <v>19</v>
      </c>
      <c r="I34" s="31">
        <v>70</v>
      </c>
      <c r="J34" s="32" t="s">
        <v>308</v>
      </c>
    </row>
    <row r="35" spans="1:10" s="8" customFormat="1" ht="25.5" customHeight="1" x14ac:dyDescent="0.25">
      <c r="A35" s="64" t="str">
        <f>IF(I35&lt;61,MAX($A$8:A34)+1,"")</f>
        <v/>
      </c>
      <c r="B35" s="242"/>
      <c r="C35" s="66" t="s">
        <v>5</v>
      </c>
      <c r="D35" s="221"/>
      <c r="E35" s="237" t="s">
        <v>51</v>
      </c>
      <c r="F35" s="70" t="s">
        <v>51</v>
      </c>
      <c r="G35" s="218">
        <f>IF(SUM(I35,I37)=0,"",AVERAGE(I35:I37))</f>
        <v>76.666666666666671</v>
      </c>
      <c r="H35" s="37" t="s">
        <v>20</v>
      </c>
      <c r="I35" s="31">
        <v>85</v>
      </c>
      <c r="J35" s="32" t="s">
        <v>254</v>
      </c>
    </row>
    <row r="36" spans="1:10" s="8" customFormat="1" ht="46.5" customHeight="1" x14ac:dyDescent="0.25">
      <c r="A36" s="64" t="str">
        <f>IF(I36&lt;61,MAX($A$8:A35)+1,"")</f>
        <v/>
      </c>
      <c r="B36" s="242"/>
      <c r="C36" s="66" t="s">
        <v>5</v>
      </c>
      <c r="D36" s="221"/>
      <c r="E36" s="238"/>
      <c r="F36" s="70" t="s">
        <v>51</v>
      </c>
      <c r="G36" s="218"/>
      <c r="H36" s="37" t="s">
        <v>53</v>
      </c>
      <c r="I36" s="31">
        <v>65</v>
      </c>
      <c r="J36" s="32" t="s">
        <v>255</v>
      </c>
    </row>
    <row r="37" spans="1:10" s="8" customFormat="1" ht="40.5" customHeight="1" x14ac:dyDescent="0.25">
      <c r="A37" s="64" t="str">
        <f>IF(I37&lt;61,MAX($A$8:A36)+1,"")</f>
        <v/>
      </c>
      <c r="B37" s="242"/>
      <c r="C37" s="66" t="s">
        <v>5</v>
      </c>
      <c r="D37" s="221"/>
      <c r="E37" s="239"/>
      <c r="F37" s="70" t="s">
        <v>51</v>
      </c>
      <c r="G37" s="218"/>
      <c r="H37" s="37" t="s">
        <v>98</v>
      </c>
      <c r="I37" s="31">
        <v>80</v>
      </c>
      <c r="J37" s="32" t="s">
        <v>256</v>
      </c>
    </row>
    <row r="38" spans="1:10" s="8" customFormat="1" ht="37.5" customHeight="1" x14ac:dyDescent="0.25">
      <c r="A38" s="64" t="str">
        <f>IF(I38&lt;61,MAX($A$8:A37)+1,"")</f>
        <v/>
      </c>
      <c r="B38" s="242"/>
      <c r="C38" s="66" t="s">
        <v>5</v>
      </c>
      <c r="D38" s="221"/>
      <c r="E38" s="237" t="s">
        <v>54</v>
      </c>
      <c r="F38" s="70" t="s">
        <v>54</v>
      </c>
      <c r="G38" s="218">
        <f>IF(SUM(I38:I40)=0,"",AVERAGE(I38:I40))</f>
        <v>73.333333333333329</v>
      </c>
      <c r="H38" s="37" t="s">
        <v>21</v>
      </c>
      <c r="I38" s="31">
        <v>70</v>
      </c>
      <c r="J38" s="32" t="s">
        <v>309</v>
      </c>
    </row>
    <row r="39" spans="1:10" s="8" customFormat="1" ht="36" customHeight="1" x14ac:dyDescent="0.25">
      <c r="A39" s="64" t="str">
        <f>IF(I39&lt;61,MAX($A$8:A38)+1,"")</f>
        <v/>
      </c>
      <c r="B39" s="242"/>
      <c r="C39" s="66" t="s">
        <v>5</v>
      </c>
      <c r="D39" s="221"/>
      <c r="E39" s="238"/>
      <c r="F39" s="70" t="s">
        <v>54</v>
      </c>
      <c r="G39" s="218"/>
      <c r="H39" s="37" t="s">
        <v>9</v>
      </c>
      <c r="I39" s="31">
        <v>70</v>
      </c>
      <c r="J39" s="32" t="s">
        <v>257</v>
      </c>
    </row>
    <row r="40" spans="1:10" s="8" customFormat="1" ht="51" customHeight="1" x14ac:dyDescent="0.25">
      <c r="A40" s="64" t="str">
        <f>IF(I40&lt;61,MAX($A$8:A39)+1,"")</f>
        <v/>
      </c>
      <c r="B40" s="242"/>
      <c r="C40" s="66" t="s">
        <v>5</v>
      </c>
      <c r="D40" s="221"/>
      <c r="E40" s="239"/>
      <c r="F40" s="70" t="s">
        <v>54</v>
      </c>
      <c r="G40" s="218"/>
      <c r="H40" s="37" t="s">
        <v>22</v>
      </c>
      <c r="I40" s="31">
        <v>80</v>
      </c>
      <c r="J40" s="32" t="s">
        <v>310</v>
      </c>
    </row>
    <row r="41" spans="1:10" s="8" customFormat="1" ht="57.75" customHeight="1" x14ac:dyDescent="0.25">
      <c r="A41" s="64" t="str">
        <f>IF(I41&lt;61,MAX($A$8:A40)+1,"")</f>
        <v/>
      </c>
      <c r="B41" s="242"/>
      <c r="C41" s="66" t="s">
        <v>5</v>
      </c>
      <c r="D41" s="221"/>
      <c r="E41" s="237" t="s">
        <v>55</v>
      </c>
      <c r="F41" s="70" t="s">
        <v>55</v>
      </c>
      <c r="G41" s="218">
        <f>IF(SUM(I41:I43)=0,"",AVERAGE(I41:I43))</f>
        <v>86.666666666666671</v>
      </c>
      <c r="H41" s="37" t="s">
        <v>99</v>
      </c>
      <c r="I41" s="31">
        <v>90</v>
      </c>
      <c r="J41" s="32" t="s">
        <v>223</v>
      </c>
    </row>
    <row r="42" spans="1:10" s="8" customFormat="1" ht="48.75" customHeight="1" x14ac:dyDescent="0.25">
      <c r="A42" s="64" t="str">
        <f>IF(I42&lt;61,MAX($A$8:A41)+1,"")</f>
        <v/>
      </c>
      <c r="B42" s="242"/>
      <c r="C42" s="66" t="s">
        <v>5</v>
      </c>
      <c r="D42" s="221"/>
      <c r="E42" s="238"/>
      <c r="F42" s="70" t="s">
        <v>55</v>
      </c>
      <c r="G42" s="218"/>
      <c r="H42" s="37" t="s">
        <v>23</v>
      </c>
      <c r="I42" s="31">
        <v>80</v>
      </c>
      <c r="J42" s="32" t="s">
        <v>258</v>
      </c>
    </row>
    <row r="43" spans="1:10" s="8" customFormat="1" ht="50.25" customHeight="1" x14ac:dyDescent="0.25">
      <c r="A43" s="64" t="str">
        <f>IF(I43&lt;61,MAX($A$8:A42)+1,"")</f>
        <v/>
      </c>
      <c r="B43" s="242"/>
      <c r="C43" s="66" t="s">
        <v>5</v>
      </c>
      <c r="D43" s="221"/>
      <c r="E43" s="239"/>
      <c r="F43" s="70" t="s">
        <v>55</v>
      </c>
      <c r="G43" s="218"/>
      <c r="H43" s="37" t="s">
        <v>24</v>
      </c>
      <c r="I43" s="31">
        <v>90</v>
      </c>
      <c r="J43" s="32" t="s">
        <v>259</v>
      </c>
    </row>
    <row r="44" spans="1:10" s="8" customFormat="1" ht="30.75" customHeight="1" x14ac:dyDescent="0.25">
      <c r="A44" s="64" t="str">
        <f>IF(I44&lt;61,MAX($A$8:A43)+1,"")</f>
        <v/>
      </c>
      <c r="B44" s="242"/>
      <c r="C44" s="66" t="s">
        <v>5</v>
      </c>
      <c r="D44" s="221"/>
      <c r="E44" s="231" t="s">
        <v>56</v>
      </c>
      <c r="F44" s="71" t="s">
        <v>56</v>
      </c>
      <c r="G44" s="218">
        <f>IF(SUM(I44:I54)=0,"",AVERAGE(I44:I55))</f>
        <v>75.833333333333329</v>
      </c>
      <c r="H44" s="37" t="s">
        <v>100</v>
      </c>
      <c r="I44" s="31">
        <v>90</v>
      </c>
      <c r="J44" s="34" t="s">
        <v>260</v>
      </c>
    </row>
    <row r="45" spans="1:10" s="8" customFormat="1" ht="60.75" customHeight="1" x14ac:dyDescent="0.25">
      <c r="A45" s="64" t="str">
        <f>IF(I45&lt;61,MAX($A$8:A44)+1,"")</f>
        <v/>
      </c>
      <c r="B45" s="242"/>
      <c r="C45" s="66" t="s">
        <v>5</v>
      </c>
      <c r="D45" s="221"/>
      <c r="E45" s="232"/>
      <c r="F45" s="71" t="s">
        <v>56</v>
      </c>
      <c r="G45" s="218"/>
      <c r="H45" s="37" t="s">
        <v>27</v>
      </c>
      <c r="I45" s="31">
        <v>65</v>
      </c>
      <c r="J45" s="34" t="s">
        <v>261</v>
      </c>
    </row>
    <row r="46" spans="1:10" s="8" customFormat="1" ht="47.25" customHeight="1" x14ac:dyDescent="0.25">
      <c r="A46" s="64" t="str">
        <f>IF(I46&lt;61,MAX($A$8:A45)+1,"")</f>
        <v/>
      </c>
      <c r="B46" s="242"/>
      <c r="C46" s="66" t="s">
        <v>5</v>
      </c>
      <c r="D46" s="221"/>
      <c r="E46" s="232"/>
      <c r="F46" s="71" t="s">
        <v>56</v>
      </c>
      <c r="G46" s="218"/>
      <c r="H46" s="37" t="s">
        <v>25</v>
      </c>
      <c r="I46" s="31">
        <v>70</v>
      </c>
      <c r="J46" s="34" t="s">
        <v>262</v>
      </c>
    </row>
    <row r="47" spans="1:10" s="8" customFormat="1" ht="57.75" customHeight="1" x14ac:dyDescent="0.25">
      <c r="A47" s="64" t="str">
        <f>IF(I47&lt;61,MAX($A$8:A46)+1,"")</f>
        <v/>
      </c>
      <c r="B47" s="242"/>
      <c r="C47" s="66" t="s">
        <v>5</v>
      </c>
      <c r="D47" s="221"/>
      <c r="E47" s="232"/>
      <c r="F47" s="71" t="s">
        <v>56</v>
      </c>
      <c r="G47" s="218"/>
      <c r="H47" s="37" t="s">
        <v>28</v>
      </c>
      <c r="I47" s="31">
        <v>80</v>
      </c>
      <c r="J47" s="34" t="s">
        <v>263</v>
      </c>
    </row>
    <row r="48" spans="1:10" s="8" customFormat="1" ht="45.75" customHeight="1" x14ac:dyDescent="0.25">
      <c r="A48" s="64">
        <f>IF(I48&lt;61,MAX($A$8:A47)+1,"")</f>
        <v>2</v>
      </c>
      <c r="B48" s="242"/>
      <c r="C48" s="66" t="s">
        <v>5</v>
      </c>
      <c r="D48" s="221"/>
      <c r="E48" s="232"/>
      <c r="F48" s="71" t="s">
        <v>56</v>
      </c>
      <c r="G48" s="218"/>
      <c r="H48" s="37" t="s">
        <v>101</v>
      </c>
      <c r="I48" s="31">
        <v>50</v>
      </c>
      <c r="J48" s="34" t="s">
        <v>264</v>
      </c>
    </row>
    <row r="49" spans="1:10" s="8" customFormat="1" ht="34.5" customHeight="1" x14ac:dyDescent="0.25">
      <c r="A49" s="64">
        <f>IF(I49&lt;61,MAX($A$8:A48)+1,"")</f>
        <v>3</v>
      </c>
      <c r="B49" s="242"/>
      <c r="C49" s="66" t="s">
        <v>5</v>
      </c>
      <c r="D49" s="221"/>
      <c r="E49" s="232"/>
      <c r="F49" s="71" t="s">
        <v>56</v>
      </c>
      <c r="G49" s="218"/>
      <c r="H49" s="37" t="s">
        <v>102</v>
      </c>
      <c r="I49" s="31">
        <v>60</v>
      </c>
      <c r="J49" s="34" t="s">
        <v>265</v>
      </c>
    </row>
    <row r="50" spans="1:10" s="8" customFormat="1" ht="36" customHeight="1" x14ac:dyDescent="0.25">
      <c r="A50" s="64" t="str">
        <f>IF(I50&lt;61,MAX($A$8:A49)+1,"")</f>
        <v/>
      </c>
      <c r="B50" s="242"/>
      <c r="C50" s="66" t="s">
        <v>5</v>
      </c>
      <c r="D50" s="221"/>
      <c r="E50" s="232"/>
      <c r="F50" s="71" t="s">
        <v>56</v>
      </c>
      <c r="G50" s="218"/>
      <c r="H50" s="37" t="s">
        <v>32</v>
      </c>
      <c r="I50" s="31">
        <v>85</v>
      </c>
      <c r="J50" s="34" t="s">
        <v>266</v>
      </c>
    </row>
    <row r="51" spans="1:10" s="8" customFormat="1" ht="55.5" customHeight="1" x14ac:dyDescent="0.25">
      <c r="A51" s="64" t="str">
        <f>IF(I51&lt;61,MAX($A$8:A50)+1,"")</f>
        <v/>
      </c>
      <c r="B51" s="242"/>
      <c r="C51" s="66" t="s">
        <v>5</v>
      </c>
      <c r="D51" s="221"/>
      <c r="E51" s="232"/>
      <c r="F51" s="71" t="s">
        <v>56</v>
      </c>
      <c r="G51" s="218"/>
      <c r="H51" s="37" t="s">
        <v>29</v>
      </c>
      <c r="I51" s="31">
        <v>80</v>
      </c>
      <c r="J51" s="34" t="s">
        <v>267</v>
      </c>
    </row>
    <row r="52" spans="1:10" s="8" customFormat="1" ht="21" customHeight="1" x14ac:dyDescent="0.25">
      <c r="A52" s="64" t="str">
        <f>IF(I52&lt;61,MAX($A$8:A51)+1,"")</f>
        <v/>
      </c>
      <c r="B52" s="242"/>
      <c r="C52" s="66" t="s">
        <v>5</v>
      </c>
      <c r="D52" s="221"/>
      <c r="E52" s="232"/>
      <c r="F52" s="71" t="s">
        <v>56</v>
      </c>
      <c r="G52" s="218"/>
      <c r="H52" s="37" t="s">
        <v>31</v>
      </c>
      <c r="I52" s="31">
        <v>90</v>
      </c>
      <c r="J52" s="34" t="s">
        <v>268</v>
      </c>
    </row>
    <row r="53" spans="1:10" s="8" customFormat="1" ht="31.5" customHeight="1" x14ac:dyDescent="0.25">
      <c r="A53" s="64" t="str">
        <f>IF(I53&lt;61,MAX($A$8:A52)+1,"")</f>
        <v/>
      </c>
      <c r="B53" s="242"/>
      <c r="C53" s="66" t="s">
        <v>5</v>
      </c>
      <c r="D53" s="221"/>
      <c r="E53" s="232"/>
      <c r="F53" s="71" t="s">
        <v>56</v>
      </c>
      <c r="G53" s="218"/>
      <c r="H53" s="37" t="s">
        <v>103</v>
      </c>
      <c r="I53" s="31">
        <v>90</v>
      </c>
      <c r="J53" s="34" t="s">
        <v>311</v>
      </c>
    </row>
    <row r="54" spans="1:10" s="8" customFormat="1" ht="28.5" customHeight="1" x14ac:dyDescent="0.25">
      <c r="A54" s="64" t="str">
        <f>IF(I54&lt;61,MAX($A$8:A53)+1,"")</f>
        <v/>
      </c>
      <c r="B54" s="242"/>
      <c r="C54" s="66" t="s">
        <v>5</v>
      </c>
      <c r="D54" s="221"/>
      <c r="E54" s="232"/>
      <c r="F54" s="71" t="s">
        <v>56</v>
      </c>
      <c r="G54" s="218"/>
      <c r="H54" s="37" t="s">
        <v>30</v>
      </c>
      <c r="I54" s="31">
        <v>90</v>
      </c>
      <c r="J54" s="34" t="s">
        <v>312</v>
      </c>
    </row>
    <row r="55" spans="1:10" s="8" customFormat="1" ht="58.5" customHeight="1" x14ac:dyDescent="0.25">
      <c r="A55" s="64">
        <f>IF(I55&lt;61,MAX($A$8:A54)+1,"")</f>
        <v>4</v>
      </c>
      <c r="B55" s="243"/>
      <c r="C55" s="66" t="s">
        <v>5</v>
      </c>
      <c r="D55" s="235"/>
      <c r="E55" s="233"/>
      <c r="F55" s="71" t="s">
        <v>56</v>
      </c>
      <c r="G55" s="218"/>
      <c r="H55" s="37" t="s">
        <v>59</v>
      </c>
      <c r="I55" s="31">
        <v>60</v>
      </c>
      <c r="J55" s="34" t="s">
        <v>269</v>
      </c>
    </row>
    <row r="56" spans="1:10" s="8" customFormat="1" ht="23.25" customHeight="1" x14ac:dyDescent="0.25">
      <c r="A56" s="64" t="str">
        <f>IF(I56&lt;61,MAX($A$8:A55)+1,"")</f>
        <v/>
      </c>
      <c r="B56" s="215" t="s">
        <v>58</v>
      </c>
      <c r="C56" s="67" t="s">
        <v>58</v>
      </c>
      <c r="D56" s="236">
        <f>IF(SUM(I56:I61)=0,"",AVERAGE(I56:I64))</f>
        <v>73.888888888888886</v>
      </c>
      <c r="E56" s="237" t="s">
        <v>60</v>
      </c>
      <c r="F56" s="70" t="s">
        <v>60</v>
      </c>
      <c r="G56" s="218">
        <f>IF(SUM(I56:I61)=0,"",AVERAGE(I56:I64))</f>
        <v>73.888888888888886</v>
      </c>
      <c r="H56" s="37" t="s">
        <v>41</v>
      </c>
      <c r="I56" s="31">
        <v>80</v>
      </c>
      <c r="J56" s="32" t="s">
        <v>270</v>
      </c>
    </row>
    <row r="57" spans="1:10" s="8" customFormat="1" ht="34.5" customHeight="1" x14ac:dyDescent="0.25">
      <c r="A57" s="64" t="str">
        <f>IF(I57&lt;61,MAX($A$8:A56)+1,"")</f>
        <v/>
      </c>
      <c r="B57" s="216"/>
      <c r="C57" s="67" t="s">
        <v>58</v>
      </c>
      <c r="D57" s="229"/>
      <c r="E57" s="238"/>
      <c r="F57" s="70" t="s">
        <v>60</v>
      </c>
      <c r="G57" s="218"/>
      <c r="H57" s="37" t="s">
        <v>26</v>
      </c>
      <c r="I57" s="31">
        <v>80</v>
      </c>
      <c r="J57" s="32" t="s">
        <v>271</v>
      </c>
    </row>
    <row r="58" spans="1:10" s="8" customFormat="1" ht="141" customHeight="1" x14ac:dyDescent="0.25">
      <c r="A58" s="64" t="str">
        <f>IF(I58&lt;61,MAX($A$8:A57)+1,"")</f>
        <v/>
      </c>
      <c r="B58" s="216"/>
      <c r="C58" s="67" t="s">
        <v>58</v>
      </c>
      <c r="D58" s="229"/>
      <c r="E58" s="238"/>
      <c r="F58" s="70" t="s">
        <v>60</v>
      </c>
      <c r="G58" s="218"/>
      <c r="H58" s="37" t="s">
        <v>104</v>
      </c>
      <c r="I58" s="31">
        <v>70</v>
      </c>
      <c r="J58" s="32" t="s">
        <v>271</v>
      </c>
    </row>
    <row r="59" spans="1:10" s="8" customFormat="1" ht="42" customHeight="1" x14ac:dyDescent="0.25">
      <c r="A59" s="64" t="str">
        <f>IF(I59&lt;61,MAX($A$8:A58)+1,"")</f>
        <v/>
      </c>
      <c r="B59" s="216"/>
      <c r="C59" s="67" t="s">
        <v>58</v>
      </c>
      <c r="D59" s="229"/>
      <c r="E59" s="238"/>
      <c r="F59" s="70" t="s">
        <v>60</v>
      </c>
      <c r="G59" s="218"/>
      <c r="H59" s="37" t="s">
        <v>33</v>
      </c>
      <c r="I59" s="31">
        <v>70</v>
      </c>
      <c r="J59" s="32" t="s">
        <v>272</v>
      </c>
    </row>
    <row r="60" spans="1:10" s="8" customFormat="1" ht="64.5" customHeight="1" x14ac:dyDescent="0.25">
      <c r="A60" s="64">
        <f>IF(I60&lt;61,MAX($A$8:A59)+1,"")</f>
        <v>5</v>
      </c>
      <c r="B60" s="216"/>
      <c r="C60" s="67" t="s">
        <v>58</v>
      </c>
      <c r="D60" s="229"/>
      <c r="E60" s="238"/>
      <c r="F60" s="70" t="s">
        <v>60</v>
      </c>
      <c r="G60" s="218"/>
      <c r="H60" s="37" t="s">
        <v>34</v>
      </c>
      <c r="I60" s="31">
        <v>60</v>
      </c>
      <c r="J60" s="32" t="s">
        <v>273</v>
      </c>
    </row>
    <row r="61" spans="1:10" s="8" customFormat="1" ht="40.5" customHeight="1" x14ac:dyDescent="0.25">
      <c r="A61" s="64" t="str">
        <f>IF(I61&lt;61,MAX($A$8:A60)+1,"")</f>
        <v/>
      </c>
      <c r="B61" s="216"/>
      <c r="C61" s="67" t="s">
        <v>58</v>
      </c>
      <c r="D61" s="229"/>
      <c r="E61" s="238"/>
      <c r="F61" s="70" t="s">
        <v>60</v>
      </c>
      <c r="G61" s="218"/>
      <c r="H61" s="37" t="s">
        <v>35</v>
      </c>
      <c r="I61" s="31">
        <v>80</v>
      </c>
      <c r="J61" s="32" t="s">
        <v>274</v>
      </c>
    </row>
    <row r="62" spans="1:10" s="8" customFormat="1" ht="53.25" customHeight="1" x14ac:dyDescent="0.25">
      <c r="A62" s="64" t="str">
        <f>IF(I62&lt;61,MAX($A$8:A61)+1,"")</f>
        <v/>
      </c>
      <c r="B62" s="216"/>
      <c r="C62" s="67" t="s">
        <v>58</v>
      </c>
      <c r="D62" s="229"/>
      <c r="E62" s="238"/>
      <c r="F62" s="70" t="s">
        <v>60</v>
      </c>
      <c r="G62" s="218"/>
      <c r="H62" s="38" t="s">
        <v>36</v>
      </c>
      <c r="I62" s="31">
        <v>80</v>
      </c>
      <c r="J62" s="32" t="s">
        <v>275</v>
      </c>
    </row>
    <row r="63" spans="1:10" s="8" customFormat="1" ht="40.5" customHeight="1" x14ac:dyDescent="0.25">
      <c r="A63" s="64" t="str">
        <f>IF(I63&lt;61,MAX($A$8:A62)+1,"")</f>
        <v/>
      </c>
      <c r="B63" s="216"/>
      <c r="C63" s="67" t="s">
        <v>58</v>
      </c>
      <c r="D63" s="229"/>
      <c r="E63" s="238"/>
      <c r="F63" s="70" t="s">
        <v>60</v>
      </c>
      <c r="G63" s="218"/>
      <c r="H63" s="37" t="s">
        <v>38</v>
      </c>
      <c r="I63" s="31">
        <v>75</v>
      </c>
      <c r="J63" s="32" t="s">
        <v>274</v>
      </c>
    </row>
    <row r="64" spans="1:10" s="8" customFormat="1" ht="40.5" customHeight="1" x14ac:dyDescent="0.25">
      <c r="A64" s="64" t="str">
        <f>IF(I64&lt;61,MAX($A$8:A63)+1,"")</f>
        <v/>
      </c>
      <c r="B64" s="217"/>
      <c r="C64" s="67" t="s">
        <v>58</v>
      </c>
      <c r="D64" s="230"/>
      <c r="E64" s="239"/>
      <c r="F64" s="70" t="s">
        <v>60</v>
      </c>
      <c r="G64" s="218"/>
      <c r="H64" s="37" t="s">
        <v>40</v>
      </c>
      <c r="I64" s="31">
        <v>70</v>
      </c>
      <c r="J64" s="32" t="s">
        <v>271</v>
      </c>
    </row>
    <row r="65" spans="1:10" s="8" customFormat="1" ht="54" customHeight="1" x14ac:dyDescent="0.25">
      <c r="A65" s="64" t="str">
        <f>IF(I65&lt;61,MAX($A$8:A64)+1,"")</f>
        <v/>
      </c>
      <c r="B65" s="215" t="s">
        <v>57</v>
      </c>
      <c r="C65" s="67" t="s">
        <v>57</v>
      </c>
      <c r="D65" s="220">
        <f>IF(SUM(I65:I69)=0,"",AVERAGE(I65:I69))</f>
        <v>74</v>
      </c>
      <c r="E65" s="237" t="s">
        <v>76</v>
      </c>
      <c r="F65" s="70" t="s">
        <v>76</v>
      </c>
      <c r="G65" s="218">
        <f>IF(SUM(I65:I69)=0,"",AVERAGE(I65:I69))</f>
        <v>74</v>
      </c>
      <c r="H65" s="37" t="s">
        <v>37</v>
      </c>
      <c r="I65" s="31">
        <v>70</v>
      </c>
      <c r="J65" s="32" t="s">
        <v>276</v>
      </c>
    </row>
    <row r="66" spans="1:10" s="8" customFormat="1" ht="45" customHeight="1" x14ac:dyDescent="0.25">
      <c r="A66" s="64" t="str">
        <f>IF(I66&lt;61,MAX($A$8:A65)+1,"")</f>
        <v/>
      </c>
      <c r="B66" s="216"/>
      <c r="C66" s="67" t="s">
        <v>57</v>
      </c>
      <c r="D66" s="221"/>
      <c r="E66" s="238"/>
      <c r="F66" s="70" t="s">
        <v>76</v>
      </c>
      <c r="G66" s="218"/>
      <c r="H66" s="38" t="s">
        <v>39</v>
      </c>
      <c r="I66" s="31">
        <v>70</v>
      </c>
      <c r="J66" s="32" t="s">
        <v>277</v>
      </c>
    </row>
    <row r="67" spans="1:10" s="8" customFormat="1" ht="41.25" customHeight="1" x14ac:dyDescent="0.25">
      <c r="A67" s="64" t="str">
        <f>IF(I67&lt;61,MAX($A$8:A66)+1,"")</f>
        <v/>
      </c>
      <c r="B67" s="216"/>
      <c r="C67" s="67" t="s">
        <v>57</v>
      </c>
      <c r="D67" s="221"/>
      <c r="E67" s="238"/>
      <c r="F67" s="70" t="s">
        <v>76</v>
      </c>
      <c r="G67" s="218"/>
      <c r="H67" s="38" t="s">
        <v>79</v>
      </c>
      <c r="I67" s="31">
        <v>80</v>
      </c>
      <c r="J67" s="32" t="s">
        <v>278</v>
      </c>
    </row>
    <row r="68" spans="1:10" s="8" customFormat="1" ht="45.75" customHeight="1" x14ac:dyDescent="0.25">
      <c r="A68" s="64" t="str">
        <f>IF(I68&lt;61,MAX($A$8:A67)+1,"")</f>
        <v/>
      </c>
      <c r="B68" s="216"/>
      <c r="C68" s="67" t="s">
        <v>57</v>
      </c>
      <c r="D68" s="221"/>
      <c r="E68" s="238"/>
      <c r="F68" s="70" t="s">
        <v>76</v>
      </c>
      <c r="G68" s="218"/>
      <c r="H68" s="38" t="s">
        <v>78</v>
      </c>
      <c r="I68" s="31">
        <v>80</v>
      </c>
      <c r="J68" s="32" t="s">
        <v>278</v>
      </c>
    </row>
    <row r="69" spans="1:10" s="8" customFormat="1" ht="57" customHeight="1" thickBot="1" x14ac:dyDescent="0.3">
      <c r="A69" s="64" t="str">
        <f>IF(I69&lt;61,MAX($A$8:A68)+1,"")</f>
        <v/>
      </c>
      <c r="B69" s="217"/>
      <c r="C69" s="67" t="s">
        <v>57</v>
      </c>
      <c r="D69" s="222"/>
      <c r="E69" s="240"/>
      <c r="F69" s="70" t="s">
        <v>76</v>
      </c>
      <c r="G69" s="219"/>
      <c r="H69" s="39" t="s">
        <v>105</v>
      </c>
      <c r="I69" s="31">
        <v>70</v>
      </c>
      <c r="J69" s="32" t="s">
        <v>278</v>
      </c>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4" activePane="bottomRight" state="frozen"/>
      <selection pane="topRight" activeCell="N1" sqref="N1"/>
      <selection pane="bottomLeft" activeCell="A7" sqref="A7"/>
      <selection pane="bottomRight" activeCell="A31" sqref="A31"/>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76.147540983606561</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78.904761904761898</v>
      </c>
      <c r="G35" s="55"/>
      <c r="H35" s="55"/>
      <c r="I35" s="55"/>
      <c r="J35" s="55"/>
      <c r="K35" s="55"/>
      <c r="L35" s="55"/>
      <c r="M35" s="54"/>
    </row>
    <row r="36" spans="1:13" s="8" customFormat="1" x14ac:dyDescent="0.25">
      <c r="A36" s="49"/>
      <c r="B36" s="53"/>
      <c r="C36" s="55"/>
      <c r="D36" s="55" t="str">
        <f>AUTODIAGNÓSTICO!B28</f>
        <v>EJECUTAR</v>
      </c>
      <c r="E36" s="55">
        <v>100</v>
      </c>
      <c r="F36" s="55">
        <f>AUTODIAGNÓSTICO!D28</f>
        <v>77.142857142857139</v>
      </c>
      <c r="G36" s="55"/>
      <c r="H36" s="55"/>
      <c r="I36" s="55"/>
      <c r="J36" s="55"/>
      <c r="K36" s="55"/>
      <c r="L36" s="55"/>
      <c r="M36" s="54"/>
    </row>
    <row r="37" spans="1:13" s="8" customFormat="1" x14ac:dyDescent="0.25">
      <c r="A37" s="49"/>
      <c r="B37" s="53"/>
      <c r="C37" s="55"/>
      <c r="D37" s="55" t="str">
        <f>AUTODIAGNÓSTICO!B56</f>
        <v>VERIFICAR</v>
      </c>
      <c r="E37" s="55">
        <v>100</v>
      </c>
      <c r="F37" s="55">
        <f>AUTODIAGNÓSTICO!D56</f>
        <v>73.888888888888886</v>
      </c>
      <c r="G37" s="55"/>
      <c r="H37" s="55"/>
      <c r="I37" s="55"/>
      <c r="J37" s="55"/>
      <c r="K37" s="55"/>
      <c r="L37" s="55"/>
      <c r="M37" s="54"/>
    </row>
    <row r="38" spans="1:13" s="8" customFormat="1" x14ac:dyDescent="0.25">
      <c r="A38" s="49"/>
      <c r="B38" s="53"/>
      <c r="C38" s="55"/>
      <c r="D38" s="55" t="str">
        <f>AUTODIAGNÓSTICO!B65</f>
        <v>ACTUAR</v>
      </c>
      <c r="E38" s="55">
        <v>100</v>
      </c>
      <c r="F38" s="55">
        <f>AUTODIAGNÓSTICO!D65</f>
        <v>74</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75</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80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71.666666666666671</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77.857142857142861</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77.142857142857139</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76.666666666666671</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73.333333333333329</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86.666666666666671</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75.833333333333329</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73.888888888888886</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74</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A4" sqref="A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1">
        <f>AUTODIAGNÓSTICO!E6</f>
        <v>254720000778</v>
      </c>
      <c r="D11" s="272"/>
      <c r="E11" s="22">
        <f>AUTODIAGNÓSTICO!I6</f>
        <v>76.147540983606561</v>
      </c>
      <c r="F11" s="23"/>
    </row>
    <row r="12" spans="2:6" s="8" customFormat="1" ht="45" customHeight="1" thickBot="1" x14ac:dyDescent="0.3">
      <c r="B12" s="12"/>
      <c r="C12" s="273"/>
      <c r="D12" s="274"/>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8" workbookViewId="0">
      <selection activeCell="M16" sqref="M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5" t="s">
        <v>121</v>
      </c>
      <c r="L7" s="276"/>
      <c r="N7">
        <v>2026</v>
      </c>
      <c r="O7">
        <v>2026</v>
      </c>
    </row>
    <row r="8" spans="1:15" ht="28.5" customHeight="1" thickBot="1" x14ac:dyDescent="0.3">
      <c r="A8" s="277" t="s">
        <v>145</v>
      </c>
      <c r="B8" s="307"/>
      <c r="C8" s="278"/>
      <c r="D8" s="277" t="s">
        <v>122</v>
      </c>
      <c r="E8" s="307"/>
      <c r="F8" s="308" t="s">
        <v>123</v>
      </c>
      <c r="G8" s="309"/>
      <c r="H8" s="78" t="s">
        <v>124</v>
      </c>
      <c r="I8" s="277" t="s">
        <v>125</v>
      </c>
      <c r="J8" s="278"/>
      <c r="K8" s="77" t="s">
        <v>126</v>
      </c>
      <c r="L8" s="77" t="s">
        <v>127</v>
      </c>
      <c r="N8">
        <v>2027</v>
      </c>
      <c r="O8">
        <v>2027</v>
      </c>
    </row>
    <row r="9" spans="1:15" x14ac:dyDescent="0.25">
      <c r="A9" s="279" t="s">
        <v>224</v>
      </c>
      <c r="B9" s="280"/>
      <c r="C9" s="281"/>
      <c r="D9" s="300" t="s">
        <v>225</v>
      </c>
      <c r="E9" s="300"/>
      <c r="F9" s="288" t="s">
        <v>226</v>
      </c>
      <c r="G9" s="289"/>
      <c r="H9" s="289" t="s">
        <v>227</v>
      </c>
      <c r="I9" s="294" t="s">
        <v>228</v>
      </c>
      <c r="J9" s="295"/>
      <c r="K9" s="304">
        <v>2023</v>
      </c>
      <c r="L9" s="303">
        <v>2025</v>
      </c>
      <c r="M9" s="79"/>
      <c r="N9">
        <v>2028</v>
      </c>
      <c r="O9">
        <v>2028</v>
      </c>
    </row>
    <row r="10" spans="1:15" x14ac:dyDescent="0.25">
      <c r="A10" s="282"/>
      <c r="B10" s="283"/>
      <c r="C10" s="284"/>
      <c r="D10" s="301"/>
      <c r="E10" s="301"/>
      <c r="F10" s="290"/>
      <c r="G10" s="291"/>
      <c r="H10" s="291"/>
      <c r="I10" s="296" t="s">
        <v>229</v>
      </c>
      <c r="J10" s="297"/>
      <c r="K10" s="304"/>
      <c r="L10" s="304"/>
      <c r="M10" s="79"/>
      <c r="N10">
        <v>2029</v>
      </c>
      <c r="O10">
        <v>2029</v>
      </c>
    </row>
    <row r="11" spans="1:15" x14ac:dyDescent="0.25">
      <c r="A11" s="282"/>
      <c r="B11" s="283"/>
      <c r="C11" s="284"/>
      <c r="D11" s="301"/>
      <c r="E11" s="301"/>
      <c r="F11" s="290"/>
      <c r="G11" s="291"/>
      <c r="H11" s="291"/>
      <c r="I11" s="296" t="s">
        <v>230</v>
      </c>
      <c r="J11" s="297"/>
      <c r="K11" s="304"/>
      <c r="L11" s="304"/>
      <c r="M11" s="79"/>
      <c r="N11">
        <v>2030</v>
      </c>
      <c r="O11">
        <v>2030</v>
      </c>
    </row>
    <row r="12" spans="1:15" x14ac:dyDescent="0.25">
      <c r="A12" s="282"/>
      <c r="B12" s="283"/>
      <c r="C12" s="284"/>
      <c r="D12" s="301"/>
      <c r="E12" s="301"/>
      <c r="F12" s="290"/>
      <c r="G12" s="291"/>
      <c r="H12" s="291"/>
      <c r="I12" s="296" t="s">
        <v>231</v>
      </c>
      <c r="J12" s="297"/>
      <c r="K12" s="304"/>
      <c r="L12" s="304"/>
      <c r="M12" s="79"/>
      <c r="N12">
        <v>2031</v>
      </c>
      <c r="O12">
        <v>2031</v>
      </c>
    </row>
    <row r="13" spans="1:15" ht="15.75" thickBot="1" x14ac:dyDescent="0.3">
      <c r="A13" s="285"/>
      <c r="B13" s="286"/>
      <c r="C13" s="287"/>
      <c r="D13" s="302"/>
      <c r="E13" s="302"/>
      <c r="F13" s="292"/>
      <c r="G13" s="293"/>
      <c r="H13" s="293"/>
      <c r="I13" s="298" t="s">
        <v>232</v>
      </c>
      <c r="J13" s="299"/>
      <c r="K13" s="306"/>
      <c r="L13" s="305"/>
      <c r="M13" s="79"/>
      <c r="N13">
        <v>2032</v>
      </c>
      <c r="O13">
        <v>2032</v>
      </c>
    </row>
    <row r="14" spans="1:15" x14ac:dyDescent="0.25">
      <c r="M14" s="80"/>
      <c r="N14">
        <v>2033</v>
      </c>
      <c r="O14">
        <v>2033</v>
      </c>
    </row>
    <row r="15" spans="1:15" s="41"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ht="150" x14ac:dyDescent="0.25">
      <c r="A16" s="47">
        <v>1</v>
      </c>
      <c r="B16" s="48" t="str">
        <f>VLOOKUP(A16,AUTODIAGNÓSTICO!$A$9:$J$69,3,0)</f>
        <v>PLANEAR</v>
      </c>
      <c r="C16" s="48" t="str">
        <f>VLOOKUP(A16,AUTODIAGNÓSTICO!A9:J69,6,0)</f>
        <v>Construir la estrategia de rendición de cuentas
 Paso 1. 
Identificación de los espacios de diálogo en los que la entidad rendirá cuentas</v>
      </c>
      <c r="D16" s="48" t="str">
        <f>VLOOKUP(A16,AUTODIAGNÓSTICO!A9:J69,8,0)</f>
        <v>Formular los objetivos, metas e indicadores de la estrategia de rendición de cuentas.</v>
      </c>
      <c r="E16" s="76">
        <f>VLOOKUP(A16,AUTODIAGNÓSTICO!$A$9:$J$69,9,0)</f>
        <v>60</v>
      </c>
      <c r="F16" s="45" t="s">
        <v>313</v>
      </c>
      <c r="G16" s="45" t="s">
        <v>285</v>
      </c>
      <c r="H16" s="45" t="s">
        <v>233</v>
      </c>
      <c r="I16" s="45" t="s">
        <v>234</v>
      </c>
      <c r="J16" s="45" t="s">
        <v>235</v>
      </c>
      <c r="K16" s="46">
        <v>45306</v>
      </c>
      <c r="L16" s="46">
        <v>45331</v>
      </c>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Publicar el cronograma para la inscripción de propuestas por parte de la comunidad educativa, los ciudadanos y grupos de interés, 10 días antes del evento.</v>
      </c>
      <c r="E17" s="76">
        <f>VLOOKUP(A17,AUTODIAGNÓSTICO!$A$9:$J$69,9,0)</f>
        <v>50</v>
      </c>
      <c r="F17" s="45" t="s">
        <v>279</v>
      </c>
      <c r="G17" s="45" t="s">
        <v>286</v>
      </c>
      <c r="H17" s="45" t="s">
        <v>294</v>
      </c>
      <c r="I17" s="45" t="s">
        <v>234</v>
      </c>
      <c r="J17" s="45" t="s">
        <v>235</v>
      </c>
      <c r="K17" s="46">
        <v>45313</v>
      </c>
      <c r="L17" s="46">
        <v>45350</v>
      </c>
    </row>
    <row r="18" spans="1:12" ht="75" x14ac:dyDescent="0.25">
      <c r="A18" s="47">
        <v>3</v>
      </c>
      <c r="B18" s="48" t="str">
        <f>VLOOKUP(A18,AUTODIAGNÓSTICO!$A$9:$J$69,3,0)</f>
        <v>EJECUTAR</v>
      </c>
      <c r="C18" s="48" t="str">
        <f>VLOOKUP(A18,AUTODIAGNÓSTICO!A11:J71,6,0)</f>
        <v>Realizar espacios de diálogo  de rendición de cuentas</v>
      </c>
      <c r="D18" s="48" t="str">
        <f>VLOOKUP(A18,AUTODIAGNÓSTICO!A11:J71,8,0)</f>
        <v>Recibir y analizar las propuestas para abrir el espacio de participación por parte de la comunidad, los ciudadanos y grupos de interés</v>
      </c>
      <c r="E18" s="76">
        <f>VLOOKUP(A18,AUTODIAGNÓSTICO!$A$9:$J$69,9,0)</f>
        <v>60</v>
      </c>
      <c r="F18" s="45" t="s">
        <v>280</v>
      </c>
      <c r="G18" s="45" t="s">
        <v>287</v>
      </c>
      <c r="H18" s="45" t="s">
        <v>295</v>
      </c>
      <c r="I18" s="45" t="s">
        <v>234</v>
      </c>
      <c r="J18" s="45" t="s">
        <v>235</v>
      </c>
      <c r="K18" s="46">
        <v>45313</v>
      </c>
      <c r="L18" s="46">
        <v>45350</v>
      </c>
    </row>
    <row r="19" spans="1:12" ht="120" x14ac:dyDescent="0.25">
      <c r="A19" s="47">
        <v>4</v>
      </c>
      <c r="B19" s="48" t="str">
        <f>VLOOKUP(A19,AUTODIAGNÓSTICO!$A$9:$J$69,3,0)</f>
        <v>EJECUTAR</v>
      </c>
      <c r="C19" s="48" t="str">
        <f>VLOOKUP(A19,AUTODIAGNÓSTICO!A12:J72,6,0)</f>
        <v>Realizar espacios de diálogo  de rendición de cuentas</v>
      </c>
      <c r="D19" s="48" t="str">
        <f>VLOOKUP(A19,AUTODIAGNÓSTICO!A12:J72,8,0)</f>
        <v>Otorgar respuestas escritas, en el término de quince días a las preguntas de los ciudadanos formuladas en el marco del proceso de rendición de cuentas y publicarlas en la página web o en los medios de difusión oficiales de las entidades.</v>
      </c>
      <c r="E19" s="76">
        <f>VLOOKUP(A19,AUTODIAGNÓSTICO!$A$9:$J$69,9,0)</f>
        <v>60</v>
      </c>
      <c r="F19" s="45" t="s">
        <v>281</v>
      </c>
      <c r="G19" s="45" t="s">
        <v>288</v>
      </c>
      <c r="H19" s="45" t="s">
        <v>296</v>
      </c>
      <c r="I19" s="45" t="s">
        <v>234</v>
      </c>
      <c r="J19" s="45" t="s">
        <v>235</v>
      </c>
      <c r="K19" s="46">
        <v>45338</v>
      </c>
      <c r="L19" s="46">
        <v>45350</v>
      </c>
    </row>
    <row r="20" spans="1:12" ht="150" x14ac:dyDescent="0.25">
      <c r="A20" s="47">
        <v>5</v>
      </c>
      <c r="B20" s="48" t="str">
        <f>VLOOKUP(A20,AUTODIAGNÓSTICO!$A$9:$J$69,3,0)</f>
        <v>VERIFICAR</v>
      </c>
      <c r="C20" s="48" t="str">
        <f>VLOOKUP(A20,AUTODIAGNÓSTICO!A13:J73,6,0)</f>
        <v>Cuantificar el impacto de las acciones de rendición de cuentas para divulgarlos a la ciudadanía</v>
      </c>
      <c r="D20" s="48" t="str">
        <f>VLOOKUP(A20,AUTODIAGNÓSTICO!A13:J73,8,0)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0" s="76">
        <f>VLOOKUP(A20,AUTODIAGNÓSTICO!$A$9:$J$69,9,0)</f>
        <v>60</v>
      </c>
      <c r="F20" s="45" t="s">
        <v>314</v>
      </c>
      <c r="G20" s="45" t="s">
        <v>289</v>
      </c>
      <c r="H20" s="45" t="s">
        <v>297</v>
      </c>
      <c r="I20" s="45" t="s">
        <v>234</v>
      </c>
      <c r="J20" s="45" t="s">
        <v>235</v>
      </c>
      <c r="K20" s="46">
        <v>45350</v>
      </c>
      <c r="L20" s="46">
        <v>45366</v>
      </c>
    </row>
    <row r="21" spans="1:12" x14ac:dyDescent="0.25">
      <c r="A21" s="47">
        <v>6</v>
      </c>
      <c r="B21" s="48" t="e">
        <f>VLOOKUP(A21,AUTODIAGNÓSTICO!$A$9:$J$69,3,0)</f>
        <v>#N/A</v>
      </c>
      <c r="C21" s="48" t="e">
        <f>VLOOKUP(A21,AUTODIAGNÓSTICO!A14:J74,6,0)</f>
        <v>#N/A</v>
      </c>
      <c r="D21" s="48" t="e">
        <f>VLOOKUP(A21,AUTODIAGNÓSTICO!A14:J74,8,0)</f>
        <v>#N/A</v>
      </c>
      <c r="E21" s="76" t="e">
        <f>VLOOKUP(A21,AUTODIAGNÓSTICO!$A$9:$J$69,9,0)</f>
        <v>#N/A</v>
      </c>
      <c r="F21" s="45" t="s">
        <v>282</v>
      </c>
      <c r="G21" s="45" t="s">
        <v>290</v>
      </c>
      <c r="H21" s="45" t="s">
        <v>298</v>
      </c>
      <c r="I21" s="45" t="s">
        <v>234</v>
      </c>
      <c r="J21" s="45" t="s">
        <v>235</v>
      </c>
      <c r="K21" s="46">
        <v>44579</v>
      </c>
      <c r="L21" s="46">
        <v>44959</v>
      </c>
    </row>
    <row r="22" spans="1:12" x14ac:dyDescent="0.25">
      <c r="A22" s="47">
        <v>7</v>
      </c>
      <c r="B22" s="48" t="e">
        <f>VLOOKUP(A22,AUTODIAGNÓSTICO!$A$9:$J$69,3,0)</f>
        <v>#N/A</v>
      </c>
      <c r="C22" s="48" t="e">
        <f>VLOOKUP(A22,AUTODIAGNÓSTICO!A15:J75,6,0)</f>
        <v>#N/A</v>
      </c>
      <c r="D22" s="48" t="e">
        <f>VLOOKUP(A22,AUTODIAGNÓSTICO!A15:J75,8,0)</f>
        <v>#N/A</v>
      </c>
      <c r="E22" s="76" t="e">
        <f>VLOOKUP(A22,AUTODIAGNÓSTICO!$A$9:$J$69,9,0)</f>
        <v>#N/A</v>
      </c>
      <c r="F22" s="45" t="s">
        <v>315</v>
      </c>
      <c r="G22" s="45" t="s">
        <v>291</v>
      </c>
      <c r="H22" s="45" t="s">
        <v>299</v>
      </c>
      <c r="I22" s="45" t="s">
        <v>234</v>
      </c>
      <c r="J22" s="45" t="s">
        <v>235</v>
      </c>
      <c r="K22" s="46">
        <v>44579</v>
      </c>
      <c r="L22" s="46">
        <v>44959</v>
      </c>
    </row>
    <row r="23" spans="1:12" x14ac:dyDescent="0.25">
      <c r="A23" s="47">
        <v>8</v>
      </c>
      <c r="B23" s="48" t="e">
        <f>VLOOKUP(A23,AUTODIAGNÓSTICO!$A$9:$J$69,3,0)</f>
        <v>#N/A</v>
      </c>
      <c r="C23" s="48" t="e">
        <f>VLOOKUP(A23,AUTODIAGNÓSTICO!A16:J76,6,0)</f>
        <v>#N/A</v>
      </c>
      <c r="D23" s="48" t="e">
        <f>VLOOKUP(A23,AUTODIAGNÓSTICO!A16:J76,8,0)</f>
        <v>#N/A</v>
      </c>
      <c r="E23" s="76" t="e">
        <f>VLOOKUP(A23,AUTODIAGNÓSTICO!$A$9:$J$69,9,0)</f>
        <v>#N/A</v>
      </c>
      <c r="F23" s="45" t="s">
        <v>283</v>
      </c>
      <c r="G23" s="45" t="s">
        <v>292</v>
      </c>
      <c r="H23" s="45" t="s">
        <v>300</v>
      </c>
      <c r="I23" s="45" t="s">
        <v>234</v>
      </c>
      <c r="J23" s="45" t="s">
        <v>235</v>
      </c>
      <c r="K23" s="46">
        <v>44579</v>
      </c>
      <c r="L23" s="46">
        <v>44959</v>
      </c>
    </row>
    <row r="24" spans="1:12" x14ac:dyDescent="0.25">
      <c r="A24" s="47">
        <v>9</v>
      </c>
      <c r="B24" s="48" t="e">
        <f>VLOOKUP(A24,AUTODIAGNÓSTICO!$A$9:$J$69,3,0)</f>
        <v>#N/A</v>
      </c>
      <c r="C24" s="48" t="e">
        <f>VLOOKUP(A24,AUTODIAGNÓSTICO!A17:J77,6,0)</f>
        <v>#N/A</v>
      </c>
      <c r="D24" s="48" t="e">
        <f>VLOOKUP(A24,AUTODIAGNÓSTICO!A17:J77,8,0)</f>
        <v>#N/A</v>
      </c>
      <c r="E24" s="76" t="e">
        <f>VLOOKUP(A24,AUTODIAGNÓSTICO!$A$9:$J$69,9,0)</f>
        <v>#N/A</v>
      </c>
      <c r="F24" s="45" t="s">
        <v>284</v>
      </c>
      <c r="G24" s="45" t="s">
        <v>293</v>
      </c>
      <c r="H24" s="45" t="s">
        <v>301</v>
      </c>
      <c r="I24" s="45" t="s">
        <v>234</v>
      </c>
      <c r="J24" s="45"/>
      <c r="K24" s="46">
        <v>44579</v>
      </c>
      <c r="L24" s="46">
        <v>44959</v>
      </c>
    </row>
    <row r="25" spans="1:12" x14ac:dyDescent="0.25">
      <c r="A25" s="47">
        <v>10</v>
      </c>
      <c r="B25" s="48" t="e">
        <f>VLOOKUP(A25,AUTODIAGNÓSTICO!$A$9:$J$69,3,0)</f>
        <v>#N/A</v>
      </c>
      <c r="C25" s="48" t="e">
        <f>VLOOKUP(A25,AUTODIAGNÓSTICO!A18:J78,6,0)</f>
        <v>#N/A</v>
      </c>
      <c r="D25" s="48" t="e">
        <f>VLOOKUP(A25,AUTODIAGNÓSTICO!A18:J78,8,0)</f>
        <v>#N/A</v>
      </c>
      <c r="E25" s="76"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6"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6"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6"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6"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6"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6"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6"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6"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6" t="e">
        <f>VLOOKUP(A34,AUTODIAGNÓSTICO!$A$9:$J$69,9,0)</f>
        <v>#N/A</v>
      </c>
      <c r="F34" s="45"/>
      <c r="G34" s="45"/>
      <c r="H34" s="45"/>
      <c r="I34" s="45"/>
      <c r="J34" s="45"/>
      <c r="K34" s="46">
        <v>44579</v>
      </c>
      <c r="L34" s="46">
        <v>44897</v>
      </c>
    </row>
    <row r="35" spans="1:12" x14ac:dyDescent="0.25">
      <c r="A35" s="47">
        <v>20</v>
      </c>
      <c r="B35" s="48" t="e">
        <f>VLOOKUP(A35,AUTODIAGNÓSTICO!$A$9:$J$69,3,0)</f>
        <v>#N/A</v>
      </c>
      <c r="C35" s="48" t="e">
        <f>VLOOKUP(A35,AUTODIAGNÓSTICO!A28:J88,6,0)</f>
        <v>#N/A</v>
      </c>
      <c r="D35" s="48" t="e">
        <f>VLOOKUP(A35,AUTODIAGNÓSTICO!A28:J88,8,0)</f>
        <v>#N/A</v>
      </c>
      <c r="E35" s="76"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6"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6"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6"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6"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6"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6"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6"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6"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6"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6"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6"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6"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6"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6" t="e">
        <f>VLOOKUP(A49,AUTODIAGNÓSTICO!$A$9:$J$69,9,0)</f>
        <v>#N/A</v>
      </c>
      <c r="F49" s="45"/>
      <c r="G49" s="45"/>
      <c r="H49" s="45"/>
      <c r="I49" s="45"/>
      <c r="J49" s="45"/>
      <c r="K49" s="46">
        <v>44579</v>
      </c>
      <c r="L49" s="46">
        <v>44926</v>
      </c>
    </row>
    <row r="50" spans="1:12" x14ac:dyDescent="0.25">
      <c r="A50" s="47">
        <v>35</v>
      </c>
      <c r="B50" s="48" t="e">
        <f>VLOOKUP(A50,AUTODIAGNÓSTICO!$A$9:$J$69,3,0)</f>
        <v>#N/A</v>
      </c>
      <c r="C50" s="48" t="e">
        <f>VLOOKUP(A50,AUTODIAGNÓSTICO!A43:J103,6,0)</f>
        <v>#N/A</v>
      </c>
      <c r="D50" s="48" t="e">
        <f>VLOOKUP(A50,AUTODIAGNÓSTICO!A43:J103,8,0)</f>
        <v>#N/A</v>
      </c>
      <c r="E50" s="76"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6"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6"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6"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6"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6" t="e">
        <f>VLOOKUP(A55,AUTODIAGNÓSTICO!$A$9:$J$69,9,0)</f>
        <v>#N/A</v>
      </c>
      <c r="F55" s="45"/>
      <c r="G55" s="45"/>
      <c r="H55" s="45"/>
      <c r="I55" s="45"/>
      <c r="J55" s="45"/>
      <c r="K55" s="46">
        <v>44579</v>
      </c>
      <c r="L55" s="46">
        <v>44610</v>
      </c>
    </row>
    <row r="56" spans="1:12" x14ac:dyDescent="0.25">
      <c r="A56" s="47">
        <v>41</v>
      </c>
      <c r="B56" s="48" t="e">
        <f>VLOOKUP(A56,AUTODIAGNÓSTICO!$A$9:$J$69,3,0)</f>
        <v>#N/A</v>
      </c>
      <c r="C56" s="48" t="e">
        <f>VLOOKUP(A56,AUTODIAGNÓSTICO!A49:J109,6,0)</f>
        <v>#N/A</v>
      </c>
      <c r="D56" s="48" t="e">
        <f>VLOOKUP(A56,AUTODIAGNÓSTICO!A49:J109,8,0)</f>
        <v>#N/A</v>
      </c>
      <c r="E56" s="76"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6"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6"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6"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6" t="e">
        <f>VLOOKUP(A60,AUTODIAGNÓSTICO!$A$9:$J$69,9,0)</f>
        <v>#N/A</v>
      </c>
      <c r="F60" s="45"/>
      <c r="G60" s="45"/>
      <c r="H60" s="45"/>
      <c r="I60" s="45"/>
      <c r="J60" s="45"/>
      <c r="K60" s="46">
        <v>44579</v>
      </c>
      <c r="L60" s="46">
        <v>44897</v>
      </c>
    </row>
    <row r="61" spans="1:12" x14ac:dyDescent="0.25">
      <c r="A61" s="47">
        <v>46</v>
      </c>
      <c r="B61" s="48" t="e">
        <f>VLOOKUP(A61,AUTODIAGNÓSTICO!$A$9:$J$69,3,0)</f>
        <v>#N/A</v>
      </c>
      <c r="C61" s="48" t="e">
        <f>VLOOKUP(A61,AUTODIAGNÓSTICO!A54:J114,6,0)</f>
        <v>#N/A</v>
      </c>
      <c r="D61" s="48" t="e">
        <f>VLOOKUP(A61,AUTODIAGNÓSTICO!A54:J114,8,0)</f>
        <v>#N/A</v>
      </c>
      <c r="E61" s="76"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6" t="e">
        <f>VLOOKUP(A62,AUTODIAGNÓSTICO!$A$9:$J$69,9,0)</f>
        <v>#N/A</v>
      </c>
      <c r="F62" s="45"/>
      <c r="G62" s="45"/>
      <c r="H62" s="45"/>
      <c r="I62" s="45"/>
      <c r="J62" s="45"/>
      <c r="K62" s="46">
        <v>44579</v>
      </c>
      <c r="L62" s="46">
        <v>44625</v>
      </c>
    </row>
    <row r="63" spans="1:12" x14ac:dyDescent="0.25">
      <c r="A63" s="47">
        <v>48</v>
      </c>
      <c r="B63" s="48" t="e">
        <f>VLOOKUP(A63,AUTODIAGNÓSTICO!$A$9:$J$69,3,0)</f>
        <v>#N/A</v>
      </c>
      <c r="C63" s="48" t="e">
        <f>VLOOKUP(A63,AUTODIAGNÓSTICO!A56:J116,6,0)</f>
        <v>#N/A</v>
      </c>
      <c r="D63" s="48" t="e">
        <f>VLOOKUP(A63,AUTODIAGNÓSTICO!A56:J116,8,0)</f>
        <v>#N/A</v>
      </c>
      <c r="E63" s="76"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6"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6"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6"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6"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6"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6"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6"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6"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6" t="e">
        <f>VLOOKUP(A72,AUTODIAGNÓSTICO!$A$9:$J$69,9,0)</f>
        <v>#N/A</v>
      </c>
      <c r="F72" s="45"/>
      <c r="G72" s="45"/>
      <c r="H72" s="45"/>
      <c r="I72" s="45"/>
      <c r="J72" s="45"/>
      <c r="K72" s="46">
        <v>44610</v>
      </c>
      <c r="L72" s="46">
        <v>44897</v>
      </c>
    </row>
    <row r="73" spans="1:12" x14ac:dyDescent="0.25">
      <c r="A73" s="47">
        <v>58</v>
      </c>
      <c r="B73" s="48" t="e">
        <f>VLOOKUP(A73,AUTODIAGNÓSTICO!$A$9:$J$69,3,0)</f>
        <v>#N/A</v>
      </c>
      <c r="C73" s="48" t="e">
        <f>VLOOKUP(A73,AUTODIAGNÓSTICO!A66:J126,6,0)</f>
        <v>#N/A</v>
      </c>
      <c r="D73" s="48" t="e">
        <f>VLOOKUP(A73,AUTODIAGNÓSTICO!A66:J126,8,0)</f>
        <v>#N/A</v>
      </c>
      <c r="E73" s="76"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6" t="e">
        <f>VLOOKUP(A74,AUTODIAGNÓSTICO!$A$9:$J$69,9,0)</f>
        <v>#N/A</v>
      </c>
      <c r="F74" s="45"/>
      <c r="G74" s="45"/>
      <c r="H74" s="45"/>
      <c r="I74" s="45"/>
      <c r="J74" s="45"/>
      <c r="K74" s="46">
        <v>44579</v>
      </c>
      <c r="L74" s="46">
        <v>44895</v>
      </c>
    </row>
    <row r="75" spans="1:12" x14ac:dyDescent="0.25">
      <c r="A75" s="47">
        <v>60</v>
      </c>
      <c r="B75" s="48" t="e">
        <f>VLOOKUP(A75,AUTODIAGNÓSTICO!$A$9:$J$69,3,0)</f>
        <v>#N/A</v>
      </c>
      <c r="C75" s="48" t="e">
        <f>VLOOKUP(A75,AUTODIAGNÓSTICO!A68:J128,6,0)</f>
        <v>#N/A</v>
      </c>
      <c r="D75" s="48" t="e">
        <f>VLOOKUP(A75,AUTODIAGNÓSTICO!A68:J128,8,0)</f>
        <v>#N/A</v>
      </c>
      <c r="E75" s="76"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6"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2024-03-15T15:40:17Z</dcterms:modified>
</cp:coreProperties>
</file>