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C16" i="4" l="1"/>
  <c r="D16" i="4"/>
  <c r="A15" i="1"/>
  <c r="E16" i="4" s="1"/>
  <c r="G65" i="1"/>
  <c r="G56" i="1"/>
  <c r="G44" i="1"/>
  <c r="G85" i="2" s="1"/>
  <c r="B16" i="4" l="1"/>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E17" i="4" l="1"/>
  <c r="B17" i="4"/>
  <c r="A23" i="1"/>
  <c r="C17" i="4"/>
  <c r="D17" i="4"/>
  <c r="A24" i="1"/>
  <c r="A25" i="1" l="1"/>
  <c r="A26" i="1" l="1"/>
  <c r="A27" i="1" s="1"/>
  <c r="A28" i="1" l="1"/>
  <c r="A29" i="1" s="1"/>
  <c r="A30" i="1" l="1"/>
  <c r="A31" i="1" l="1"/>
  <c r="A32" i="1" l="1"/>
  <c r="A33" i="1" l="1"/>
  <c r="A34" i="1" l="1"/>
  <c r="A35" i="1" l="1"/>
  <c r="A36" i="1" l="1"/>
  <c r="D18" i="4" l="1"/>
  <c r="E18" i="4"/>
  <c r="B18" i="4"/>
  <c r="C18"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9" i="4" l="1"/>
  <c r="B19" i="4"/>
  <c r="E19" i="4"/>
  <c r="C19" i="4"/>
  <c r="B20" i="4"/>
  <c r="E20" i="4"/>
  <c r="D20" i="4"/>
  <c r="C20" i="4"/>
  <c r="D21" i="4"/>
  <c r="E21" i="4"/>
  <c r="B21" i="4"/>
  <c r="C21" i="4"/>
  <c r="D34" i="4"/>
  <c r="D22" i="4"/>
  <c r="C22" i="4"/>
  <c r="B22" i="4"/>
  <c r="B24" i="4"/>
  <c r="D23" i="4"/>
  <c r="C23" i="4"/>
  <c r="B23" i="4"/>
  <c r="B25" i="4"/>
  <c r="D24" i="4"/>
  <c r="C24" i="4"/>
  <c r="D25" i="4"/>
  <c r="C25" i="4"/>
  <c r="D26" i="4"/>
  <c r="C26" i="4"/>
  <c r="D27" i="4"/>
  <c r="D28" i="4"/>
  <c r="B26" i="4"/>
  <c r="C27" i="4"/>
  <c r="B27" i="4"/>
  <c r="C28" i="4"/>
  <c r="C30" i="4"/>
  <c r="C29" i="4"/>
  <c r="D29" i="4"/>
  <c r="D30" i="4"/>
  <c r="C74" i="4"/>
  <c r="C31" i="4"/>
  <c r="D31" i="4"/>
  <c r="D32" i="4"/>
  <c r="C32" i="4"/>
  <c r="D33" i="4"/>
  <c r="C33" i="4"/>
  <c r="C34" i="4"/>
  <c r="C35" i="4"/>
  <c r="D35" i="4"/>
  <c r="D36" i="4"/>
  <c r="C36" i="4"/>
  <c r="C39" i="4"/>
  <c r="C37" i="4"/>
  <c r="D37" i="4"/>
  <c r="D38" i="4"/>
  <c r="C38" i="4"/>
  <c r="D39" i="4"/>
  <c r="D40" i="4"/>
  <c r="C41" i="4"/>
  <c r="C40" i="4"/>
  <c r="D41" i="4"/>
  <c r="D42" i="4"/>
  <c r="C42" i="4"/>
  <c r="C43" i="4"/>
  <c r="D43" i="4"/>
  <c r="D44" i="4"/>
  <c r="C44" i="4"/>
  <c r="C45" i="4"/>
  <c r="D45" i="4"/>
  <c r="D47" i="4"/>
  <c r="C46" i="4"/>
  <c r="D46" i="4"/>
  <c r="C47" i="4"/>
  <c r="C48" i="4"/>
  <c r="D48" i="4"/>
  <c r="C49" i="4"/>
  <c r="D49" i="4"/>
  <c r="D50" i="4"/>
  <c r="C50" i="4"/>
  <c r="C52" i="4"/>
  <c r="C51" i="4"/>
  <c r="D51" i="4"/>
  <c r="D52" i="4"/>
  <c r="D53" i="4"/>
  <c r="C53" i="4"/>
  <c r="D54" i="4"/>
  <c r="C54" i="4"/>
  <c r="D55" i="4"/>
  <c r="C55" i="4"/>
  <c r="D56" i="4"/>
  <c r="C56" i="4"/>
  <c r="C58" i="4"/>
  <c r="C57" i="4"/>
  <c r="D57" i="4"/>
  <c r="D58" i="4"/>
  <c r="C59" i="4"/>
  <c r="D59" i="4"/>
  <c r="C61" i="4"/>
  <c r="C60" i="4"/>
  <c r="D60" i="4"/>
  <c r="D61" i="4"/>
  <c r="C62" i="4"/>
  <c r="D62" i="4"/>
  <c r="D63" i="4"/>
  <c r="C63" i="4"/>
  <c r="D65" i="4"/>
  <c r="C64" i="4"/>
  <c r="D64" i="4"/>
  <c r="C65" i="4"/>
  <c r="D66" i="4"/>
  <c r="C66" i="4"/>
  <c r="D67" i="4"/>
  <c r="C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<sst xmlns="http://schemas.openxmlformats.org/spreadsheetml/2006/main" count="463" uniqueCount="295">
  <si>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</si>
  <si>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</si>
  <si>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</si>
  <si>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</si>
  <si>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</si>
  <si>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</si>
  <si>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</si>
  <si>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</si>
  <si>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</si>
  <si>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</si>
  <si>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</si>
  <si>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</si>
  <si>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</si>
  <si>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</si>
  <si>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</si>
  <si>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</si>
  <si>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</si>
  <si>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</si>
  <si>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</si>
  <si>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</si>
  <si>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</si>
  <si>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</si>
  <si>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</si>
  <si>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</si>
  <si>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</si>
  <si>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</si>
  <si>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</si>
  <si>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</si>
  <si>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</si>
  <si>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</si>
  <si>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</si>
  <si>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</si>
  <si>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</si>
  <si>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</si>
  <si>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</si>
  <si>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</si>
  <si>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</si>
  <si>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</si>
  <si>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</si>
  <si>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</si>
  <si>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</si>
  <si>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</si>
  <si>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</si>
  <si>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</si>
  <si>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</si>
  <si>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</si>
  <si>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</si>
  <si>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</si>
  <si>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</si>
  <si>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</si>
  <si>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</si>
  <si>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</si>
  <si>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</si>
  <si>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</si>
  <si>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</si>
  <si>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</si>
  <si>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</si>
  <si>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</si>
  <si>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</si>
  <si>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</si>
  <si>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</si>
  <si>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</si>
  <si>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</si>
  <si>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</si>
  <si>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</si>
  <si>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</si>
  <si>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</si>
  <si>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</si>
  <si>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</si>
  <si>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</si>
  <si>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</si>
  <si>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</si>
  <si>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</si>
  <si>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</si>
  <si>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</si>
  <si>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</si>
  <si>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</si>
  <si>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</si>
  <si>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</si>
  <si>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</si>
  <si>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</si>
  <si>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</si>
  <si>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</si>
  <si>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</si>
  <si>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</si>
  <si>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</si>
  <si>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</si>
  <si>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</si>
  <si>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</si>
  <si>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</si>
  <si>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</si>
  <si>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</si>
  <si>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</si>
  <si>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</si>
  <si>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</si>
  <si>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</si>
  <si>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</si>
  <si>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</si>
  <si>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</si>
  <si>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</si>
  <si>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</si>
  <si>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</si>
  <si>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</si>
  <si>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</si>
  <si>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</si>
  <si>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</si>
  <si>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</si>
  <si>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</si>
  <si>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</si>
  <si>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</si>
  <si>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</si>
  <si>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</si>
  <si>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</si>
  <si>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</si>
  <si>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</si>
  <si>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</si>
  <si>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</si>
  <si>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</si>
  <si>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</si>
  <si>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</si>
  <si>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</si>
  <si>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</si>
  <si>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</si>
  <si>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</si>
  <si>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</si>
  <si>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</si>
  <si>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</si>
  <si>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</si>
  <si>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</si>
  <si>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</si>
  <si>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</si>
  <si>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</si>
  <si>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</si>
  <si>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</si>
  <si>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</si>
  <si>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</si>
  <si>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</si>
  <si>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</si>
  <si>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</si>
  <si>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</si>
  <si>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</si>
  <si>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</si>
  <si>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</si>
  <si>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</si>
  <si>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</si>
  <si>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</si>
  <si>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</si>
  <si>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</si>
  <si>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</si>
  <si>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</si>
  <si>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</si>
  <si>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</si>
  <si>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</si>
  <si>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</si>
  <si>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</si>
  <si>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</si>
  <si>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</si>
  <si>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</si>
  <si>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</si>
  <si>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</si>
  <si>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</si>
  <si>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</si>
  <si>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</si>
  <si>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</si>
  <si>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</si>
  <si>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</si>
  <si>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</si>
  <si>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</si>
  <si>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</si>
  <si>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</si>
  <si>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</si>
  <si>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</si>
  <si>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</si>
  <si>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</si>
  <si>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</si>
  <si>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</si>
  <si>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</si>
  <si>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</si>
  <si>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</si>
  <si>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</si>
  <si>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</si>
  <si>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</si>
  <si>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</si>
  <si>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</si>
  <si>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</si>
  <si>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</si>
  <si>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</si>
  <si>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</si>
  <si>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</si>
  <si>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</si>
  <si>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</si>
  <si>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</si>
  <si>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</si>
  <si>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</si>
  <si>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</si>
  <si>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</si>
  <si>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</si>
  <si>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</si>
  <si>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</si>
  <si>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</si>
  <si>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</si>
  <si>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</si>
  <si>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</si>
  <si>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</si>
  <si>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</si>
  <si>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</si>
  <si>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</si>
  <si>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</si>
  <si>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</si>
  <si>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</si>
  <si>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</si>
  <si>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</si>
  <si>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</si>
  <si>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</si>
  <si>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</si>
  <si>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</si>
  <si>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</si>
  <si>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</si>
  <si>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</si>
  <si>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254001004761.</t>
  </si>
  <si>
    <t>PTO SANTANDER</t>
  </si>
  <si>
    <t>IE .PUERTO SANTANDER</t>
  </si>
  <si>
    <t>CRISTI LILIANA BERMUDEZ APONTE</t>
  </si>
  <si>
    <t>Desarrollar 2 informes semestrales de avance del proceso de rendición de cuentas.</t>
  </si>
  <si>
    <t xml:space="preserve">Consolidar los canales de comunicación, el plan operativo y la organización de la información de los equipos de gestión para la eficiencia de la rendición de cuentas  </t>
  </si>
  <si>
    <t xml:space="preserve">Estructurar mediante diferentes medios de comunicación ya sean presencial o virtual que permita la ejecución y transparencia en la entrega de la información de la rendición de cuentas. </t>
  </si>
  <si>
    <t xml:space="preserve">Análisis de la participación de los diferentes actores en el cronograma establecido para la socialización de la rendición de cuentas. </t>
  </si>
  <si>
    <t>Propiciar espacios al interior de la comunidad educativa y demàs entes para la sensibilización de la rendición de cuentas</t>
  </si>
  <si>
    <t>Promover espacios de dialogos efectivos mediante diferentes canales de comunicación para la participación ciudadana</t>
  </si>
  <si>
    <t>Entregar información con un lenguaje claro a la comunidad educativa y demas entes baja la transparencia del informe de gestión</t>
  </si>
  <si>
    <t xml:space="preserve">Consolidar el plan operativo y la organización de la información de los equipos de gestión para la eficiencia de la rendición de cuentas  </t>
  </si>
  <si>
    <t xml:space="preserve">material bibliografico </t>
  </si>
  <si>
    <t>escoger dentro del presupuesto un rubro para las actividades de rendicion de cuentas</t>
  </si>
  <si>
    <t>p.m.i</t>
  </si>
  <si>
    <t>Elaborar blog o página web para transferir información</t>
  </si>
  <si>
    <t>recursos tecnológicos</t>
  </si>
  <si>
    <t>equipo directivo</t>
  </si>
  <si>
    <t>lideres de gestión</t>
  </si>
  <si>
    <t>docentes área tecnica</t>
  </si>
  <si>
    <t>Se tomo en cuenta información del año anterior para la estructuraciòn de la rendición de cuentas .</t>
  </si>
  <si>
    <t>Mediante resolución interna se establece las funciones a lideres de gestión y otros docente para la organizaciòn, difusión y divulgación de la rendición de cuentas.</t>
  </si>
  <si>
    <t>No  se socializa el autodiagnóstico del año inmediatamente anterior.</t>
  </si>
  <si>
    <t>Se conformo un equipo interdisciplinario para el desarrollo y ejecuciòn de la rendición de cuentas.</t>
  </si>
  <si>
    <t>Mesas de trabajo de las distintas gestiones, reuniones con consejo de padres, representantes estudiantiles, Consejo Directivo, Comité de Convivencia.</t>
  </si>
  <si>
    <t>Mediante el proceso de dfusión a traves de las invitaciones permite manejar la comunicación asertiva.</t>
  </si>
  <si>
    <t>Se dio el desarrollo del grupo coordinador la estrategia de rendición de cuentas, y el equipo de apoyo de la I.E.</t>
  </si>
  <si>
    <t>Se desarrollaron las estrategias en cada una de las etapas.</t>
  </si>
  <si>
    <t>No esta definido en la organización, se ejecuta a través del apoyo logistico.</t>
  </si>
  <si>
    <t>Se establecio a traves del grupo coordinador.</t>
  </si>
  <si>
    <t>Mediante tareas asignadas a los docentes de tècnica se da cumplimiento con las acciones.</t>
  </si>
  <si>
    <t>Se dio el desarrollo del grupo coordinador la definición de los distintos roles y responsabilidades.</t>
  </si>
  <si>
    <t>Mediante tareas asignadas por el grupo coordinadora los docentes se da cumplimiento con las acciones.</t>
  </si>
  <si>
    <t>La Contadora Pública prepara y expone el informe con eficiencia.</t>
  </si>
  <si>
    <t>se reciben propuestas, se analizan y se prepara de acuerdo a las solicitudes.</t>
  </si>
  <si>
    <t xml:space="preserve">Realizado por los lideres de gestión en audiencia pùblica. </t>
  </si>
  <si>
    <t>Se preparo con los criterios establecidos para el desarrollo de la audiencia.</t>
  </si>
  <si>
    <t>plantilla de contratacion y categorizacion de dineros.</t>
  </si>
  <si>
    <t>Se preparo la inmformaciòn bajo los criterios establecidos por las distintas gestiones.</t>
  </si>
  <si>
    <t>Se pública en la web institucional.</t>
  </si>
  <si>
    <t>Verificación de las asignaciones dadas a los docentes para la rendicion de cuentas.</t>
  </si>
  <si>
    <t>A pesar de las invitaciones dadas poca afluencia de participantes, como Alcaldesa, Gestor Social, Padres de familia y estudiantes.</t>
  </si>
  <si>
    <t>La metodologìa sera prencial y a traves de correo electrónico institucional.</t>
  </si>
  <si>
    <t>Aplicación de las TIC y medos comunicativos tradicionales, y carteleras en puntos estrategicos del municipio.</t>
  </si>
  <si>
    <t>Se brindaron espacios para reuniones preparatorias.</t>
  </si>
  <si>
    <t>Tranformación digital y aporte comunicativos.</t>
  </si>
  <si>
    <t>cumplimiento del cronograma dado en el plan operativo.</t>
  </si>
  <si>
    <t>lista de chequeo de la aplicación y presentación del informe de gestión.</t>
  </si>
  <si>
    <t>Proceso de retroalimentación de los canales virtuales.</t>
  </si>
  <si>
    <t>Se socializa el proceso de canales de comunicación para la rendición de cuentas.</t>
  </si>
  <si>
    <t>Se cumple a cabalidad con las fechas del cronograma.</t>
  </si>
  <si>
    <t>Revisión por parte del comité directivo para el analìsis de la propuesta.</t>
  </si>
  <si>
    <t>La metodologìa sera prencial, virtual y correo electrónico.</t>
  </si>
  <si>
    <t>Manejo de QR y listado de asistencia por equipos de trabajo al ingresar al evento.</t>
  </si>
  <si>
    <t>Aplicación y análisis por informes de gestión.</t>
  </si>
  <si>
    <t>Se publica el informe ejecutivo.</t>
  </si>
  <si>
    <t>Aplicación de evaluacion virtual y escrito.</t>
  </si>
  <si>
    <t>Se analizan en distintos espacios adecuados para el seguimiento e inquietudes de la comunidad.</t>
  </si>
  <si>
    <t xml:space="preserve">Cada lider de gestión debe aplicar una lista de chequeo para su revisión. </t>
  </si>
  <si>
    <t>Se establece un equipo para analizar las estrategias para evaluación del proceso de rendición .</t>
  </si>
  <si>
    <t>Cumplimiento de canales de comunicación.</t>
  </si>
  <si>
    <t>Análisis de recomendaciones del proceso.</t>
  </si>
  <si>
    <t>Análisis del equipo de estrategias para evaluación del proceso de rendición .</t>
  </si>
  <si>
    <t>Manejo de anexos al informe de rendición de cuentas.</t>
  </si>
  <si>
    <t>se verifica que todos esten informados y confluyan al evento.</t>
  </si>
  <si>
    <t>Desarollar criterios de mejora de la rendición de cuentas.</t>
  </si>
  <si>
    <t>Ejecucion del plan operativo de la rendición de cuentas.</t>
  </si>
  <si>
    <t xml:space="preserve">Archivar manejo de canales de comunicación. </t>
  </si>
  <si>
    <t>Aplicación de espcios presencial y manejo de TIC.</t>
  </si>
  <si>
    <t>La metodologia sera prencial, virtual y buzon de sugerencia.</t>
  </si>
  <si>
    <t>Se realiza acorde a la circular de SED.</t>
  </si>
  <si>
    <t>Revisar las estrategias de comunicación para el proceso de la rendición de cuentas.</t>
  </si>
  <si>
    <t xml:space="preserve">Espacios de dialogo virtual y presencial. </t>
  </si>
  <si>
    <t>Las acciones se cumplieron en un 100% pero las metas continuan en mejoramiento continuo.</t>
  </si>
  <si>
    <t>Se hizo sensibilización y responsibilidades en la semana institucional de enero de 2023.</t>
  </si>
  <si>
    <t>1. Identificar docentes que participen del equipo de gestión, formarlos y orientarlos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</si>
</sst>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0254208"/>
        <c:axId val="140276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82.049180327868854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0254208"/>
        <c:axId val="140276480"/>
      </c:scatterChart>
      <c:catAx>
        <c:axId val="14025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0276480"/>
        <c:crosses val="autoZero"/>
        <c:auto val="1"/>
        <c:lblAlgn val="ctr"/>
        <c:lblOffset val="100"/>
        <c:noMultiLvlLbl val="0"/>
      </c:catAx>
      <c:valAx>
        <c:axId val="140276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25420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40843648"/>
        <c:axId val="1408536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81.142857142857139</c:v>
                </c:pt>
                <c:pt idx="1">
                  <c:v>83.392857142857139</c:v>
                </c:pt>
                <c:pt idx="2">
                  <c:v>77.777777777777771</c:v>
                </c:pt>
                <c:pt idx="3">
                  <c:v>86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40843648"/>
        <c:axId val="140853632"/>
      </c:scatterChart>
      <c:catAx>
        <c:axId val="14084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3632"/>
        <c:crosses val="autoZero"/>
        <c:auto val="1"/>
        <c:lblAlgn val="ctr"/>
        <c:lblOffset val="100"/>
        <c:noMultiLvlLbl val="0"/>
      </c:catAx>
      <c:valAx>
        <c:axId val="140853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8436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40888320"/>
        <c:axId val="14089011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63.333333333333336</c:v>
                </c:pt>
                <c:pt idx="2">
                  <c:v>85</c:v>
                </c:pt>
                <c:pt idx="3">
                  <c:v>81.666666666666671</c:v>
                </c:pt>
                <c:pt idx="4">
                  <c:v>85.714285714285708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40888320"/>
        <c:axId val="140890112"/>
      </c:scatterChart>
      <c:catAx>
        <c:axId val="14088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90112"/>
        <c:crosses val="autoZero"/>
        <c:auto val="1"/>
        <c:lblAlgn val="ctr"/>
        <c:lblOffset val="100"/>
        <c:noMultiLvlLbl val="0"/>
      </c:catAx>
      <c:valAx>
        <c:axId val="140890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888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41904512"/>
        <c:axId val="1419144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73.333333333333329</c:v>
                </c:pt>
                <c:pt idx="2">
                  <c:v>86.666666666666671</c:v>
                </c:pt>
                <c:pt idx="3">
                  <c:v>86.666666666666671</c:v>
                </c:pt>
                <c:pt idx="4" formatCode="0.00">
                  <c:v>85.416666666666671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41917568"/>
        <c:axId val="141916032"/>
      </c:scatterChart>
      <c:catAx>
        <c:axId val="14190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914496"/>
        <c:crosses val="autoZero"/>
        <c:auto val="1"/>
        <c:lblAlgn val="ctr"/>
        <c:lblOffset val="100"/>
        <c:noMultiLvlLbl val="0"/>
      </c:catAx>
      <c:valAx>
        <c:axId val="141914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04512"/>
        <c:crosses val="autoZero"/>
        <c:crossBetween val="between"/>
      </c:valAx>
      <c:valAx>
        <c:axId val="141916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17568"/>
        <c:crosses val="max"/>
        <c:crossBetween val="midCat"/>
      </c:valAx>
      <c:valAx>
        <c:axId val="141917568"/>
        <c:scaling>
          <c:orientation val="minMax"/>
        </c:scaling>
        <c:delete val="1"/>
        <c:axPos val="b"/>
        <c:numFmt formatCode="General" sourceLinked="1"/>
        <c:majorTickMark val="out"/>
        <c:minorTickMark val="none"/>
        <c:tickLblPos val="nextTo"/>
        <c:crossAx val="14191603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1946240"/>
        <c:axId val="141948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1946240"/>
        <c:axId val="141948032"/>
      </c:scatterChart>
      <c:catAx>
        <c:axId val="14194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948032"/>
        <c:crosses val="autoZero"/>
        <c:auto val="1"/>
        <c:lblAlgn val="ctr"/>
        <c:lblOffset val="100"/>
        <c:noMultiLvlLbl val="0"/>
      </c:catAx>
      <c:valAx>
        <c:axId val="14194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46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2350976"/>
        <c:axId val="142356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2350976"/>
        <c:axId val="142356864"/>
      </c:scatterChart>
      <c:catAx>
        <c:axId val="14235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2356864"/>
        <c:crosses val="autoZero"/>
        <c:auto val="1"/>
        <c:lblAlgn val="ctr"/>
        <c:lblOffset val="100"/>
        <c:noMultiLvlLbl val="0"/>
      </c:catAx>
      <c:valAx>
        <c:axId val="14235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3509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0269" y="2163356"/>
          <a:ext cx="1028699"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4403" y="3336132"/>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07875" y="3246819"/>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1419" y="2107406"/>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97819" y="2078830"/>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zoomScale="80" zoomScaleNormal="8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3" zoomScale="85" zoomScaleNormal="85" workbookViewId="0">
      <selection activeCell="A80" sqref="A8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B2" zoomScale="90" zoomScaleNormal="90" workbookViewId="0">
      <selection activeCell="J63" sqref="J6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220</v>
      </c>
      <c r="F5" s="28"/>
      <c r="G5" s="35" t="s">
        <v>85</v>
      </c>
      <c r="H5" s="105">
        <v>45309</v>
      </c>
      <c r="I5" s="252" t="s">
        <v>88</v>
      </c>
      <c r="J5" s="252"/>
    </row>
    <row r="6" spans="1:10" s="8" customFormat="1" ht="30.75" customHeight="1" x14ac:dyDescent="0.25">
      <c r="A6" s="49"/>
      <c r="B6" s="221" t="s">
        <v>120</v>
      </c>
      <c r="C6" s="221"/>
      <c r="D6" s="221"/>
      <c r="E6" s="28" t="s">
        <v>219</v>
      </c>
      <c r="F6" s="28"/>
      <c r="G6" s="71" t="s">
        <v>62</v>
      </c>
      <c r="H6" s="28" t="s">
        <v>221</v>
      </c>
      <c r="I6" s="220">
        <f>IF(SUM(I9:I69)=0,"",AVERAGE(I9:I69))</f>
        <v>82.049180327868854</v>
      </c>
      <c r="J6" s="220"/>
    </row>
    <row r="7" spans="1:10" s="8" customFormat="1" ht="17.25" customHeight="1" x14ac:dyDescent="0.25">
      <c r="A7" s="49"/>
      <c r="B7" s="221" t="s">
        <v>86</v>
      </c>
      <c r="C7" s="221"/>
      <c r="D7" s="221"/>
      <c r="E7" s="222" t="s">
        <v>222</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81.142857142857139</v>
      </c>
      <c r="E9" s="32" t="s">
        <v>6</v>
      </c>
      <c r="F9" s="67" t="s">
        <v>6</v>
      </c>
      <c r="G9" s="29">
        <f>IF(SUM(I9:I9)=0,"",AVERAGE(I9:I9))</f>
        <v>90</v>
      </c>
      <c r="H9" s="37" t="s">
        <v>92</v>
      </c>
      <c r="I9" s="30">
        <v>90</v>
      </c>
      <c r="J9" s="31" t="s">
        <v>293</v>
      </c>
    </row>
    <row r="10" spans="1:10" s="8" customFormat="1" ht="51" customHeight="1" x14ac:dyDescent="0.25">
      <c r="A10" s="63" t="str">
        <f>IF(I10&lt;61,MAX($A$8:A9)+1,"")</f>
        <v/>
      </c>
      <c r="B10" s="254"/>
      <c r="C10" s="64" t="s">
        <v>4</v>
      </c>
      <c r="D10" s="226"/>
      <c r="E10" s="256" t="s">
        <v>43</v>
      </c>
      <c r="F10" s="68" t="s">
        <v>43</v>
      </c>
      <c r="G10" s="251">
        <f>IF(SUM(I10:I12)=0,"",AVERAGE(I10:I12))</f>
        <v>63.333333333333336</v>
      </c>
      <c r="H10" s="37" t="s">
        <v>89</v>
      </c>
      <c r="I10" s="30">
        <v>80</v>
      </c>
      <c r="J10" s="31" t="s">
        <v>239</v>
      </c>
    </row>
    <row r="11" spans="1:10" s="8" customFormat="1" ht="93" customHeight="1" x14ac:dyDescent="0.25">
      <c r="A11" s="63" t="str">
        <f>IF(I11&lt;61,MAX($A$8:A10)+1,"")</f>
        <v/>
      </c>
      <c r="B11" s="254"/>
      <c r="C11" s="64" t="s">
        <v>4</v>
      </c>
      <c r="D11" s="226"/>
      <c r="E11" s="256"/>
      <c r="F11" s="68" t="s">
        <v>43</v>
      </c>
      <c r="G11" s="249"/>
      <c r="H11" s="37" t="s">
        <v>44</v>
      </c>
      <c r="I11" s="30">
        <v>90</v>
      </c>
      <c r="J11" s="31" t="s">
        <v>240</v>
      </c>
    </row>
    <row r="12" spans="1:10" s="8" customFormat="1" ht="32.25" customHeight="1" x14ac:dyDescent="0.25">
      <c r="A12" s="63">
        <f>IF(I12&lt;61,MAX($A$8:A11)+1,"")</f>
        <v>1</v>
      </c>
      <c r="B12" s="254"/>
      <c r="C12" s="64" t="s">
        <v>4</v>
      </c>
      <c r="D12" s="226"/>
      <c r="E12" s="256"/>
      <c r="F12" s="68" t="s">
        <v>43</v>
      </c>
      <c r="G12" s="250"/>
      <c r="H12" s="37" t="s">
        <v>90</v>
      </c>
      <c r="I12" s="30">
        <v>20</v>
      </c>
      <c r="J12" s="31" t="s">
        <v>241</v>
      </c>
    </row>
    <row r="13" spans="1:10" s="8" customFormat="1" ht="45" customHeight="1" x14ac:dyDescent="0.25">
      <c r="A13" s="63" t="str">
        <f>IF(I13&lt;61,MAX($A$8:A12)+1,"")</f>
        <v/>
      </c>
      <c r="B13" s="254"/>
      <c r="C13" s="64" t="s">
        <v>4</v>
      </c>
      <c r="D13" s="226"/>
      <c r="E13" s="256" t="s">
        <v>45</v>
      </c>
      <c r="F13" s="68" t="s">
        <v>45</v>
      </c>
      <c r="G13" s="251">
        <f>IF(SUM(I13:I14)=0,"",AVERAGE(I13:I14))</f>
        <v>85</v>
      </c>
      <c r="H13" s="37" t="s">
        <v>10</v>
      </c>
      <c r="I13" s="30">
        <v>80</v>
      </c>
      <c r="J13" s="31" t="s">
        <v>223</v>
      </c>
    </row>
    <row r="14" spans="1:10" s="8" customFormat="1" ht="30.75" customHeight="1" x14ac:dyDescent="0.25">
      <c r="A14" s="63" t="str">
        <f>IF(I14&lt;61,MAX($A$8:A13)+1,"")</f>
        <v/>
      </c>
      <c r="B14" s="254"/>
      <c r="C14" s="64" t="s">
        <v>4</v>
      </c>
      <c r="D14" s="226"/>
      <c r="E14" s="256"/>
      <c r="F14" s="68" t="s">
        <v>45</v>
      </c>
      <c r="G14" s="250"/>
      <c r="H14" s="37" t="s">
        <v>93</v>
      </c>
      <c r="I14" s="30">
        <v>90</v>
      </c>
      <c r="J14" s="31" t="s">
        <v>242</v>
      </c>
    </row>
    <row r="15" spans="1:10" s="8" customFormat="1" ht="48" customHeight="1" x14ac:dyDescent="0.25">
      <c r="A15" s="63" t="str">
        <f>IF(I15&lt;61,MAX($A$8:A14)+1,"")</f>
        <v/>
      </c>
      <c r="B15" s="254"/>
      <c r="C15" s="64" t="s">
        <v>4</v>
      </c>
      <c r="D15" s="226"/>
      <c r="E15" s="256" t="s">
        <v>46</v>
      </c>
      <c r="F15" s="68" t="s">
        <v>46</v>
      </c>
      <c r="G15" s="215">
        <f>IF(SUM(I15:I20)=0,"",AVERAGE(I15:I20))</f>
        <v>81.666666666666671</v>
      </c>
      <c r="H15" s="37" t="s">
        <v>47</v>
      </c>
      <c r="I15" s="30">
        <v>80</v>
      </c>
      <c r="J15" s="31" t="s">
        <v>292</v>
      </c>
    </row>
    <row r="16" spans="1:10" s="8" customFormat="1" ht="44.25" customHeight="1" x14ac:dyDescent="0.25">
      <c r="A16" s="63" t="str">
        <f>IF(I16&lt;61,MAX($A$8:A15)+1,"")</f>
        <v/>
      </c>
      <c r="B16" s="254"/>
      <c r="C16" s="64" t="s">
        <v>4</v>
      </c>
      <c r="D16" s="226"/>
      <c r="E16" s="256"/>
      <c r="F16" s="68" t="s">
        <v>46</v>
      </c>
      <c r="G16" s="249"/>
      <c r="H16" s="37" t="s">
        <v>7</v>
      </c>
      <c r="I16" s="30">
        <v>80</v>
      </c>
      <c r="J16" s="31" t="s">
        <v>243</v>
      </c>
    </row>
    <row r="17" spans="1:10" s="8" customFormat="1" ht="45" customHeight="1" x14ac:dyDescent="0.25">
      <c r="A17" s="63" t="str">
        <f>IF(I17&lt;61,MAX($A$8:A16)+1,"")</f>
        <v/>
      </c>
      <c r="B17" s="254"/>
      <c r="C17" s="64" t="s">
        <v>4</v>
      </c>
      <c r="D17" s="226"/>
      <c r="E17" s="256"/>
      <c r="F17" s="68" t="s">
        <v>46</v>
      </c>
      <c r="G17" s="249"/>
      <c r="H17" s="38" t="s">
        <v>94</v>
      </c>
      <c r="I17" s="30">
        <v>80</v>
      </c>
      <c r="J17" s="31" t="s">
        <v>291</v>
      </c>
    </row>
    <row r="18" spans="1:10" s="8" customFormat="1" ht="60" customHeight="1" x14ac:dyDescent="0.25">
      <c r="A18" s="63" t="str">
        <f>IF(I18&lt;61,MAX($A$8:A17)+1,"")</f>
        <v/>
      </c>
      <c r="B18" s="254"/>
      <c r="C18" s="64" t="s">
        <v>4</v>
      </c>
      <c r="D18" s="226"/>
      <c r="E18" s="256"/>
      <c r="F18" s="68" t="s">
        <v>46</v>
      </c>
      <c r="G18" s="249"/>
      <c r="H18" s="37" t="s">
        <v>91</v>
      </c>
      <c r="I18" s="30">
        <v>80</v>
      </c>
      <c r="J18" s="31" t="s">
        <v>291</v>
      </c>
    </row>
    <row r="19" spans="1:10" s="8" customFormat="1" ht="48" customHeight="1" x14ac:dyDescent="0.25">
      <c r="A19" s="63" t="str">
        <f>IF(I19&lt;61,MAX($A$8:A18)+1,"")</f>
        <v/>
      </c>
      <c r="B19" s="254"/>
      <c r="C19" s="64" t="s">
        <v>4</v>
      </c>
      <c r="D19" s="226"/>
      <c r="E19" s="256"/>
      <c r="F19" s="68" t="s">
        <v>46</v>
      </c>
      <c r="G19" s="249"/>
      <c r="H19" s="37" t="s">
        <v>95</v>
      </c>
      <c r="I19" s="30">
        <v>80</v>
      </c>
      <c r="J19" s="31" t="s">
        <v>244</v>
      </c>
    </row>
    <row r="20" spans="1:10" s="8" customFormat="1" ht="30" customHeight="1" x14ac:dyDescent="0.25">
      <c r="A20" s="63" t="str">
        <f>IF(I20&lt;61,MAX($A$8:A19)+1,"")</f>
        <v/>
      </c>
      <c r="B20" s="254"/>
      <c r="C20" s="64" t="s">
        <v>4</v>
      </c>
      <c r="D20" s="226"/>
      <c r="E20" s="256"/>
      <c r="F20" s="68" t="s">
        <v>46</v>
      </c>
      <c r="G20" s="250"/>
      <c r="H20" s="37" t="s">
        <v>11</v>
      </c>
      <c r="I20" s="30">
        <v>90</v>
      </c>
      <c r="J20" s="31" t="s">
        <v>245</v>
      </c>
    </row>
    <row r="21" spans="1:10" s="8" customFormat="1" ht="31.5" customHeight="1" x14ac:dyDescent="0.25">
      <c r="A21" s="63" t="str">
        <f>IF(I21&lt;61,MAX($A$8:A20)+1,"")</f>
        <v/>
      </c>
      <c r="B21" s="254"/>
      <c r="C21" s="64" t="s">
        <v>4</v>
      </c>
      <c r="D21" s="226"/>
      <c r="E21" s="256" t="s">
        <v>48</v>
      </c>
      <c r="F21" s="68" t="s">
        <v>48</v>
      </c>
      <c r="G21" s="215">
        <f>IF(SUM(I21:I27)=0,"",AVERAGE(I21:I27))</f>
        <v>85.714285714285708</v>
      </c>
      <c r="H21" s="37" t="s">
        <v>12</v>
      </c>
      <c r="I21" s="30">
        <v>90</v>
      </c>
      <c r="J21" s="31" t="s">
        <v>246</v>
      </c>
    </row>
    <row r="22" spans="1:10" s="8" customFormat="1" ht="41.25" customHeight="1" x14ac:dyDescent="0.25">
      <c r="A22" s="63">
        <f>IF(I22&lt;61,MAX($A$8:A21)+1,"")</f>
        <v>2</v>
      </c>
      <c r="B22" s="254"/>
      <c r="C22" s="64" t="s">
        <v>4</v>
      </c>
      <c r="D22" s="226"/>
      <c r="E22" s="256"/>
      <c r="F22" s="68" t="s">
        <v>48</v>
      </c>
      <c r="G22" s="215"/>
      <c r="H22" s="37" t="s">
        <v>96</v>
      </c>
      <c r="I22" s="30">
        <v>60</v>
      </c>
      <c r="J22" s="31" t="s">
        <v>247</v>
      </c>
    </row>
    <row r="23" spans="1:10" s="8" customFormat="1" ht="59.25" customHeight="1" x14ac:dyDescent="0.25">
      <c r="A23" s="63" t="str">
        <f>IF(I23&lt;61,MAX($A$8:A22)+1,"")</f>
        <v/>
      </c>
      <c r="B23" s="254"/>
      <c r="C23" s="64" t="s">
        <v>4</v>
      </c>
      <c r="D23" s="226"/>
      <c r="E23" s="256"/>
      <c r="F23" s="68" t="s">
        <v>48</v>
      </c>
      <c r="G23" s="215"/>
      <c r="H23" s="37" t="s">
        <v>14</v>
      </c>
      <c r="I23" s="30">
        <v>95</v>
      </c>
      <c r="J23" s="31" t="s">
        <v>248</v>
      </c>
    </row>
    <row r="24" spans="1:10" s="8" customFormat="1" ht="44.25" customHeight="1" x14ac:dyDescent="0.25">
      <c r="A24" s="63" t="str">
        <f>IF(I24&lt;61,MAX($A$8:A23)+1,"")</f>
        <v/>
      </c>
      <c r="B24" s="254"/>
      <c r="C24" s="64" t="s">
        <v>4</v>
      </c>
      <c r="D24" s="226"/>
      <c r="E24" s="256"/>
      <c r="F24" s="68" t="s">
        <v>48</v>
      </c>
      <c r="G24" s="215"/>
      <c r="H24" s="37" t="s">
        <v>8</v>
      </c>
      <c r="I24" s="30">
        <v>90</v>
      </c>
      <c r="J24" s="31" t="s">
        <v>249</v>
      </c>
    </row>
    <row r="25" spans="1:10" s="8" customFormat="1" ht="33.75" customHeight="1" x14ac:dyDescent="0.25">
      <c r="A25" s="63" t="str">
        <f>IF(I25&lt;61,MAX($A$8:A24)+1,"")</f>
        <v/>
      </c>
      <c r="B25" s="254"/>
      <c r="C25" s="64" t="s">
        <v>4</v>
      </c>
      <c r="D25" s="226"/>
      <c r="E25" s="256"/>
      <c r="F25" s="68" t="s">
        <v>48</v>
      </c>
      <c r="G25" s="215"/>
      <c r="H25" s="37" t="s">
        <v>13</v>
      </c>
      <c r="I25" s="30">
        <v>95</v>
      </c>
      <c r="J25" s="31" t="s">
        <v>250</v>
      </c>
    </row>
    <row r="26" spans="1:10" s="8" customFormat="1" ht="35.25" customHeight="1" x14ac:dyDescent="0.25">
      <c r="A26" s="63" t="str">
        <f>IF(I26&lt;61,MAX($A$8:A25)+1,"")</f>
        <v/>
      </c>
      <c r="B26" s="254"/>
      <c r="C26" s="64" t="s">
        <v>4</v>
      </c>
      <c r="D26" s="226"/>
      <c r="E26" s="256"/>
      <c r="F26" s="68" t="s">
        <v>48</v>
      </c>
      <c r="G26" s="215"/>
      <c r="H26" s="37" t="s">
        <v>49</v>
      </c>
      <c r="I26" s="30">
        <v>90</v>
      </c>
      <c r="J26" s="31" t="s">
        <v>290</v>
      </c>
    </row>
    <row r="27" spans="1:10" s="8" customFormat="1" ht="75" customHeight="1" x14ac:dyDescent="0.25">
      <c r="A27" s="63" t="str">
        <f>IF(I27&lt;61,MAX($A$8:A26)+1,"")</f>
        <v/>
      </c>
      <c r="B27" s="255"/>
      <c r="C27" s="64" t="s">
        <v>4</v>
      </c>
      <c r="D27" s="227"/>
      <c r="E27" s="256"/>
      <c r="F27" s="68" t="s">
        <v>48</v>
      </c>
      <c r="G27" s="215"/>
      <c r="H27" s="37" t="s">
        <v>15</v>
      </c>
      <c r="I27" s="30">
        <v>80</v>
      </c>
      <c r="J27" s="31" t="s">
        <v>251</v>
      </c>
    </row>
    <row r="28" spans="1:10" s="8" customFormat="1" ht="31.5" customHeight="1" x14ac:dyDescent="0.25">
      <c r="A28" s="63" t="str">
        <f>IF(I28&lt;61,MAX($A$8:A27)+1,"")</f>
        <v/>
      </c>
      <c r="B28" s="238" t="s">
        <v>5</v>
      </c>
      <c r="C28" s="65" t="s">
        <v>5</v>
      </c>
      <c r="D28" s="231">
        <f>IF(SUM(I28:I54)=0,"",AVERAGE(I28:I55))</f>
        <v>83.392857142857139</v>
      </c>
      <c r="E28" s="234" t="s">
        <v>50</v>
      </c>
      <c r="F28" s="69" t="s">
        <v>50</v>
      </c>
      <c r="G28" s="215">
        <f>IF(SUM(I28:I34)=0,"",AVERAGE(I28:I34))</f>
        <v>81.428571428571431</v>
      </c>
      <c r="H28" s="37" t="s">
        <v>42</v>
      </c>
      <c r="I28" s="30">
        <v>90</v>
      </c>
      <c r="J28" s="31" t="s">
        <v>252</v>
      </c>
    </row>
    <row r="29" spans="1:10" s="8" customFormat="1" ht="33.75" customHeight="1" x14ac:dyDescent="0.25">
      <c r="A29" s="63" t="str">
        <f>IF(I29&lt;61,MAX($A$8:A28)+1,"")</f>
        <v/>
      </c>
      <c r="B29" s="239"/>
      <c r="C29" s="65" t="s">
        <v>5</v>
      </c>
      <c r="D29" s="218"/>
      <c r="E29" s="235"/>
      <c r="F29" s="69" t="s">
        <v>50</v>
      </c>
      <c r="G29" s="215"/>
      <c r="H29" s="37" t="s">
        <v>16</v>
      </c>
      <c r="I29" s="30">
        <v>80</v>
      </c>
      <c r="J29" s="31" t="s">
        <v>253</v>
      </c>
    </row>
    <row r="30" spans="1:10" s="8" customFormat="1" ht="45.75" customHeight="1" x14ac:dyDescent="0.25">
      <c r="A30" s="63" t="str">
        <f>IF(I30&lt;61,MAX($A$8:A29)+1,"")</f>
        <v/>
      </c>
      <c r="B30" s="239"/>
      <c r="C30" s="65" t="s">
        <v>5</v>
      </c>
      <c r="D30" s="218"/>
      <c r="E30" s="235"/>
      <c r="F30" s="69" t="s">
        <v>50</v>
      </c>
      <c r="G30" s="215"/>
      <c r="H30" s="37" t="s">
        <v>97</v>
      </c>
      <c r="I30" s="30">
        <v>90</v>
      </c>
      <c r="J30" s="31" t="s">
        <v>254</v>
      </c>
    </row>
    <row r="31" spans="1:10" s="8" customFormat="1" ht="39" customHeight="1" x14ac:dyDescent="0.25">
      <c r="A31" s="63" t="str">
        <f>IF(I31&lt;61,MAX($A$8:A30)+1,"")</f>
        <v/>
      </c>
      <c r="B31" s="239"/>
      <c r="C31" s="65" t="s">
        <v>5</v>
      </c>
      <c r="D31" s="218"/>
      <c r="E31" s="235"/>
      <c r="F31" s="69" t="s">
        <v>50</v>
      </c>
      <c r="G31" s="215"/>
      <c r="H31" s="37" t="s">
        <v>17</v>
      </c>
      <c r="I31" s="30">
        <v>80</v>
      </c>
      <c r="J31" s="31" t="s">
        <v>255</v>
      </c>
    </row>
    <row r="32" spans="1:10" s="8" customFormat="1" ht="47.25" customHeight="1" x14ac:dyDescent="0.25">
      <c r="A32" s="63" t="str">
        <f>IF(I32&lt;61,MAX($A$8:A31)+1,"")</f>
        <v/>
      </c>
      <c r="B32" s="239"/>
      <c r="C32" s="65" t="s">
        <v>5</v>
      </c>
      <c r="D32" s="218"/>
      <c r="E32" s="235"/>
      <c r="F32" s="69" t="s">
        <v>50</v>
      </c>
      <c r="G32" s="215"/>
      <c r="H32" s="37" t="s">
        <v>18</v>
      </c>
      <c r="I32" s="30">
        <v>80</v>
      </c>
      <c r="J32" s="31" t="s">
        <v>256</v>
      </c>
    </row>
    <row r="33" spans="1:10" s="8" customFormat="1" ht="50.25" customHeight="1" x14ac:dyDescent="0.25">
      <c r="A33" s="63" t="str">
        <f>IF(I33&lt;61,MAX($A$8:A32)+1,"")</f>
        <v/>
      </c>
      <c r="B33" s="239"/>
      <c r="C33" s="65" t="s">
        <v>5</v>
      </c>
      <c r="D33" s="218"/>
      <c r="E33" s="235"/>
      <c r="F33" s="69" t="s">
        <v>50</v>
      </c>
      <c r="G33" s="215"/>
      <c r="H33" s="37" t="s">
        <v>52</v>
      </c>
      <c r="I33" s="30">
        <v>80</v>
      </c>
      <c r="J33" s="31" t="s">
        <v>257</v>
      </c>
    </row>
    <row r="34" spans="1:10" s="8" customFormat="1" ht="45" customHeight="1" x14ac:dyDescent="0.25">
      <c r="A34" s="63" t="str">
        <f>IF(I34&lt;61,MAX($A$8:A33)+1,"")</f>
        <v/>
      </c>
      <c r="B34" s="239"/>
      <c r="C34" s="65" t="s">
        <v>5</v>
      </c>
      <c r="D34" s="218"/>
      <c r="E34" s="236"/>
      <c r="F34" s="69" t="s">
        <v>50</v>
      </c>
      <c r="G34" s="215"/>
      <c r="H34" s="37" t="s">
        <v>19</v>
      </c>
      <c r="I34" s="30">
        <v>70</v>
      </c>
      <c r="J34" s="31" t="s">
        <v>253</v>
      </c>
    </row>
    <row r="35" spans="1:10" s="8" customFormat="1" ht="25.5" customHeight="1" x14ac:dyDescent="0.25">
      <c r="A35" s="63" t="str">
        <f>IF(I35&lt;61,MAX($A$8:A34)+1,"")</f>
        <v/>
      </c>
      <c r="B35" s="239"/>
      <c r="C35" s="65" t="s">
        <v>5</v>
      </c>
      <c r="D35" s="218"/>
      <c r="E35" s="234" t="s">
        <v>51</v>
      </c>
      <c r="F35" s="69" t="s">
        <v>51</v>
      </c>
      <c r="G35" s="215">
        <f>IF(SUM(I35,I37)=0,"",AVERAGE(I35:I37))</f>
        <v>73.333333333333329</v>
      </c>
      <c r="H35" s="37" t="s">
        <v>20</v>
      </c>
      <c r="I35" s="30">
        <v>80</v>
      </c>
      <c r="J35" s="31" t="s">
        <v>289</v>
      </c>
    </row>
    <row r="36" spans="1:10" s="8" customFormat="1" ht="46.5" customHeight="1" x14ac:dyDescent="0.25">
      <c r="A36" s="63">
        <f>IF(I36&lt;61,MAX($A$8:A35)+1,"")</f>
        <v>3</v>
      </c>
      <c r="B36" s="239"/>
      <c r="C36" s="65" t="s">
        <v>5</v>
      </c>
      <c r="D36" s="218"/>
      <c r="E36" s="235"/>
      <c r="F36" s="69" t="s">
        <v>51</v>
      </c>
      <c r="G36" s="215"/>
      <c r="H36" s="37" t="s">
        <v>53</v>
      </c>
      <c r="I36" s="30">
        <v>60</v>
      </c>
      <c r="J36" s="31" t="s">
        <v>258</v>
      </c>
    </row>
    <row r="37" spans="1:10" s="8" customFormat="1" ht="40.5" customHeight="1" x14ac:dyDescent="0.25">
      <c r="A37" s="63" t="str">
        <f>IF(I37&lt;61,MAX($A$8:A36)+1,"")</f>
        <v/>
      </c>
      <c r="B37" s="239"/>
      <c r="C37" s="65" t="s">
        <v>5</v>
      </c>
      <c r="D37" s="218"/>
      <c r="E37" s="236"/>
      <c r="F37" s="69" t="s">
        <v>51</v>
      </c>
      <c r="G37" s="215"/>
      <c r="H37" s="37" t="s">
        <v>98</v>
      </c>
      <c r="I37" s="30">
        <v>80</v>
      </c>
      <c r="J37" s="31" t="s">
        <v>259</v>
      </c>
    </row>
    <row r="38" spans="1:10" s="8" customFormat="1" ht="37.5" customHeight="1" x14ac:dyDescent="0.25">
      <c r="A38" s="63" t="str">
        <f>IF(I38&lt;61,MAX($A$8:A37)+1,"")</f>
        <v/>
      </c>
      <c r="B38" s="239"/>
      <c r="C38" s="65" t="s">
        <v>5</v>
      </c>
      <c r="D38" s="218"/>
      <c r="E38" s="234" t="s">
        <v>54</v>
      </c>
      <c r="F38" s="69" t="s">
        <v>54</v>
      </c>
      <c r="G38" s="215">
        <f>IF(SUM(I38:I40)=0,"",AVERAGE(I38:I40))</f>
        <v>86.666666666666671</v>
      </c>
      <c r="H38" s="37" t="s">
        <v>21</v>
      </c>
      <c r="I38" s="30">
        <v>85</v>
      </c>
      <c r="J38" s="31" t="s">
        <v>260</v>
      </c>
    </row>
    <row r="39" spans="1:10" s="8" customFormat="1" ht="36" customHeight="1" x14ac:dyDescent="0.25">
      <c r="A39" s="63" t="str">
        <f>IF(I39&lt;61,MAX($A$8:A38)+1,"")</f>
        <v/>
      </c>
      <c r="B39" s="239"/>
      <c r="C39" s="65" t="s">
        <v>5</v>
      </c>
      <c r="D39" s="218"/>
      <c r="E39" s="235"/>
      <c r="F39" s="69" t="s">
        <v>54</v>
      </c>
      <c r="G39" s="215"/>
      <c r="H39" s="37" t="s">
        <v>9</v>
      </c>
      <c r="I39" s="30">
        <v>85</v>
      </c>
      <c r="J39" s="31" t="s">
        <v>261</v>
      </c>
    </row>
    <row r="40" spans="1:10" s="8" customFormat="1" ht="51" customHeight="1" x14ac:dyDescent="0.25">
      <c r="A40" s="63" t="str">
        <f>IF(I40&lt;61,MAX($A$8:A39)+1,"")</f>
        <v/>
      </c>
      <c r="B40" s="239"/>
      <c r="C40" s="65" t="s">
        <v>5</v>
      </c>
      <c r="D40" s="218"/>
      <c r="E40" s="236"/>
      <c r="F40" s="69" t="s">
        <v>54</v>
      </c>
      <c r="G40" s="215"/>
      <c r="H40" s="37" t="s">
        <v>22</v>
      </c>
      <c r="I40" s="30">
        <v>90</v>
      </c>
      <c r="J40" s="31" t="s">
        <v>288</v>
      </c>
    </row>
    <row r="41" spans="1:10" s="8" customFormat="1" ht="57.75" customHeight="1" x14ac:dyDescent="0.25">
      <c r="A41" s="63" t="str">
        <f>IF(I41&lt;61,MAX($A$8:A40)+1,"")</f>
        <v/>
      </c>
      <c r="B41" s="239"/>
      <c r="C41" s="65" t="s">
        <v>5</v>
      </c>
      <c r="D41" s="218"/>
      <c r="E41" s="234" t="s">
        <v>55</v>
      </c>
      <c r="F41" s="69" t="s">
        <v>55</v>
      </c>
      <c r="G41" s="215">
        <f>IF(SUM(I41:I43)=0,"",AVERAGE(I41:I43))</f>
        <v>86.666666666666671</v>
      </c>
      <c r="H41" s="37" t="s">
        <v>99</v>
      </c>
      <c r="I41" s="30">
        <v>90</v>
      </c>
      <c r="J41" s="31" t="s">
        <v>262</v>
      </c>
    </row>
    <row r="42" spans="1:10" s="8" customFormat="1" ht="48.75" customHeight="1" x14ac:dyDescent="0.25">
      <c r="A42" s="63" t="str">
        <f>IF(I42&lt;61,MAX($A$8:A41)+1,"")</f>
        <v/>
      </c>
      <c r="B42" s="239"/>
      <c r="C42" s="65" t="s">
        <v>5</v>
      </c>
      <c r="D42" s="218"/>
      <c r="E42" s="235"/>
      <c r="F42" s="69" t="s">
        <v>55</v>
      </c>
      <c r="G42" s="215"/>
      <c r="H42" s="37" t="s">
        <v>23</v>
      </c>
      <c r="I42" s="30">
        <v>80</v>
      </c>
      <c r="J42" s="31" t="s">
        <v>263</v>
      </c>
    </row>
    <row r="43" spans="1:10" s="8" customFormat="1" ht="50.25" customHeight="1" x14ac:dyDescent="0.25">
      <c r="A43" s="63" t="str">
        <f>IF(I43&lt;61,MAX($A$8:A42)+1,"")</f>
        <v/>
      </c>
      <c r="B43" s="239"/>
      <c r="C43" s="65" t="s">
        <v>5</v>
      </c>
      <c r="D43" s="218"/>
      <c r="E43" s="236"/>
      <c r="F43" s="69" t="s">
        <v>55</v>
      </c>
      <c r="G43" s="215"/>
      <c r="H43" s="37" t="s">
        <v>24</v>
      </c>
      <c r="I43" s="30">
        <v>90</v>
      </c>
      <c r="J43" s="31" t="s">
        <v>264</v>
      </c>
    </row>
    <row r="44" spans="1:10" s="8" customFormat="1" ht="30.75" customHeight="1" x14ac:dyDescent="0.25">
      <c r="A44" s="63" t="str">
        <f>IF(I44&lt;61,MAX($A$8:A43)+1,"")</f>
        <v/>
      </c>
      <c r="B44" s="239"/>
      <c r="C44" s="65" t="s">
        <v>5</v>
      </c>
      <c r="D44" s="218"/>
      <c r="E44" s="228" t="s">
        <v>56</v>
      </c>
      <c r="F44" s="70" t="s">
        <v>56</v>
      </c>
      <c r="G44" s="215">
        <f>IF(SUM(I44:I54)=0,"",AVERAGE(I44:I55))</f>
        <v>85.416666666666671</v>
      </c>
      <c r="H44" s="37" t="s">
        <v>100</v>
      </c>
      <c r="I44" s="30">
        <v>90</v>
      </c>
      <c r="J44" s="33" t="s">
        <v>265</v>
      </c>
    </row>
    <row r="45" spans="1:10" s="8" customFormat="1" ht="60.75" customHeight="1" x14ac:dyDescent="0.25">
      <c r="A45" s="63" t="str">
        <f>IF(I45&lt;61,MAX($A$8:A44)+1,"")</f>
        <v/>
      </c>
      <c r="B45" s="239"/>
      <c r="C45" s="65" t="s">
        <v>5</v>
      </c>
      <c r="D45" s="218"/>
      <c r="E45" s="229"/>
      <c r="F45" s="70" t="s">
        <v>56</v>
      </c>
      <c r="G45" s="215"/>
      <c r="H45" s="37" t="s">
        <v>27</v>
      </c>
      <c r="I45" s="30">
        <v>80</v>
      </c>
      <c r="J45" s="33" t="s">
        <v>266</v>
      </c>
    </row>
    <row r="46" spans="1:10" s="8" customFormat="1" ht="47.25" customHeight="1" x14ac:dyDescent="0.25">
      <c r="A46" s="63" t="str">
        <f>IF(I46&lt;61,MAX($A$8:A45)+1,"")</f>
        <v/>
      </c>
      <c r="B46" s="239"/>
      <c r="C46" s="65" t="s">
        <v>5</v>
      </c>
      <c r="D46" s="218"/>
      <c r="E46" s="229"/>
      <c r="F46" s="70" t="s">
        <v>56</v>
      </c>
      <c r="G46" s="215"/>
      <c r="H46" s="37" t="s">
        <v>25</v>
      </c>
      <c r="I46" s="30">
        <v>80</v>
      </c>
      <c r="J46" s="33" t="s">
        <v>267</v>
      </c>
    </row>
    <row r="47" spans="1:10" s="8" customFormat="1" ht="57.75" customHeight="1" x14ac:dyDescent="0.25">
      <c r="A47" s="63" t="str">
        <f>IF(I47&lt;61,MAX($A$8:A46)+1,"")</f>
        <v/>
      </c>
      <c r="B47" s="239"/>
      <c r="C47" s="65" t="s">
        <v>5</v>
      </c>
      <c r="D47" s="218"/>
      <c r="E47" s="229"/>
      <c r="F47" s="70" t="s">
        <v>56</v>
      </c>
      <c r="G47" s="215"/>
      <c r="H47" s="37" t="s">
        <v>28</v>
      </c>
      <c r="I47" s="30">
        <v>80</v>
      </c>
      <c r="J47" s="33" t="s">
        <v>268</v>
      </c>
    </row>
    <row r="48" spans="1:10" s="8" customFormat="1" ht="45.75" customHeight="1" x14ac:dyDescent="0.25">
      <c r="A48" s="63" t="str">
        <f>IF(I48&lt;61,MAX($A$8:A47)+1,"")</f>
        <v/>
      </c>
      <c r="B48" s="239"/>
      <c r="C48" s="65" t="s">
        <v>5</v>
      </c>
      <c r="D48" s="218"/>
      <c r="E48" s="229"/>
      <c r="F48" s="70" t="s">
        <v>56</v>
      </c>
      <c r="G48" s="215"/>
      <c r="H48" s="37" t="s">
        <v>101</v>
      </c>
      <c r="I48" s="30">
        <v>90</v>
      </c>
      <c r="J48" s="33" t="s">
        <v>269</v>
      </c>
    </row>
    <row r="49" spans="1:10" s="8" customFormat="1" ht="34.5" customHeight="1" x14ac:dyDescent="0.25">
      <c r="A49" s="63" t="str">
        <f>IF(I49&lt;61,MAX($A$8:A48)+1,"")</f>
        <v/>
      </c>
      <c r="B49" s="239"/>
      <c r="C49" s="65" t="s">
        <v>5</v>
      </c>
      <c r="D49" s="218"/>
      <c r="E49" s="229"/>
      <c r="F49" s="70" t="s">
        <v>56</v>
      </c>
      <c r="G49" s="215"/>
      <c r="H49" s="37" t="s">
        <v>102</v>
      </c>
      <c r="I49" s="30">
        <v>80</v>
      </c>
      <c r="J49" s="33" t="s">
        <v>270</v>
      </c>
    </row>
    <row r="50" spans="1:10" s="8" customFormat="1" ht="36" customHeight="1" x14ac:dyDescent="0.25">
      <c r="A50" s="63" t="str">
        <f>IF(I50&lt;61,MAX($A$8:A49)+1,"")</f>
        <v/>
      </c>
      <c r="B50" s="239"/>
      <c r="C50" s="65" t="s">
        <v>5</v>
      </c>
      <c r="D50" s="218"/>
      <c r="E50" s="229"/>
      <c r="F50" s="70" t="s">
        <v>56</v>
      </c>
      <c r="G50" s="215"/>
      <c r="H50" s="37" t="s">
        <v>32</v>
      </c>
      <c r="I50" s="30">
        <v>90</v>
      </c>
      <c r="J50" s="33" t="s">
        <v>287</v>
      </c>
    </row>
    <row r="51" spans="1:10" s="8" customFormat="1" ht="55.5" customHeight="1" x14ac:dyDescent="0.25">
      <c r="A51" s="63" t="str">
        <f>IF(I51&lt;61,MAX($A$8:A50)+1,"")</f>
        <v/>
      </c>
      <c r="B51" s="239"/>
      <c r="C51" s="65" t="s">
        <v>5</v>
      </c>
      <c r="D51" s="218"/>
      <c r="E51" s="229"/>
      <c r="F51" s="70" t="s">
        <v>56</v>
      </c>
      <c r="G51" s="215"/>
      <c r="H51" s="37" t="s">
        <v>29</v>
      </c>
      <c r="I51" s="30">
        <v>90</v>
      </c>
      <c r="J51" s="33" t="s">
        <v>271</v>
      </c>
    </row>
    <row r="52" spans="1:10" s="8" customFormat="1" ht="21" customHeight="1" x14ac:dyDescent="0.25">
      <c r="A52" s="63" t="str">
        <f>IF(I52&lt;61,MAX($A$8:A51)+1,"")</f>
        <v/>
      </c>
      <c r="B52" s="239"/>
      <c r="C52" s="65" t="s">
        <v>5</v>
      </c>
      <c r="D52" s="218"/>
      <c r="E52" s="229"/>
      <c r="F52" s="70" t="s">
        <v>56</v>
      </c>
      <c r="G52" s="215"/>
      <c r="H52" s="37" t="s">
        <v>31</v>
      </c>
      <c r="I52" s="30">
        <v>95</v>
      </c>
      <c r="J52" s="33" t="s">
        <v>272</v>
      </c>
    </row>
    <row r="53" spans="1:10" s="8" customFormat="1" ht="31.5" customHeight="1" x14ac:dyDescent="0.25">
      <c r="A53" s="63" t="str">
        <f>IF(I53&lt;61,MAX($A$8:A52)+1,"")</f>
        <v/>
      </c>
      <c r="B53" s="239"/>
      <c r="C53" s="65" t="s">
        <v>5</v>
      </c>
      <c r="D53" s="218"/>
      <c r="E53" s="229"/>
      <c r="F53" s="70" t="s">
        <v>56</v>
      </c>
      <c r="G53" s="215"/>
      <c r="H53" s="37" t="s">
        <v>103</v>
      </c>
      <c r="I53" s="30">
        <v>80</v>
      </c>
      <c r="J53" s="33" t="s">
        <v>273</v>
      </c>
    </row>
    <row r="54" spans="1:10" s="8" customFormat="1" ht="28.5" customHeight="1" x14ac:dyDescent="0.25">
      <c r="A54" s="63" t="str">
        <f>IF(I54&lt;61,MAX($A$8:A53)+1,"")</f>
        <v/>
      </c>
      <c r="B54" s="239"/>
      <c r="C54" s="65" t="s">
        <v>5</v>
      </c>
      <c r="D54" s="218"/>
      <c r="E54" s="229"/>
      <c r="F54" s="70" t="s">
        <v>56</v>
      </c>
      <c r="G54" s="215"/>
      <c r="H54" s="37" t="s">
        <v>30</v>
      </c>
      <c r="I54" s="30">
        <v>80</v>
      </c>
      <c r="J54" s="33" t="s">
        <v>274</v>
      </c>
    </row>
    <row r="55" spans="1:10" s="8" customFormat="1" ht="58.5" customHeight="1" x14ac:dyDescent="0.25">
      <c r="A55" s="63" t="str">
        <f>IF(I55&lt;61,MAX($A$8:A54)+1,"")</f>
        <v/>
      </c>
      <c r="B55" s="240"/>
      <c r="C55" s="65" t="s">
        <v>5</v>
      </c>
      <c r="D55" s="232"/>
      <c r="E55" s="230"/>
      <c r="F55" s="70" t="s">
        <v>56</v>
      </c>
      <c r="G55" s="215"/>
      <c r="H55" s="37" t="s">
        <v>59</v>
      </c>
      <c r="I55" s="30">
        <v>90</v>
      </c>
      <c r="J55" s="33" t="s">
        <v>269</v>
      </c>
    </row>
    <row r="56" spans="1:10" s="8" customFormat="1" ht="23.25" customHeight="1" x14ac:dyDescent="0.25">
      <c r="A56" s="63" t="str">
        <f>IF(I56&lt;61,MAX($A$8:A55)+1,"")</f>
        <v/>
      </c>
      <c r="B56" s="212" t="s">
        <v>58</v>
      </c>
      <c r="C56" s="66" t="s">
        <v>58</v>
      </c>
      <c r="D56" s="233">
        <f>IF(SUM(I56:I61)=0,"",AVERAGE(I56:I64))</f>
        <v>77.777777777777771</v>
      </c>
      <c r="E56" s="234" t="s">
        <v>60</v>
      </c>
      <c r="F56" s="69" t="s">
        <v>60</v>
      </c>
      <c r="G56" s="215">
        <f>IF(SUM(I56:I61)=0,"",AVERAGE(I56:I64))</f>
        <v>77.777777777777771</v>
      </c>
      <c r="H56" s="37" t="s">
        <v>41</v>
      </c>
      <c r="I56" s="30">
        <v>90</v>
      </c>
      <c r="J56" s="31" t="s">
        <v>275</v>
      </c>
    </row>
    <row r="57" spans="1:10" s="8" customFormat="1" ht="34.5" customHeight="1" x14ac:dyDescent="0.25">
      <c r="A57" s="63" t="str">
        <f>IF(I57&lt;61,MAX($A$8:A56)+1,"")</f>
        <v/>
      </c>
      <c r="B57" s="213"/>
      <c r="C57" s="66" t="s">
        <v>58</v>
      </c>
      <c r="D57" s="226"/>
      <c r="E57" s="235"/>
      <c r="F57" s="69" t="s">
        <v>60</v>
      </c>
      <c r="G57" s="215"/>
      <c r="H57" s="37" t="s">
        <v>26</v>
      </c>
      <c r="I57" s="30">
        <v>80</v>
      </c>
      <c r="J57" s="31" t="s">
        <v>276</v>
      </c>
    </row>
    <row r="58" spans="1:10" s="8" customFormat="1" ht="141" customHeight="1" x14ac:dyDescent="0.25">
      <c r="A58" s="63" t="str">
        <f>IF(I58&lt;61,MAX($A$8:A57)+1,"")</f>
        <v/>
      </c>
      <c r="B58" s="213"/>
      <c r="C58" s="66" t="s">
        <v>58</v>
      </c>
      <c r="D58" s="226"/>
      <c r="E58" s="235"/>
      <c r="F58" s="69" t="s">
        <v>60</v>
      </c>
      <c r="G58" s="215"/>
      <c r="H58" s="37" t="s">
        <v>104</v>
      </c>
      <c r="I58" s="30">
        <v>80</v>
      </c>
      <c r="J58" s="31" t="s">
        <v>277</v>
      </c>
    </row>
    <row r="59" spans="1:10" s="8" customFormat="1" ht="42" customHeight="1" x14ac:dyDescent="0.25">
      <c r="A59" s="63" t="str">
        <f>IF(I59&lt;61,MAX($A$8:A58)+1,"")</f>
        <v/>
      </c>
      <c r="B59" s="213"/>
      <c r="C59" s="66" t="s">
        <v>58</v>
      </c>
      <c r="D59" s="226"/>
      <c r="E59" s="235"/>
      <c r="F59" s="69" t="s">
        <v>60</v>
      </c>
      <c r="G59" s="215"/>
      <c r="H59" s="37" t="s">
        <v>33</v>
      </c>
      <c r="I59" s="30">
        <v>80</v>
      </c>
      <c r="J59" s="31" t="s">
        <v>278</v>
      </c>
    </row>
    <row r="60" spans="1:10" s="8" customFormat="1" ht="64.5" customHeight="1" x14ac:dyDescent="0.25">
      <c r="A60" s="63" t="str">
        <f>IF(I60&lt;61,MAX($A$8:A59)+1,"")</f>
        <v/>
      </c>
      <c r="B60" s="213"/>
      <c r="C60" s="66" t="s">
        <v>58</v>
      </c>
      <c r="D60" s="226"/>
      <c r="E60" s="235"/>
      <c r="F60" s="69" t="s">
        <v>60</v>
      </c>
      <c r="G60" s="215"/>
      <c r="H60" s="37" t="s">
        <v>34</v>
      </c>
      <c r="I60" s="30">
        <v>80</v>
      </c>
      <c r="J60" s="31" t="s">
        <v>279</v>
      </c>
    </row>
    <row r="61" spans="1:10" s="8" customFormat="1" ht="40.5" customHeight="1" x14ac:dyDescent="0.25">
      <c r="A61" s="63" t="str">
        <f>IF(I61&lt;61,MAX($A$8:A60)+1,"")</f>
        <v/>
      </c>
      <c r="B61" s="213"/>
      <c r="C61" s="66" t="s">
        <v>58</v>
      </c>
      <c r="D61" s="226"/>
      <c r="E61" s="235"/>
      <c r="F61" s="69" t="s">
        <v>60</v>
      </c>
      <c r="G61" s="215"/>
      <c r="H61" s="37" t="s">
        <v>35</v>
      </c>
      <c r="I61" s="30">
        <v>70</v>
      </c>
      <c r="J61" s="31" t="s">
        <v>280</v>
      </c>
    </row>
    <row r="62" spans="1:10" s="8" customFormat="1" ht="53.25" customHeight="1" x14ac:dyDescent="0.25">
      <c r="A62" s="63" t="str">
        <f>IF(I62&lt;61,MAX($A$8:A61)+1,"")</f>
        <v/>
      </c>
      <c r="B62" s="213"/>
      <c r="C62" s="66" t="s">
        <v>58</v>
      </c>
      <c r="D62" s="226"/>
      <c r="E62" s="235"/>
      <c r="F62" s="69" t="s">
        <v>60</v>
      </c>
      <c r="G62" s="215"/>
      <c r="H62" s="38" t="s">
        <v>36</v>
      </c>
      <c r="I62" s="30">
        <v>70</v>
      </c>
      <c r="J62" s="31" t="s">
        <v>280</v>
      </c>
    </row>
    <row r="63" spans="1:10" s="8" customFormat="1" ht="40.5" customHeight="1" x14ac:dyDescent="0.25">
      <c r="A63" s="63" t="str">
        <f>IF(I63&lt;61,MAX($A$8:A62)+1,"")</f>
        <v/>
      </c>
      <c r="B63" s="213"/>
      <c r="C63" s="66" t="s">
        <v>58</v>
      </c>
      <c r="D63" s="226"/>
      <c r="E63" s="235"/>
      <c r="F63" s="69" t="s">
        <v>60</v>
      </c>
      <c r="G63" s="215"/>
      <c r="H63" s="37" t="s">
        <v>38</v>
      </c>
      <c r="I63" s="30">
        <v>70</v>
      </c>
      <c r="J63" s="31" t="s">
        <v>280</v>
      </c>
    </row>
    <row r="64" spans="1:10" s="8" customFormat="1" ht="40.5" customHeight="1" x14ac:dyDescent="0.25">
      <c r="A64" s="63" t="str">
        <f>IF(I64&lt;61,MAX($A$8:A63)+1,"")</f>
        <v/>
      </c>
      <c r="B64" s="214"/>
      <c r="C64" s="66" t="s">
        <v>58</v>
      </c>
      <c r="D64" s="227"/>
      <c r="E64" s="236"/>
      <c r="F64" s="69" t="s">
        <v>60</v>
      </c>
      <c r="G64" s="215"/>
      <c r="H64" s="37" t="s">
        <v>40</v>
      </c>
      <c r="I64" s="30">
        <v>80</v>
      </c>
      <c r="J64" s="31" t="s">
        <v>281</v>
      </c>
    </row>
    <row r="65" spans="1:10" s="8" customFormat="1" ht="54" customHeight="1" x14ac:dyDescent="0.25">
      <c r="A65" s="63" t="str">
        <f>IF(I65&lt;61,MAX($A$8:A64)+1,"")</f>
        <v/>
      </c>
      <c r="B65" s="212" t="s">
        <v>57</v>
      </c>
      <c r="C65" s="66" t="s">
        <v>57</v>
      </c>
      <c r="D65" s="217">
        <f>IF(SUM(I65:I69)=0,"",AVERAGE(I65:I69))</f>
        <v>86</v>
      </c>
      <c r="E65" s="234" t="s">
        <v>76</v>
      </c>
      <c r="F65" s="69" t="s">
        <v>76</v>
      </c>
      <c r="G65" s="215">
        <f>IF(SUM(I65:I69)=0,"",AVERAGE(I65:I69))</f>
        <v>86</v>
      </c>
      <c r="H65" s="37" t="s">
        <v>37</v>
      </c>
      <c r="I65" s="30">
        <v>80</v>
      </c>
      <c r="J65" s="31" t="s">
        <v>282</v>
      </c>
    </row>
    <row r="66" spans="1:10" s="8" customFormat="1" ht="45" customHeight="1" x14ac:dyDescent="0.25">
      <c r="A66" s="63" t="str">
        <f>IF(I66&lt;61,MAX($A$8:A65)+1,"")</f>
        <v/>
      </c>
      <c r="B66" s="213"/>
      <c r="C66" s="66" t="s">
        <v>57</v>
      </c>
      <c r="D66" s="218"/>
      <c r="E66" s="235"/>
      <c r="F66" s="69" t="s">
        <v>76</v>
      </c>
      <c r="G66" s="215"/>
      <c r="H66" s="38" t="s">
        <v>39</v>
      </c>
      <c r="I66" s="30">
        <v>80</v>
      </c>
      <c r="J66" s="31" t="s">
        <v>283</v>
      </c>
    </row>
    <row r="67" spans="1:10" s="8" customFormat="1" ht="41.25" customHeight="1" x14ac:dyDescent="0.25">
      <c r="A67" s="63" t="str">
        <f>IF(I67&lt;61,MAX($A$8:A66)+1,"")</f>
        <v/>
      </c>
      <c r="B67" s="213"/>
      <c r="C67" s="66" t="s">
        <v>57</v>
      </c>
      <c r="D67" s="218"/>
      <c r="E67" s="235"/>
      <c r="F67" s="69" t="s">
        <v>76</v>
      </c>
      <c r="G67" s="215"/>
      <c r="H67" s="38" t="s">
        <v>79</v>
      </c>
      <c r="I67" s="30">
        <v>90</v>
      </c>
      <c r="J67" s="31" t="s">
        <v>284</v>
      </c>
    </row>
    <row r="68" spans="1:10" s="8" customFormat="1" ht="45.75" customHeight="1" x14ac:dyDescent="0.25">
      <c r="A68" s="63" t="str">
        <f>IF(I68&lt;61,MAX($A$8:A67)+1,"")</f>
        <v/>
      </c>
      <c r="B68" s="213"/>
      <c r="C68" s="66" t="s">
        <v>57</v>
      </c>
      <c r="D68" s="218"/>
      <c r="E68" s="235"/>
      <c r="F68" s="69" t="s">
        <v>76</v>
      </c>
      <c r="G68" s="215"/>
      <c r="H68" s="38" t="s">
        <v>78</v>
      </c>
      <c r="I68" s="30">
        <v>90</v>
      </c>
      <c r="J68" s="31" t="s">
        <v>285</v>
      </c>
    </row>
    <row r="69" spans="1:10" s="8" customFormat="1" ht="57" customHeight="1" thickBot="1" x14ac:dyDescent="0.3">
      <c r="A69" s="63" t="str">
        <f>IF(I69&lt;61,MAX($A$8:A68)+1,"")</f>
        <v/>
      </c>
      <c r="B69" s="214"/>
      <c r="C69" s="66" t="s">
        <v>57</v>
      </c>
      <c r="D69" s="219"/>
      <c r="E69" s="237"/>
      <c r="F69" s="69" t="s">
        <v>76</v>
      </c>
      <c r="G69" s="216"/>
      <c r="H69" s="39" t="s">
        <v>105</v>
      </c>
      <c r="I69" s="30">
        <v>90</v>
      </c>
      <c r="J69" s="34" t="s">
        <v>286</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O12" sqref="O12"/>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82.049180327868854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81.142857142857139</v>
      </c>
      <c r="G35" s="49"/>
      <c r="H35" s="49"/>
      <c r="I35" s="49"/>
      <c r="J35" s="49"/>
      <c r="K35" s="49"/>
      <c r="L35" s="49"/>
      <c r="M35" s="54"/>
    </row>
    <row r="36" spans="1:13" s="8" customFormat="1" x14ac:dyDescent="0.25">
      <c r="A36" s="49"/>
      <c r="B36" s="53"/>
      <c r="C36" s="49"/>
      <c r="D36" s="49" t="str">
        <f>AUTODIAGNÓSTICO!B28</f>
        <v>EJECUTAR</v>
      </c>
      <c r="E36" s="49">
        <v>100</v>
      </c>
      <c r="F36" s="49">
        <f>AUTODIAGNÓSTICO!D28</f>
        <v>83.392857142857139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77.777777777777771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63.333333333333336</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85.416666666666671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D18" sqref="D18"/>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t="str">
        <f>AUTODIAGNÓSTICO!E6</f>
        <v>254001004761.</v>
      </c>
      <c r="D11" s="269"/>
      <c r="E11" s="21">
        <f>AUTODIAGNÓSTICO!I6</f>
        <v>82.049180327868854</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B1" workbookViewId="0">
      <selection activeCell="I16" sqref="I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230</v>
      </c>
      <c r="B9" s="277"/>
      <c r="C9" s="278"/>
      <c r="D9" s="297" t="s">
        <v>224</v>
      </c>
      <c r="E9" s="297"/>
      <c r="F9" s="285" t="s">
        <v>225</v>
      </c>
      <c r="G9" s="286"/>
      <c r="H9" s="286" t="s">
        <v>226</v>
      </c>
      <c r="I9" s="291" t="s">
        <v>227</v>
      </c>
      <c r="J9" s="292"/>
      <c r="K9" s="301">
        <v>2023</v>
      </c>
      <c r="L9" s="300">
        <v>2024</v>
      </c>
      <c r="M9" s="78"/>
      <c r="N9">
        <v>2028</v>
      </c>
      <c r="O9">
        <v>2028</v>
      </c>
    </row>
    <row r="10" spans="1:15" x14ac:dyDescent="0.25">
      <c r="A10" s="279"/>
      <c r="B10" s="280"/>
      <c r="C10" s="281"/>
      <c r="D10" s="298"/>
      <c r="E10" s="298"/>
      <c r="F10" s="287"/>
      <c r="G10" s="288"/>
      <c r="H10" s="288"/>
      <c r="I10" s="293" t="s">
        <v>228</v>
      </c>
      <c r="J10" s="294"/>
      <c r="K10" s="301"/>
      <c r="L10" s="301"/>
      <c r="M10" s="78"/>
      <c r="N10">
        <v>2029</v>
      </c>
      <c r="O10">
        <v>2029</v>
      </c>
    </row>
    <row r="11" spans="1:15" x14ac:dyDescent="0.25">
      <c r="A11" s="279"/>
      <c r="B11" s="280"/>
      <c r="C11" s="281"/>
      <c r="D11" s="298"/>
      <c r="E11" s="298"/>
      <c r="F11" s="287"/>
      <c r="G11" s="288"/>
      <c r="H11" s="288"/>
      <c r="I11" s="293" t="s">
        <v>229</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customHeight="1" x14ac:dyDescent="0.2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20</v>
      </c>
      <c r="F16" s="45"/>
      <c r="G16" s="31"/>
      <c r="H16" s="45" t="s">
        <v>294</v>
      </c>
      <c r="I16" s="45" t="s">
        <v>231</v>
      </c>
      <c r="J16" s="45" t="s">
        <v>236</v>
      </c>
      <c r="K16" s="46">
        <v>45261</v>
      </c>
      <c r="L16" s="46">
        <v>45292</v>
      </c>
    </row>
    <row r="17" spans="1:12" ht="165" x14ac:dyDescent="0.25">
      <c r="A17" s="47">
        <v>2</v>
      </c>
      <c r="B17" s="48" t="str">
        <f>VLOOKUP(A17,AUTODIAGNÓSTICO!$A$9:$J$69,3,0)</f>
        <v>PLANEAR</v>
      </c>
      <c r="C17" s="48" t="str">
        <f>VLOOKUP(A17,AUTODIAGNÓSTICO!A10:J70,6,0)</f>
        <v>Construir la estrategia de rendición de cuentas 
 Paso 2. 
Definir la estrategia para implementar el ejercicio de rendición de cuentas</v>
      </c>
      <c r="D17" s="48" t="str">
        <f>VLOOKUP(A17,AUTODIAGNÓSTICO!A10:J70,8,0)</f>
        <v>Definir el presupuesto asociado a las actividades que se implementarán en el establecimiento educativo para llevar a cabo los ejercicios de rendición de cuentas.</v>
      </c>
      <c r="E17" s="75">
        <f>VLOOKUP(A17,AUTODIAGNÓSTICO!$A$9:$J$69,9,0)</f>
        <v>60</v>
      </c>
      <c r="F17" s="45"/>
      <c r="G17" s="45"/>
      <c r="H17" s="45" t="s">
        <v>232</v>
      </c>
      <c r="I17" s="45" t="s">
        <v>233</v>
      </c>
      <c r="J17" s="45" t="s">
        <v>237</v>
      </c>
      <c r="K17" s="46">
        <v>44896</v>
      </c>
      <c r="L17" s="46">
        <v>44927</v>
      </c>
    </row>
    <row r="18" spans="1:12" ht="105" x14ac:dyDescent="0.25">
      <c r="A18" s="47">
        <v>3</v>
      </c>
      <c r="B18" s="48" t="str">
        <f>VLOOKUP(A18,AUTODIAGNÓSTICO!$A$9:$J$69,3,0)</f>
        <v>EJECUTAR</v>
      </c>
      <c r="C18" s="48" t="str">
        <f>VLOOKUP(A18,AUTODIAGNÓSTICO!A11:J71,6,0)</f>
        <v xml:space="preserve">Publicación de la información 
 a través de los diferentes canales de comunicación </v>
      </c>
      <c r="D18" s="48" t="str">
        <f>VLOOKUP(A18,AUTODIAGNÓSTICO!A11:J71,8,0)</f>
        <v xml:space="preserve">Actualizar los canales de comunicación diferentes a la página web, con la información preparada por la entidad, atendiendo a lo estipulado en el cronograma elaborado anteriormente. </v>
      </c>
      <c r="E18" s="75">
        <f>VLOOKUP(A18,AUTODIAGNÓSTICO!$A$9:$J$69,9,0)</f>
        <v>60</v>
      </c>
      <c r="F18" s="45"/>
      <c r="G18" s="45"/>
      <c r="H18" s="45" t="s">
        <v>234</v>
      </c>
      <c r="I18" s="45" t="s">
        <v>235</v>
      </c>
      <c r="J18" s="45" t="s">
        <v>238</v>
      </c>
      <c r="K18" s="46">
        <v>44805</v>
      </c>
      <c r="L18" s="46">
        <v>45323</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2024-03-06T17:05:57Z</dcterms:modified>
</cp:coreProperties>
</file>