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uniminuto0-my.sharepoint.com/personal/leonardo_franco_uniminuto_edu_co/Documents/Escritorio/11 DE NOVIEMBRE/"/>
    </mc:Choice>
  </mc:AlternateContent>
  <xr:revisionPtr revIDLastSave="14" documentId="13_ncr:1_{CA74397E-D5DF-42AC-84C3-59213AD2F189}" xr6:coauthVersionLast="47" xr6:coauthVersionMax="47" xr10:uidLastSave="{22BDF921-9C72-497E-BD17-C0D0E79DE7C5}"/>
  <bookViews>
    <workbookView xWindow="-108" yWindow="-108" windowWidth="23256" windowHeight="12456" tabRatio="825" firstSheet="3" activeTab="8" xr2:uid="{00000000-000D-0000-FFFF-FFFF00000000}"/>
  </bookViews>
  <sheets>
    <sheet name="DATOS" sheetId="23" r:id="rId1"/>
    <sheet name="METODOLOGIA" sheetId="17" r:id="rId2"/>
    <sheet name="LISTADO AMENAZAS" sheetId="18" r:id="rId3"/>
    <sheet name="PROBABILIDAD DE OCURRENCIA" sheetId="15" r:id="rId4"/>
    <sheet name="vulpersonas" sheetId="19" r:id="rId5"/>
    <sheet name="vulrecursos" sheetId="20" r:id="rId6"/>
    <sheet name="vulsistemas" sheetId="21" r:id="rId7"/>
    <sheet name="CONSOLIDADO VULNERABILIDAD" sheetId="22" r:id="rId8"/>
    <sheet name="CONSOLIDADO NIVEL DE RIESGO" sheetId="13" r:id="rId9"/>
  </sheets>
  <definedNames>
    <definedName name="_xlnm.Print_Area" localSheetId="8">'CONSOLIDADO NIVEL DE RIESGO'!$1:$1048576</definedName>
    <definedName name="_xlnm.Print_Area" localSheetId="2">'LISTADO AMENAZAS'!$A$4:$F$17</definedName>
    <definedName name="_xlnm.Print_Area" localSheetId="3">'PROBABILIDAD DE OCURRENCIA'!$A$1:$F$50</definedName>
    <definedName name="_xlnm.Print_Area" localSheetId="5">vulrecursos!$A$2:$AB$30</definedName>
    <definedName name="_xlnm.Print_Area" localSheetId="6">vulsistemas!$A$2:$AB$26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3" l="1"/>
  <c r="G19" i="23"/>
  <c r="B19" i="23"/>
  <c r="E20" i="23"/>
  <c r="E19" i="23"/>
  <c r="C20" i="23"/>
  <c r="C19" i="23"/>
  <c r="L5" i="22" l="1"/>
  <c r="L4" i="22"/>
  <c r="L7" i="22" s="1"/>
  <c r="L18" i="22"/>
  <c r="L17" i="22"/>
  <c r="L16" i="22"/>
  <c r="L29" i="21"/>
  <c r="L25" i="21"/>
  <c r="L18" i="21"/>
  <c r="L11" i="21"/>
  <c r="L12" i="22"/>
  <c r="L11" i="22"/>
  <c r="L10" i="22"/>
  <c r="L6" i="22"/>
  <c r="L13" i="22"/>
  <c r="P11" i="21"/>
  <c r="P16" i="22" s="1"/>
  <c r="U11" i="21"/>
  <c r="V11" i="21"/>
  <c r="W11" i="21"/>
  <c r="X11" i="21"/>
  <c r="X16" i="22" s="1"/>
  <c r="H11" i="21"/>
  <c r="G11" i="21"/>
  <c r="G16" i="22" s="1"/>
  <c r="I11" i="21"/>
  <c r="I16" i="22" s="1"/>
  <c r="J11" i="21"/>
  <c r="K11" i="21"/>
  <c r="K16" i="22" s="1"/>
  <c r="M11" i="21"/>
  <c r="M16" i="22" s="1"/>
  <c r="F11" i="21"/>
  <c r="L33" i="20"/>
  <c r="L29" i="20"/>
  <c r="L20" i="20"/>
  <c r="L11" i="20"/>
  <c r="L31" i="19"/>
  <c r="L25" i="19"/>
  <c r="L12" i="19"/>
  <c r="AA25" i="21"/>
  <c r="AA18" i="22" s="1"/>
  <c r="Z25" i="21"/>
  <c r="Z18" i="22" s="1"/>
  <c r="Y25" i="21"/>
  <c r="Y18" i="22" s="1"/>
  <c r="X25" i="21"/>
  <c r="X18" i="22" s="1"/>
  <c r="W25" i="21"/>
  <c r="W18" i="22" s="1"/>
  <c r="V25" i="21"/>
  <c r="V18" i="22" s="1"/>
  <c r="U25" i="21"/>
  <c r="U18" i="22" s="1"/>
  <c r="T25" i="21"/>
  <c r="T18" i="22" s="1"/>
  <c r="S25" i="21"/>
  <c r="S18" i="22" s="1"/>
  <c r="R25" i="21"/>
  <c r="R18" i="22" s="1"/>
  <c r="Q25" i="21"/>
  <c r="Q18" i="22" s="1"/>
  <c r="P25" i="21"/>
  <c r="P18" i="22" s="1"/>
  <c r="O25" i="21"/>
  <c r="O18" i="22" s="1"/>
  <c r="N25" i="21"/>
  <c r="N18" i="22" s="1"/>
  <c r="M25" i="21"/>
  <c r="M18" i="22" s="1"/>
  <c r="K25" i="21"/>
  <c r="K18" i="22" s="1"/>
  <c r="J25" i="21"/>
  <c r="J18" i="22" s="1"/>
  <c r="I25" i="21"/>
  <c r="I18" i="22" s="1"/>
  <c r="H25" i="21"/>
  <c r="H18" i="22" s="1"/>
  <c r="G25" i="21"/>
  <c r="G18" i="22" s="1"/>
  <c r="F25" i="21"/>
  <c r="F18" i="22" s="1"/>
  <c r="E25" i="21"/>
  <c r="E18" i="22" s="1"/>
  <c r="D25" i="21"/>
  <c r="C25" i="21"/>
  <c r="C18" i="22" s="1"/>
  <c r="B25" i="21"/>
  <c r="B18" i="22" s="1"/>
  <c r="B11" i="21"/>
  <c r="B16" i="22"/>
  <c r="AA11" i="21"/>
  <c r="AA16" i="22"/>
  <c r="Z11" i="21"/>
  <c r="Z16" i="22" s="1"/>
  <c r="Y11" i="21"/>
  <c r="W16" i="22"/>
  <c r="T11" i="21"/>
  <c r="T29" i="21" s="1"/>
  <c r="S11" i="21"/>
  <c r="S16" i="22" s="1"/>
  <c r="R11" i="21"/>
  <c r="R16" i="22" s="1"/>
  <c r="Q11" i="21"/>
  <c r="Q16" i="22" s="1"/>
  <c r="O11" i="21"/>
  <c r="O16" i="22" s="1"/>
  <c r="N11" i="21"/>
  <c r="N16" i="22"/>
  <c r="E11" i="21"/>
  <c r="E16" i="22" s="1"/>
  <c r="D11" i="21"/>
  <c r="C11" i="21"/>
  <c r="U16" i="22"/>
  <c r="B18" i="21"/>
  <c r="B17" i="22" s="1"/>
  <c r="C18" i="21"/>
  <c r="C17" i="22" s="1"/>
  <c r="D18" i="21"/>
  <c r="D17" i="22" s="1"/>
  <c r="E18" i="21"/>
  <c r="F18" i="21"/>
  <c r="F17" i="22" s="1"/>
  <c r="G18" i="21"/>
  <c r="G17" i="22" s="1"/>
  <c r="H18" i="21"/>
  <c r="H17" i="22" s="1"/>
  <c r="I18" i="21"/>
  <c r="I17" i="22" s="1"/>
  <c r="J18" i="21"/>
  <c r="J17" i="22" s="1"/>
  <c r="K18" i="21"/>
  <c r="K17" i="22" s="1"/>
  <c r="M18" i="21"/>
  <c r="M17" i="22" s="1"/>
  <c r="N18" i="21"/>
  <c r="N17" i="22" s="1"/>
  <c r="O18" i="21"/>
  <c r="O17" i="22" s="1"/>
  <c r="P18" i="21"/>
  <c r="P17" i="22" s="1"/>
  <c r="Q18" i="21"/>
  <c r="R18" i="21"/>
  <c r="R17" i="22"/>
  <c r="S18" i="21"/>
  <c r="T18" i="21"/>
  <c r="T17" i="22" s="1"/>
  <c r="U18" i="21"/>
  <c r="U17" i="22" s="1"/>
  <c r="V18" i="21"/>
  <c r="V17" i="22" s="1"/>
  <c r="W18" i="21"/>
  <c r="W17" i="22" s="1"/>
  <c r="X18" i="21"/>
  <c r="Y18" i="21"/>
  <c r="Z18" i="21"/>
  <c r="Z17" i="22" s="1"/>
  <c r="AA18" i="21"/>
  <c r="AA17" i="22"/>
  <c r="B11" i="20"/>
  <c r="B10" i="22" s="1"/>
  <c r="C11" i="20"/>
  <c r="C10" i="22" s="1"/>
  <c r="D11" i="20"/>
  <c r="D10" i="22" s="1"/>
  <c r="E11" i="20"/>
  <c r="E10" i="22" s="1"/>
  <c r="F11" i="20"/>
  <c r="F10" i="22" s="1"/>
  <c r="G11" i="20"/>
  <c r="G10" i="22" s="1"/>
  <c r="H11" i="20"/>
  <c r="I11" i="20"/>
  <c r="I10" i="22" s="1"/>
  <c r="J11" i="20"/>
  <c r="J10" i="22"/>
  <c r="K11" i="20"/>
  <c r="K10" i="22" s="1"/>
  <c r="M11" i="20"/>
  <c r="N11" i="20"/>
  <c r="O11" i="20"/>
  <c r="O10" i="22" s="1"/>
  <c r="P11" i="20"/>
  <c r="P10" i="22" s="1"/>
  <c r="Q11" i="20"/>
  <c r="Q10" i="22" s="1"/>
  <c r="R11" i="20"/>
  <c r="S11" i="20"/>
  <c r="S10" i="22"/>
  <c r="T11" i="20"/>
  <c r="T10" i="22" s="1"/>
  <c r="U11" i="20"/>
  <c r="V11" i="20"/>
  <c r="W11" i="20"/>
  <c r="W10" i="22" s="1"/>
  <c r="X11" i="20"/>
  <c r="X10" i="22" s="1"/>
  <c r="Y11" i="20"/>
  <c r="Y10" i="22" s="1"/>
  <c r="Z11" i="20"/>
  <c r="AA11" i="20"/>
  <c r="AA10" i="22" s="1"/>
  <c r="B20" i="20"/>
  <c r="B11" i="22" s="1"/>
  <c r="C20" i="20"/>
  <c r="C11" i="22" s="1"/>
  <c r="D20" i="20"/>
  <c r="D11" i="22"/>
  <c r="E20" i="20"/>
  <c r="E11" i="22" s="1"/>
  <c r="F20" i="20"/>
  <c r="G20" i="20"/>
  <c r="G11" i="22" s="1"/>
  <c r="H20" i="20"/>
  <c r="H11" i="22" s="1"/>
  <c r="I20" i="20"/>
  <c r="I11" i="22" s="1"/>
  <c r="J20" i="20"/>
  <c r="J11" i="22"/>
  <c r="K20" i="20"/>
  <c r="K11" i="22" s="1"/>
  <c r="M20" i="20"/>
  <c r="M11" i="22" s="1"/>
  <c r="N20" i="20"/>
  <c r="N11" i="22" s="1"/>
  <c r="O20" i="20"/>
  <c r="O11" i="22" s="1"/>
  <c r="P20" i="20"/>
  <c r="P11" i="22" s="1"/>
  <c r="Q20" i="20"/>
  <c r="Q11" i="22" s="1"/>
  <c r="R20" i="20"/>
  <c r="R11" i="22" s="1"/>
  <c r="S20" i="20"/>
  <c r="S11" i="22" s="1"/>
  <c r="T20" i="20"/>
  <c r="T11" i="22" s="1"/>
  <c r="U20" i="20"/>
  <c r="U11" i="22" s="1"/>
  <c r="V20" i="20"/>
  <c r="V11" i="22"/>
  <c r="W20" i="20"/>
  <c r="W11" i="22" s="1"/>
  <c r="X20" i="20"/>
  <c r="X11" i="22" s="1"/>
  <c r="Y20" i="20"/>
  <c r="Y11" i="22" s="1"/>
  <c r="Z20" i="20"/>
  <c r="Z11" i="22" s="1"/>
  <c r="AA20" i="20"/>
  <c r="AA11" i="22" s="1"/>
  <c r="B29" i="20"/>
  <c r="B12" i="22" s="1"/>
  <c r="C29" i="20"/>
  <c r="C12" i="22" s="1"/>
  <c r="D29" i="20"/>
  <c r="D12" i="22" s="1"/>
  <c r="E29" i="20"/>
  <c r="E12" i="22" s="1"/>
  <c r="F29" i="20"/>
  <c r="F12" i="22" s="1"/>
  <c r="G29" i="20"/>
  <c r="G12" i="22" s="1"/>
  <c r="H29" i="20"/>
  <c r="H12" i="22" s="1"/>
  <c r="I29" i="20"/>
  <c r="I12" i="22"/>
  <c r="J29" i="20"/>
  <c r="J12" i="22" s="1"/>
  <c r="K29" i="20"/>
  <c r="K12" i="22" s="1"/>
  <c r="M29" i="20"/>
  <c r="M12" i="22" s="1"/>
  <c r="N29" i="20"/>
  <c r="N12" i="22" s="1"/>
  <c r="O29" i="20"/>
  <c r="O12" i="22" s="1"/>
  <c r="P29" i="20"/>
  <c r="P12" i="22" s="1"/>
  <c r="Q29" i="20"/>
  <c r="Q12" i="22" s="1"/>
  <c r="R29" i="20"/>
  <c r="R12" i="22" s="1"/>
  <c r="S29" i="20"/>
  <c r="S12" i="22" s="1"/>
  <c r="T29" i="20"/>
  <c r="T12" i="22" s="1"/>
  <c r="U29" i="20"/>
  <c r="U12" i="22" s="1"/>
  <c r="V29" i="20"/>
  <c r="V12" i="22" s="1"/>
  <c r="W29" i="20"/>
  <c r="W12" i="22" s="1"/>
  <c r="X29" i="20"/>
  <c r="X12" i="22" s="1"/>
  <c r="Y29" i="20"/>
  <c r="Y12" i="22" s="1"/>
  <c r="Z29" i="20"/>
  <c r="Z12" i="22" s="1"/>
  <c r="AA29" i="20"/>
  <c r="AA12" i="22" s="1"/>
  <c r="B12" i="19"/>
  <c r="B4" i="22" s="1"/>
  <c r="C12" i="19"/>
  <c r="C4" i="22" s="1"/>
  <c r="D12" i="19"/>
  <c r="D4" i="22" s="1"/>
  <c r="E12" i="19"/>
  <c r="F12" i="19"/>
  <c r="F4" i="22" s="1"/>
  <c r="G12" i="19"/>
  <c r="G4" i="22" s="1"/>
  <c r="H12" i="19"/>
  <c r="H4" i="22" s="1"/>
  <c r="I12" i="19"/>
  <c r="I4" i="22" s="1"/>
  <c r="J12" i="19"/>
  <c r="J4" i="22" s="1"/>
  <c r="K12" i="19"/>
  <c r="K4" i="22" s="1"/>
  <c r="M12" i="19"/>
  <c r="M4" i="22" s="1"/>
  <c r="N12" i="19"/>
  <c r="O12" i="19"/>
  <c r="O4" i="22" s="1"/>
  <c r="P12" i="19"/>
  <c r="P4" i="22" s="1"/>
  <c r="Q12" i="19"/>
  <c r="Q4" i="22" s="1"/>
  <c r="R12" i="19"/>
  <c r="R4" i="22" s="1"/>
  <c r="S12" i="19"/>
  <c r="S4" i="22" s="1"/>
  <c r="T12" i="19"/>
  <c r="T4" i="22" s="1"/>
  <c r="U12" i="19"/>
  <c r="U4" i="22" s="1"/>
  <c r="V12" i="19"/>
  <c r="V4" i="22" s="1"/>
  <c r="W12" i="19"/>
  <c r="W4" i="22" s="1"/>
  <c r="X12" i="19"/>
  <c r="X4" i="22" s="1"/>
  <c r="Y12" i="19"/>
  <c r="Y4" i="22" s="1"/>
  <c r="Z12" i="19"/>
  <c r="Z4" i="22" s="1"/>
  <c r="AA12" i="19"/>
  <c r="AA4" i="22"/>
  <c r="B25" i="19"/>
  <c r="B5" i="22" s="1"/>
  <c r="C25" i="19"/>
  <c r="C5" i="22" s="1"/>
  <c r="D25" i="19"/>
  <c r="D32" i="19" s="1"/>
  <c r="E25" i="19"/>
  <c r="E5" i="22" s="1"/>
  <c r="F25" i="19"/>
  <c r="F5" i="22" s="1"/>
  <c r="G25" i="19"/>
  <c r="G5" i="22" s="1"/>
  <c r="H25" i="19"/>
  <c r="H5" i="22" s="1"/>
  <c r="I25" i="19"/>
  <c r="I5" i="22" s="1"/>
  <c r="J25" i="19"/>
  <c r="J5" i="22" s="1"/>
  <c r="K25" i="19"/>
  <c r="K5" i="22" s="1"/>
  <c r="M25" i="19"/>
  <c r="M5" i="22" s="1"/>
  <c r="N25" i="19"/>
  <c r="N5" i="22" s="1"/>
  <c r="O25" i="19"/>
  <c r="O5" i="22" s="1"/>
  <c r="P25" i="19"/>
  <c r="P5" i="22" s="1"/>
  <c r="Q25" i="19"/>
  <c r="R25" i="19"/>
  <c r="S25" i="19"/>
  <c r="S5" i="22" s="1"/>
  <c r="T25" i="19"/>
  <c r="T5" i="22" s="1"/>
  <c r="U25" i="19"/>
  <c r="U5" i="22" s="1"/>
  <c r="V25" i="19"/>
  <c r="V5" i="22" s="1"/>
  <c r="W25" i="19"/>
  <c r="W5" i="22" s="1"/>
  <c r="X25" i="19"/>
  <c r="X5" i="22" s="1"/>
  <c r="Y25" i="19"/>
  <c r="Y5" i="22" s="1"/>
  <c r="Z25" i="19"/>
  <c r="Z5" i="22" s="1"/>
  <c r="AA25" i="19"/>
  <c r="AA5" i="22" s="1"/>
  <c r="B31" i="19"/>
  <c r="B6" i="22" s="1"/>
  <c r="C31" i="19"/>
  <c r="C6" i="22" s="1"/>
  <c r="D31" i="19"/>
  <c r="D6" i="22" s="1"/>
  <c r="E31" i="19"/>
  <c r="E6" i="22" s="1"/>
  <c r="F31" i="19"/>
  <c r="F6" i="22"/>
  <c r="G31" i="19"/>
  <c r="G6" i="22" s="1"/>
  <c r="H31" i="19"/>
  <c r="H6" i="22"/>
  <c r="I31" i="19"/>
  <c r="I6" i="22"/>
  <c r="J31" i="19"/>
  <c r="J6" i="22" s="1"/>
  <c r="K31" i="19"/>
  <c r="K6" i="22" s="1"/>
  <c r="M31" i="19"/>
  <c r="M6" i="22" s="1"/>
  <c r="N31" i="19"/>
  <c r="N6" i="22" s="1"/>
  <c r="O31" i="19"/>
  <c r="O6" i="22" s="1"/>
  <c r="P31" i="19"/>
  <c r="P6" i="22" s="1"/>
  <c r="Q31" i="19"/>
  <c r="Q6" i="22" s="1"/>
  <c r="R31" i="19"/>
  <c r="R6" i="22" s="1"/>
  <c r="S31" i="19"/>
  <c r="S6" i="22" s="1"/>
  <c r="T31" i="19"/>
  <c r="T6" i="22" s="1"/>
  <c r="U31" i="19"/>
  <c r="U6" i="22" s="1"/>
  <c r="V31" i="19"/>
  <c r="V6" i="22" s="1"/>
  <c r="W31" i="19"/>
  <c r="W6" i="22"/>
  <c r="X31" i="19"/>
  <c r="X6" i="22" s="1"/>
  <c r="Y31" i="19"/>
  <c r="Y6" i="22" s="1"/>
  <c r="Z31" i="19"/>
  <c r="Z6" i="22" s="1"/>
  <c r="AA31" i="19"/>
  <c r="AA6" i="22" s="1"/>
  <c r="U10" i="22"/>
  <c r="Y16" i="22"/>
  <c r="F16" i="22"/>
  <c r="N10" i="22"/>
  <c r="E4" i="22"/>
  <c r="D18" i="22"/>
  <c r="S17" i="22"/>
  <c r="X29" i="21" l="1"/>
  <c r="L19" i="22"/>
  <c r="Q29" i="21"/>
  <c r="B29" i="21"/>
  <c r="H29" i="21"/>
  <c r="Y29" i="21"/>
  <c r="R29" i="21"/>
  <c r="M19" i="22"/>
  <c r="F19" i="22"/>
  <c r="AA29" i="21"/>
  <c r="P19" i="22"/>
  <c r="U19" i="22"/>
  <c r="G29" i="21"/>
  <c r="C29" i="21"/>
  <c r="V29" i="21"/>
  <c r="P29" i="21"/>
  <c r="H16" i="22"/>
  <c r="H19" i="22" s="1"/>
  <c r="J29" i="21"/>
  <c r="F29" i="21"/>
  <c r="N29" i="21"/>
  <c r="O29" i="21"/>
  <c r="K29" i="21"/>
  <c r="M29" i="21"/>
  <c r="D29" i="21"/>
  <c r="W29" i="21"/>
  <c r="V16" i="22"/>
  <c r="V19" i="22" s="1"/>
  <c r="C16" i="22"/>
  <c r="C19" i="22" s="1"/>
  <c r="Z29" i="21"/>
  <c r="T16" i="22"/>
  <c r="T19" i="22" s="1"/>
  <c r="U29" i="21"/>
  <c r="J16" i="22"/>
  <c r="J19" i="22" s="1"/>
  <c r="D16" i="22"/>
  <c r="D19" i="22" s="1"/>
  <c r="I29" i="21"/>
  <c r="E29" i="21"/>
  <c r="S29" i="21"/>
  <c r="I19" i="22"/>
  <c r="AA19" i="22"/>
  <c r="O19" i="22"/>
  <c r="B19" i="22"/>
  <c r="S19" i="22"/>
  <c r="G19" i="22"/>
  <c r="Z19" i="22"/>
  <c r="R19" i="22"/>
  <c r="U13" i="22"/>
  <c r="P13" i="22"/>
  <c r="D33" i="20"/>
  <c r="G33" i="20"/>
  <c r="T13" i="22"/>
  <c r="H33" i="20"/>
  <c r="B33" i="20"/>
  <c r="D13" i="22"/>
  <c r="Q13" i="22"/>
  <c r="T33" i="20"/>
  <c r="V33" i="20"/>
  <c r="J33" i="20"/>
  <c r="J13" i="22"/>
  <c r="I13" i="22"/>
  <c r="E33" i="20"/>
  <c r="W33" i="20"/>
  <c r="I33" i="20"/>
  <c r="K33" i="20"/>
  <c r="H10" i="22"/>
  <c r="H13" i="22" s="1"/>
  <c r="G13" i="22"/>
  <c r="O33" i="20"/>
  <c r="N33" i="20"/>
  <c r="AA33" i="20"/>
  <c r="M33" i="20"/>
  <c r="P33" i="20"/>
  <c r="Q33" i="20"/>
  <c r="Y13" i="22"/>
  <c r="Z33" i="20"/>
  <c r="E13" i="22"/>
  <c r="F33" i="20"/>
  <c r="Y33" i="20"/>
  <c r="S33" i="20"/>
  <c r="R33" i="20"/>
  <c r="W19" i="22"/>
  <c r="B13" i="22"/>
  <c r="AA13" i="22"/>
  <c r="R10" i="22"/>
  <c r="R13" i="22" s="1"/>
  <c r="Y17" i="22"/>
  <c r="Y19" i="22" s="1"/>
  <c r="Q17" i="22"/>
  <c r="Q19" i="22" s="1"/>
  <c r="E17" i="22"/>
  <c r="E19" i="22" s="1"/>
  <c r="N19" i="22"/>
  <c r="V7" i="22"/>
  <c r="Z10" i="22"/>
  <c r="Z13" i="22" s="1"/>
  <c r="V10" i="22"/>
  <c r="V13" i="22" s="1"/>
  <c r="X17" i="22"/>
  <c r="X19" i="22" s="1"/>
  <c r="O13" i="22"/>
  <c r="F11" i="22"/>
  <c r="F13" i="22" s="1"/>
  <c r="K19" i="22"/>
  <c r="H7" i="22"/>
  <c r="U33" i="20"/>
  <c r="M10" i="22"/>
  <c r="M13" i="22" s="1"/>
  <c r="C33" i="20"/>
  <c r="K13" i="22"/>
  <c r="N13" i="22"/>
  <c r="X33" i="20"/>
  <c r="P7" i="22"/>
  <c r="W13" i="22"/>
  <c r="C13" i="22"/>
  <c r="X13" i="22"/>
  <c r="S13" i="22"/>
  <c r="F7" i="22"/>
  <c r="U7" i="22"/>
  <c r="M7" i="22"/>
  <c r="U32" i="19"/>
  <c r="J32" i="19"/>
  <c r="L32" i="19"/>
  <c r="Q32" i="19"/>
  <c r="Z7" i="22"/>
  <c r="G32" i="19"/>
  <c r="O7" i="22"/>
  <c r="P32" i="19"/>
  <c r="AA7" i="22"/>
  <c r="Z32" i="19"/>
  <c r="M32" i="19"/>
  <c r="AA32" i="19"/>
  <c r="X7" i="22"/>
  <c r="S7" i="22"/>
  <c r="S32" i="19"/>
  <c r="T32" i="19"/>
  <c r="X32" i="19"/>
  <c r="R32" i="19"/>
  <c r="I7" i="22"/>
  <c r="I32" i="19"/>
  <c r="N32" i="19"/>
  <c r="N4" i="22"/>
  <c r="N7" i="22" s="1"/>
  <c r="T7" i="22"/>
  <c r="Q5" i="22"/>
  <c r="Q7" i="22" s="1"/>
  <c r="J7" i="22"/>
  <c r="G7" i="22"/>
  <c r="K7" i="22"/>
  <c r="W7" i="22"/>
  <c r="C7" i="22"/>
  <c r="B7" i="22"/>
  <c r="E7" i="22"/>
  <c r="Y7" i="22"/>
  <c r="B32" i="19"/>
  <c r="V32" i="19"/>
  <c r="E32" i="19"/>
  <c r="R5" i="22"/>
  <c r="R7" i="22" s="1"/>
  <c r="D5" i="22"/>
  <c r="D7" i="22" s="1"/>
  <c r="O32" i="19"/>
  <c r="C32" i="19"/>
  <c r="K32" i="19"/>
  <c r="H32" i="19"/>
  <c r="F32" i="19"/>
  <c r="W32" i="19"/>
  <c r="Y32" i="19"/>
</calcChain>
</file>

<file path=xl/sharedStrings.xml><?xml version="1.0" encoding="utf-8"?>
<sst xmlns="http://schemas.openxmlformats.org/spreadsheetml/2006/main" count="1210" uniqueCount="559">
  <si>
    <t>OBSERVACIONES</t>
  </si>
  <si>
    <t>EVALUACIÓN Y ANÁLISIS DE RIESGOS</t>
  </si>
  <si>
    <t>AMENAZA</t>
  </si>
  <si>
    <t>DEFINICIÓN</t>
  </si>
  <si>
    <t>CAUSAS</t>
  </si>
  <si>
    <t xml:space="preserve">BROTE DE ENFERMEDADES </t>
  </si>
  <si>
    <t>RIESGO NATURAL BIOLOGICO</t>
  </si>
  <si>
    <t>INFESTA DE ANIMALES</t>
  </si>
  <si>
    <t>VULNERABILIDAD</t>
  </si>
  <si>
    <t>INTERPRETACIÓN</t>
  </si>
  <si>
    <t>COLOR</t>
  </si>
  <si>
    <t>PROBABILIDAD DE OCURRENCIA</t>
  </si>
  <si>
    <t>PERSONAS</t>
  </si>
  <si>
    <t>RECURSOS</t>
  </si>
  <si>
    <t>Organización</t>
  </si>
  <si>
    <t>Capacitación</t>
  </si>
  <si>
    <t>Dotación</t>
  </si>
  <si>
    <t>Materiales</t>
  </si>
  <si>
    <t>Edificación</t>
  </si>
  <si>
    <t>Equipos</t>
  </si>
  <si>
    <t>Recuperación</t>
  </si>
  <si>
    <t>RIESGO NATURAL FISICO GEOLOGICO</t>
  </si>
  <si>
    <t>SISMO O TERREMOTO</t>
  </si>
  <si>
    <t>LICUACIÓN DE SUELOS</t>
  </si>
  <si>
    <t>DESLIZAMIENTOS</t>
  </si>
  <si>
    <t>DERRUMBE</t>
  </si>
  <si>
    <t>· Conformación geológica del terreno, según la clase de rocas y suelos</t>
  </si>
  <si>
    <t>· Erosión (por actividad humana y de la naturaleza).</t>
  </si>
  <si>
    <t xml:space="preserve">· Actividad sísmica. </t>
  </si>
  <si>
    <t>· Cantidad de lluvia en el área.</t>
  </si>
  <si>
    <t>· Orientación de las fracturas o grietas en la tierra.</t>
  </si>
  <si>
    <t>Movimiento en masa que se desplaza bruscamente por las laderas de una montaña, arrastrando gran cantidad de material rocoso, lodo, agua, hielo y escombros de diferentes tamaños e incluso arbustos y árboles</t>
  </si>
  <si>
    <t>AVALANCHA</t>
  </si>
  <si>
    <t>INUNDACIONES</t>
  </si>
  <si>
    <t>Vientos fuertes  acompañados de una fuerte tempestad.</t>
  </si>
  <si>
    <t>VENDAVALES</t>
  </si>
  <si>
    <t>TORMENTAS O RAYOS</t>
  </si>
  <si>
    <t xml:space="preserve">vientos que sobrepasan más 15 Km/h como consecuencia de la interacción del aire caliente y húmedo. </t>
  </si>
  <si>
    <t>VIENTOS HURACANADOS</t>
  </si>
  <si>
    <t xml:space="preserve">Es una poderosa descarga electrostática natural. </t>
  </si>
  <si>
    <t>RIESGOS ANTROPICO TECNOLOGICOS</t>
  </si>
  <si>
    <t>RIESGOS NATURALES FISICO METEOROLOGICOS</t>
  </si>
  <si>
    <t>INCENDIOS</t>
  </si>
  <si>
    <t>EXPLOSIÓN</t>
  </si>
  <si>
    <t>CONTAMINACIÓN DEL AIRE</t>
  </si>
  <si>
    <t xml:space="preserve">· Fallas en cimientos: paredes o muros de contención deformes, cedidos o sin cimientos, hundimientos o asentamiento de tierra o rellenos, deslizamientos, filtraciones de agua. </t>
  </si>
  <si>
    <t xml:space="preserve">· Deterioro o avería de estructuras metálicas o de madera: corrosión, daños evidentes por incidentes anteriores no corregidos, sobrecargas,  deformaciones. </t>
  </si>
  <si>
    <t xml:space="preserve">· Fallas en elementos no estructurales: cielo raso, pisos, escaleras, barandas, pasamanos, cubiertas, puertas, ventanas, plataformas. </t>
  </si>
  <si>
    <t>FALLAS EN LAS ESTRUCTURAS, SISTEMAS Y PROCESOS</t>
  </si>
  <si>
    <t>Es un evento no premeditado aunque muchas veces previsible, que se presenta en forma súbita, altera el curso regular de los acontecimientos, ocasiona daños a bienes materiales o al entorno y lesiona o causa muerte a las personas.</t>
  </si>
  <si>
    <t>ACCIDENTE DE TRANSPORTE</t>
  </si>
  <si>
    <t xml:space="preserve">Son los elementos que se encuentran interfiriendo en la ruta de salida cuando hay una emergencia </t>
  </si>
  <si>
    <t>OBSTACULOS EN LAS RUTAS DE EVACUACIÓN</t>
  </si>
  <si>
    <t>RIESGOS ANTROPICO SOCIALES</t>
  </si>
  <si>
    <t>TERRORISMO</t>
  </si>
  <si>
    <t>ASONADAS</t>
  </si>
  <si>
    <t>HOSTIGAMIENTO</t>
  </si>
  <si>
    <t>Acoso al que se somete a una persona o grupo mediante acciones o ataques leves pero continuados para inquietarlos y molestarlos, presionarlos o hacerlo vulnerable.</t>
  </si>
  <si>
    <t>Es una  crimen programado y promovido por los seres humanos con sus intereses especiales</t>
  </si>
  <si>
    <t>ACTIVIDADES CRIMINALES</t>
  </si>
  <si>
    <t xml:space="preserve"> </t>
  </si>
  <si>
    <t>CONTAMINACIÓN DE ALIMENTOS</t>
  </si>
  <si>
    <t xml:space="preserve">Contaminación de origen químico, físico o biológico por almacenamiento, preparación e ingestión de alimentos. </t>
  </si>
  <si>
    <t>Es un tipo de violencia política para limitar a sociedades y/o gobiernos.</t>
  </si>
  <si>
    <t>INMINENTE</t>
  </si>
  <si>
    <t>POSIBLE</t>
  </si>
  <si>
    <t>PROBABLE</t>
  </si>
  <si>
    <t>Promedio de Dotacion</t>
  </si>
  <si>
    <t>Promedio de Capacitacion</t>
  </si>
  <si>
    <t>¿Esta divulgado el plan de emergencias y evacuación?</t>
  </si>
  <si>
    <t>¿Se ha capacitado a todo el personal en la forma de actuar según la amenaza?</t>
  </si>
  <si>
    <t>¿Se ha divulgado la información sobre emergencias a los visitantes, contratistas y clientes?</t>
  </si>
  <si>
    <t>¿Las personas han recibido capacitación general en temas básicos de emergencias y en general saben autoprotegerse?</t>
  </si>
  <si>
    <t>Promedio de Organización</t>
  </si>
  <si>
    <t>Obstaculos rutas de evacuación</t>
  </si>
  <si>
    <t>Explosión</t>
  </si>
  <si>
    <t>Incendio</t>
  </si>
  <si>
    <t>Sismo o terremoto</t>
  </si>
  <si>
    <t>PUNTO A CALIFICAR</t>
  </si>
  <si>
    <t>ANALISIS DE VULNERABILIDAD EN LOS SISTEMAS</t>
  </si>
  <si>
    <t>PUNTO  A CALIFICAR</t>
  </si>
  <si>
    <t>SERVICIOS PUBLICOS</t>
  </si>
  <si>
    <t>Promedio Servicios Publicos</t>
  </si>
  <si>
    <t>SISTEMAS ALTERNOS</t>
  </si>
  <si>
    <t>Promedio Sistemas Alternos</t>
  </si>
  <si>
    <t xml:space="preserve">RECUPERACIÓN </t>
  </si>
  <si>
    <t>¿Se cuenta con algún sistema de seguro para los empleados?</t>
  </si>
  <si>
    <t>¿Se cuenta asegurada la edificación en caso de terremoto, incendio, atentados terrorista etc.?</t>
  </si>
  <si>
    <t>¿Se encuentran asegurados los equipos y todos los bienes en general?</t>
  </si>
  <si>
    <t>Promedio Recuperacion</t>
  </si>
  <si>
    <t>CONSOLIDADO ANALISIS DE VULNERABILIDAD</t>
  </si>
  <si>
    <t>PERSPECTIVAS</t>
  </si>
  <si>
    <t>EN LAS PERSONAS</t>
  </si>
  <si>
    <t>TOTAL PERSONAS</t>
  </si>
  <si>
    <t>¿</t>
  </si>
  <si>
    <t>EN LOS RECURSOS</t>
  </si>
  <si>
    <t>TOTAL RECURSOS</t>
  </si>
  <si>
    <t>SISTEMAS Y PROCESOS</t>
  </si>
  <si>
    <t>Servicios públicos</t>
  </si>
  <si>
    <t>Sistemas alternos</t>
  </si>
  <si>
    <t>TOTAL SISTEMAS Y PROCESOS</t>
  </si>
  <si>
    <t>CONSOLIDADO NIVEL DE RIESGO</t>
  </si>
  <si>
    <t>BAJO</t>
  </si>
  <si>
    <t>DIAMANTE RIESGO</t>
  </si>
  <si>
    <t>NIVEL RIESGO</t>
  </si>
  <si>
    <t>DEFINICION</t>
  </si>
  <si>
    <t>SIS. Y PROC.</t>
  </si>
  <si>
    <t>Inundaciones</t>
  </si>
  <si>
    <t>ANALISIS DE VULNERABILIDAD EN LOS RECURSOS</t>
  </si>
  <si>
    <t xml:space="preserve"> MATERIALES</t>
  </si>
  <si>
    <t>¿Se cuenta con recursos específicos para la atención y control del tipo de amenaza?</t>
  </si>
  <si>
    <t>¿Se cuenta con extintores portátiles suficientes?</t>
  </si>
  <si>
    <t>¿Se cuenta con camillas, inmovilizadores y equipos para transporte de lesionados suficientes y adecuados?</t>
  </si>
  <si>
    <t>Promedio de Materiales</t>
  </si>
  <si>
    <t>EDIFICACIONES</t>
  </si>
  <si>
    <t>¿Tiene protección física como barreras, diques, puertas y muros cortafuego?</t>
  </si>
  <si>
    <t>¿Existe más de una salida y se han diseñado rutas principales y alternas de evacuación?</t>
  </si>
  <si>
    <t>Promedio de Edificaciones</t>
  </si>
  <si>
    <t>EQUIPOS</t>
  </si>
  <si>
    <t xml:space="preserve">¿Se cuenta con algún sistema de Alerta y Alarma? </t>
  </si>
  <si>
    <t>¿Se cuenta con sistemas automáticos de detección para el tipo de amenaza?</t>
  </si>
  <si>
    <t>¿Se cuenta con un sistema de comunicaciones alterno?</t>
  </si>
  <si>
    <t>¿Existen hidrantes públicos y/o privados?</t>
  </si>
  <si>
    <t xml:space="preserve">¿Se cuenta con vehículos propios de la empresa que permitan un transporte masivo en caso de emergencia? </t>
  </si>
  <si>
    <t>Promedio de Equipos</t>
  </si>
  <si>
    <t xml:space="preserve">ÁREA AFECTADA </t>
  </si>
  <si>
    <t xml:space="preserve">Con base a lo identificado en un recorrido de observación e inspección de las instalaciones de la empresa y a la zona de ubicación geográfica de ella, se realizó el análisis de los tipos de amenazas que pueden afectar las instalaciones y sus ocupantes, teniendo en cuenta la clasificación de estas según la norma NFPA 1600. </t>
  </si>
  <si>
    <t>IDENTIFICACIÓN EVALUACIÓN Y ANALISIS DE AMENAZAS</t>
  </si>
  <si>
    <t>Nivel de probabilidad</t>
  </si>
  <si>
    <t xml:space="preserve">Descripción </t>
  </si>
  <si>
    <t>Color</t>
  </si>
  <si>
    <t>Evento que nunca ha sucedido en las instalaciones de la empresa, pero que es factible su ocurrencia.   Es un fenómeno o evento del cual no existen razones históricas o científicas para decir que no sucederá</t>
  </si>
  <si>
    <t>Evento ya ocurrido en la empresa o en otras con condiciones similares.   Son eventos de los cuales hay argumentos técnicos y científicos para creer que volverán a suceder en algún momento.</t>
  </si>
  <si>
    <t>Hay alta probabilidad de ocurrencia. Existen antecedentes de sucesos anteriores y condiciones que ocasionaron el evento que en el momento no han sido intervenidas adecuadamente, por lo tanto es muy posible que se vuelva a presentar.</t>
  </si>
  <si>
    <t xml:space="preserve">Cada uno de los anteriores aspectos se califica así: </t>
  </si>
  <si>
    <t>CALIFICACIÓN</t>
  </si>
  <si>
    <t>ASPECTOS</t>
  </si>
  <si>
    <t>0.5</t>
  </si>
  <si>
    <t>SE CUENTA PARCIALMENTE CON LOS ELEMENTOS O ESTÁN EN PROCESO DE ADQUISICIÓN.</t>
  </si>
  <si>
    <t>CUANDO SE CARECE COMPLETAMENTE O NO SE CUENTA CON RECURSOS.</t>
  </si>
  <si>
    <t>CALIFICACIÓN CUALITATIVA</t>
  </si>
  <si>
    <t>0 - 1</t>
  </si>
  <si>
    <t>BAJA, SE COLOREA DE VERDE</t>
  </si>
  <si>
    <t>1.1 – 2.0</t>
  </si>
  <si>
    <t>MEDIA, SE COLOREA DE AMARILLA</t>
  </si>
  <si>
    <t>2.1 – 3.0</t>
  </si>
  <si>
    <t>ALTA, SE COLOREA DE ROJO</t>
  </si>
  <si>
    <t>EL riesgo es la posibilidad de exceder a un valor específico de consecuencias económicas, sociales o ambientales en un sitio particular y durante un tiempo de exposición determinado. Se obtiene de relacionar la amenaza o probabilidad de ocurrencia de un fenómeno con una intensidad específica y la vulnerabilidad de los elementos expuestos.</t>
  </si>
  <si>
    <t xml:space="preserve">Esta relación es representada por un diamante de riesgo, el cual posee cuatro cuadrantes, uno de ellos representa la probabilidad de que ocurra la amenaza para la cual se va a determinar el nivel de riesgo y los otros tres representan la vulnerabilidad en los elementos bajo riesgo (Personas, Recursos, Sistemas y Procesos). </t>
  </si>
  <si>
    <t>Brote de enfermedades</t>
  </si>
  <si>
    <t>I</t>
  </si>
  <si>
    <t>Asonada</t>
  </si>
  <si>
    <t>¿Se cuenta con un programa de capacitación en prevención y control de emergencias ?</t>
  </si>
  <si>
    <t>El punto de encuentro está divulgado entre los ocupantes de las instalaciones?, existen puntos alternos?</t>
  </si>
  <si>
    <t>Se han hecho simulacros de evacuación en el último año?</t>
  </si>
  <si>
    <t>Se han hecho simulacros de atención de heridos en el último año?</t>
  </si>
  <si>
    <t xml:space="preserve">¿Existe dotación personal para el personal de la brigada, coordinadores de evacuaciòn y comité de emergencias? </t>
  </si>
  <si>
    <t>Hay botiquines y elementos de primeros auxilios disponibles?</t>
  </si>
  <si>
    <t>Hay camillas flexibles y rígidas?</t>
  </si>
  <si>
    <t>¿Se cuenta con botiquines suficientes y adecuadamente dotados?</t>
  </si>
  <si>
    <t>Hay recursos, económicos, materiales y humanos para el plan de emergencias?</t>
  </si>
  <si>
    <t>Hay capacidad de gestión para conseguir recursos adicionales para el plan de emergencias?</t>
  </si>
  <si>
    <t>¿Estan señalizadas las vias de evacuación y equipos contraincendio?</t>
  </si>
  <si>
    <t>¿Los alrededores de la edificación evidencian estabilidad del terreno?</t>
  </si>
  <si>
    <t>¿Se cuenta con gabinetes contraincendio?</t>
  </si>
  <si>
    <t>ORIGEN</t>
  </si>
  <si>
    <t>INTERNO</t>
  </si>
  <si>
    <t>EXTERNO</t>
  </si>
  <si>
    <t>Generación  y propagación de enfermedades infecciosas a un gran número de personas y en un determinado lugar.</t>
  </si>
  <si>
    <t>·   Estar ubicado cerca de zonas de influencias endémicas.</t>
  </si>
  <si>
    <t xml:space="preserve">·   Trabajar con este tipo de virus. </t>
  </si>
  <si>
    <t>·   Contacto con personas o materiales infectados en transito.</t>
  </si>
  <si>
    <t xml:space="preserve">·   Terrorismo biologico </t>
  </si>
  <si>
    <t>Proliferación de animales o insectos que pueden afectar cosechas, líneas de producción, al ambiente y al hombre.</t>
  </si>
  <si>
    <t>·   No utilización de métodos naturales o químicos para el control de plagas</t>
  </si>
  <si>
    <t xml:space="preserve">·   Mala disposición y almacenamiento de alimentos  </t>
  </si>
  <si>
    <t>·   Mala disposición de residuos sólidos</t>
  </si>
  <si>
    <t>·   Mal almacenamiento de productos</t>
  </si>
  <si>
    <t>·   Cercanía  a zonas verdes, quebradas o ríos</t>
  </si>
  <si>
    <t xml:space="preserve">Son movimientos convulsivos de la corteza terrestre de baja o alta intensidad, son los conocidos con el nombre de temblores de tierra. </t>
  </si>
  <si>
    <t xml:space="preserve">·   Ubicación en una zona de amenaza sísmica. </t>
  </si>
  <si>
    <t xml:space="preserve">·   Ubicación en una zona de amenaza volcánica. </t>
  </si>
  <si>
    <t xml:space="preserve">·   Ubicación en una zona altamente propensa a amenaza sísmica. </t>
  </si>
  <si>
    <t xml:space="preserve">Consiste en el hundimiento súbito del mismo o pérdida de su solidez por causa del aumento de la presión del agua que hace perder instantáneamente la capacidad de soportar cargas. </t>
  </si>
  <si>
    <t xml:space="preserve">·   Suelos arenosos con altos niveles freáticos </t>
  </si>
  <si>
    <t>·   Aumento de la presión del agua</t>
  </si>
  <si>
    <t xml:space="preserve">· Actividad humana (cortes en ladera, falta de canalización de aguas, etc.). </t>
  </si>
  <si>
    <t>·   Flujos de tierra.</t>
  </si>
  <si>
    <t>·   Flujo de lodos.</t>
  </si>
  <si>
    <t>·   Deslizamiento traslacional de rocas.</t>
  </si>
  <si>
    <t>·  Mala canalización de aguas</t>
  </si>
  <si>
    <t>·  Malas técnicas en el banqueo de tierra</t>
  </si>
  <si>
    <t>·  Construcción con materiales no resistentes</t>
  </si>
  <si>
    <t xml:space="preserve">·  Construcción sin técnicas sismo resistentes </t>
  </si>
  <si>
    <t>·  Mayor peso estructural sobre la capacidad del suelo</t>
  </si>
  <si>
    <t>·  Deforestación</t>
  </si>
  <si>
    <t>·  Actividad minera</t>
  </si>
  <si>
    <t>·   Pendientes muy pronunciadas en las cuales se puedan represar flujos de tierra o lodo que se desprenden súbitamente.</t>
  </si>
  <si>
    <t>·  Desbordamiento de lagunas</t>
  </si>
  <si>
    <t>·  Ruptura de represas</t>
  </si>
  <si>
    <t xml:space="preserve">Se produce por corrientes de agua, como resultado de lluvias intensas o continuas que al sobrepasar la capacidad de retención del suelo y de los cauces, desbordan e inundan llanuras. </t>
  </si>
  <si>
    <t xml:space="preserve">·  Cercanía a ríos, quebradas o cuerpos de agua que se pueden desbordar por acción de las lluvias, especialmente en época de invierno. </t>
  </si>
  <si>
    <t xml:space="preserve">·  Vertimiento de agua no controlada a cuerpos de agua. </t>
  </si>
  <si>
    <t>·  Represamiento aguas lluvias</t>
  </si>
  <si>
    <t>·  Ausencia o deficiencia de un sistema de drenaje</t>
  </si>
  <si>
    <t>·  Ubicación en zonas con tendencia a fuertes precipitaciones</t>
  </si>
  <si>
    <t>·  Ubicación en zonas costeras, llanuras o bosques.</t>
  </si>
  <si>
    <t>·  Exposición a espacios abiertos, boscosos y zonas altas</t>
  </si>
  <si>
    <t>·  Consecución de una tormenta eléctrica</t>
  </si>
  <si>
    <t>·  Descargas eléctricas en la atmósfera</t>
  </si>
  <si>
    <t>·  Convergencia vientos en todas las direcciones.</t>
  </si>
  <si>
    <t xml:space="preserve">·  Ubicación en zonas costeras </t>
  </si>
  <si>
    <t>·  Ubicación en llanuras, sabanas y valles</t>
  </si>
  <si>
    <t xml:space="preserve">·  Instalaciones y/o equipos eléctricos o electrónicos energizados con cables pelados o sin entubar, instalaciones sin tapa, sobrecargas, recalentamientos. </t>
  </si>
  <si>
    <t xml:space="preserve">·  Lámparas o bombillos eventualmente cerca de plásticos, tuberías sintéticas, telas, papel, etc. </t>
  </si>
  <si>
    <t xml:space="preserve">·  Acabados de construcción, divisiones, recubrimientos, aislamientos, muebles, alfombras, cortinas, adornos eventualmente en contacto con fuentes de calor o chispa eléctrica. </t>
  </si>
  <si>
    <t xml:space="preserve">· Fumadores o material de residuos de fumadores. </t>
  </si>
  <si>
    <t xml:space="preserve">·  Almacenamiento de sólidos combustibles, papel, cartón, empaques, mercancías, alimentos, elementos de aseo, telas, plásticos, maderas, basuras, icopor, etc. Eventualmente en contacto con fuentes de calor, llamas o chispa eléctrica. </t>
  </si>
  <si>
    <t xml:space="preserve">·  Almacenamiento de materiales de autocombustión. </t>
  </si>
  <si>
    <t xml:space="preserve">·  Almacenamiento, conducción y manipulación de líquidos inflamables y combustibles, pinturas, disolventes, limpiadores, alcohol, aceites vegetales, derivados del petróleo, etc. así sea pequeñas cantidades eventualmente en contacto con fuente de calor. </t>
  </si>
  <si>
    <t xml:space="preserve">· Depósito de lubricantes. </t>
  </si>
  <si>
    <t xml:space="preserve">· Almacenamiento, manipulación o conducción de gases industriales. </t>
  </si>
  <si>
    <t xml:space="preserve">·  Electricidad estática en líneas de producción y equipos eléctricos en  movimiento. Por rozamiento, por flujo de líquidos a granel, por fallas en conexión a tierra que produzcan chispas cerca de vapores de combustible, gases inflamables, líquidos o sólidos combustibles. </t>
  </si>
  <si>
    <t xml:space="preserve">·  Almacenamiento y manipulación de sustancias químicas y/o reactivos de laboratorio así sea en pequeñas cantidades en las cuales se puedan generar reacciones químicas exotérmicas espontáneas, accidentales o por procesos desatendidos. </t>
  </si>
  <si>
    <t xml:space="preserve">·  Fuentes móviles de llama por, soldaduras, sopletes, cerca de combustibles sólidos, líquidos o gases inflamables. </t>
  </si>
  <si>
    <t xml:space="preserve">·  Fuentes fijas de llama, fogones, quemadores, sopletes, equipos fijos de soldar. </t>
  </si>
  <si>
    <t xml:space="preserve">·  Superficies calientes expuestas, resistencias eléctricas, grecas, extractores de cocinas o recubrimientos calientes que puedan radiar o tocar combustibles sólidos o líquidos.  </t>
  </si>
  <si>
    <t xml:space="preserve">·  Vehículos parqueados o en movimiento. </t>
  </si>
  <si>
    <t xml:space="preserve">·  Incendio forestal, por refracción de rayos solares sobre vidrios, latas, espejos en sitios con vegetación seca, almacenamientos a la intemperie o basura eventualmente desatendidos o afectados por el viento o cerca de vecindades que se queman por origen desconocido. </t>
  </si>
  <si>
    <t xml:space="preserve">·  Tanques de almacenamiento de combustibles pesados destilados o ACPM. </t>
  </si>
  <si>
    <t xml:space="preserve">·  Equipos eléctricos de potencia, especialmente transformadores. </t>
  </si>
  <si>
    <t xml:space="preserve">·  Equipos que trabajan a presión, (calderas, marmitas de vapor, autoclaves, compresores, aire comprimido, etc.). </t>
  </si>
  <si>
    <t xml:space="preserve">·  Atmósferas saturadas o enriquecidas con vapores inflamables sobre las que pueda incidir una fuente de calor o chispa, cámaras de pintura, espacios confinados donde se realicen trabajos de mantenimiento, hornos a gas, etc. </t>
  </si>
  <si>
    <t xml:space="preserve">·  Excavaciones a gran profundidad por gas metano. </t>
  </si>
  <si>
    <t xml:space="preserve">·  Explosión por la acumulación de gases de combustión. </t>
  </si>
  <si>
    <t>·  Manejo de pólvora,  dinamita y sus derivados</t>
  </si>
  <si>
    <t xml:space="preserve">·  Acción terrorista </t>
  </si>
  <si>
    <t>·   Gases irritantes: amoniaco, acido clorhídrico, etc.</t>
  </si>
  <si>
    <t>·   Gases asfixiantes, Bióxido de carbono.</t>
  </si>
  <si>
    <t>·   Gases explosivos, propano, gas natural.</t>
  </si>
  <si>
    <t>·   Líquidos corrosivos.</t>
  </si>
  <si>
    <t>·   Venenos.</t>
  </si>
  <si>
    <t xml:space="preserve">· Fallas estructurales: Vigas, columnas o placas sobrecargadas, vencidas, alteradas, deformes, cedidas, con filtraciones o daños por vegetación aledaña no controlada, tráfico pesado. </t>
  </si>
  <si>
    <t xml:space="preserve">· Caída súbita de elementos cercanos a edificios: tanques elevados, árboles, vallas, etc. </t>
  </si>
  <si>
    <t>· Fallas operativas por concentraciones masivas de población: Se puede presentar un colapso de estructuras físicas del lugar por sobrepeso, o crearse alguna acción de pánico que ocasione reacciones violentas</t>
  </si>
  <si>
    <t>· Fallas en la red de acueducto: Roturas o averías en el acueducto, fugas en las válvulas de control o ejes rotos, corrosión a los elementos de construcción.</t>
  </si>
  <si>
    <t>· Fallas en la red de alcantarillado: Falta de mantenimiento y limpieza, por vibraciones del empotramiento, por colapso de las estructuras, por el rebose de aguas negras.</t>
  </si>
  <si>
    <t>· Fallas en los suministros de combustibles: Agotamiento del recurso, energía estática, explosión o por una fuente de ignición.</t>
  </si>
  <si>
    <t>· Fallas en el sistema de comunicaciones: por fallas en el servidor o plantas telefónicas, por filtración de hackers o crackers, fallas o deficiencias en el fluido eléctrico.</t>
  </si>
  <si>
    <t>· Fallas en el fluido eléctrico: Por causas naturales, por sobrecarga o sobre demanda de energía, explosión de un transformador o caídas de torres de energía, por dejar cables pelados y sueltos, atascamiento en ductos y ciclones del precalentador.</t>
  </si>
  <si>
    <t xml:space="preserve">·   Accidente vial o aéreo por el desplazamiento del personal cuando debe movilizarse colectivamente hacia y desde las instalaciones o debe desplazarse en vehículos de la empresa por razón de su trabajo (buses, busetas, automóviles, camperos, camionetas, Camiones, avión y otros). </t>
  </si>
  <si>
    <t xml:space="preserve">·   Accidente vial por alto flujo vehicular con ausencia de medidas de transito como cebras o semáforos y falta de seguimiento a las normas de transito. </t>
  </si>
  <si>
    <t xml:space="preserve">·   Accidente aéreo por caída de aviones u helicópteros en  las instalaciones </t>
  </si>
  <si>
    <t xml:space="preserve">·   Accidente aéreo por vecindad de corredores aéreos, aeropuertos o carreteras. </t>
  </si>
  <si>
    <t xml:space="preserve">·   Embestida de vehículos eventualmente contra las instalaciones. </t>
  </si>
  <si>
    <t xml:space="preserve">·   Accidentes con equipos pesados: (cargadores, tractor, volquetas, retroexcavadora, montacargas) </t>
  </si>
  <si>
    <t>·   Por objetos de adornos o mal puestos.</t>
  </si>
  <si>
    <t>·   Por salidas estrechas y de difícil acceso para la cantidad de personal a evacuar</t>
  </si>
  <si>
    <t>  ·    Sitios expuestos a atentados, bombas, sabotaje, disparos con armas de fuego desde las cercanías o las vías públicas.</t>
  </si>
  <si>
    <t xml:space="preserve"> ·    Sitios de almacenamiento de productos inflamables o combustibles, recibo de paquetes, correspondencia o público en general.</t>
  </si>
  <si>
    <t>·   Sitios expuestos a ingreso masivo de personas que puedan generar saqueo y daño.</t>
  </si>
  <si>
    <t>·   Incumplimiento en lo ofrecido.</t>
  </si>
  <si>
    <t>·   Problemas de organización.</t>
  </si>
  <si>
    <t>·   Exposición a zonas de conflicto armado</t>
  </si>
  <si>
    <t>·   Presencia de actores al margen de la ley en la zona</t>
  </si>
  <si>
    <t>·   Carencia de seguimiento a las normas de respeto y convivencia</t>
  </si>
  <si>
    <t>·   Acoso laboral</t>
  </si>
  <si>
    <t>·   Sitios expuestos a ingreso violento de personas con un fin determinado a un punto específico, por manejo de valores o mercancías valiosas, presencia de personalidades, etc.</t>
  </si>
  <si>
    <t xml:space="preserve">·   Manejo de dinero, títulos valores, mercancías de alto valor comercial </t>
  </si>
  <si>
    <t xml:space="preserve">La vulnerabilidad es entendida como la predisposición o susceptibilidad que tiene un elemento a ser afectado o a sufrir una pérdida. 
El análisis de la vulnerabilidad es un proceso mediante el cual se determina el nivel de exposición y la predisposición a la pérdida de un elemento o grupo de elementos ante una amenaza específica. Esta se evalúa desde las perspectivas de las personas, sistemas y procesos y los recursos. </t>
  </si>
  <si>
    <t>Concurrencia numerosa de personas para conseguir algún fin, con manifestación de actitudes agresivas o descontroladas del público, que pueden generar desordenes graves</t>
  </si>
  <si>
    <t xml:space="preserve">·   Volcamiento de equipos de concreto. </t>
  </si>
  <si>
    <t xml:space="preserve">·   Volcamiento de vehículos de transporte de carga. </t>
  </si>
  <si>
    <t xml:space="preserve">·   Gases sensibilizantes: Alergénicos, anestésicos, cancerígenos, etc. </t>
  </si>
  <si>
    <t>¿Existen coordinadores de evacuación por área?</t>
  </si>
  <si>
    <t>DOTACIÓN</t>
  </si>
  <si>
    <t>CAPACITACIÓN</t>
  </si>
  <si>
    <t>ORGANIZACIÓN</t>
  </si>
  <si>
    <t>RIESGOS ANTROPICO AMBIENTAL</t>
  </si>
  <si>
    <t>DERRAME</t>
  </si>
  <si>
    <t>VERTIMIENTO</t>
  </si>
  <si>
    <t>FUGAS</t>
  </si>
  <si>
    <t>MEZCLA DE PRODUCTOS QUÍMICOS O SUSTANCIAS PELIGROSAS</t>
  </si>
  <si>
    <t>ACUMULACION DE RESIDUOS SOLIDOS  Y/O DESECHOS TÓXICOS</t>
  </si>
  <si>
    <t>DESERTIFICACIÓN - DEGRADACION DEL SUELO</t>
  </si>
  <si>
    <t>DEFORESTACION</t>
  </si>
  <si>
    <t>PERDIDA DE BIODIVERSIDAD</t>
  </si>
  <si>
    <t>ACUMULACIÓN DE MATERIAL PARTICULADO</t>
  </si>
  <si>
    <t>CONTAMINACION RADIOACTIVA</t>
  </si>
  <si>
    <t>Vertimiento de manera accidental de sustancias químicas peligrosa,  de origen natural, sintético o semi sintético que se usan como Materias Primas, reactivos o que por sí mismas pueden ser productos terminados. Combustibles pesados, livianos, materiales lubricantes, sustancias acidas y alcalinas.</t>
  </si>
  <si>
    <t>Es la disposición controlada o no de manera intencional de un residuo líquido doméstico, industrial, urbano agropecuario, minero, etc.  que se vierten en algún lugar, especialmente los procedentes de instalaciones industriales o energéticas.</t>
  </si>
  <si>
    <t>Salida o escape de un líquido o de un gas por una abertura producida accidentalmente en el recipiente que los contiene o en el conducto por el que circulan. Se presentan cuando hay un cambio de presión. Pueden generar vapores tóxicos que interactúan con el organismo que pueden causar la muerte o lesiones graves o pueden producir efectos perjudiciales para la salud del ser humano si se ingieren o inhalan o si entran en contacto con la piel</t>
  </si>
  <si>
    <t>Algunos productos químicos, además de acarrear riesgos por sí mismos, son capaces de dar lugar a reacciones peligrosas en contacto con otros. Materiales incompatibles químicamente son aquellos que al ponerse en contacto entre sí sufren una reacción química descontrolada.</t>
  </si>
  <si>
    <t xml:space="preserve">Son aquellos residuos producidos por el generador con alguna de las siguientes características: infecciosas, combustibles, inflamables, explosivas, reactivas, radioactivas, volátiles, corrosivas y/o tóxicas, que pueden causar daño a la salud humana y/o al medio ambiente. Así mismo se consideran peligrosos los envases, empaques y embalajes que hayan estado en contacto con ellos. </t>
  </si>
  <si>
    <t>·   Diseminación de material radiactivo en el medioambiente. Dos de los contaminantes más perjudiciales para el bienestar de los seres vivos son el uranio enriquecido y el plutonio.</t>
  </si>
  <si>
    <t>·   Accidentes humanos</t>
  </si>
  <si>
    <t xml:space="preserve">·   Uso de materiales nucleares </t>
  </si>
  <si>
    <t>·   Disposición final deliberada de los residuos.</t>
  </si>
  <si>
    <t>·   Por aplastamiento del contenedor de la fuente.</t>
  </si>
  <si>
    <t>·   Daño ocasionado a la fuente por un movimiento sísmico.</t>
  </si>
  <si>
    <t>·   Daño ocasionado a la fuente por incendio.</t>
  </si>
  <si>
    <t>·   Robo o extravío de la fuente en el proceso de transporte.</t>
  </si>
  <si>
    <t>·   Daño a la fuente por amenazas antrópicas sociales.</t>
  </si>
  <si>
    <t>·   Inadecuado almacenamiento.</t>
  </si>
  <si>
    <t>·   Emisiones de los vehículos</t>
  </si>
  <si>
    <t>·   Condensación de materiales vaporizados durante la combustión</t>
  </si>
  <si>
    <t>·   Reacciones atmosféricas de contaminantes desprendidos como gases</t>
  </si>
  <si>
    <t>·   Procesos mecánicos o de evaporación: minerales locales o transportados, aerosol marino, partículas biológicas (restos vegetales) y partículas primarias derivadas de procesos industriales o del tráfico (asfalto erosionado y restos de neumáticos y frenos generados por abrasión); de entre los pocos contaminantes secundarios que entran a formar parte de su estructura destacan los nitratos.</t>
  </si>
  <si>
    <t>·   Modificacion de Ecosistemas: Cuando se producen cambios en los ambientes naturales, las especies pueden lograr sobrevivir, siempre que estos no sean muy profundos. Si alteramos mucho los ecosistemas es probable que los organismos que dependen de ellos mueran.</t>
  </si>
  <si>
    <t>·   Contaminacion Ambiental: Contaminacion de aire, agua y suelo.</t>
  </si>
  <si>
    <t>·   Sobrepesca: Sobreexplotación de nuestros recursos pesqueros.</t>
  </si>
  <si>
    <t>·   Caza Furtiva</t>
  </si>
  <si>
    <t>·   Introducción de especies exóticas</t>
  </si>
  <si>
    <t>·   Accion del hombre</t>
  </si>
  <si>
    <t xml:space="preserve">·   Falta de manejo y/o disposición final de residuos solidos </t>
  </si>
  <si>
    <t>·   Incompatibilidad entre el recipiente y el producto que genera una reacción de ruptura.</t>
  </si>
  <si>
    <t>·   Hoyos u otras fugas en los aparatos de transferencia.</t>
  </si>
  <si>
    <t>·   Perdidas durante el traspaso de liquidos de un recipiente a otro.</t>
  </si>
  <si>
    <t>·   Rompimiento de un recipiente o parte de un equipo.</t>
  </si>
  <si>
    <t xml:space="preserve">·   Volcamiento del contenedor.
</t>
  </si>
  <si>
    <t>·   Caída de recipientes.</t>
  </si>
  <si>
    <t>·   De contaminantes en estructuras de captación de aguas, puede ser subterraneos.</t>
  </si>
  <si>
    <t>·   Productos químicos, residuos peligrosos o contaminantes al suelo.</t>
  </si>
  <si>
    <t>·   Productos químicos, residuos peligrosos o contaminantes a cuerpos de agua.</t>
  </si>
  <si>
    <t>·   Productos químicos, residuos peligrosos o contaminantes al alcantarillado.</t>
  </si>
  <si>
    <t>·   Residuos peligrosos al suelo.</t>
  </si>
  <si>
    <t>·   Residuos peligrosos a cuerpos de agua</t>
  </si>
  <si>
    <t>·   Altas presiones en el sistema de distribucion de gases o liquidos.</t>
  </si>
  <si>
    <t>·   Corrosion externa y/o interna de las tuberias.</t>
  </si>
  <si>
    <t>·   Movimientos en quipos o contenedores.</t>
  </si>
  <si>
    <t>·   Mala calidad de materiales y accesorios.</t>
  </si>
  <si>
    <t>·   Mala calidad de mano de obra.</t>
  </si>
  <si>
    <t>·   Defectos dentro de las instalaciones: Malos empaques, uniones, problemas en las valvulas.</t>
  </si>
  <si>
    <t>·   Fallo de operación (abrir válvulas equivocadas, no cerrar válvulas, etc.)</t>
  </si>
  <si>
    <t>·   Ausencia de sello hidráulico de bombas para operaciones de carga y descarga en la zona de almacenamiento.</t>
  </si>
  <si>
    <t>·   Ausencia de protocolos y procedimentos de orden y aseo en el almacenamiento, manipulacion y transporte de productos químicos.</t>
  </si>
  <si>
    <t>·   Almacenamiento en un mismo lugar de sustancias que son incompatibles sin las medidas de control necesarias.</t>
  </si>
  <si>
    <t>·   Destrucción de la cubierta vegetal.</t>
  </si>
  <si>
    <t>·   Variaciones climáticas.</t>
  </si>
  <si>
    <t>·   Actividades como el cultivo y el pastoreo excesivos.</t>
  </si>
  <si>
    <t>·   Deforestación.</t>
  </si>
  <si>
    <t>·   Tala inmoderada para extraer la madera.</t>
  </si>
  <si>
    <t xml:space="preserve">·   Generación de mayores extensiones de tierra para la agricultura y la ganadería. </t>
  </si>
  <si>
    <t xml:space="preserve">·   Incendios. </t>
  </si>
  <si>
    <t xml:space="preserve">·   Construcción de más espacios urbanos y rurales. </t>
  </si>
  <si>
    <t xml:space="preserve">·   Plagas y enfermedades de los árboles. </t>
  </si>
  <si>
    <t>ACCIDENTE LABORAL</t>
  </si>
  <si>
    <t>Es todo suceso repentino que sobrevenga por causa o con ocasión del trabajo y que produzca en el trabajador una lesión orgánica, una perturbación funcional, una invalidez o la muerte. También, es aquel que se produce durante la ejecución de órdenes del empleador, o durante la ejecución de una labor bajo su autoridad, aún fuera del lugar y horas de trabajo.</t>
  </si>
  <si>
    <t>  ·    Ausencia  de programas de inducción, reinduccion, entrenamiento especifico y capacitación para el trabajo y el manejo de los equipos o herramientas.</t>
  </si>
  <si>
    <t>  ·    Deficiencia en los procesos de selección de personal y contratación de personal no apto para el desempeño</t>
  </si>
  <si>
    <t>  ·    Accidente vial o aéreo por el desplazamiento del personal cuando debe movilizarse colectivamente hacia y desde las instalaciones o debe desplazarse en vehículos de la empresa por razón de su trabajo (buses, busetas, automóviles, camperos, camionetas, Camiones, avión y otros).</t>
  </si>
  <si>
    <t>  ·    Existencia de problemas o discapacidades físicas o mentales.</t>
  </si>
  <si>
    <t>  ·    Tratar de ahorrar tiempo o esfuerzo y/o evitar incomodidades.</t>
  </si>
  <si>
    <t>  ·    Falta de conocimiento o de capacidad para desarrollar el trabajo que se tiene encomendado y que llevan a cometer acciones imprudentes: Impericia</t>
  </si>
  <si>
    <t xml:space="preserve">  ·    Ausencia, deficiente estado o mal uso de equipos de protección personal </t>
  </si>
  <si>
    <t>  ·    Falta de normas de trabajo o normas de trabajo inadecuadas.</t>
  </si>
  <si>
    <t>  ·    Diseño o mantenimiento inadecuado de las máquinas y equipos.</t>
  </si>
  <si>
    <t>  ·    Hábitos de trabajo incorrectos.</t>
  </si>
  <si>
    <t>  ·    Uso y desgaste normal de equipos y herramientas o Infraestructura o equipos en mal estado</t>
  </si>
  <si>
    <t>  ·    Uso anormal e incorrecto de equipos, herramientas e instalaciones.</t>
  </si>
  <si>
    <t>  ·    Ambientales: características propias de la zona o ambiente de trabajo que interactúan con el trabajador.</t>
  </si>
  <si>
    <t xml:space="preserve">  ·    Del medio físico: todo aquellos que rodea al trabajador aunque no tenga interacción con el medio como temperatura, humedad, ventilación, iluminación. </t>
  </si>
  <si>
    <t>  ·    Actividades que representan alto riesgo: Trabajo en alturas, espacios confinados, en caliente, con energias o con materiales peligrosos.</t>
  </si>
  <si>
    <t>  ·    Excesiva jornada laboral</t>
  </si>
  <si>
    <t>  ·    Ausencia de medida de control y supervisión de las condiciones de seguridad</t>
  </si>
  <si>
    <t>·  Aguas contaminadas</t>
  </si>
  <si>
    <t>·  Ausencia de protocolos para la manipulación de alimentos</t>
  </si>
  <si>
    <t>·  Alteración de empaques</t>
  </si>
  <si>
    <t>·  Acumulación en los centros de acopio</t>
  </si>
  <si>
    <t>·  Perdida o defectos en la cadena de frio</t>
  </si>
  <si>
    <t>·  Vapores de combustión o productos usados para la extinción del fuego</t>
  </si>
  <si>
    <t>·  Almacenamiento cercano a productos químicos</t>
  </si>
  <si>
    <t>·  Ausencia o deficiencia en el control de fechas de vencimiento</t>
  </si>
  <si>
    <t xml:space="preserve">·   Brote de infecciones epidémicas y endémicas. </t>
  </si>
  <si>
    <t>·   Infecciones nosocomiales</t>
  </si>
  <si>
    <t xml:space="preserve">
Fuego de grandes proporciones que arde de forma fortuita, provocada no controlada  que destruye cosas que no están destinadas a quemarse.</t>
  </si>
  <si>
    <t>Ruptura violenta de un cuerpo por la acción de un explosivo o por el exceso de presión interior, provocando un fuerte estruendo.</t>
  </si>
  <si>
    <t xml:space="preserve">·  Almacenamiento, conducción o uso de gases comprimidos en botellas o por tuberías como: gas natural, gas propano, acetileno, oxígeno, nitrógeno, hidrógeno, argón, tanques de CO2  de dispensadores de gaseosa, gases refrigerantes, etc. que puedan sobre presionarse por cualquier motivo o durante un incendio. </t>
  </si>
  <si>
    <t>Accidente de Transporte</t>
  </si>
  <si>
    <t>Accidente Laboral</t>
  </si>
  <si>
    <t>¿Existe comité de emergencias o estructura responsable del plan?</t>
  </si>
  <si>
    <t xml:space="preserve">¿Existe adecuada organización para atender emergencias? </t>
  </si>
  <si>
    <t>¿Existe brigada de emergencias y tiene claras sus funciones?</t>
  </si>
  <si>
    <t>¿Las personas saben a quién recurrir si hay una emergencia?</t>
  </si>
  <si>
    <t>¿Existen instrumentos o formatos para realizar inspecciones a las áreas para identificar condiciones inseguras que puedan generar emergencias?</t>
  </si>
  <si>
    <t>¿Se garantiza el suministro de energía?</t>
  </si>
  <si>
    <t>¿Se garantiza el buen suministro de agua?</t>
  </si>
  <si>
    <t>¿Se cuenta con buen sistema de alcantarillado?</t>
  </si>
  <si>
    <t>¿Se cuenta con un buen programa de recolección de basuras?</t>
  </si>
  <si>
    <t>¿Se cuenta con buen servicio de radio comunicaciones?</t>
  </si>
  <si>
    <t>¿Se cuenta con tanques de reserva de agua?</t>
  </si>
  <si>
    <t>¿Se cuenta con una planta eléctrica de emergencia?</t>
  </si>
  <si>
    <t>¿Se cuenta con un sistema de iluminación de emergencia (autónomo)?</t>
  </si>
  <si>
    <t>¿Se cuenta con un buen sistema de vigilancia fisica?</t>
  </si>
  <si>
    <t>¿Se puede trasladar la operación a otro lugar?</t>
  </si>
  <si>
    <t>¿Existe un protocolo con asignación de funciones para la recuperaciòn en caso de emergencia?</t>
  </si>
  <si>
    <t>¿El tipo de construcción es sismoresistente ?</t>
  </si>
  <si>
    <t>¿Los muros están en adecuado estado (sin grietas, deformaciones, humedades)?</t>
  </si>
  <si>
    <t>¿Se cuenta con programa de mantenimiento preventivo para los equipos de emergencia?</t>
  </si>
  <si>
    <t>¿Se cuenta con manuales, folletos, como material de difusión en temas de prevención y control de emergencias ?</t>
  </si>
  <si>
    <t xml:space="preserve">¿Los visitantes reconocen las vías de evacuación? </t>
  </si>
  <si>
    <t>¿Extintores suficientes, ubicados por áreas, chequeados periódicamente?</t>
  </si>
  <si>
    <t>¿Los miembros del comité, la brigada y los coordinadores de evacuación se encuentran capacitados?</t>
  </si>
  <si>
    <t>Vendavales</t>
  </si>
  <si>
    <t>Tormentas o Rayos</t>
  </si>
  <si>
    <t>Vientos Huracanados</t>
  </si>
  <si>
    <t>Contaminación de alimentos</t>
  </si>
  <si>
    <t>Terrorismo</t>
  </si>
  <si>
    <t>Hostigamiento</t>
  </si>
  <si>
    <t>Actividades criminales</t>
  </si>
  <si>
    <t>Derrame</t>
  </si>
  <si>
    <t>Vertimiento</t>
  </si>
  <si>
    <t>Fugas</t>
  </si>
  <si>
    <t>Mezcla de productos qupimicos o sustancias peligrosas</t>
  </si>
  <si>
    <t>Acumulacion de residuos sólidos y/o desechos tóxicos</t>
  </si>
  <si>
    <t xml:space="preserve">· Fugas de gas. </t>
  </si>
  <si>
    <t>FALLAS EN LOS SISTEMAS Y PROCESOS</t>
  </si>
  <si>
    <t>·  Construcción con materiales o tecnicas no sismo resistentes</t>
  </si>
  <si>
    <t xml:space="preserve">Son desplazamientos de masas de tierra o rocas resultado de cambios súbitos o graduales de la composición, estructura, hidrología o vegetación del terreno por una pendiente en forma súbita o lenta; caida de una franja de terreno que pierde su estabilidad. </t>
  </si>
  <si>
    <t>Son esfuerzos anormales a los cuales se someten las estructuras en las instalaciones usadas por aglomeración de público o por superar la capacidad de esfuerzo para la cual fueron diseñadas  perdida de su estabilidad o la destrucción de una estructura construida por el hombre.</t>
  </si>
  <si>
    <t>Fallas en las estructuras</t>
  </si>
  <si>
    <t>Fallas en los sistemas y procesos</t>
  </si>
  <si>
    <t>Cuartos electricos con alta concentración de calor</t>
  </si>
  <si>
    <t>Deficiencia en el funcionamiento o suministro de la infraestructura basica para el funcionamiento que afecta los procesos normales de la empresa.</t>
  </si>
  <si>
    <t>INFESTA DE ANIMALES, INSECTOS O PLAGAS</t>
  </si>
  <si>
    <t xml:space="preserve"> ·  Desplazamiento forzado</t>
  </si>
  <si>
    <t xml:space="preserve">FALLAS EN LAS ESTRUCTURAS </t>
  </si>
  <si>
    <t>Conformar comité de emergencias  y desarrollar toda la estructura responsable del plan</t>
  </si>
  <si>
    <t>Conformar  brigada de emergencias y capacitarla en  sus funciones</t>
  </si>
  <si>
    <t>Socializar el plan de emergencias y PON de evacuación</t>
  </si>
  <si>
    <t>Implementar  instrumentos o formatos para realizar inspecciones a las áreas para identificar condiciones inseguras que puedan generar emergencias</t>
  </si>
  <si>
    <t>Elaborar planos rutas de evacuación y divulgar</t>
  </si>
  <si>
    <t>Definir los coordiandores de evacuación por area</t>
  </si>
  <si>
    <t xml:space="preserve">Definir el programa de capacitación en prevención y control de emergencias </t>
  </si>
  <si>
    <t>Capacitar los miembros del comité, la brigada y los coordinadores de evacuación.</t>
  </si>
  <si>
    <t>Realizar capacitación general  a las personas en temas básicos de emergencias y en general saben autoprotegerse.</t>
  </si>
  <si>
    <t>Generar estrategias de divulgación de  la información sobre emergencias a los visitantes, contratistas y clientes</t>
  </si>
  <si>
    <t>Capacitar  a todo el personal en la forma de actuar según la amenaza.</t>
  </si>
  <si>
    <t>¿La brigada de emergencias está entrenada en la atención de emergencias?</t>
  </si>
  <si>
    <t>Entrenar la brigada de emergencias en la atención de emergencias</t>
  </si>
  <si>
    <t>Divulgar el plan de emergencias y evacuación</t>
  </si>
  <si>
    <t>Divulgar el punto de encuentro  entre los ocupantes de las instalaciones, definir puntos alternos</t>
  </si>
  <si>
    <t>Realizar como minimo 2 simulacros de evacuación en el año</t>
  </si>
  <si>
    <t>Realizar como minimo 2 simulacros de atención de heridos en el año</t>
  </si>
  <si>
    <t xml:space="preserve">Elaborar el materia de difusión necesario con manuales, folletos,  en temas de prevención y control de emergencias </t>
  </si>
  <si>
    <t xml:space="preserve">Dotar al personal de la brigada, coordinadores de evacuaciòn y comité de emergencias con los elementos minimos para el desarrollo de sus funciones. </t>
  </si>
  <si>
    <t>Ubicar y señalizar extintores suficientes, ubicados por áreas, y garantizar que sean chequeados periódicamente</t>
  </si>
  <si>
    <t>Disponer de  recursos específicos para la atención y control del tipo de amenaza</t>
  </si>
  <si>
    <t>Conseguir extintores portátiles suficientes</t>
  </si>
  <si>
    <t>Conseguir camillas, inmovilizadores y equipos para transporte de lesionados suficientes y adecuados</t>
  </si>
  <si>
    <t>Contar con botiquines suficientes y adecuadamente dotados</t>
  </si>
  <si>
    <t>Disponer de recursos, económicos, materiales y humanos para el plan de emergencias</t>
  </si>
  <si>
    <t>Gestionar para conseguir recursos adicionales para el plan de emergencias</t>
  </si>
  <si>
    <t>Infesta de Animales, insectos o plagas</t>
  </si>
  <si>
    <t xml:space="preserve">Verificar si el tipo de construcción es sismoresistente </t>
  </si>
  <si>
    <t xml:space="preserve">Verificar areas que requieran protección física como barreras, diques, puertas y muros cortafuego. </t>
  </si>
  <si>
    <t>Revisar  los muros que  esten en adecuado estado (sin grietas, deformaciones, humedades)</t>
  </si>
  <si>
    <t>Revisar si existe más de una salida, diseñar  rutas principales y alternas de evacuación</t>
  </si>
  <si>
    <t>Señalizar  las vias de evacuación y equipos contraincendio</t>
  </si>
  <si>
    <t>¿Tiene identificadas, supervisadas y controladas las zonas de alto riesgo?</t>
  </si>
  <si>
    <t>Identificar y controlar las zonas dealto riesgo</t>
  </si>
  <si>
    <t>Verficar los alrededores de la edificación si se  evidencia estabilidad del terreno</t>
  </si>
  <si>
    <t>Garantiza el suministro de energía</t>
  </si>
  <si>
    <t>Garantizar  el buen suministro de agua</t>
  </si>
  <si>
    <t>Garantizar  buen sistema de alcantarillado</t>
  </si>
  <si>
    <t>Generar un buen programa de recolección de basuras</t>
  </si>
  <si>
    <t>¿Se cuenta con un programa  de recolección y disposición de desechos especiales  (derivados de hidrocarburos, hospitalarios o radioactivos)?</t>
  </si>
  <si>
    <t xml:space="preserve">implementar un programa  de recolección y disposición de desechos especiales (hospitalarios, radiactivos, derivados de hidrocarburos). </t>
  </si>
  <si>
    <t>Contar  con buen servicio de radio comunicaciones</t>
  </si>
  <si>
    <t>Disponer de  tanques de reserva de agua</t>
  </si>
  <si>
    <t>Contar con una planta eléctrica de emergencia</t>
  </si>
  <si>
    <t>Contar con un sistema de iluminación de emergencia (autónomo)</t>
  </si>
  <si>
    <t>Disponer de  un buen sistema de vigilancia fisica</t>
  </si>
  <si>
    <t>Implementar planes de continuidad de negocio.</t>
  </si>
  <si>
    <t>Asegurar la edificación en caso de terremoto, incendio, atentados terrorista etc.</t>
  </si>
  <si>
    <t>Asegurar los equipos y todos los bienes en general</t>
  </si>
  <si>
    <t>Definir el protocolo con asignación de funciones para la recuperaciòn en caso de emergencia</t>
  </si>
  <si>
    <t>Implementar un programa de recuperación que garantice la continuidad del negocio en caso de materializarse la amenaza</t>
  </si>
  <si>
    <t>CUALITATIVA</t>
  </si>
  <si>
    <t>BAJA</t>
  </si>
  <si>
    <t>MEDIA</t>
  </si>
  <si>
    <t>ALTA</t>
  </si>
  <si>
    <r>
      <t>0 - 1</t>
    </r>
    <r>
      <rPr>
        <b/>
        <sz val="12"/>
        <rFont val="Times New Roman"/>
        <family val="1"/>
      </rPr>
      <t xml:space="preserve"> </t>
    </r>
  </si>
  <si>
    <r>
      <t>1.1 – 2.0</t>
    </r>
    <r>
      <rPr>
        <b/>
        <sz val="12"/>
        <rFont val="Times New Roman"/>
        <family val="1"/>
      </rPr>
      <t xml:space="preserve"> </t>
    </r>
  </si>
  <si>
    <r>
      <t>2.1 – 3.0</t>
    </r>
    <r>
      <rPr>
        <b/>
        <sz val="12"/>
        <rFont val="Times New Roman"/>
        <family val="1"/>
      </rPr>
      <t xml:space="preserve"> </t>
    </r>
  </si>
  <si>
    <t>IDENTIFICACION DE AMENAZAS</t>
  </si>
  <si>
    <t>ANALISIS DE VULNERABILIDAD</t>
  </si>
  <si>
    <t>DETERMINACION DEL NIVEL DE RIESGO</t>
  </si>
  <si>
    <t>INTERPRETACION DEL NIVEL DEL RIESGO</t>
  </si>
  <si>
    <t>EVALUACION  Y ANALISIS DE RIESGOS (Probabilidad de ocurrencia)</t>
  </si>
  <si>
    <r>
      <t>CALIFICACIÓN</t>
    </r>
    <r>
      <rPr>
        <sz val="12"/>
        <color indexed="8"/>
        <rFont val="Calibri"/>
        <family val="2"/>
      </rPr>
      <t xml:space="preserve"> </t>
    </r>
  </si>
  <si>
    <t xml:space="preserve"> SE CUENTA CON SUFICIENTES ELEMENTOS</t>
  </si>
  <si>
    <t>CALIFICACION
SI = 1
NO=0
PARCIAL=0.5
ESPACIO EN BLANCO : NO APLICA</t>
  </si>
  <si>
    <t>X</t>
  </si>
  <si>
    <t>TOTAL</t>
  </si>
  <si>
    <t>MEDIO</t>
  </si>
  <si>
    <t>Datos Generales</t>
  </si>
  <si>
    <t>Razón Social</t>
  </si>
  <si>
    <t>NIT</t>
  </si>
  <si>
    <t>Actividad Económica</t>
  </si>
  <si>
    <t>Representante Legal</t>
  </si>
  <si>
    <t>Correo Electrónico</t>
  </si>
  <si>
    <t>PBX</t>
  </si>
  <si>
    <t>Localización</t>
  </si>
  <si>
    <t>Departamento</t>
  </si>
  <si>
    <t>Ciudad</t>
  </si>
  <si>
    <t xml:space="preserve">Barrio </t>
  </si>
  <si>
    <t>Dirección</t>
  </si>
  <si>
    <t>Cargo</t>
  </si>
  <si>
    <t>Celular Nº:</t>
  </si>
  <si>
    <t>Horario</t>
  </si>
  <si>
    <t>Lunes a Viernes</t>
  </si>
  <si>
    <t>Carga ocupacional</t>
  </si>
  <si>
    <t xml:space="preserve">Fija </t>
  </si>
  <si>
    <t>Flotante</t>
  </si>
  <si>
    <t>Máxima</t>
  </si>
  <si>
    <t>(Número de personas que se encuentran permanentemente en las instalaciones)</t>
  </si>
  <si>
    <t>(Es el número de personas que asiste de forma temporal a las instalaciones en algún momento del día)</t>
  </si>
  <si>
    <t>(Es el número máximo de personas que pueden estar en un mismo momento al interior de las instalaciones)</t>
  </si>
  <si>
    <t>Plano Ubicación
Se encuentra 
Fuente: Google Maps.</t>
  </si>
  <si>
    <t xml:space="preserve">Nombre SST </t>
  </si>
  <si>
    <t xml:space="preserve">Mantener disponible los botiquines y elementos de primeros auxilios </t>
  </si>
  <si>
    <t>Mantener diponible las camillas flexibles y rígidas</t>
  </si>
  <si>
    <t>Realizar mantenimiento a alarma</t>
  </si>
  <si>
    <t>Suoervizar los hidrantes externos con los que se cuenta para una emergencia</t>
  </si>
  <si>
    <t>Contar con algún sistema de seguro para los empleados. Solo se cuenta con afiliación a arl</t>
  </si>
  <si>
    <t>COLEGIO 11 DE NOVIEMBRE</t>
  </si>
  <si>
    <t>La contaminación atmosférica es la presencia que existe en el aire de pequeñas partículas o productos secundarios gaseosos que pueden implicar riesgo, daño o molestia para las personas, plantas y animales que se encuentran expuestas a dicho ambiente.</t>
  </si>
  <si>
    <r>
      <t xml:space="preserve">Una vez calificado cada uno de los elementos se procedió a sumarlos y determinar el </t>
    </r>
    <r>
      <rPr>
        <b/>
        <sz val="11"/>
        <color indexed="8"/>
        <rFont val="Arial"/>
        <family val="2"/>
      </rPr>
      <t xml:space="preserve">grado de vulnerabilidad </t>
    </r>
    <r>
      <rPr>
        <sz val="11"/>
        <color indexed="8"/>
        <rFont val="Arial"/>
        <family val="2"/>
      </rPr>
      <t>tanto en las personas, recursos, sistemas y procesos de la siguiente manera:</t>
    </r>
  </si>
  <si>
    <r>
      <t xml:space="preserve">Riesgo alto: 3 o 4 rombos rojos: </t>
    </r>
    <r>
      <rPr>
        <sz val="11"/>
        <color indexed="8"/>
        <rFont val="Arial"/>
        <family val="2"/>
      </rPr>
      <t>Significa que del 75% al 100% de los valores que representan la vulnerabilidad y la amenaza, están en su punto máximo para que los efectos de un evento representen un cambio significativo en la comunidad, la economía, la infraestructura y el medio ambiente.</t>
    </r>
  </si>
  <si>
    <r>
      <t xml:space="preserve">Riesgo medio: 1 a 2 rombos rojos o 4 amarillos: </t>
    </r>
    <r>
      <rPr>
        <sz val="11"/>
        <color indexed="8"/>
        <rFont val="Arial"/>
        <family val="2"/>
      </rPr>
      <t>Significa que del 50% al 74% de los valores que representan la vulnerabilidad son altos o la amenaza es alta, también es posible que 3 de todos los componentes son calificadas como medios, por lo tanto las consecuencias y efectos sociales, económicos y del medio ambiente pueden ser de magnitud, pero se espera sean inferiores a los ocasionados por el riesgo alto.</t>
    </r>
  </si>
  <si>
    <r>
      <t>Riesgo bajo:</t>
    </r>
    <r>
      <rPr>
        <sz val="11"/>
        <color indexed="8"/>
        <rFont val="Arial"/>
        <family val="2"/>
      </rPr>
      <t xml:space="preserve"> </t>
    </r>
    <r>
      <rPr>
        <b/>
        <sz val="11"/>
        <color indexed="8"/>
        <rFont val="Arial"/>
        <family val="2"/>
      </rPr>
      <t xml:space="preserve">1 a 3 rombos amarillos y los restantes verdes: </t>
    </r>
    <r>
      <rPr>
        <sz val="11"/>
        <color indexed="8"/>
        <rFont val="Arial"/>
        <family val="2"/>
      </rPr>
      <t xml:space="preserve">Significa que del 25% al 49% de los valores calificados en la amenaza y la vulnerabilidad representan valores intermedios, o que del 70% al 100% de la amenaza y la vulnerabilidad están controlados. En este caso se espera que los efectos sociales, económicos y del medio ambiente representen pérdidas menores. </t>
    </r>
  </si>
  <si>
    <t>Posible</t>
  </si>
  <si>
    <t>Probable</t>
  </si>
  <si>
    <t>Inminente</t>
  </si>
  <si>
    <t>Verde</t>
  </si>
  <si>
    <t>Amarillo</t>
  </si>
  <si>
    <t>Rojo</t>
  </si>
  <si>
    <t>INIMINENTE</t>
  </si>
  <si>
    <t>·   Carencia de seguimiento a las normas de respeto y convivencia, practicas de bullyng</t>
  </si>
  <si>
    <t>DERRAMES</t>
  </si>
  <si>
    <t>CALIFICACIÓN SEGÚN EL TIPO DE RIESGO</t>
  </si>
  <si>
    <t>Contaminación del aire</t>
  </si>
  <si>
    <t>Incluir mantenimiento preventivo en el plan de gestión del riesgo</t>
  </si>
  <si>
    <t>¿Existe un programa de recuperación que garantice la continuidad del trabajo en caso de materializarse la amenaza?</t>
  </si>
  <si>
    <t>890503226-6</t>
  </si>
  <si>
    <t>Educación</t>
  </si>
  <si>
    <t xml:space="preserve">iecoloncenov2@gmail.com </t>
  </si>
  <si>
    <t>Norte de Santander</t>
  </si>
  <si>
    <t>Los Patios</t>
  </si>
  <si>
    <t>Lilian Gonzalez Rodriguez</t>
  </si>
  <si>
    <t>Ing. Industrial Asesora Externa</t>
  </si>
  <si>
    <t>6:30 am a 11:55 am (Jornada Mañana) 12:25 pm a 5:00 pm (Jornada Tarde)</t>
  </si>
  <si>
    <t xml:space="preserve">Av.10 Mz.31 Lote 4-22 </t>
  </si>
  <si>
    <t>Videlso</t>
  </si>
  <si>
    <t>Antonio Jose Caicedo García</t>
  </si>
  <si>
    <t>ÁREA en metros cuadrados</t>
  </si>
  <si>
    <t>Plano Ubicación 
(Punto de Encuentro)
Cancha Junto a portería
Fuente: Ing. Lilian Gonzalez</t>
  </si>
  <si>
    <t>ANEXO 5. DATOS GENERALES, IDENTIFICACION Y LOCALIZACION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</si>
</sst>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 #,##0.00"/>
  </numFmts>
  <fonts count="57" x14ac:knownFonts="1">
    <font>
      <sz val="11"/>
      <color theme="1"/>
      <name val="Calibri"/>
      <family val="2"/>
      <scheme val="minor"/>
    </font>
    <font>
      <sz val="10"/>
      <name val="Arial"/>
      <family val="2"/>
    </font>
    <font>
      <sz val="12"/>
      <name val="Arial"/>
      <family val="2"/>
    </font>
    <font>
      <sz val="22"/>
      <color indexed="11"/>
      <name val="Wingdings 2"/>
      <family val="1"/>
      <charset val="2"/>
    </font>
    <font>
      <sz val="22"/>
      <color indexed="13"/>
      <name val="Wingdings 2"/>
      <family val="1"/>
      <charset val="2"/>
    </font>
    <font>
      <sz val="22"/>
      <color indexed="10"/>
      <name val="Wingdings 2"/>
      <family val="1"/>
      <charset val="2"/>
    </font>
    <font>
      <b/>
      <sz val="12"/>
      <name val="Arial"/>
      <family val="2"/>
    </font>
    <font>
      <b/>
      <sz val="12"/>
      <name val="Times New Roman"/>
      <family val="1"/>
    </font>
    <font>
      <sz val="12"/>
      <color indexed="8"/>
      <name val="Calibri"/>
      <family val="2"/>
    </font>
    <font>
      <sz val="11"/>
      <name val="Arial"/>
      <family val="2"/>
    </font>
    <font>
      <sz val="11"/>
      <color indexed="8"/>
      <name val="Arial"/>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b/>
      <sz val="12"/>
      <color theme="0"/>
      <name val="Calibri"/>
      <family val="2"/>
      <scheme val="minor"/>
    </font>
    <font>
      <b/>
      <sz val="11"/>
      <color rgb="FFFFFF00"/>
      <name val="Calibri"/>
      <family val="2"/>
      <scheme val="minor"/>
    </font>
    <font>
      <sz val="10"/>
      <name val="Calibri"/>
      <family val="2"/>
      <scheme val="minor"/>
    </font>
    <font>
      <b/>
      <sz val="10"/>
      <color theme="0"/>
      <name val="Calibri"/>
      <family val="2"/>
      <scheme val="minor"/>
    </font>
    <font>
      <b/>
      <sz val="10"/>
      <name val="Calibri"/>
      <family val="2"/>
      <scheme val="minor"/>
    </font>
    <font>
      <b/>
      <sz val="11"/>
      <color indexed="13"/>
      <name val="Calibri"/>
      <family val="2"/>
      <scheme val="minor"/>
    </font>
    <font>
      <sz val="11"/>
      <color rgb="FFFFFF00"/>
      <name val="Calibri"/>
      <family val="2"/>
      <scheme val="minor"/>
    </font>
    <font>
      <b/>
      <sz val="11"/>
      <name val="Calibri"/>
      <family val="2"/>
      <scheme val="minor"/>
    </font>
    <font>
      <b/>
      <sz val="48"/>
      <color rgb="FF00B050"/>
      <name val="Wingdings 2"/>
      <family val="1"/>
      <charset val="2"/>
    </font>
    <font>
      <b/>
      <sz val="12"/>
      <name val="Calibri"/>
      <family val="2"/>
      <scheme val="minor"/>
    </font>
    <font>
      <b/>
      <sz val="48"/>
      <color rgb="FFFF0000"/>
      <name val="Wingdings 2"/>
      <family val="1"/>
      <charset val="2"/>
    </font>
    <font>
      <sz val="20"/>
      <color rgb="FFFFFF00"/>
      <name val="Wingdings 2"/>
      <family val="1"/>
      <charset val="2"/>
    </font>
    <font>
      <sz val="20"/>
      <color rgb="FF00B050"/>
      <name val="Wingdings 2"/>
      <family val="1"/>
      <charset val="2"/>
    </font>
    <font>
      <b/>
      <sz val="12"/>
      <color theme="1"/>
      <name val="Calibri"/>
      <family val="2"/>
      <scheme val="minor"/>
    </font>
    <font>
      <sz val="36"/>
      <color rgb="FF92D050"/>
      <name val="Wingdings 2"/>
      <family val="1"/>
      <charset val="2"/>
    </font>
    <font>
      <sz val="48"/>
      <color rgb="FF00B050"/>
      <name val="Wingdings 2"/>
      <family val="1"/>
      <charset val="2"/>
    </font>
    <font>
      <b/>
      <sz val="48"/>
      <color rgb="FFFFFF00"/>
      <name val="Wingdings 2"/>
      <family val="1"/>
      <charset val="2"/>
    </font>
    <font>
      <sz val="11"/>
      <color rgb="FF000000"/>
      <name val="Arial"/>
      <family val="2"/>
    </font>
    <font>
      <sz val="11"/>
      <color theme="1"/>
      <name val="Arial"/>
      <family val="2"/>
    </font>
    <font>
      <sz val="11"/>
      <color rgb="FF0D0D0D"/>
      <name val="Arial"/>
      <family val="2"/>
    </font>
    <font>
      <b/>
      <sz val="20"/>
      <color theme="0"/>
      <name val="Calibri"/>
      <family val="2"/>
      <scheme val="minor"/>
    </font>
    <font>
      <sz val="11"/>
      <color theme="0"/>
      <name val="Arial"/>
      <family val="2"/>
    </font>
    <font>
      <sz val="11"/>
      <color rgb="FFFFFF00"/>
      <name val="Arial"/>
      <family val="2"/>
    </font>
    <font>
      <b/>
      <sz val="11"/>
      <color theme="1"/>
      <name val="Arial"/>
      <family val="2"/>
    </font>
    <font>
      <b/>
      <sz val="11"/>
      <color theme="0"/>
      <name val="Arial"/>
      <family val="2"/>
    </font>
    <font>
      <sz val="22"/>
      <color indexed="11"/>
      <name val="Arial"/>
      <family val="2"/>
    </font>
    <font>
      <sz val="22"/>
      <color indexed="13"/>
      <name val="Arial"/>
      <family val="2"/>
    </font>
    <font>
      <sz val="22"/>
      <color indexed="10"/>
      <name val="Arial"/>
      <family val="2"/>
    </font>
    <font>
      <b/>
      <sz val="11"/>
      <color indexed="8"/>
      <name val="Arial"/>
      <family val="2"/>
    </font>
    <font>
      <b/>
      <sz val="11"/>
      <name val="Arial"/>
      <family val="2"/>
    </font>
    <font>
      <b/>
      <sz val="10"/>
      <color theme="0"/>
      <name val="Arial"/>
      <family val="2"/>
    </font>
    <font>
      <b/>
      <sz val="36"/>
      <color rgb="FF92D050"/>
      <name val="Arial"/>
      <family val="2"/>
    </font>
    <font>
      <sz val="36"/>
      <color rgb="FF92D050"/>
      <name val="Arial"/>
      <family val="2"/>
    </font>
    <font>
      <b/>
      <sz val="10"/>
      <color rgb="FFFFFF00"/>
      <name val="Arial"/>
      <family val="2"/>
    </font>
    <font>
      <b/>
      <sz val="20"/>
      <color theme="0"/>
      <name val="Arial"/>
      <family val="2"/>
    </font>
    <font>
      <b/>
      <sz val="10"/>
      <color theme="1"/>
      <name val="Arial"/>
      <family val="2"/>
    </font>
    <font>
      <b/>
      <sz val="10"/>
      <name val="Arial"/>
      <family val="2"/>
    </font>
    <font>
      <sz val="10"/>
      <color rgb="FF000000"/>
      <name val="Arial"/>
      <family val="2"/>
    </font>
    <font>
      <sz val="10"/>
      <color theme="1"/>
      <name val="Arial"/>
      <family val="2"/>
    </font>
    <font>
      <b/>
      <sz val="11"/>
      <color rgb="FF000000"/>
      <name val="Arial"/>
      <family val="2"/>
    </font>
  </fonts>
  <fills count="1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rgb="FF4CD4B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0" tint="-0.499984740745262"/>
        <bgColor indexed="64"/>
      </patternFill>
    </fill>
    <fill>
      <patternFill patternType="solid">
        <fgColor theme="1"/>
        <bgColor indexed="64"/>
      </patternFill>
    </fill>
    <fill>
      <patternFill patternType="solid">
        <fgColor theme="0" tint="-0.34998626667073579"/>
        <bgColor indexed="4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14" fillId="0" borderId="0" applyNumberFormat="0" applyFill="0" applyBorder="0" applyAlignment="0" applyProtection="0"/>
    <xf numFmtId="0" fontId="1" fillId="0" borderId="0"/>
    <xf numFmtId="0" fontId="11" fillId="0" borderId="0"/>
  </cellStyleXfs>
  <cellXfs count="323">
    <xf numFmtId="0" fontId="0" fillId="0" borderId="0" xfId="0"/>
    <xf numFmtId="0" fontId="16" fillId="0" borderId="1" xfId="2" applyFont="1" applyBorder="1" applyAlignment="1">
      <alignment horizontal="left" vertical="center" wrapText="1"/>
    </xf>
    <xf numFmtId="0" fontId="16" fillId="0" borderId="1" xfId="2" applyFont="1" applyBorder="1"/>
    <xf numFmtId="0" fontId="16" fillId="0" borderId="2" xfId="2" applyFont="1" applyBorder="1" applyAlignment="1">
      <alignment horizontal="left" vertical="center" wrapText="1" inden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16" fillId="0" borderId="1" xfId="2" applyFont="1" applyBorder="1" applyAlignment="1">
      <alignment horizontal="center" vertical="center" wrapText="1"/>
    </xf>
    <xf numFmtId="0" fontId="18" fillId="0" borderId="3" xfId="2" applyFont="1" applyBorder="1" applyAlignment="1">
      <alignment vertical="center" wrapText="1"/>
    </xf>
    <xf numFmtId="0" fontId="16" fillId="0" borderId="0" xfId="2" applyFont="1"/>
    <xf numFmtId="0" fontId="19" fillId="0" borderId="0" xfId="2" applyFont="1" applyAlignment="1">
      <alignment vertical="center"/>
    </xf>
    <xf numFmtId="0" fontId="16" fillId="0" borderId="0" xfId="2" applyFont="1" applyAlignment="1">
      <alignment vertical="center"/>
    </xf>
    <xf numFmtId="0" fontId="16" fillId="0" borderId="1" xfId="2" applyFont="1" applyBorder="1" applyAlignment="1">
      <alignment horizontal="left" vertical="center"/>
    </xf>
    <xf numFmtId="0" fontId="16" fillId="0" borderId="3" xfId="2" applyFont="1" applyBorder="1" applyAlignment="1">
      <alignment vertical="center"/>
    </xf>
    <xf numFmtId="0" fontId="16" fillId="0" borderId="1" xfId="2" applyFont="1" applyBorder="1" applyAlignment="1">
      <alignment vertical="center"/>
    </xf>
    <xf numFmtId="0" fontId="16" fillId="2" borderId="0" xfId="2" applyFont="1" applyFill="1" applyAlignment="1">
      <alignment vertical="center"/>
    </xf>
    <xf numFmtId="0" fontId="16" fillId="2" borderId="1" xfId="2" applyFont="1" applyFill="1" applyBorder="1" applyAlignment="1">
      <alignment vertical="center"/>
    </xf>
    <xf numFmtId="0" fontId="20" fillId="0" borderId="0" xfId="2" applyFont="1" applyAlignment="1">
      <alignment vertical="center"/>
    </xf>
    <xf numFmtId="0" fontId="21" fillId="0" borderId="0" xfId="2" applyFont="1" applyAlignment="1">
      <alignment vertical="center"/>
    </xf>
    <xf numFmtId="0" fontId="18" fillId="0" borderId="5" xfId="2" applyFont="1" applyBorder="1" applyAlignment="1">
      <alignment vertical="center"/>
    </xf>
    <xf numFmtId="0" fontId="16" fillId="0" borderId="1" xfId="2" applyFont="1" applyBorder="1" applyAlignment="1">
      <alignment vertical="center" wrapText="1"/>
    </xf>
    <xf numFmtId="0" fontId="16" fillId="3" borderId="0" xfId="2" applyFont="1" applyFill="1"/>
    <xf numFmtId="0" fontId="22" fillId="0" borderId="0" xfId="2" applyFont="1" applyAlignment="1">
      <alignment horizontal="center" vertical="center" wrapText="1"/>
    </xf>
    <xf numFmtId="0" fontId="16" fillId="3" borderId="0" xfId="2" applyFont="1" applyFill="1" applyAlignment="1">
      <alignment horizontal="center" vertical="center"/>
    </xf>
    <xf numFmtId="0" fontId="23" fillId="7" borderId="3" xfId="2" applyFont="1" applyFill="1" applyBorder="1" applyAlignment="1">
      <alignment horizontal="center"/>
    </xf>
    <xf numFmtId="0" fontId="24" fillId="3" borderId="0" xfId="2" applyFont="1" applyFill="1"/>
    <xf numFmtId="0" fontId="16" fillId="0" borderId="1" xfId="2" applyFont="1" applyBorder="1" applyAlignment="1">
      <alignment horizontal="left" vertical="center" wrapText="1" indent="1"/>
    </xf>
    <xf numFmtId="0" fontId="25" fillId="9" borderId="1" xfId="2" applyFont="1" applyFill="1" applyBorder="1" applyAlignment="1">
      <alignment horizontal="center" vertical="center" wrapText="1"/>
    </xf>
    <xf numFmtId="0" fontId="16" fillId="9" borderId="1" xfId="2" applyFont="1" applyFill="1" applyBorder="1" applyAlignment="1">
      <alignment horizontal="center" vertical="center"/>
    </xf>
    <xf numFmtId="0" fontId="2" fillId="5" borderId="20" xfId="0" applyFont="1" applyFill="1" applyBorder="1" applyAlignment="1">
      <alignment horizontal="center" vertical="center" wrapText="1" readingOrder="1"/>
    </xf>
    <xf numFmtId="0" fontId="2" fillId="6" borderId="20" xfId="0" applyFont="1" applyFill="1" applyBorder="1" applyAlignment="1">
      <alignment horizontal="center" vertical="center" wrapText="1" readingOrder="1"/>
    </xf>
    <xf numFmtId="0" fontId="26" fillId="10" borderId="1" xfId="2" applyFont="1" applyFill="1" applyBorder="1" applyAlignment="1">
      <alignment horizontal="center" vertical="center" wrapText="1"/>
    </xf>
    <xf numFmtId="0" fontId="27" fillId="9" borderId="1" xfId="2" applyFont="1" applyFill="1" applyBorder="1" applyAlignment="1">
      <alignment horizontal="center" vertical="center" wrapText="1"/>
    </xf>
    <xf numFmtId="0" fontId="21" fillId="12" borderId="1" xfId="2" applyFont="1" applyFill="1" applyBorder="1" applyAlignment="1">
      <alignment horizontal="center" vertical="center" textRotation="90" wrapText="1"/>
    </xf>
    <xf numFmtId="0" fontId="28" fillId="12" borderId="7" xfId="2" applyFont="1" applyFill="1" applyBorder="1" applyAlignment="1">
      <alignment horizontal="center" vertical="center"/>
    </xf>
    <xf numFmtId="0" fontId="29" fillId="12" borderId="7" xfId="2" applyFont="1" applyFill="1" applyBorder="1" applyAlignment="1">
      <alignment horizontal="center" vertical="center"/>
    </xf>
    <xf numFmtId="0" fontId="30" fillId="11" borderId="20" xfId="0" applyFont="1" applyFill="1" applyBorder="1" applyAlignment="1">
      <alignment horizontal="center" vertical="top" wrapText="1" readingOrder="1"/>
    </xf>
    <xf numFmtId="0" fontId="30" fillId="11" borderId="21" xfId="0" applyFont="1" applyFill="1" applyBorder="1" applyAlignment="1">
      <alignment horizontal="center" vertical="top" wrapText="1" readingOrder="1"/>
    </xf>
    <xf numFmtId="0" fontId="6" fillId="12" borderId="20" xfId="0" applyFont="1" applyFill="1" applyBorder="1" applyAlignment="1">
      <alignment horizontal="center" vertical="center" wrapText="1" readingOrder="1"/>
    </xf>
    <xf numFmtId="0" fontId="3" fillId="12" borderId="7" xfId="2" applyFont="1" applyFill="1" applyBorder="1" applyAlignment="1">
      <alignment horizontal="center" vertical="center"/>
    </xf>
    <xf numFmtId="164" fontId="4" fillId="12" borderId="7" xfId="2" applyNumberFormat="1" applyFont="1" applyFill="1" applyBorder="1" applyAlignment="1">
      <alignment horizontal="center" vertical="center"/>
    </xf>
    <xf numFmtId="0" fontId="5" fillId="12" borderId="8" xfId="2" applyFont="1" applyFill="1" applyBorder="1" applyAlignment="1">
      <alignment horizontal="center" vertical="center"/>
    </xf>
    <xf numFmtId="0" fontId="2" fillId="13" borderId="20" xfId="0" applyFont="1" applyFill="1" applyBorder="1" applyAlignment="1">
      <alignment horizontal="center" vertical="center" wrapText="1" readingOrder="1"/>
    </xf>
    <xf numFmtId="0" fontId="0" fillId="0" borderId="1" xfId="0" applyBorder="1" applyAlignment="1">
      <alignment horizontal="center" vertical="center" wrapText="1"/>
    </xf>
    <xf numFmtId="0" fontId="16"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31" fillId="9" borderId="1" xfId="0" applyFont="1" applyFill="1" applyBorder="1" applyAlignment="1">
      <alignment horizontal="center" vertical="center" wrapText="1"/>
    </xf>
    <xf numFmtId="0" fontId="16" fillId="7" borderId="1" xfId="0" applyFont="1" applyFill="1" applyBorder="1" applyAlignment="1">
      <alignment horizontal="center" vertical="center"/>
    </xf>
    <xf numFmtId="2" fontId="16" fillId="0" borderId="1" xfId="2" applyNumberFormat="1" applyFont="1" applyBorder="1"/>
    <xf numFmtId="2" fontId="16" fillId="0" borderId="1" xfId="2" applyNumberFormat="1" applyFont="1" applyBorder="1" applyAlignment="1">
      <alignment horizontal="right" vertical="center"/>
    </xf>
    <xf numFmtId="2" fontId="16" fillId="0" borderId="1" xfId="2" applyNumberFormat="1" applyFont="1" applyBorder="1" applyAlignment="1">
      <alignment horizontal="right" vertical="center" wrapText="1"/>
    </xf>
    <xf numFmtId="0" fontId="32" fillId="8" borderId="1" xfId="2" applyFont="1" applyFill="1" applyBorder="1" applyAlignment="1">
      <alignment horizontal="center" vertical="center"/>
    </xf>
    <xf numFmtId="0" fontId="33" fillId="8" borderId="1" xfId="2" applyFont="1" applyFill="1" applyBorder="1" applyAlignment="1">
      <alignment horizontal="center" vertical="center" wrapText="1"/>
    </xf>
    <xf numFmtId="0" fontId="33" fillId="9" borderId="1" xfId="2" applyFont="1" applyFill="1" applyBorder="1" applyAlignment="1">
      <alignment horizontal="center" vertical="center" wrapText="1"/>
    </xf>
    <xf numFmtId="0" fontId="9" fillId="0" borderId="5" xfId="0" applyFont="1" applyBorder="1" applyAlignment="1">
      <alignment vertical="center" wrapText="1"/>
    </xf>
    <xf numFmtId="0" fontId="34" fillId="0" borderId="5" xfId="0" applyFont="1" applyBorder="1" applyAlignment="1">
      <alignment vertical="center" wrapText="1"/>
    </xf>
    <xf numFmtId="0" fontId="34" fillId="7" borderId="5" xfId="0" applyFont="1" applyFill="1" applyBorder="1" applyAlignment="1">
      <alignment vertical="center" wrapText="1"/>
    </xf>
    <xf numFmtId="0" fontId="35" fillId="0" borderId="0" xfId="0" applyFont="1"/>
    <xf numFmtId="0" fontId="34" fillId="0" borderId="5" xfId="0" applyFont="1" applyBorder="1" applyAlignment="1">
      <alignment horizontal="left" vertical="center" wrapText="1"/>
    </xf>
    <xf numFmtId="0" fontId="34" fillId="0" borderId="1" xfId="0" applyFont="1" applyBorder="1" applyAlignment="1">
      <alignment horizontal="left" vertical="center" wrapText="1"/>
    </xf>
    <xf numFmtId="0" fontId="34" fillId="0" borderId="1" xfId="0" applyFont="1" applyBorder="1" applyAlignment="1">
      <alignment horizontal="justify" vertical="center" wrapText="1"/>
    </xf>
    <xf numFmtId="0" fontId="34" fillId="0" borderId="9" xfId="0" applyFont="1" applyBorder="1" applyAlignment="1">
      <alignment vertical="center" wrapText="1"/>
    </xf>
    <xf numFmtId="0" fontId="34" fillId="0" borderId="1" xfId="0" applyFont="1" applyBorder="1" applyAlignment="1">
      <alignment vertical="center" wrapText="1"/>
    </xf>
    <xf numFmtId="0" fontId="34" fillId="0" borderId="3"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4" fillId="13" borderId="1" xfId="2" applyFont="1" applyFill="1" applyBorder="1" applyAlignment="1">
      <alignment horizontal="center" vertical="center" wrapText="1"/>
    </xf>
    <xf numFmtId="0" fontId="24" fillId="5" borderId="1" xfId="2" applyFont="1" applyFill="1" applyBorder="1" applyAlignment="1">
      <alignment horizontal="center" vertical="center" wrapText="1"/>
    </xf>
    <xf numFmtId="0" fontId="38" fillId="14" borderId="1" xfId="0" applyFont="1" applyFill="1" applyBorder="1" applyAlignment="1">
      <alignment horizontal="left" vertical="center" wrapText="1"/>
    </xf>
    <xf numFmtId="0" fontId="38" fillId="14" borderId="1" xfId="0" applyFont="1" applyFill="1" applyBorder="1" applyAlignment="1">
      <alignment horizontal="center" vertical="center" wrapText="1"/>
    </xf>
    <xf numFmtId="0" fontId="38" fillId="14" borderId="10" xfId="0" applyFont="1" applyFill="1" applyBorder="1" applyAlignment="1">
      <alignment horizontal="center" vertical="center" wrapText="1"/>
    </xf>
    <xf numFmtId="0" fontId="38" fillId="14" borderId="3" xfId="0" applyFont="1" applyFill="1" applyBorder="1" applyAlignment="1">
      <alignment horizontal="left" vertical="top" wrapText="1"/>
    </xf>
    <xf numFmtId="0" fontId="41" fillId="14" borderId="1" xfId="0" applyFont="1" applyFill="1" applyBorder="1" applyAlignment="1">
      <alignment horizontal="center" vertical="center"/>
    </xf>
    <xf numFmtId="0" fontId="42" fillId="4" borderId="1" xfId="2" applyFont="1" applyFill="1" applyBorder="1" applyAlignment="1">
      <alignment horizontal="center" vertical="center"/>
    </xf>
    <xf numFmtId="164" fontId="43" fillId="5" borderId="1" xfId="2" applyNumberFormat="1" applyFont="1" applyFill="1" applyBorder="1" applyAlignment="1">
      <alignment horizontal="center" vertical="center"/>
    </xf>
    <xf numFmtId="0" fontId="44" fillId="6" borderId="1" xfId="2" applyFont="1" applyFill="1" applyBorder="1" applyAlignment="1">
      <alignment horizontal="center" vertical="center"/>
    </xf>
    <xf numFmtId="0" fontId="41" fillId="14"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46"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5" xfId="0" applyFont="1" applyFill="1" applyBorder="1" applyAlignment="1">
      <alignment horizontal="left" vertical="center" wrapText="1"/>
    </xf>
    <xf numFmtId="0" fontId="9" fillId="7" borderId="7" xfId="0" applyFont="1" applyFill="1" applyBorder="1" applyAlignment="1">
      <alignment horizontal="left" vertical="center" wrapText="1"/>
    </xf>
    <xf numFmtId="0" fontId="35" fillId="0" borderId="0" xfId="0" applyFont="1" applyAlignment="1">
      <alignment horizontal="center" vertical="center" wrapText="1"/>
    </xf>
    <xf numFmtId="0" fontId="35" fillId="0" borderId="0" xfId="0" applyFont="1" applyAlignment="1">
      <alignment vertical="center" wrapText="1"/>
    </xf>
    <xf numFmtId="0" fontId="47" fillId="14" borderId="1" xfId="0" applyFont="1" applyFill="1" applyBorder="1" applyAlignment="1">
      <alignment horizontal="center" vertical="center"/>
    </xf>
    <xf numFmtId="0" fontId="35" fillId="0" borderId="0" xfId="0" applyFont="1" applyAlignment="1">
      <alignment horizontal="left" vertical="center" wrapText="1"/>
    </xf>
    <xf numFmtId="0" fontId="9" fillId="7" borderId="5" xfId="0" applyFont="1" applyFill="1" applyBorder="1" applyAlignment="1">
      <alignment horizontal="center" vertical="center" wrapText="1"/>
    </xf>
    <xf numFmtId="0" fontId="40" fillId="0" borderId="1" xfId="0" applyFont="1" applyBorder="1" applyAlignment="1">
      <alignment horizontal="center" vertical="center" wrapText="1"/>
    </xf>
    <xf numFmtId="0" fontId="48" fillId="9" borderId="1" xfId="0" applyFont="1" applyFill="1" applyBorder="1" applyAlignment="1">
      <alignment horizontal="center" vertical="center" wrapText="1"/>
    </xf>
    <xf numFmtId="0" fontId="41" fillId="14" borderId="1" xfId="0" applyFont="1" applyFill="1" applyBorder="1" applyAlignment="1">
      <alignment vertical="center" wrapText="1"/>
    </xf>
    <xf numFmtId="0" fontId="48" fillId="5" borderId="1" xfId="0" applyFont="1" applyFill="1" applyBorder="1" applyAlignment="1">
      <alignment horizontal="center" vertical="center" wrapText="1"/>
    </xf>
    <xf numFmtId="0" fontId="49" fillId="13" borderId="1" xfId="0" applyFont="1" applyFill="1" applyBorder="1" applyAlignment="1">
      <alignment horizontal="center" vertical="center" wrapText="1"/>
    </xf>
    <xf numFmtId="0" fontId="49" fillId="9"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5"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50" fillId="0" borderId="1" xfId="2" applyFont="1" applyBorder="1" applyAlignment="1">
      <alignment vertical="center" wrapText="1"/>
    </xf>
    <xf numFmtId="0" fontId="53" fillId="12" borderId="1" xfId="2" applyFont="1" applyFill="1" applyBorder="1" applyAlignment="1">
      <alignment horizontal="center" vertical="center" textRotation="90" wrapText="1"/>
    </xf>
    <xf numFmtId="0" fontId="1" fillId="0" borderId="1" xfId="2" applyBorder="1" applyAlignment="1">
      <alignment horizontal="left" vertical="center" wrapText="1"/>
    </xf>
    <xf numFmtId="0" fontId="1" fillId="0" borderId="1" xfId="2" applyBorder="1" applyAlignment="1">
      <alignment horizontal="center" vertical="center" wrapText="1"/>
    </xf>
    <xf numFmtId="0" fontId="54" fillId="0" borderId="1" xfId="2" applyFont="1" applyBorder="1" applyAlignment="1">
      <alignment horizontal="left" vertical="center" wrapText="1"/>
    </xf>
    <xf numFmtId="0" fontId="1" fillId="0" borderId="1" xfId="2" applyBorder="1" applyAlignment="1">
      <alignment vertical="center"/>
    </xf>
    <xf numFmtId="2" fontId="53" fillId="0" borderId="1" xfId="2" applyNumberFormat="1" applyFont="1" applyBorder="1" applyAlignment="1">
      <alignment horizontal="center" vertical="center"/>
    </xf>
    <xf numFmtId="0" fontId="47" fillId="16" borderId="1" xfId="2" applyFont="1" applyFill="1" applyBorder="1" applyAlignment="1">
      <alignment horizontal="center" vertical="center" wrapText="1"/>
    </xf>
    <xf numFmtId="0" fontId="52" fillId="10" borderId="1" xfId="2" applyFont="1" applyFill="1" applyBorder="1" applyAlignment="1">
      <alignment horizontal="center" vertical="center" wrapText="1"/>
    </xf>
    <xf numFmtId="0" fontId="52" fillId="16" borderId="1" xfId="2" applyFont="1" applyFill="1" applyBorder="1" applyAlignment="1">
      <alignment horizontal="center" vertical="center" wrapText="1"/>
    </xf>
    <xf numFmtId="0" fontId="52" fillId="10" borderId="1" xfId="2" applyFont="1" applyFill="1" applyBorder="1" applyAlignment="1">
      <alignment horizontal="left" vertical="center" wrapText="1"/>
    </xf>
    <xf numFmtId="2" fontId="52" fillId="10" borderId="1" xfId="2" applyNumberFormat="1" applyFont="1" applyFill="1" applyBorder="1" applyAlignment="1">
      <alignment horizontal="center" vertical="center" wrapText="1"/>
    </xf>
    <xf numFmtId="0" fontId="55" fillId="0" borderId="1" xfId="0" applyFont="1" applyBorder="1"/>
    <xf numFmtId="0" fontId="1" fillId="0" borderId="2" xfId="2" applyBorder="1" applyAlignment="1">
      <alignment horizontal="left" vertical="center" wrapText="1"/>
    </xf>
    <xf numFmtId="0" fontId="1" fillId="0" borderId="4" xfId="2" applyBorder="1" applyAlignment="1">
      <alignment horizontal="left" vertical="center" wrapText="1"/>
    </xf>
    <xf numFmtId="0" fontId="1" fillId="0" borderId="6" xfId="2" applyBorder="1" applyAlignment="1">
      <alignment horizontal="left" vertical="center" wrapText="1"/>
    </xf>
    <xf numFmtId="0" fontId="1" fillId="0" borderId="1" xfId="2" applyBorder="1" applyAlignment="1">
      <alignment vertical="center" wrapText="1"/>
    </xf>
    <xf numFmtId="0" fontId="1" fillId="0" borderId="0" xfId="2" applyAlignment="1">
      <alignment horizontal="left" vertical="center" wrapText="1"/>
    </xf>
    <xf numFmtId="0" fontId="1" fillId="0" borderId="0" xfId="2" applyAlignment="1">
      <alignment vertical="center"/>
    </xf>
    <xf numFmtId="2" fontId="1" fillId="0" borderId="1" xfId="2" applyNumberFormat="1" applyBorder="1" applyAlignment="1">
      <alignment vertical="center"/>
    </xf>
    <xf numFmtId="0" fontId="47" fillId="10" borderId="1" xfId="2" applyFont="1" applyFill="1" applyBorder="1" applyAlignment="1">
      <alignment horizontal="center" vertical="center" wrapText="1"/>
    </xf>
    <xf numFmtId="0" fontId="16" fillId="7" borderId="1" xfId="2" applyFont="1" applyFill="1" applyBorder="1" applyAlignment="1">
      <alignment horizontal="center" vertical="center"/>
    </xf>
    <xf numFmtId="0" fontId="1" fillId="0" borderId="5" xfId="2" applyBorder="1" applyAlignment="1">
      <alignment horizontal="center" vertical="center" wrapText="1"/>
    </xf>
    <xf numFmtId="0" fontId="1" fillId="0" borderId="3" xfId="2" applyBorder="1" applyAlignment="1">
      <alignment horizontal="left" vertical="center" wrapText="1"/>
    </xf>
    <xf numFmtId="0" fontId="15" fillId="16" borderId="1" xfId="2" applyFont="1" applyFill="1" applyBorder="1" applyAlignment="1">
      <alignment horizontal="center" vertical="center" wrapText="1"/>
    </xf>
    <xf numFmtId="0" fontId="13" fillId="16" borderId="1" xfId="2" applyFont="1" applyFill="1" applyBorder="1" applyAlignment="1">
      <alignment horizontal="center" vertical="center" wrapText="1"/>
    </xf>
    <xf numFmtId="0" fontId="15" fillId="10" borderId="1" xfId="2" applyFont="1" applyFill="1" applyBorder="1" applyAlignment="1">
      <alignment horizontal="center" vertical="center" wrapText="1"/>
    </xf>
    <xf numFmtId="0" fontId="13" fillId="10" borderId="1" xfId="2" applyFont="1" applyFill="1" applyBorder="1" applyAlignment="1">
      <alignment horizontal="center" vertical="center" wrapText="1"/>
    </xf>
    <xf numFmtId="2" fontId="0" fillId="0" borderId="0" xfId="0" applyNumberFormat="1" applyAlignment="1">
      <alignment horizontal="left" vertical="center" wrapText="1"/>
    </xf>
    <xf numFmtId="165" fontId="35" fillId="0" borderId="0" xfId="0" applyNumberFormat="1" applyFont="1"/>
    <xf numFmtId="0" fontId="34" fillId="0" borderId="1" xfId="0" applyFont="1" applyBorder="1" applyAlignment="1">
      <alignment horizontal="center" vertical="center" wrapText="1"/>
    </xf>
    <xf numFmtId="0" fontId="15" fillId="10" borderId="1" xfId="2" applyFont="1" applyFill="1" applyBorder="1" applyAlignment="1">
      <alignment horizontal="left" vertical="center" wrapText="1"/>
    </xf>
    <xf numFmtId="2" fontId="15" fillId="10" borderId="1" xfId="2" applyNumberFormat="1" applyFont="1" applyFill="1" applyBorder="1" applyAlignment="1">
      <alignment horizontal="center" vertical="center" wrapText="1"/>
    </xf>
    <xf numFmtId="2" fontId="15" fillId="10" borderId="1" xfId="2" applyNumberFormat="1" applyFont="1" applyFill="1" applyBorder="1" applyAlignment="1">
      <alignment horizontal="center" vertical="center"/>
    </xf>
    <xf numFmtId="2" fontId="15" fillId="16" borderId="1" xfId="2" applyNumberFormat="1" applyFont="1" applyFill="1" applyBorder="1" applyAlignment="1">
      <alignment horizontal="center" vertical="center" wrapText="1"/>
    </xf>
    <xf numFmtId="0" fontId="53" fillId="10" borderId="1" xfId="2" applyFont="1" applyFill="1" applyBorder="1" applyAlignment="1">
      <alignment horizontal="left" vertical="center" wrapText="1"/>
    </xf>
    <xf numFmtId="2" fontId="53" fillId="10" borderId="1" xfId="2" applyNumberFormat="1" applyFont="1" applyFill="1" applyBorder="1" applyAlignment="1">
      <alignment horizontal="center" vertical="center" wrapText="1"/>
    </xf>
    <xf numFmtId="0" fontId="53" fillId="10" borderId="6" xfId="2" applyFont="1" applyFill="1" applyBorder="1" applyAlignment="1">
      <alignment horizontal="left" vertical="center" wrapText="1"/>
    </xf>
    <xf numFmtId="0" fontId="15" fillId="10" borderId="1" xfId="2" applyFont="1" applyFill="1" applyBorder="1" applyAlignment="1">
      <alignment horizontal="center" vertical="center"/>
    </xf>
    <xf numFmtId="0" fontId="12" fillId="3" borderId="0" xfId="2" applyFont="1" applyFill="1" applyAlignment="1">
      <alignment horizontal="center" vertical="center"/>
    </xf>
    <xf numFmtId="0" fontId="35" fillId="0" borderId="0" xfId="0" applyFont="1" applyAlignment="1">
      <alignment horizontal="center" vertical="center"/>
    </xf>
    <xf numFmtId="0" fontId="34"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8" fillId="14" borderId="16" xfId="0" applyFont="1" applyFill="1" applyBorder="1" applyAlignment="1">
      <alignment horizontal="center" vertical="center" wrapText="1"/>
    </xf>
    <xf numFmtId="0" fontId="38" fillId="14" borderId="0" xfId="0" applyFont="1" applyFill="1" applyAlignment="1">
      <alignment horizontal="center" vertical="center" wrapText="1"/>
    </xf>
    <xf numFmtId="0" fontId="35" fillId="0" borderId="16" xfId="0" applyFont="1" applyBorder="1" applyAlignment="1">
      <alignment horizontal="center"/>
    </xf>
    <xf numFmtId="0" fontId="35" fillId="0" borderId="0" xfId="0" applyFont="1" applyAlignment="1">
      <alignment horizontal="center"/>
    </xf>
    <xf numFmtId="0" fontId="38" fillId="14" borderId="1" xfId="0" applyFont="1" applyFill="1" applyBorder="1" applyAlignment="1">
      <alignment horizontal="center" vertical="center" wrapText="1"/>
    </xf>
    <xf numFmtId="0" fontId="38" fillId="14" borderId="3"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9" fillId="0" borderId="7" xfId="0" applyFont="1" applyBorder="1" applyAlignment="1">
      <alignment horizontal="left" vertical="center" wrapText="1"/>
    </xf>
    <xf numFmtId="0" fontId="14" fillId="0" borderId="5" xfId="1" applyBorder="1" applyAlignment="1">
      <alignment horizontal="left"/>
    </xf>
    <xf numFmtId="0" fontId="9" fillId="0" borderId="12" xfId="0" applyFont="1" applyBorder="1" applyAlignment="1">
      <alignment horizontal="left"/>
    </xf>
    <xf numFmtId="0" fontId="9" fillId="0" borderId="7" xfId="0" applyFont="1" applyBorder="1" applyAlignment="1">
      <alignment horizontal="left"/>
    </xf>
    <xf numFmtId="0" fontId="34" fillId="0" borderId="5"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7" xfId="0" applyFont="1" applyBorder="1" applyAlignment="1">
      <alignment horizontal="center" vertical="center" wrapText="1"/>
    </xf>
    <xf numFmtId="0" fontId="38" fillId="14" borderId="13" xfId="0" applyFont="1" applyFill="1" applyBorder="1" applyAlignment="1">
      <alignment horizontal="left" vertical="center" wrapText="1"/>
    </xf>
    <xf numFmtId="0" fontId="38" fillId="14" borderId="14" xfId="0" applyFont="1" applyFill="1" applyBorder="1" applyAlignment="1">
      <alignment horizontal="left" vertical="center" wrapText="1"/>
    </xf>
    <xf numFmtId="0" fontId="38" fillId="14" borderId="9" xfId="0" applyFont="1" applyFill="1" applyBorder="1" applyAlignment="1">
      <alignment horizontal="left" vertical="center" wrapText="1"/>
    </xf>
    <xf numFmtId="0" fontId="38" fillId="14" borderId="5" xfId="0" applyFont="1" applyFill="1" applyBorder="1" applyAlignment="1">
      <alignment horizontal="left" vertical="center" wrapText="1"/>
    </xf>
    <xf numFmtId="0" fontId="36" fillId="0" borderId="12" xfId="0" applyFont="1" applyBorder="1" applyAlignment="1">
      <alignment horizontal="left" vertical="center"/>
    </xf>
    <xf numFmtId="0" fontId="36" fillId="0" borderId="7" xfId="0" applyFont="1" applyBorder="1" applyAlignment="1">
      <alignment horizontal="left" vertical="center"/>
    </xf>
    <xf numFmtId="0" fontId="34" fillId="0" borderId="12" xfId="0" applyFont="1" applyBorder="1" applyAlignment="1">
      <alignment horizontal="left"/>
    </xf>
    <xf numFmtId="0" fontId="34" fillId="0" borderId="7" xfId="0" applyFont="1" applyBorder="1" applyAlignment="1">
      <alignment horizontal="left"/>
    </xf>
    <xf numFmtId="0" fontId="9" fillId="0" borderId="5" xfId="0" applyFont="1" applyBorder="1" applyAlignment="1">
      <alignment vertical="center" wrapText="1"/>
    </xf>
    <xf numFmtId="0" fontId="9" fillId="0" borderId="12" xfId="0" applyFont="1" applyBorder="1" applyAlignment="1">
      <alignment vertical="center" wrapText="1"/>
    </xf>
    <xf numFmtId="0" fontId="9" fillId="0" borderId="7" xfId="0" applyFont="1" applyBorder="1" applyAlignment="1">
      <alignment vertical="center" wrapText="1"/>
    </xf>
    <xf numFmtId="0" fontId="38" fillId="14" borderId="3" xfId="0" applyFont="1" applyFill="1" applyBorder="1" applyAlignment="1">
      <alignment horizontal="left" vertical="center" wrapText="1"/>
    </xf>
    <xf numFmtId="0" fontId="38" fillId="14" borderId="10" xfId="0" applyFont="1" applyFill="1" applyBorder="1" applyAlignment="1">
      <alignment horizontal="left" vertical="center" wrapText="1"/>
    </xf>
    <xf numFmtId="0" fontId="34" fillId="0" borderId="5" xfId="0" applyFont="1" applyBorder="1" applyAlignment="1">
      <alignment vertical="center" wrapText="1"/>
    </xf>
    <xf numFmtId="0" fontId="34" fillId="0" borderId="12" xfId="0" applyFont="1" applyBorder="1" applyAlignment="1">
      <alignment vertical="center" wrapText="1"/>
    </xf>
    <xf numFmtId="0" fontId="34" fillId="0" borderId="7" xfId="0" applyFont="1" applyBorder="1" applyAlignment="1">
      <alignment vertical="center" wrapText="1"/>
    </xf>
    <xf numFmtId="0" fontId="38" fillId="14" borderId="1" xfId="0" applyFont="1" applyFill="1" applyBorder="1" applyAlignment="1">
      <alignment horizontal="left" vertical="center" wrapText="1"/>
    </xf>
    <xf numFmtId="0" fontId="34" fillId="0" borderId="5" xfId="0" applyFont="1" applyBorder="1" applyAlignment="1">
      <alignment horizontal="left"/>
    </xf>
    <xf numFmtId="0" fontId="56" fillId="7" borderId="5"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7" xfId="0" applyFont="1" applyFill="1" applyBorder="1" applyAlignment="1">
      <alignment horizontal="center" vertical="center" wrapText="1"/>
    </xf>
    <xf numFmtId="0" fontId="40" fillId="0" borderId="1" xfId="0" applyFont="1" applyBorder="1" applyAlignment="1">
      <alignment horizontal="left" vertical="center" wrapText="1"/>
    </xf>
    <xf numFmtId="0" fontId="35" fillId="5" borderId="1"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41" fillId="14" borderId="1" xfId="0" applyFont="1" applyFill="1" applyBorder="1" applyAlignment="1">
      <alignment horizontal="center" vertical="center"/>
    </xf>
    <xf numFmtId="0" fontId="35" fillId="0" borderId="1" xfId="0" applyFont="1" applyBorder="1" applyAlignment="1">
      <alignment horizontal="left" vertical="center" wrapText="1"/>
    </xf>
    <xf numFmtId="0" fontId="35" fillId="0" borderId="5"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2" xfId="0" applyFont="1" applyBorder="1" applyAlignment="1">
      <alignment horizontal="center" vertical="center"/>
    </xf>
    <xf numFmtId="0" fontId="35" fillId="0" borderId="1" xfId="0" applyFont="1" applyBorder="1" applyAlignment="1">
      <alignment horizontal="center" vertical="center" wrapText="1"/>
    </xf>
    <xf numFmtId="0" fontId="41" fillId="14"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40" fillId="0" borderId="1" xfId="0" applyFont="1" applyBorder="1" applyAlignment="1">
      <alignment horizontal="center" vertical="center"/>
    </xf>
    <xf numFmtId="0" fontId="40" fillId="0" borderId="5" xfId="0" applyFont="1" applyBorder="1" applyAlignment="1">
      <alignment horizontal="center" vertical="center"/>
    </xf>
    <xf numFmtId="0" fontId="40" fillId="0" borderId="12" xfId="0" applyFont="1" applyBorder="1" applyAlignment="1">
      <alignment horizontal="center" vertical="center"/>
    </xf>
    <xf numFmtId="0" fontId="40" fillId="0" borderId="7" xfId="0" applyFont="1" applyBorder="1" applyAlignment="1">
      <alignment horizontal="center" vertical="center"/>
    </xf>
    <xf numFmtId="0" fontId="35" fillId="0" borderId="5" xfId="0" applyFont="1" applyBorder="1" applyAlignment="1">
      <alignment horizontal="left" vertical="center" wrapText="1"/>
    </xf>
    <xf numFmtId="0" fontId="35" fillId="0" borderId="12" xfId="0" applyFont="1" applyBorder="1" applyAlignment="1">
      <alignment horizontal="left" vertical="center"/>
    </xf>
    <xf numFmtId="0" fontId="35" fillId="0" borderId="7" xfId="0" applyFont="1" applyBorder="1" applyAlignment="1">
      <alignment horizontal="left" vertical="center"/>
    </xf>
    <xf numFmtId="0" fontId="35" fillId="0" borderId="1" xfId="0" applyFont="1" applyBorder="1" applyAlignment="1">
      <alignment horizontal="center" vertical="center"/>
    </xf>
    <xf numFmtId="0" fontId="41" fillId="14" borderId="5" xfId="3" applyFont="1" applyFill="1" applyBorder="1" applyAlignment="1">
      <alignment horizontal="center" vertical="center" wrapText="1"/>
    </xf>
    <xf numFmtId="0" fontId="41" fillId="14" borderId="7" xfId="3" applyFont="1" applyFill="1" applyBorder="1" applyAlignment="1">
      <alignment horizontal="center" vertical="center" wrapText="1"/>
    </xf>
    <xf numFmtId="0" fontId="39" fillId="7" borderId="1" xfId="0" applyFont="1" applyFill="1" applyBorder="1" applyAlignment="1">
      <alignment horizontal="center" vertical="center"/>
    </xf>
    <xf numFmtId="0" fontId="40" fillId="7" borderId="13" xfId="0" applyFont="1" applyFill="1" applyBorder="1" applyAlignment="1">
      <alignment horizontal="center" vertical="center" wrapText="1"/>
    </xf>
    <xf numFmtId="0" fontId="40" fillId="7" borderId="16"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40" fillId="7" borderId="14" xfId="0" applyFont="1" applyFill="1" applyBorder="1" applyAlignment="1">
      <alignment horizontal="center" vertical="center" wrapText="1"/>
    </xf>
    <xf numFmtId="0" fontId="40" fillId="7" borderId="0" xfId="0" applyFont="1" applyFill="1" applyAlignment="1">
      <alignment horizontal="center" vertical="center" wrapText="1"/>
    </xf>
    <xf numFmtId="0" fontId="40" fillId="7" borderId="18" xfId="0" applyFont="1" applyFill="1" applyBorder="1" applyAlignment="1">
      <alignment horizontal="center" vertical="center" wrapText="1"/>
    </xf>
    <xf numFmtId="0" fontId="40" fillId="7" borderId="9"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40" fillId="7" borderId="8" xfId="0" applyFont="1" applyFill="1" applyBorder="1" applyAlignment="1">
      <alignment horizontal="center" vertical="center" wrapText="1"/>
    </xf>
    <xf numFmtId="0" fontId="41" fillId="14" borderId="3" xfId="0" applyFont="1" applyFill="1" applyBorder="1" applyAlignment="1">
      <alignment horizontal="center" vertical="center" wrapText="1"/>
    </xf>
    <xf numFmtId="0" fontId="41" fillId="14" borderId="15" xfId="0" applyFont="1" applyFill="1" applyBorder="1" applyAlignment="1">
      <alignment horizontal="center" vertical="center" wrapText="1"/>
    </xf>
    <xf numFmtId="0" fontId="41" fillId="14" borderId="10"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1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5"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7" borderId="5" xfId="0" applyFont="1" applyFill="1" applyBorder="1" applyAlignment="1">
      <alignment horizontal="left" vertical="center"/>
    </xf>
    <xf numFmtId="0" fontId="9" fillId="7" borderId="7" xfId="0" applyFont="1" applyFill="1" applyBorder="1" applyAlignment="1">
      <alignment horizontal="left" vertical="center"/>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41" fillId="14" borderId="3" xfId="0" applyFont="1" applyFill="1" applyBorder="1" applyAlignment="1">
      <alignment horizontal="center" vertical="center"/>
    </xf>
    <xf numFmtId="0" fontId="41" fillId="14" borderId="15" xfId="0" applyFont="1" applyFill="1" applyBorder="1" applyAlignment="1">
      <alignment horizontal="center" vertical="center"/>
    </xf>
    <xf numFmtId="0" fontId="41" fillId="14" borderId="10" xfId="0" applyFont="1" applyFill="1" applyBorder="1" applyAlignment="1">
      <alignment horizontal="center" vertical="center"/>
    </xf>
    <xf numFmtId="0" fontId="41" fillId="14" borderId="5" xfId="0" applyFont="1" applyFill="1" applyBorder="1" applyAlignment="1">
      <alignment horizontal="center" vertical="center" wrapText="1"/>
    </xf>
    <xf numFmtId="0" fontId="41" fillId="14" borderId="12" xfId="0" applyFont="1" applyFill="1" applyBorder="1" applyAlignment="1">
      <alignment horizontal="center" vertical="center" wrapText="1"/>
    </xf>
    <xf numFmtId="0" fontId="41" fillId="14" borderId="7"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46" fillId="7" borderId="1" xfId="0" applyFont="1" applyFill="1" applyBorder="1" applyAlignment="1">
      <alignment horizontal="center" vertical="center" wrapText="1"/>
    </xf>
    <xf numFmtId="0" fontId="40" fillId="7" borderId="13" xfId="0" applyFont="1" applyFill="1" applyBorder="1" applyAlignment="1">
      <alignment horizontal="center" vertical="center"/>
    </xf>
    <xf numFmtId="0" fontId="40" fillId="7" borderId="16" xfId="0" applyFont="1" applyFill="1" applyBorder="1" applyAlignment="1">
      <alignment horizontal="center" vertical="center"/>
    </xf>
    <xf numFmtId="0" fontId="40" fillId="7" borderId="17" xfId="0" applyFont="1" applyFill="1" applyBorder="1" applyAlignment="1">
      <alignment horizontal="center" vertical="center"/>
    </xf>
    <xf numFmtId="0" fontId="40" fillId="7" borderId="14" xfId="0" applyFont="1" applyFill="1" applyBorder="1" applyAlignment="1">
      <alignment horizontal="center" vertical="center"/>
    </xf>
    <xf numFmtId="0" fontId="40" fillId="7" borderId="0" xfId="0" applyFont="1" applyFill="1" applyAlignment="1">
      <alignment horizontal="center" vertical="center"/>
    </xf>
    <xf numFmtId="0" fontId="40" fillId="7" borderId="18" xfId="0" applyFont="1" applyFill="1" applyBorder="1" applyAlignment="1">
      <alignment horizontal="center" vertical="center"/>
    </xf>
    <xf numFmtId="0" fontId="40" fillId="7" borderId="9" xfId="0" applyFont="1" applyFill="1" applyBorder="1" applyAlignment="1">
      <alignment horizontal="center" vertical="center"/>
    </xf>
    <xf numFmtId="0" fontId="40" fillId="7" borderId="11" xfId="0" applyFont="1" applyFill="1" applyBorder="1" applyAlignment="1">
      <alignment horizontal="center" vertical="center"/>
    </xf>
    <xf numFmtId="0" fontId="40" fillId="7" borderId="8"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7" xfId="0" applyFont="1" applyFill="1" applyBorder="1" applyAlignment="1">
      <alignment horizontal="center" vertical="center"/>
    </xf>
    <xf numFmtId="0" fontId="9" fillId="7" borderId="0" xfId="0" applyFont="1" applyFill="1" applyAlignment="1">
      <alignment horizontal="center" vertical="center"/>
    </xf>
    <xf numFmtId="0" fontId="9" fillId="7" borderId="18" xfId="0" applyFont="1" applyFill="1" applyBorder="1" applyAlignment="1">
      <alignment horizontal="center" vertical="center"/>
    </xf>
    <xf numFmtId="0" fontId="9" fillId="7" borderId="11" xfId="0" applyFont="1" applyFill="1" applyBorder="1" applyAlignment="1">
      <alignment horizontal="center" vertical="center"/>
    </xf>
    <xf numFmtId="0" fontId="9" fillId="7" borderId="8" xfId="0" applyFont="1" applyFill="1" applyBorder="1" applyAlignment="1">
      <alignment horizontal="center" vertical="center"/>
    </xf>
    <xf numFmtId="0" fontId="41" fillId="14" borderId="13" xfId="0" applyFont="1" applyFill="1" applyBorder="1" applyAlignment="1">
      <alignment horizontal="center" vertical="center"/>
    </xf>
    <xf numFmtId="0" fontId="41" fillId="14" borderId="16" xfId="0" applyFont="1" applyFill="1" applyBorder="1" applyAlignment="1">
      <alignment horizontal="center" vertical="center"/>
    </xf>
    <xf numFmtId="0" fontId="41" fillId="14" borderId="17" xfId="0" applyFont="1" applyFill="1" applyBorder="1" applyAlignment="1">
      <alignment horizontal="center" vertical="center"/>
    </xf>
    <xf numFmtId="0" fontId="41" fillId="14" borderId="9" xfId="0" applyFont="1" applyFill="1" applyBorder="1" applyAlignment="1">
      <alignment horizontal="center" vertical="center"/>
    </xf>
    <xf numFmtId="0" fontId="41" fillId="14" borderId="11" xfId="0" applyFont="1" applyFill="1" applyBorder="1" applyAlignment="1">
      <alignment horizontal="center" vertical="center"/>
    </xf>
    <xf numFmtId="0" fontId="41" fillId="14" borderId="8" xfId="0" applyFont="1" applyFill="1" applyBorder="1" applyAlignment="1">
      <alignment horizontal="center" vertical="center"/>
    </xf>
    <xf numFmtId="0" fontId="41" fillId="14" borderId="5" xfId="0" applyFont="1" applyFill="1" applyBorder="1" applyAlignment="1">
      <alignment horizontal="center" vertical="center"/>
    </xf>
    <xf numFmtId="0" fontId="41" fillId="14" borderId="7" xfId="0" applyFont="1" applyFill="1" applyBorder="1" applyAlignment="1">
      <alignment horizontal="center" vertical="center"/>
    </xf>
    <xf numFmtId="0" fontId="41" fillId="14" borderId="13" xfId="0" applyFont="1" applyFill="1" applyBorder="1" applyAlignment="1">
      <alignment horizontal="center" vertical="center" wrapText="1"/>
    </xf>
    <xf numFmtId="0" fontId="41" fillId="14" borderId="16" xfId="0" applyFont="1" applyFill="1" applyBorder="1" applyAlignment="1">
      <alignment horizontal="center" vertical="center" wrapText="1"/>
    </xf>
    <xf numFmtId="0" fontId="15" fillId="11" borderId="1" xfId="0" applyFont="1" applyFill="1" applyBorder="1" applyAlignment="1">
      <alignment horizontal="center" vertical="center"/>
    </xf>
    <xf numFmtId="0" fontId="16" fillId="0" borderId="1" xfId="0" applyFont="1" applyBorder="1" applyAlignment="1">
      <alignment horizontal="center" vertical="center" wrapText="1"/>
    </xf>
    <xf numFmtId="0" fontId="15" fillId="11" borderId="1" xfId="0" applyFont="1" applyFill="1" applyBorder="1" applyAlignment="1">
      <alignment horizontal="center" vertical="center" wrapText="1"/>
    </xf>
    <xf numFmtId="0" fontId="41" fillId="14" borderId="14" xfId="0" applyFont="1" applyFill="1" applyBorder="1" applyAlignment="1">
      <alignment horizontal="center" vertical="center" wrapText="1"/>
    </xf>
    <xf numFmtId="0" fontId="41" fillId="14" borderId="0" xfId="0" applyFont="1" applyFill="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xf>
    <xf numFmtId="0" fontId="13" fillId="15" borderId="1" xfId="0" applyFont="1" applyFill="1" applyBorder="1" applyAlignment="1">
      <alignment horizontal="center" vertical="center"/>
    </xf>
    <xf numFmtId="0" fontId="0" fillId="15" borderId="1" xfId="0" applyFill="1" applyBorder="1" applyAlignment="1">
      <alignment horizontal="center" vertical="center"/>
    </xf>
    <xf numFmtId="0" fontId="13" fillId="15" borderId="16" xfId="0" applyFont="1" applyFill="1" applyBorder="1" applyAlignment="1">
      <alignment horizontal="center" vertical="center"/>
    </xf>
    <xf numFmtId="0" fontId="0" fillId="15" borderId="16" xfId="0" applyFill="1" applyBorder="1" applyAlignment="1">
      <alignment horizontal="center" vertical="center"/>
    </xf>
    <xf numFmtId="0" fontId="0" fillId="15" borderId="17" xfId="0" applyFill="1" applyBorder="1" applyAlignment="1">
      <alignment horizontal="center" vertical="center"/>
    </xf>
    <xf numFmtId="0" fontId="0" fillId="0" borderId="1" xfId="0" applyBorder="1" applyAlignment="1">
      <alignment horizontal="center" vertical="center"/>
    </xf>
    <xf numFmtId="0" fontId="12" fillId="13" borderId="0" xfId="0" applyFont="1" applyFill="1" applyAlignment="1">
      <alignment horizontal="center" vertical="center"/>
    </xf>
    <xf numFmtId="0" fontId="0" fillId="13" borderId="0" xfId="0" applyFill="1" applyAlignment="1">
      <alignment horizontal="center" vertical="center"/>
    </xf>
    <xf numFmtId="0" fontId="0" fillId="13" borderId="18" xfId="0" applyFill="1" applyBorder="1" applyAlignment="1">
      <alignment horizontal="center" vertical="center"/>
    </xf>
    <xf numFmtId="0" fontId="0" fillId="5" borderId="0" xfId="0" applyFill="1" applyAlignment="1">
      <alignment horizontal="center" vertical="center"/>
    </xf>
    <xf numFmtId="0" fontId="0" fillId="5" borderId="18" xfId="0" applyFill="1" applyBorder="1" applyAlignment="1">
      <alignment horizontal="center" vertical="center"/>
    </xf>
    <xf numFmtId="0" fontId="12" fillId="6" borderId="11" xfId="0" applyFont="1" applyFill="1" applyBorder="1" applyAlignment="1">
      <alignment horizontal="center" vertical="center"/>
    </xf>
    <xf numFmtId="0" fontId="0" fillId="6" borderId="11" xfId="0" applyFill="1" applyBorder="1" applyAlignment="1">
      <alignment horizontal="center" vertical="center"/>
    </xf>
    <xf numFmtId="0" fontId="0" fillId="6" borderId="8" xfId="0" applyFill="1" applyBorder="1" applyAlignment="1">
      <alignment horizontal="center" vertical="center"/>
    </xf>
    <xf numFmtId="0" fontId="16" fillId="5" borderId="0" xfId="0" applyFont="1" applyFill="1" applyAlignment="1">
      <alignment horizontal="center" vertical="center"/>
    </xf>
    <xf numFmtId="0" fontId="16" fillId="5" borderId="18" xfId="0" applyFont="1" applyFill="1" applyBorder="1" applyAlignment="1">
      <alignment horizontal="center" vertical="center"/>
    </xf>
    <xf numFmtId="0" fontId="12" fillId="6" borderId="0" xfId="0" applyFont="1" applyFill="1" applyAlignment="1">
      <alignment horizontal="center" vertical="center"/>
    </xf>
    <xf numFmtId="0" fontId="0" fillId="6" borderId="0" xfId="0" applyFill="1" applyAlignment="1">
      <alignment horizontal="center" vertical="center"/>
    </xf>
    <xf numFmtId="0" fontId="0" fillId="6" borderId="18" xfId="0" applyFill="1" applyBorder="1" applyAlignment="1">
      <alignment horizontal="center" vertical="center"/>
    </xf>
    <xf numFmtId="0" fontId="51" fillId="10" borderId="1" xfId="2" applyFont="1" applyFill="1" applyBorder="1" applyAlignment="1">
      <alignment horizontal="center" vertical="center" wrapText="1"/>
    </xf>
    <xf numFmtId="0" fontId="52" fillId="10" borderId="5" xfId="2" applyFont="1" applyFill="1" applyBorder="1" applyAlignment="1">
      <alignment horizontal="center" vertical="center"/>
    </xf>
    <xf numFmtId="0" fontId="52" fillId="10" borderId="12" xfId="2" applyFont="1" applyFill="1" applyBorder="1" applyAlignment="1">
      <alignment horizontal="center" vertical="center"/>
    </xf>
    <xf numFmtId="0" fontId="52" fillId="10" borderId="7" xfId="2" applyFont="1" applyFill="1" applyBorder="1" applyAlignment="1">
      <alignment horizontal="center" vertical="center"/>
    </xf>
    <xf numFmtId="0" fontId="47" fillId="10" borderId="3" xfId="2" applyFont="1" applyFill="1" applyBorder="1" applyAlignment="1">
      <alignment horizontal="center" vertical="center" wrapText="1"/>
    </xf>
    <xf numFmtId="0" fontId="53" fillId="10" borderId="1" xfId="2" applyFont="1" applyFill="1" applyBorder="1" applyAlignment="1">
      <alignment horizontal="center" vertical="center"/>
    </xf>
    <xf numFmtId="0" fontId="53" fillId="10" borderId="5" xfId="2" applyFont="1" applyFill="1" applyBorder="1" applyAlignment="1">
      <alignment horizontal="center" vertical="center"/>
    </xf>
    <xf numFmtId="0" fontId="53" fillId="10" borderId="12" xfId="2" applyFont="1" applyFill="1" applyBorder="1" applyAlignment="1">
      <alignment horizontal="center" vertical="center"/>
    </xf>
    <xf numFmtId="0" fontId="53" fillId="10" borderId="7" xfId="2" applyFont="1" applyFill="1" applyBorder="1" applyAlignment="1">
      <alignment horizontal="center" vertical="center"/>
    </xf>
    <xf numFmtId="0" fontId="53" fillId="10" borderId="13" xfId="2" applyFont="1" applyFill="1" applyBorder="1" applyAlignment="1">
      <alignment horizontal="center" vertical="center"/>
    </xf>
    <xf numFmtId="0" fontId="53" fillId="10" borderId="16" xfId="2" applyFont="1" applyFill="1" applyBorder="1" applyAlignment="1">
      <alignment horizontal="center" vertical="center"/>
    </xf>
    <xf numFmtId="0" fontId="53" fillId="10" borderId="19" xfId="2" applyFont="1" applyFill="1" applyBorder="1" applyAlignment="1">
      <alignment horizontal="center" vertical="center"/>
    </xf>
    <xf numFmtId="0" fontId="37" fillId="10" borderId="3" xfId="2" applyFont="1" applyFill="1" applyBorder="1" applyAlignment="1">
      <alignment horizontal="center" vertical="center" wrapText="1"/>
    </xf>
    <xf numFmtId="0" fontId="24" fillId="10" borderId="5" xfId="2" applyFont="1" applyFill="1" applyBorder="1" applyAlignment="1">
      <alignment horizontal="center" vertical="center"/>
    </xf>
    <xf numFmtId="0" fontId="24" fillId="10" borderId="12" xfId="2" applyFont="1" applyFill="1" applyBorder="1" applyAlignment="1">
      <alignment horizontal="center" vertical="center"/>
    </xf>
    <xf numFmtId="0" fontId="24" fillId="10" borderId="7" xfId="2" applyFont="1" applyFill="1" applyBorder="1" applyAlignment="1">
      <alignment horizontal="center" vertical="center"/>
    </xf>
    <xf numFmtId="0" fontId="15" fillId="10" borderId="5" xfId="2" applyFont="1" applyFill="1" applyBorder="1" applyAlignment="1">
      <alignment horizontal="center" vertical="center" wrapText="1"/>
    </xf>
    <xf numFmtId="0" fontId="15" fillId="10" borderId="12" xfId="2" applyFont="1" applyFill="1" applyBorder="1" applyAlignment="1">
      <alignment horizontal="center" vertical="center" wrapText="1"/>
    </xf>
    <xf numFmtId="0" fontId="15" fillId="10" borderId="7" xfId="2" applyFont="1" applyFill="1" applyBorder="1" applyAlignment="1">
      <alignment horizontal="center" vertical="center" wrapText="1"/>
    </xf>
    <xf numFmtId="0" fontId="37" fillId="10" borderId="5" xfId="2" applyFont="1" applyFill="1" applyBorder="1" applyAlignment="1">
      <alignment horizontal="center" vertical="center" wrapText="1"/>
    </xf>
    <xf numFmtId="0" fontId="37" fillId="10" borderId="12" xfId="2" applyFont="1" applyFill="1" applyBorder="1" applyAlignment="1">
      <alignment horizontal="center" vertical="center" wrapText="1"/>
    </xf>
    <xf numFmtId="0" fontId="15" fillId="10" borderId="5" xfId="2" applyFont="1" applyFill="1" applyBorder="1" applyAlignment="1">
      <alignment horizontal="center" vertical="center"/>
    </xf>
    <xf numFmtId="0" fontId="15" fillId="10" borderId="12" xfId="2" applyFont="1" applyFill="1" applyBorder="1" applyAlignment="1">
      <alignment horizontal="center" vertical="center"/>
    </xf>
    <xf numFmtId="0" fontId="17" fillId="0" borderId="0" xfId="0" applyFont="1" applyAlignment="1">
      <alignment horizontal="center" vertical="center" wrapText="1" readingOrder="1"/>
    </xf>
    <xf numFmtId="0" fontId="15" fillId="16" borderId="1" xfId="2" applyFont="1" applyFill="1" applyBorder="1" applyAlignment="1">
      <alignment horizontal="center" vertical="center" wrapText="1"/>
    </xf>
    <xf numFmtId="0" fontId="37" fillId="10" borderId="1" xfId="2" applyFont="1" applyFill="1" applyBorder="1" applyAlignment="1">
      <alignment horizontal="center" vertical="center" wrapText="1"/>
    </xf>
    <xf numFmtId="0" fontId="6" fillId="0" borderId="0" xfId="0" applyFont="1" applyAlignment="1">
      <alignment horizontal="center" vertical="center" wrapText="1" readingOrder="1"/>
    </xf>
    <xf numFmtId="0" fontId="16" fillId="3" borderId="0" xfId="2" applyFont="1" applyFill="1" applyAlignment="1">
      <alignment horizontal="center"/>
    </xf>
  </cellXfs>
  <cellStyles count="4">
    <cellStyle name="Hipervínculo" xfId="1" builtinId="8"/>
    <cellStyle name="Normal" xfId="0" builtinId="0"/>
    <cellStyle name="Normal 2" xfId="2" xr:uid="{00000000-0005-0000-0000-000002000000}"/>
    <cellStyle name="Normal 3" xfId="3" xr:uid="{00000000-0005-0000-0000-000003000000}"/>
  </cellStyles>
  <dxfs count="8">
    <dxf>
      <font>
        <color rgb="FF99FF33"/>
      </font>
    </dxf>
    <dxf>
      <font>
        <color rgb="FF99FF33"/>
      </font>
    </dxf>
    <dxf>
      <font>
        <color rgb="FF99FF33"/>
      </font>
    </dxf>
    <dxf>
      <font>
        <color rgb="FF99FF33"/>
      </font>
    </dxf>
    <dxf>
      <font>
        <color rgb="FF99FF33"/>
      </font>
    </dxf>
    <dxf>
      <font>
        <color rgb="FF99FF33"/>
      </font>
    </dxf>
    <dxf>
      <font>
        <color rgb="FF99FF33"/>
      </font>
    </dxf>
    <dxf>
      <font>
        <color rgb="FF99FF33"/>
      </font>
    </dxf>
  </dxfs>
  <tableStyles count="0" defaultTableStyle="TableStyleMedium9"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1089660</xdr:colOff>
      <xdr:row>18</xdr:row>
      <xdr:rowOff>53340</xdr:rowOff>
    </xdr:from>
    <xdr:to>
      <xdr:col>3</xdr:col>
      <xdr:colOff>68580</xdr:colOff>
      <xdr:row>19</xdr:row>
      <xdr:rowOff>99060</xdr:rowOff>
    </xdr:to>
    <xdr:sp macro="" textlink="">
      <xdr:nvSpPr>
        <xdr:cNvPr id="2" name="CuadroTexto 1">
          <a:extLst>
            <a:ext uri="{FF2B5EF4-FFF2-40B4-BE49-F238E27FC236}">
              <a16:creationId xmlns:a16="http://schemas.microsoft.com/office/drawing/2014/main" id="{DE2DE2E6-C8EC-7E72-D859-31C86CAAF71A}"/>
            </a:ext>
          </a:extLst>
        </xdr:cNvPr>
        <xdr:cNvSpPr txBox="1"/>
      </xdr:nvSpPr>
      <xdr:spPr>
        <a:xfrm>
          <a:off x="4343400" y="4747260"/>
          <a:ext cx="8991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jornada mañana</a:t>
          </a:r>
        </a:p>
      </xdr:txBody>
    </xdr:sp>
    <xdr:clientData/>
  </xdr:twoCellAnchor>
  <xdr:twoCellAnchor>
    <xdr:from>
      <xdr:col>2</xdr:col>
      <xdr:colOff>1097280</xdr:colOff>
      <xdr:row>19</xdr:row>
      <xdr:rowOff>121920</xdr:rowOff>
    </xdr:from>
    <xdr:to>
      <xdr:col>3</xdr:col>
      <xdr:colOff>76200</xdr:colOff>
      <xdr:row>20</xdr:row>
      <xdr:rowOff>22860</xdr:rowOff>
    </xdr:to>
    <xdr:sp macro="" textlink="">
      <xdr:nvSpPr>
        <xdr:cNvPr id="3" name="CuadroTexto 2">
          <a:extLst>
            <a:ext uri="{FF2B5EF4-FFF2-40B4-BE49-F238E27FC236}">
              <a16:creationId xmlns:a16="http://schemas.microsoft.com/office/drawing/2014/main" id="{CBCB3717-3A87-4CD9-888A-080FBE53F90A}"/>
            </a:ext>
          </a:extLst>
        </xdr:cNvPr>
        <xdr:cNvSpPr txBox="1"/>
      </xdr:nvSpPr>
      <xdr:spPr>
        <a:xfrm>
          <a:off x="4351020" y="5074920"/>
          <a:ext cx="8991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jornada tarde</a:t>
          </a:r>
        </a:p>
      </xdr:txBody>
    </xdr:sp>
    <xdr:clientData/>
  </xdr:twoCellAnchor>
  <xdr:twoCellAnchor>
    <xdr:from>
      <xdr:col>3</xdr:col>
      <xdr:colOff>845820</xdr:colOff>
      <xdr:row>18</xdr:row>
      <xdr:rowOff>76200</xdr:rowOff>
    </xdr:from>
    <xdr:to>
      <xdr:col>4</xdr:col>
      <xdr:colOff>99060</xdr:colOff>
      <xdr:row>19</xdr:row>
      <xdr:rowOff>121920</xdr:rowOff>
    </xdr:to>
    <xdr:sp macro="" textlink="">
      <xdr:nvSpPr>
        <xdr:cNvPr id="4" name="CuadroTexto 3">
          <a:extLst>
            <a:ext uri="{FF2B5EF4-FFF2-40B4-BE49-F238E27FC236}">
              <a16:creationId xmlns:a16="http://schemas.microsoft.com/office/drawing/2014/main" id="{7CBE46EE-AF71-4A83-93BD-058B6A07EEB5}"/>
            </a:ext>
          </a:extLst>
        </xdr:cNvPr>
        <xdr:cNvSpPr txBox="1"/>
      </xdr:nvSpPr>
      <xdr:spPr>
        <a:xfrm>
          <a:off x="6019800" y="4770120"/>
          <a:ext cx="8991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jornada mañana</a:t>
          </a:r>
        </a:p>
      </xdr:txBody>
    </xdr:sp>
    <xdr:clientData/>
  </xdr:twoCellAnchor>
  <xdr:twoCellAnchor>
    <xdr:from>
      <xdr:col>3</xdr:col>
      <xdr:colOff>853440</xdr:colOff>
      <xdr:row>19</xdr:row>
      <xdr:rowOff>121920</xdr:rowOff>
    </xdr:from>
    <xdr:to>
      <xdr:col>4</xdr:col>
      <xdr:colOff>106680</xdr:colOff>
      <xdr:row>20</xdr:row>
      <xdr:rowOff>22860</xdr:rowOff>
    </xdr:to>
    <xdr:sp macro="" textlink="">
      <xdr:nvSpPr>
        <xdr:cNvPr id="5" name="CuadroTexto 4">
          <a:extLst>
            <a:ext uri="{FF2B5EF4-FFF2-40B4-BE49-F238E27FC236}">
              <a16:creationId xmlns:a16="http://schemas.microsoft.com/office/drawing/2014/main" id="{99A1D46F-B3E3-4888-8D2D-519C027E472B}"/>
            </a:ext>
          </a:extLst>
        </xdr:cNvPr>
        <xdr:cNvSpPr txBox="1"/>
      </xdr:nvSpPr>
      <xdr:spPr>
        <a:xfrm>
          <a:off x="6027420" y="5074920"/>
          <a:ext cx="8991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jornada tarde</a:t>
          </a:r>
        </a:p>
      </xdr:txBody>
    </xdr:sp>
    <xdr:clientData/>
  </xdr:twoCellAnchor>
  <xdr:twoCellAnchor>
    <xdr:from>
      <xdr:col>4</xdr:col>
      <xdr:colOff>1525484</xdr:colOff>
      <xdr:row>17</xdr:row>
      <xdr:rowOff>1005345</xdr:rowOff>
    </xdr:from>
    <xdr:to>
      <xdr:col>4</xdr:col>
      <xdr:colOff>2424644</xdr:colOff>
      <xdr:row>19</xdr:row>
      <xdr:rowOff>79169</xdr:rowOff>
    </xdr:to>
    <xdr:sp macro="" textlink="">
      <xdr:nvSpPr>
        <xdr:cNvPr id="6" name="CuadroTexto 5">
          <a:extLst>
            <a:ext uri="{FF2B5EF4-FFF2-40B4-BE49-F238E27FC236}">
              <a16:creationId xmlns:a16="http://schemas.microsoft.com/office/drawing/2014/main" id="{F16DFBBC-8F15-4753-83F2-2A7244F515FB}"/>
            </a:ext>
          </a:extLst>
        </xdr:cNvPr>
        <xdr:cNvSpPr txBox="1"/>
      </xdr:nvSpPr>
      <xdr:spPr>
        <a:xfrm>
          <a:off x="8334003" y="5211189"/>
          <a:ext cx="899160" cy="34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jornada mañana</a:t>
          </a:r>
        </a:p>
      </xdr:txBody>
    </xdr:sp>
    <xdr:clientData/>
  </xdr:twoCellAnchor>
  <xdr:twoCellAnchor>
    <xdr:from>
      <xdr:col>4</xdr:col>
      <xdr:colOff>1470660</xdr:colOff>
      <xdr:row>19</xdr:row>
      <xdr:rowOff>114300</xdr:rowOff>
    </xdr:from>
    <xdr:to>
      <xdr:col>4</xdr:col>
      <xdr:colOff>2369820</xdr:colOff>
      <xdr:row>19</xdr:row>
      <xdr:rowOff>350520</xdr:rowOff>
    </xdr:to>
    <xdr:sp macro="" textlink="">
      <xdr:nvSpPr>
        <xdr:cNvPr id="7" name="CuadroTexto 6">
          <a:extLst>
            <a:ext uri="{FF2B5EF4-FFF2-40B4-BE49-F238E27FC236}">
              <a16:creationId xmlns:a16="http://schemas.microsoft.com/office/drawing/2014/main" id="{6C16CD14-C77A-461C-BF47-90F3072791D8}"/>
            </a:ext>
          </a:extLst>
        </xdr:cNvPr>
        <xdr:cNvSpPr txBox="1"/>
      </xdr:nvSpPr>
      <xdr:spPr>
        <a:xfrm>
          <a:off x="8290560" y="5067300"/>
          <a:ext cx="8991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jornada tarde</a:t>
          </a:r>
        </a:p>
      </xdr:txBody>
    </xdr:sp>
    <xdr:clientData/>
  </xdr:twoCellAnchor>
  <xdr:twoCellAnchor editAs="oneCell">
    <xdr:from>
      <xdr:col>1</xdr:col>
      <xdr:colOff>1043940</xdr:colOff>
      <xdr:row>20</xdr:row>
      <xdr:rowOff>284874</xdr:rowOff>
    </xdr:from>
    <xdr:to>
      <xdr:col>4</xdr:col>
      <xdr:colOff>480060</xdr:colOff>
      <xdr:row>20</xdr:row>
      <xdr:rowOff>2537990</xdr:rowOff>
    </xdr:to>
    <xdr:pic>
      <xdr:nvPicPr>
        <xdr:cNvPr id="11" name="Imagen 10">
          <a:extLst>
            <a:ext uri="{FF2B5EF4-FFF2-40B4-BE49-F238E27FC236}">
              <a16:creationId xmlns:a16="http://schemas.microsoft.com/office/drawing/2014/main" id="{58CF1C4A-2DC1-E8C1-86FF-3A75FB7FF49C}"/>
            </a:ext>
          </a:extLst>
        </xdr:cNvPr>
        <xdr:cNvPicPr>
          <a:picLocks noChangeAspect="1"/>
        </xdr:cNvPicPr>
      </xdr:nvPicPr>
      <xdr:blipFill>
        <a:blip xmlns:r="http://schemas.openxmlformats.org/officeDocument/2006/relationships" r:embed="rId1"/>
        <a:stretch>
          <a:fillRect/>
        </a:stretch>
      </xdr:blipFill>
      <xdr:spPr>
        <a:xfrm>
          <a:off x="2684177" y="5696366"/>
          <a:ext cx="4602222" cy="2253116"/>
        </a:xfrm>
        <a:prstGeom prst="rect">
          <a:avLst/>
        </a:prstGeom>
      </xdr:spPr>
    </xdr:pic>
    <xdr:clientData/>
  </xdr:twoCellAnchor>
  <xdr:twoCellAnchor>
    <xdr:from>
      <xdr:col>1</xdr:col>
      <xdr:colOff>131030</xdr:colOff>
      <xdr:row>21</xdr:row>
      <xdr:rowOff>66988</xdr:rowOff>
    </xdr:from>
    <xdr:to>
      <xdr:col>5</xdr:col>
      <xdr:colOff>45797</xdr:colOff>
      <xdr:row>39</xdr:row>
      <xdr:rowOff>3475141</xdr:rowOff>
    </xdr:to>
    <xdr:grpSp>
      <xdr:nvGrpSpPr>
        <xdr:cNvPr id="30" name="Grupo 29">
          <a:extLst>
            <a:ext uri="{FF2B5EF4-FFF2-40B4-BE49-F238E27FC236}">
              <a16:creationId xmlns:a16="http://schemas.microsoft.com/office/drawing/2014/main" id="{4C0F9D24-1090-48AF-91B7-5942513A6C6B}"/>
            </a:ext>
          </a:extLst>
        </xdr:cNvPr>
        <xdr:cNvGrpSpPr/>
      </xdr:nvGrpSpPr>
      <xdr:grpSpPr>
        <a:xfrm>
          <a:off x="1773563" y="8618321"/>
          <a:ext cx="7754901" cy="11485353"/>
          <a:chOff x="1726295" y="8190319"/>
          <a:chExt cx="7754541" cy="11665746"/>
        </a:xfrm>
      </xdr:grpSpPr>
      <xdr:grpSp>
        <xdr:nvGrpSpPr>
          <xdr:cNvPr id="31" name="Grupo 30">
            <a:extLst>
              <a:ext uri="{FF2B5EF4-FFF2-40B4-BE49-F238E27FC236}">
                <a16:creationId xmlns:a16="http://schemas.microsoft.com/office/drawing/2014/main" id="{52DE5C28-0E55-FC6B-923B-919C0E4530C8}"/>
              </a:ext>
            </a:extLst>
          </xdr:cNvPr>
          <xdr:cNvGrpSpPr/>
        </xdr:nvGrpSpPr>
        <xdr:grpSpPr>
          <a:xfrm>
            <a:off x="1726295" y="8190319"/>
            <a:ext cx="7672854" cy="7808728"/>
            <a:chOff x="1726295" y="8190319"/>
            <a:chExt cx="7672854" cy="7808728"/>
          </a:xfrm>
        </xdr:grpSpPr>
        <xdr:pic>
          <xdr:nvPicPr>
            <xdr:cNvPr id="33" name="Imagen 32">
              <a:extLst>
                <a:ext uri="{FF2B5EF4-FFF2-40B4-BE49-F238E27FC236}">
                  <a16:creationId xmlns:a16="http://schemas.microsoft.com/office/drawing/2014/main" id="{F232C938-5992-6C21-1FDD-7BDF89FCFA0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750" r="1439" b="659"/>
            <a:stretch/>
          </xdr:blipFill>
          <xdr:spPr>
            <a:xfrm>
              <a:off x="1726295" y="8190319"/>
              <a:ext cx="7672854" cy="3917568"/>
            </a:xfrm>
            <a:prstGeom prst="rect">
              <a:avLst/>
            </a:prstGeom>
          </xdr:spPr>
        </xdr:pic>
        <xdr:pic>
          <xdr:nvPicPr>
            <xdr:cNvPr id="34" name="Imagen 33">
              <a:extLst>
                <a:ext uri="{FF2B5EF4-FFF2-40B4-BE49-F238E27FC236}">
                  <a16:creationId xmlns:a16="http://schemas.microsoft.com/office/drawing/2014/main" id="{F307FA59-467C-5FF6-19F7-54B74E08068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62" r="1088"/>
            <a:stretch/>
          </xdr:blipFill>
          <xdr:spPr>
            <a:xfrm>
              <a:off x="1733813" y="12078089"/>
              <a:ext cx="7645854" cy="3920958"/>
            </a:xfrm>
            <a:prstGeom prst="rect">
              <a:avLst/>
            </a:prstGeom>
          </xdr:spPr>
        </xdr:pic>
      </xdr:grpSp>
      <xdr:pic>
        <xdr:nvPicPr>
          <xdr:cNvPr id="32" name="Imagen 31">
            <a:extLst>
              <a:ext uri="{FF2B5EF4-FFF2-40B4-BE49-F238E27FC236}">
                <a16:creationId xmlns:a16="http://schemas.microsoft.com/office/drawing/2014/main" id="{6B6D93A5-290C-7499-0B31-1B4FD15307E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2864"/>
          <a:stretch/>
        </xdr:blipFill>
        <xdr:spPr>
          <a:xfrm>
            <a:off x="1741799" y="15998125"/>
            <a:ext cx="7739037" cy="3857940"/>
          </a:xfrm>
          <a:prstGeom prst="rect">
            <a:avLst/>
          </a:prstGeom>
        </xdr:spPr>
      </xdr:pic>
    </xdr:grpSp>
    <xdr:clientData/>
  </xdr:twoCellAnchor>
  <xdr:twoCellAnchor editAs="oneCell">
    <xdr:from>
      <xdr:col>6</xdr:col>
      <xdr:colOff>0</xdr:colOff>
      <xdr:row>5</xdr:row>
      <xdr:rowOff>0</xdr:rowOff>
    </xdr:from>
    <xdr:to>
      <xdr:col>6</xdr:col>
      <xdr:colOff>304800</xdr:colOff>
      <xdr:row>6</xdr:row>
      <xdr:rowOff>114300</xdr:rowOff>
    </xdr:to>
    <xdr:sp macro="" textlink="">
      <xdr:nvSpPr>
        <xdr:cNvPr id="4097" name="AutoShape 1" descr="Escudo">
          <a:extLst>
            <a:ext uri="{FF2B5EF4-FFF2-40B4-BE49-F238E27FC236}">
              <a16:creationId xmlns:a16="http://schemas.microsoft.com/office/drawing/2014/main" id="{A2BF9F75-4A60-25CA-1CC1-4124776B7107}"/>
            </a:ext>
          </a:extLst>
        </xdr:cNvPr>
        <xdr:cNvSpPr>
          <a:spLocks noChangeAspect="1" noChangeArrowheads="1"/>
        </xdr:cNvSpPr>
      </xdr:nvSpPr>
      <xdr:spPr bwMode="auto">
        <a:xfrm>
          <a:off x="102793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xdr:row>
      <xdr:rowOff>0</xdr:rowOff>
    </xdr:from>
    <xdr:to>
      <xdr:col>6</xdr:col>
      <xdr:colOff>304800</xdr:colOff>
      <xdr:row>2</xdr:row>
      <xdr:rowOff>22860</xdr:rowOff>
    </xdr:to>
    <xdr:sp macro="" textlink="">
      <xdr:nvSpPr>
        <xdr:cNvPr id="4098" name="AutoShape 2" descr="Escudo">
          <a:extLst>
            <a:ext uri="{FF2B5EF4-FFF2-40B4-BE49-F238E27FC236}">
              <a16:creationId xmlns:a16="http://schemas.microsoft.com/office/drawing/2014/main" id="{111518DD-2018-8FE5-3440-2983EC7090F7}"/>
            </a:ext>
          </a:extLst>
        </xdr:cNvPr>
        <xdr:cNvSpPr>
          <a:spLocks noChangeAspect="1" noChangeArrowheads="1"/>
        </xdr:cNvSpPr>
      </xdr:nvSpPr>
      <xdr:spPr bwMode="auto">
        <a:xfrm>
          <a:off x="10279380" y="87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xdr:row>
      <xdr:rowOff>0</xdr:rowOff>
    </xdr:from>
    <xdr:to>
      <xdr:col>6</xdr:col>
      <xdr:colOff>304800</xdr:colOff>
      <xdr:row>2</xdr:row>
      <xdr:rowOff>22860</xdr:rowOff>
    </xdr:to>
    <xdr:sp macro="" textlink="">
      <xdr:nvSpPr>
        <xdr:cNvPr id="4100" name="AutoShape 4">
          <a:extLst>
            <a:ext uri="{FF2B5EF4-FFF2-40B4-BE49-F238E27FC236}">
              <a16:creationId xmlns:a16="http://schemas.microsoft.com/office/drawing/2014/main" id="{80540898-9098-5BCE-F6C5-2E4039F89273}"/>
            </a:ext>
          </a:extLst>
        </xdr:cNvPr>
        <xdr:cNvSpPr>
          <a:spLocks noChangeAspect="1" noChangeArrowheads="1"/>
        </xdr:cNvSpPr>
      </xdr:nvSpPr>
      <xdr:spPr bwMode="auto">
        <a:xfrm>
          <a:off x="10279380" y="87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286987</xdr:colOff>
      <xdr:row>0</xdr:row>
      <xdr:rowOff>69274</xdr:rowOff>
    </xdr:from>
    <xdr:to>
      <xdr:col>0</xdr:col>
      <xdr:colOff>1271767</xdr:colOff>
      <xdr:row>0</xdr:row>
      <xdr:rowOff>851066</xdr:rowOff>
    </xdr:to>
    <xdr:pic>
      <xdr:nvPicPr>
        <xdr:cNvPr id="36" name="Imagen 35">
          <a:extLst>
            <a:ext uri="{FF2B5EF4-FFF2-40B4-BE49-F238E27FC236}">
              <a16:creationId xmlns:a16="http://schemas.microsoft.com/office/drawing/2014/main" id="{B9F11264-C85B-ADA0-6456-F73CC9D7E1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6987" y="69274"/>
          <a:ext cx="984780" cy="781792"/>
        </a:xfrm>
        <a:prstGeom prst="rect">
          <a:avLst/>
        </a:prstGeom>
      </xdr:spPr>
    </xdr:pic>
    <xdr:clientData/>
  </xdr:twoCellAnchor>
  <xdr:twoCellAnchor>
    <xdr:from>
      <xdr:col>1</xdr:col>
      <xdr:colOff>1444833</xdr:colOff>
      <xdr:row>21</xdr:row>
      <xdr:rowOff>1504208</xdr:rowOff>
    </xdr:from>
    <xdr:to>
      <xdr:col>2</xdr:col>
      <xdr:colOff>204968</xdr:colOff>
      <xdr:row>21</xdr:row>
      <xdr:rowOff>1865835</xdr:rowOff>
    </xdr:to>
    <xdr:sp macro="" textlink="">
      <xdr:nvSpPr>
        <xdr:cNvPr id="38" name="Elipse 37">
          <a:extLst>
            <a:ext uri="{FF2B5EF4-FFF2-40B4-BE49-F238E27FC236}">
              <a16:creationId xmlns:a16="http://schemas.microsoft.com/office/drawing/2014/main" id="{068292CB-A761-4533-B945-ECE19E158D3D}"/>
            </a:ext>
          </a:extLst>
        </xdr:cNvPr>
        <xdr:cNvSpPr/>
      </xdr:nvSpPr>
      <xdr:spPr bwMode="auto">
        <a:xfrm>
          <a:off x="3087586" y="9638805"/>
          <a:ext cx="363304" cy="361627"/>
        </a:xfrm>
        <a:prstGeom prst="ellipse">
          <a:avLst/>
        </a:prstGeom>
        <a:solidFill>
          <a:srgbClr val="00B050"/>
        </a:solidFill>
        <a:ln w="9360">
          <a:solidFill>
            <a:srgbClr val="00B050"/>
          </a:solidFill>
          <a:round/>
          <a:headEnd/>
          <a:tailEnd/>
        </a:ln>
        <a:effectLst/>
      </xdr:spPr>
      <xdr:txBody>
        <a:bodyPr rtlCol="0" anchor="ctr"/>
        <a:lstStyle/>
        <a:p>
          <a:pPr algn="l"/>
          <a:endParaRPr lang="es-CO" sz="1100"/>
        </a:p>
      </xdr:txBody>
    </xdr:sp>
    <xdr:clientData/>
  </xdr:twoCellAnchor>
  <xdr:twoCellAnchor>
    <xdr:from>
      <xdr:col>2</xdr:col>
      <xdr:colOff>237507</xdr:colOff>
      <xdr:row>21</xdr:row>
      <xdr:rowOff>1622962</xdr:rowOff>
    </xdr:from>
    <xdr:to>
      <xdr:col>2</xdr:col>
      <xdr:colOff>1217221</xdr:colOff>
      <xdr:row>21</xdr:row>
      <xdr:rowOff>2394858</xdr:rowOff>
    </xdr:to>
    <xdr:sp macro="" textlink="">
      <xdr:nvSpPr>
        <xdr:cNvPr id="39" name="CuadroTexto 38">
          <a:extLst>
            <a:ext uri="{FF2B5EF4-FFF2-40B4-BE49-F238E27FC236}">
              <a16:creationId xmlns:a16="http://schemas.microsoft.com/office/drawing/2014/main" id="{13A91ADA-EE0A-F274-8F53-2985B7D01693}"/>
            </a:ext>
          </a:extLst>
        </xdr:cNvPr>
        <xdr:cNvSpPr txBox="1"/>
      </xdr:nvSpPr>
      <xdr:spPr>
        <a:xfrm>
          <a:off x="3483429" y="9757559"/>
          <a:ext cx="979714" cy="771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PUNTO DE ENCUENTRO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493058</xdr:colOff>
      <xdr:row>0</xdr:row>
      <xdr:rowOff>0</xdr:rowOff>
    </xdr:from>
    <xdr:to>
      <xdr:col>0</xdr:col>
      <xdr:colOff>1477838</xdr:colOff>
      <xdr:row>2</xdr:row>
      <xdr:rowOff>378380</xdr:rowOff>
    </xdr:to>
    <xdr:pic>
      <xdr:nvPicPr>
        <xdr:cNvPr id="2" name="Imagen 1">
          <a:extLst>
            <a:ext uri="{FF2B5EF4-FFF2-40B4-BE49-F238E27FC236}">
              <a16:creationId xmlns:a16="http://schemas.microsoft.com/office/drawing/2014/main" id="{C1CDD226-DA7E-4EE3-BC8B-586F85E402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58" y="0"/>
          <a:ext cx="984780" cy="781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376518</xdr:colOff>
      <xdr:row>0</xdr:row>
      <xdr:rowOff>53788</xdr:rowOff>
    </xdr:from>
    <xdr:to>
      <xdr:col>0</xdr:col>
      <xdr:colOff>1361298</xdr:colOff>
      <xdr:row>2</xdr:row>
      <xdr:rowOff>423204</xdr:rowOff>
    </xdr:to>
    <xdr:pic>
      <xdr:nvPicPr>
        <xdr:cNvPr id="2" name="Imagen 1">
          <a:extLst>
            <a:ext uri="{FF2B5EF4-FFF2-40B4-BE49-F238E27FC236}">
              <a16:creationId xmlns:a16="http://schemas.microsoft.com/office/drawing/2014/main" id="{901AAE9C-AE4B-431D-8FB7-4D42F12B2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518" y="53788"/>
          <a:ext cx="984780" cy="781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941294</xdr:colOff>
      <xdr:row>0</xdr:row>
      <xdr:rowOff>107576</xdr:rowOff>
    </xdr:from>
    <xdr:to>
      <xdr:col>1</xdr:col>
      <xdr:colOff>70380</xdr:colOff>
      <xdr:row>3</xdr:row>
      <xdr:rowOff>163227</xdr:rowOff>
    </xdr:to>
    <xdr:pic>
      <xdr:nvPicPr>
        <xdr:cNvPr id="2" name="Imagen 1">
          <a:extLst>
            <a:ext uri="{FF2B5EF4-FFF2-40B4-BE49-F238E27FC236}">
              <a16:creationId xmlns:a16="http://schemas.microsoft.com/office/drawing/2014/main" id="{080AE6C6-E7FC-40FC-974A-7C3BEB62C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294" y="107576"/>
          <a:ext cx="984780" cy="781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1044677</xdr:colOff>
      <xdr:row>1</xdr:row>
      <xdr:rowOff>147483</xdr:rowOff>
    </xdr:from>
    <xdr:to>
      <xdr:col>0</xdr:col>
      <xdr:colOff>2029457</xdr:colOff>
      <xdr:row>1</xdr:row>
      <xdr:rowOff>929275</xdr:rowOff>
    </xdr:to>
    <xdr:pic>
      <xdr:nvPicPr>
        <xdr:cNvPr id="2" name="Imagen 1">
          <a:extLst>
            <a:ext uri="{FF2B5EF4-FFF2-40B4-BE49-F238E27FC236}">
              <a16:creationId xmlns:a16="http://schemas.microsoft.com/office/drawing/2014/main" id="{75E96CF4-BEA6-4042-88A7-06A19C75F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677" y="319548"/>
          <a:ext cx="984780" cy="7817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30</xdr:col>
      <xdr:colOff>0</xdr:colOff>
      <xdr:row>10</xdr:row>
      <xdr:rowOff>0</xdr:rowOff>
    </xdr:from>
    <xdr:to>
      <xdr:col>30</xdr:col>
      <xdr:colOff>0</xdr:colOff>
      <xdr:row>10</xdr:row>
      <xdr:rowOff>0</xdr:rowOff>
    </xdr:to>
    <xdr:sp macro="" textlink="">
      <xdr:nvSpPr>
        <xdr:cNvPr id="52683" name="Dibujo 3">
          <a:extLst>
            <a:ext uri="{FF2B5EF4-FFF2-40B4-BE49-F238E27FC236}">
              <a16:creationId xmlns:a16="http://schemas.microsoft.com/office/drawing/2014/main" id="{5F19C05F-1BD0-B769-08D2-586167D36BE0}"/>
            </a:ext>
          </a:extLst>
        </xdr:cNvPr>
        <xdr:cNvSpPr>
          <a:spLocks/>
        </xdr:cNvSpPr>
      </xdr:nvSpPr>
      <xdr:spPr bwMode="auto">
        <a:xfrm>
          <a:off x="27462480" y="608838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0000"/>
        </a:solidFill>
        <a:ln w="9525">
          <a:solidFill>
            <a:srgbClr val="000000"/>
          </a:solidFill>
          <a:round/>
          <a:headEnd/>
          <a:tailEnd/>
        </a:ln>
      </xdr:spPr>
    </xdr:sp>
    <xdr:clientData/>
  </xdr:twoCellAnchor>
  <xdr:twoCellAnchor>
    <xdr:from>
      <xdr:col>30</xdr:col>
      <xdr:colOff>0</xdr:colOff>
      <xdr:row>10</xdr:row>
      <xdr:rowOff>0</xdr:rowOff>
    </xdr:from>
    <xdr:to>
      <xdr:col>30</xdr:col>
      <xdr:colOff>0</xdr:colOff>
      <xdr:row>10</xdr:row>
      <xdr:rowOff>0</xdr:rowOff>
    </xdr:to>
    <xdr:sp macro="" textlink="">
      <xdr:nvSpPr>
        <xdr:cNvPr id="52684" name="Dibujo 4">
          <a:extLst>
            <a:ext uri="{FF2B5EF4-FFF2-40B4-BE49-F238E27FC236}">
              <a16:creationId xmlns:a16="http://schemas.microsoft.com/office/drawing/2014/main" id="{60E2A5A6-279D-70C6-CBF3-AF1D23A32B92}"/>
            </a:ext>
          </a:extLst>
        </xdr:cNvPr>
        <xdr:cNvSpPr>
          <a:spLocks/>
        </xdr:cNvSpPr>
      </xdr:nvSpPr>
      <xdr:spPr bwMode="auto">
        <a:xfrm>
          <a:off x="27462480" y="608838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FF00"/>
        </a:solidFill>
        <a:ln w="9525">
          <a:solidFill>
            <a:srgbClr val="000000"/>
          </a:solidFill>
          <a:round/>
          <a:headEnd/>
          <a:tailEnd/>
        </a:ln>
      </xdr:spPr>
    </xdr:sp>
    <xdr:clientData/>
  </xdr:twoCellAnchor>
  <xdr:twoCellAnchor>
    <xdr:from>
      <xdr:col>30</xdr:col>
      <xdr:colOff>0</xdr:colOff>
      <xdr:row>10</xdr:row>
      <xdr:rowOff>0</xdr:rowOff>
    </xdr:from>
    <xdr:to>
      <xdr:col>30</xdr:col>
      <xdr:colOff>0</xdr:colOff>
      <xdr:row>10</xdr:row>
      <xdr:rowOff>0</xdr:rowOff>
    </xdr:to>
    <xdr:sp macro="" textlink="">
      <xdr:nvSpPr>
        <xdr:cNvPr id="52685" name="Dibujo 5">
          <a:extLst>
            <a:ext uri="{FF2B5EF4-FFF2-40B4-BE49-F238E27FC236}">
              <a16:creationId xmlns:a16="http://schemas.microsoft.com/office/drawing/2014/main" id="{BECF6511-A66D-2E68-5890-381E95FB3851}"/>
            </a:ext>
          </a:extLst>
        </xdr:cNvPr>
        <xdr:cNvSpPr>
          <a:spLocks/>
        </xdr:cNvSpPr>
      </xdr:nvSpPr>
      <xdr:spPr bwMode="auto">
        <a:xfrm>
          <a:off x="27462480" y="608838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0000"/>
        </a:solidFill>
        <a:ln w="9525">
          <a:solidFill>
            <a:srgbClr val="000000"/>
          </a:solidFill>
          <a:round/>
          <a:headEnd/>
          <a:tailEnd/>
        </a:ln>
      </xdr:spPr>
    </xdr:sp>
    <xdr:clientData/>
  </xdr:twoCellAnchor>
  <xdr:twoCellAnchor>
    <xdr:from>
      <xdr:col>30</xdr:col>
      <xdr:colOff>0</xdr:colOff>
      <xdr:row>10</xdr:row>
      <xdr:rowOff>0</xdr:rowOff>
    </xdr:from>
    <xdr:to>
      <xdr:col>30</xdr:col>
      <xdr:colOff>0</xdr:colOff>
      <xdr:row>10</xdr:row>
      <xdr:rowOff>0</xdr:rowOff>
    </xdr:to>
    <xdr:sp macro="" textlink="">
      <xdr:nvSpPr>
        <xdr:cNvPr id="52686" name="Dibujo 6">
          <a:extLst>
            <a:ext uri="{FF2B5EF4-FFF2-40B4-BE49-F238E27FC236}">
              <a16:creationId xmlns:a16="http://schemas.microsoft.com/office/drawing/2014/main" id="{5489201A-FC30-7C76-3C58-7F542C07C66A}"/>
            </a:ext>
          </a:extLst>
        </xdr:cNvPr>
        <xdr:cNvSpPr>
          <a:spLocks/>
        </xdr:cNvSpPr>
      </xdr:nvSpPr>
      <xdr:spPr bwMode="auto">
        <a:xfrm>
          <a:off x="27462480" y="608838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FF00"/>
        </a:solidFill>
        <a:ln w="9525">
          <a:solidFill>
            <a:srgbClr val="000000"/>
          </a:solidFill>
          <a:round/>
          <a:headEnd/>
          <a:tailEnd/>
        </a:ln>
      </xdr:spPr>
    </xdr:sp>
    <xdr:clientData/>
  </xdr:twoCellAnchor>
  <xdr:twoCellAnchor>
    <xdr:from>
      <xdr:col>30</xdr:col>
      <xdr:colOff>0</xdr:colOff>
      <xdr:row>23</xdr:row>
      <xdr:rowOff>259080</xdr:rowOff>
    </xdr:from>
    <xdr:to>
      <xdr:col>30</xdr:col>
      <xdr:colOff>0</xdr:colOff>
      <xdr:row>23</xdr:row>
      <xdr:rowOff>548640</xdr:rowOff>
    </xdr:to>
    <xdr:sp macro="" textlink="">
      <xdr:nvSpPr>
        <xdr:cNvPr id="52687" name="Dibujo 9">
          <a:extLst>
            <a:ext uri="{FF2B5EF4-FFF2-40B4-BE49-F238E27FC236}">
              <a16:creationId xmlns:a16="http://schemas.microsoft.com/office/drawing/2014/main" id="{2E182F43-4C1C-05E9-E41C-558945CA1285}"/>
            </a:ext>
          </a:extLst>
        </xdr:cNvPr>
        <xdr:cNvSpPr>
          <a:spLocks/>
        </xdr:cNvSpPr>
      </xdr:nvSpPr>
      <xdr:spPr bwMode="auto">
        <a:xfrm>
          <a:off x="27462480" y="11155680"/>
          <a:ext cx="0" cy="10668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0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FF00"/>
        </a:solid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2688" name="Dibujo 10">
          <a:extLst>
            <a:ext uri="{FF2B5EF4-FFF2-40B4-BE49-F238E27FC236}">
              <a16:creationId xmlns:a16="http://schemas.microsoft.com/office/drawing/2014/main" id="{8FAF7713-9E3E-E6FE-FB1F-FD3AC4248196}"/>
            </a:ext>
          </a:extLst>
        </xdr:cNvPr>
        <xdr:cNvSpPr>
          <a:spLocks/>
        </xdr:cNvSpPr>
      </xdr:nvSpPr>
      <xdr:spPr bwMode="auto">
        <a:xfrm>
          <a:off x="27462480" y="112623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30</xdr:col>
      <xdr:colOff>0</xdr:colOff>
      <xdr:row>25</xdr:row>
      <xdr:rowOff>68580</xdr:rowOff>
    </xdr:from>
    <xdr:to>
      <xdr:col>30</xdr:col>
      <xdr:colOff>0</xdr:colOff>
      <xdr:row>25</xdr:row>
      <xdr:rowOff>175260</xdr:rowOff>
    </xdr:to>
    <xdr:sp macro="" textlink="">
      <xdr:nvSpPr>
        <xdr:cNvPr id="52689" name="Dibujo 11">
          <a:extLst>
            <a:ext uri="{FF2B5EF4-FFF2-40B4-BE49-F238E27FC236}">
              <a16:creationId xmlns:a16="http://schemas.microsoft.com/office/drawing/2014/main" id="{550EC765-FD64-2DCA-DE26-5366BE0D9D6A}"/>
            </a:ext>
          </a:extLst>
        </xdr:cNvPr>
        <xdr:cNvSpPr>
          <a:spLocks/>
        </xdr:cNvSpPr>
      </xdr:nvSpPr>
      <xdr:spPr bwMode="auto">
        <a:xfrm>
          <a:off x="27462480" y="11689080"/>
          <a:ext cx="0" cy="10668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0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0000"/>
        </a:solidFill>
        <a:ln w="9525">
          <a:solidFill>
            <a:srgbClr val="000000"/>
          </a:solidFill>
          <a:round/>
          <a:headEnd/>
          <a:tailEnd/>
        </a:ln>
      </xdr:spPr>
    </xdr:sp>
    <xdr:clientData/>
  </xdr:twoCellAnchor>
  <xdr:twoCellAnchor>
    <xdr:from>
      <xdr:col>30</xdr:col>
      <xdr:colOff>0</xdr:colOff>
      <xdr:row>29</xdr:row>
      <xdr:rowOff>228600</xdr:rowOff>
    </xdr:from>
    <xdr:to>
      <xdr:col>30</xdr:col>
      <xdr:colOff>0</xdr:colOff>
      <xdr:row>29</xdr:row>
      <xdr:rowOff>548640</xdr:rowOff>
    </xdr:to>
    <xdr:sp macro="" textlink="">
      <xdr:nvSpPr>
        <xdr:cNvPr id="52690" name="Dibujo 12">
          <a:extLst>
            <a:ext uri="{FF2B5EF4-FFF2-40B4-BE49-F238E27FC236}">
              <a16:creationId xmlns:a16="http://schemas.microsoft.com/office/drawing/2014/main" id="{9E731F44-64A6-3DA6-4E46-B384AB1304F0}"/>
            </a:ext>
          </a:extLst>
        </xdr:cNvPr>
        <xdr:cNvSpPr>
          <a:spLocks/>
        </xdr:cNvSpPr>
      </xdr:nvSpPr>
      <xdr:spPr bwMode="auto">
        <a:xfrm>
          <a:off x="27462480" y="1306068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30</xdr:col>
      <xdr:colOff>0</xdr:colOff>
      <xdr:row>28</xdr:row>
      <xdr:rowOff>0</xdr:rowOff>
    </xdr:from>
    <xdr:to>
      <xdr:col>30</xdr:col>
      <xdr:colOff>0</xdr:colOff>
      <xdr:row>29</xdr:row>
      <xdr:rowOff>0</xdr:rowOff>
    </xdr:to>
    <xdr:sp macro="" textlink="">
      <xdr:nvSpPr>
        <xdr:cNvPr id="52691" name="Dibujo 15">
          <a:extLst>
            <a:ext uri="{FF2B5EF4-FFF2-40B4-BE49-F238E27FC236}">
              <a16:creationId xmlns:a16="http://schemas.microsoft.com/office/drawing/2014/main" id="{BCE5B742-D663-C2EA-E7A4-E943481CF0E0}"/>
            </a:ext>
          </a:extLst>
        </xdr:cNvPr>
        <xdr:cNvSpPr>
          <a:spLocks/>
        </xdr:cNvSpPr>
      </xdr:nvSpPr>
      <xdr:spPr bwMode="auto">
        <a:xfrm>
          <a:off x="27462480" y="12877800"/>
          <a:ext cx="0" cy="182880"/>
        </a:xfrm>
        <a:custGeom>
          <a:avLst/>
          <a:gdLst>
            <a:gd name="T0" fmla="*/ 0 w 16384"/>
            <a:gd name="T1" fmla="*/ 0 h 16384"/>
            <a:gd name="T2" fmla="*/ 0 w 16384"/>
            <a:gd name="T3" fmla="*/ 2147483646 h 16384"/>
            <a:gd name="T4" fmla="*/ 0 w 16384"/>
            <a:gd name="T5" fmla="*/ 2147483646 h 16384"/>
            <a:gd name="T6" fmla="*/ 0 w 16384"/>
            <a:gd name="T7" fmla="*/ 2147483646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0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0000"/>
        </a:solidFill>
        <a:ln w="9525">
          <a:solidFill>
            <a:srgbClr val="000000"/>
          </a:solidFill>
          <a:round/>
          <a:headEnd/>
          <a:tailEnd/>
        </a:ln>
      </xdr:spPr>
    </xdr:sp>
    <xdr:clientData/>
  </xdr:twoCellAnchor>
  <xdr:twoCellAnchor>
    <xdr:from>
      <xdr:col>30</xdr:col>
      <xdr:colOff>0</xdr:colOff>
      <xdr:row>10</xdr:row>
      <xdr:rowOff>0</xdr:rowOff>
    </xdr:from>
    <xdr:to>
      <xdr:col>30</xdr:col>
      <xdr:colOff>0</xdr:colOff>
      <xdr:row>10</xdr:row>
      <xdr:rowOff>0</xdr:rowOff>
    </xdr:to>
    <xdr:sp macro="" textlink="">
      <xdr:nvSpPr>
        <xdr:cNvPr id="52692" name="Dibujo 8">
          <a:extLst>
            <a:ext uri="{FF2B5EF4-FFF2-40B4-BE49-F238E27FC236}">
              <a16:creationId xmlns:a16="http://schemas.microsoft.com/office/drawing/2014/main" id="{DF4DF747-6BFF-BC10-F525-F7DF187B7CCD}"/>
            </a:ext>
          </a:extLst>
        </xdr:cNvPr>
        <xdr:cNvSpPr>
          <a:spLocks/>
        </xdr:cNvSpPr>
      </xdr:nvSpPr>
      <xdr:spPr bwMode="auto">
        <a:xfrm>
          <a:off x="27462480" y="608838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0000"/>
        </a:solidFill>
        <a:ln w="9525">
          <a:solidFill>
            <a:srgbClr val="000000"/>
          </a:solidFill>
          <a:round/>
          <a:headEnd/>
          <a:tailEnd/>
        </a:ln>
      </xdr:spPr>
    </xdr:sp>
    <xdr:clientData/>
  </xdr:twoCellAnchor>
  <xdr:twoCellAnchor>
    <xdr:from>
      <xdr:col>30</xdr:col>
      <xdr:colOff>0</xdr:colOff>
      <xdr:row>27</xdr:row>
      <xdr:rowOff>0</xdr:rowOff>
    </xdr:from>
    <xdr:to>
      <xdr:col>30</xdr:col>
      <xdr:colOff>0</xdr:colOff>
      <xdr:row>27</xdr:row>
      <xdr:rowOff>0</xdr:rowOff>
    </xdr:to>
    <xdr:sp macro="" textlink="">
      <xdr:nvSpPr>
        <xdr:cNvPr id="52693" name="Dibujo 24">
          <a:extLst>
            <a:ext uri="{FF2B5EF4-FFF2-40B4-BE49-F238E27FC236}">
              <a16:creationId xmlns:a16="http://schemas.microsoft.com/office/drawing/2014/main" id="{76B00293-86B5-B6DF-9B4A-F6D18E738BC1}"/>
            </a:ext>
          </a:extLst>
        </xdr:cNvPr>
        <xdr:cNvSpPr>
          <a:spLocks/>
        </xdr:cNvSpPr>
      </xdr:nvSpPr>
      <xdr:spPr bwMode="auto">
        <a:xfrm>
          <a:off x="27462480" y="125120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30</xdr:col>
      <xdr:colOff>0</xdr:colOff>
      <xdr:row>26</xdr:row>
      <xdr:rowOff>312420</xdr:rowOff>
    </xdr:from>
    <xdr:to>
      <xdr:col>30</xdr:col>
      <xdr:colOff>0</xdr:colOff>
      <xdr:row>28</xdr:row>
      <xdr:rowOff>0</xdr:rowOff>
    </xdr:to>
    <xdr:sp macro="" textlink="">
      <xdr:nvSpPr>
        <xdr:cNvPr id="52694" name="Dibujo 15">
          <a:extLst>
            <a:ext uri="{FF2B5EF4-FFF2-40B4-BE49-F238E27FC236}">
              <a16:creationId xmlns:a16="http://schemas.microsoft.com/office/drawing/2014/main" id="{036235AB-1F9E-6889-9527-EDA6B212C031}"/>
            </a:ext>
          </a:extLst>
        </xdr:cNvPr>
        <xdr:cNvSpPr>
          <a:spLocks/>
        </xdr:cNvSpPr>
      </xdr:nvSpPr>
      <xdr:spPr bwMode="auto">
        <a:xfrm>
          <a:off x="27462480" y="12237720"/>
          <a:ext cx="0" cy="640080"/>
        </a:xfrm>
        <a:custGeom>
          <a:avLst/>
          <a:gdLst>
            <a:gd name="T0" fmla="*/ 0 w 16384"/>
            <a:gd name="T1" fmla="*/ 0 h 16384"/>
            <a:gd name="T2" fmla="*/ 0 w 16384"/>
            <a:gd name="T3" fmla="*/ 2147483646 h 16384"/>
            <a:gd name="T4" fmla="*/ 0 w 16384"/>
            <a:gd name="T5" fmla="*/ 2147483646 h 16384"/>
            <a:gd name="T6" fmla="*/ 0 w 16384"/>
            <a:gd name="T7" fmla="*/ 2147483646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0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0000"/>
        </a:solidFill>
        <a:ln w="9525">
          <a:solidFill>
            <a:srgbClr val="000000"/>
          </a:solidFill>
          <a:round/>
          <a:headEnd/>
          <a:tailEnd/>
        </a:ln>
      </xdr:spPr>
    </xdr:sp>
    <xdr:clientData/>
  </xdr:twoCellAnchor>
  <xdr:twoCellAnchor editAs="oneCell">
    <xdr:from>
      <xdr:col>0</xdr:col>
      <xdr:colOff>0</xdr:colOff>
      <xdr:row>1</xdr:row>
      <xdr:rowOff>0</xdr:rowOff>
    </xdr:from>
    <xdr:to>
      <xdr:col>0</xdr:col>
      <xdr:colOff>312420</xdr:colOff>
      <xdr:row>1</xdr:row>
      <xdr:rowOff>304800</xdr:rowOff>
    </xdr:to>
    <xdr:sp macro="" textlink="">
      <xdr:nvSpPr>
        <xdr:cNvPr id="52695" name="AutoShape 1953" descr="Universidad Simón Bolívar | Barranquilla">
          <a:extLst>
            <a:ext uri="{FF2B5EF4-FFF2-40B4-BE49-F238E27FC236}">
              <a16:creationId xmlns:a16="http://schemas.microsoft.com/office/drawing/2014/main" id="{4D388B2F-8E98-1AAA-1567-EA04E6253BFC}"/>
            </a:ext>
          </a:extLst>
        </xdr:cNvPr>
        <xdr:cNvSpPr>
          <a:spLocks noChangeAspect="1" noChangeArrowheads="1"/>
        </xdr:cNvSpPr>
      </xdr:nvSpPr>
      <xdr:spPr bwMode="auto">
        <a:xfrm>
          <a:off x="0" y="18288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968829</xdr:colOff>
      <xdr:row>1</xdr:row>
      <xdr:rowOff>97972</xdr:rowOff>
    </xdr:from>
    <xdr:to>
      <xdr:col>0</xdr:col>
      <xdr:colOff>1953609</xdr:colOff>
      <xdr:row>1</xdr:row>
      <xdr:rowOff>879764</xdr:rowOff>
    </xdr:to>
    <xdr:pic>
      <xdr:nvPicPr>
        <xdr:cNvPr id="2" name="Imagen 1">
          <a:extLst>
            <a:ext uri="{FF2B5EF4-FFF2-40B4-BE49-F238E27FC236}">
              <a16:creationId xmlns:a16="http://schemas.microsoft.com/office/drawing/2014/main" id="{B8A21F10-6ADC-4D66-B878-3F9943623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829" y="283029"/>
          <a:ext cx="984780" cy="7817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19</xdr:row>
      <xdr:rowOff>0</xdr:rowOff>
    </xdr:from>
    <xdr:to>
      <xdr:col>28</xdr:col>
      <xdr:colOff>0</xdr:colOff>
      <xdr:row>19</xdr:row>
      <xdr:rowOff>0</xdr:rowOff>
    </xdr:to>
    <xdr:sp macro="" textlink="">
      <xdr:nvSpPr>
        <xdr:cNvPr id="51726" name="Dibujo 10">
          <a:extLst>
            <a:ext uri="{FF2B5EF4-FFF2-40B4-BE49-F238E27FC236}">
              <a16:creationId xmlns:a16="http://schemas.microsoft.com/office/drawing/2014/main" id="{88592A89-161B-0707-6BD1-2B726366B62F}"/>
            </a:ext>
          </a:extLst>
        </xdr:cNvPr>
        <xdr:cNvSpPr>
          <a:spLocks/>
        </xdr:cNvSpPr>
      </xdr:nvSpPr>
      <xdr:spPr bwMode="auto">
        <a:xfrm>
          <a:off x="22311360" y="95097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FF00"/>
        </a:solidFill>
        <a:ln w="9525">
          <a:solidFill>
            <a:srgbClr val="000000"/>
          </a:solidFill>
          <a:round/>
          <a:headEnd/>
          <a:tailEnd/>
        </a:ln>
      </xdr:spPr>
    </xdr:sp>
    <xdr:clientData/>
  </xdr:twoCellAnchor>
  <xdr:twoCellAnchor>
    <xdr:from>
      <xdr:col>28</xdr:col>
      <xdr:colOff>0</xdr:colOff>
      <xdr:row>19</xdr:row>
      <xdr:rowOff>0</xdr:rowOff>
    </xdr:from>
    <xdr:to>
      <xdr:col>28</xdr:col>
      <xdr:colOff>0</xdr:colOff>
      <xdr:row>19</xdr:row>
      <xdr:rowOff>0</xdr:rowOff>
    </xdr:to>
    <xdr:sp macro="" textlink="">
      <xdr:nvSpPr>
        <xdr:cNvPr id="51727" name="Dibujo 11">
          <a:extLst>
            <a:ext uri="{FF2B5EF4-FFF2-40B4-BE49-F238E27FC236}">
              <a16:creationId xmlns:a16="http://schemas.microsoft.com/office/drawing/2014/main" id="{CD22A085-F608-F045-E5FC-F362931ADFCC}"/>
            </a:ext>
          </a:extLst>
        </xdr:cNvPr>
        <xdr:cNvSpPr>
          <a:spLocks/>
        </xdr:cNvSpPr>
      </xdr:nvSpPr>
      <xdr:spPr bwMode="auto">
        <a:xfrm>
          <a:off x="22311360" y="95097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20</xdr:row>
      <xdr:rowOff>381000</xdr:rowOff>
    </xdr:from>
    <xdr:to>
      <xdr:col>28</xdr:col>
      <xdr:colOff>0</xdr:colOff>
      <xdr:row>20</xdr:row>
      <xdr:rowOff>685800</xdr:rowOff>
    </xdr:to>
    <xdr:sp macro="" textlink="">
      <xdr:nvSpPr>
        <xdr:cNvPr id="51728" name="Dibujo 13">
          <a:extLst>
            <a:ext uri="{FF2B5EF4-FFF2-40B4-BE49-F238E27FC236}">
              <a16:creationId xmlns:a16="http://schemas.microsoft.com/office/drawing/2014/main" id="{0AD41F39-394B-A9BA-8759-73B3FF954E7C}"/>
            </a:ext>
          </a:extLst>
        </xdr:cNvPr>
        <xdr:cNvSpPr>
          <a:spLocks/>
        </xdr:cNvSpPr>
      </xdr:nvSpPr>
      <xdr:spPr bwMode="auto">
        <a:xfrm>
          <a:off x="22311360" y="10500360"/>
          <a:ext cx="0" cy="16764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0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FF00"/>
        </a:solidFill>
        <a:ln w="9525">
          <a:solidFill>
            <a:srgbClr val="000000"/>
          </a:solidFill>
          <a:round/>
          <a:headEnd/>
          <a:tailEnd/>
        </a:ln>
      </xdr:spPr>
    </xdr:sp>
    <xdr:clientData/>
  </xdr:twoCellAnchor>
  <xdr:twoCellAnchor>
    <xdr:from>
      <xdr:col>28</xdr:col>
      <xdr:colOff>0</xdr:colOff>
      <xdr:row>24</xdr:row>
      <xdr:rowOff>0</xdr:rowOff>
    </xdr:from>
    <xdr:to>
      <xdr:col>28</xdr:col>
      <xdr:colOff>0</xdr:colOff>
      <xdr:row>24</xdr:row>
      <xdr:rowOff>0</xdr:rowOff>
    </xdr:to>
    <xdr:sp macro="" textlink="">
      <xdr:nvSpPr>
        <xdr:cNvPr id="51729" name="Dibujo 15">
          <a:extLst>
            <a:ext uri="{FF2B5EF4-FFF2-40B4-BE49-F238E27FC236}">
              <a16:creationId xmlns:a16="http://schemas.microsoft.com/office/drawing/2014/main" id="{270C9C83-B38F-69E8-5985-99FBE4B1AE04}"/>
            </a:ext>
          </a:extLst>
        </xdr:cNvPr>
        <xdr:cNvSpPr>
          <a:spLocks/>
        </xdr:cNvSpPr>
      </xdr:nvSpPr>
      <xdr:spPr bwMode="auto">
        <a:xfrm>
          <a:off x="22311360" y="12367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24</xdr:row>
      <xdr:rowOff>0</xdr:rowOff>
    </xdr:from>
    <xdr:to>
      <xdr:col>28</xdr:col>
      <xdr:colOff>0</xdr:colOff>
      <xdr:row>24</xdr:row>
      <xdr:rowOff>0</xdr:rowOff>
    </xdr:to>
    <xdr:sp macro="" textlink="">
      <xdr:nvSpPr>
        <xdr:cNvPr id="51730" name="Dibujo 16">
          <a:extLst>
            <a:ext uri="{FF2B5EF4-FFF2-40B4-BE49-F238E27FC236}">
              <a16:creationId xmlns:a16="http://schemas.microsoft.com/office/drawing/2014/main" id="{884850F5-C961-67F1-6FF3-AD46911BECDC}"/>
            </a:ext>
          </a:extLst>
        </xdr:cNvPr>
        <xdr:cNvSpPr>
          <a:spLocks/>
        </xdr:cNvSpPr>
      </xdr:nvSpPr>
      <xdr:spPr bwMode="auto">
        <a:xfrm>
          <a:off x="22311360" y="12367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24</xdr:row>
      <xdr:rowOff>0</xdr:rowOff>
    </xdr:from>
    <xdr:to>
      <xdr:col>28</xdr:col>
      <xdr:colOff>0</xdr:colOff>
      <xdr:row>24</xdr:row>
      <xdr:rowOff>0</xdr:rowOff>
    </xdr:to>
    <xdr:sp macro="" textlink="">
      <xdr:nvSpPr>
        <xdr:cNvPr id="51731" name="Dibujo 17">
          <a:extLst>
            <a:ext uri="{FF2B5EF4-FFF2-40B4-BE49-F238E27FC236}">
              <a16:creationId xmlns:a16="http://schemas.microsoft.com/office/drawing/2014/main" id="{B7FF4BC0-9628-A7C8-86B5-EB50D8989C8D}"/>
            </a:ext>
          </a:extLst>
        </xdr:cNvPr>
        <xdr:cNvSpPr>
          <a:spLocks/>
        </xdr:cNvSpPr>
      </xdr:nvSpPr>
      <xdr:spPr bwMode="auto">
        <a:xfrm>
          <a:off x="22311360" y="12367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24</xdr:row>
      <xdr:rowOff>0</xdr:rowOff>
    </xdr:from>
    <xdr:to>
      <xdr:col>28</xdr:col>
      <xdr:colOff>0</xdr:colOff>
      <xdr:row>24</xdr:row>
      <xdr:rowOff>0</xdr:rowOff>
    </xdr:to>
    <xdr:sp macro="" textlink="">
      <xdr:nvSpPr>
        <xdr:cNvPr id="51732" name="Dibujo 18">
          <a:extLst>
            <a:ext uri="{FF2B5EF4-FFF2-40B4-BE49-F238E27FC236}">
              <a16:creationId xmlns:a16="http://schemas.microsoft.com/office/drawing/2014/main" id="{E49BF60D-DC98-C7FE-FA5C-74A03AD23F56}"/>
            </a:ext>
          </a:extLst>
        </xdr:cNvPr>
        <xdr:cNvSpPr>
          <a:spLocks/>
        </xdr:cNvSpPr>
      </xdr:nvSpPr>
      <xdr:spPr bwMode="auto">
        <a:xfrm>
          <a:off x="22311360" y="12367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24</xdr:row>
      <xdr:rowOff>0</xdr:rowOff>
    </xdr:from>
    <xdr:to>
      <xdr:col>28</xdr:col>
      <xdr:colOff>0</xdr:colOff>
      <xdr:row>24</xdr:row>
      <xdr:rowOff>0</xdr:rowOff>
    </xdr:to>
    <xdr:sp macro="" textlink="">
      <xdr:nvSpPr>
        <xdr:cNvPr id="51733" name="Dibujo 20">
          <a:extLst>
            <a:ext uri="{FF2B5EF4-FFF2-40B4-BE49-F238E27FC236}">
              <a16:creationId xmlns:a16="http://schemas.microsoft.com/office/drawing/2014/main" id="{80CB98DE-3337-4D77-551C-F52E477BB603}"/>
            </a:ext>
          </a:extLst>
        </xdr:cNvPr>
        <xdr:cNvSpPr>
          <a:spLocks/>
        </xdr:cNvSpPr>
      </xdr:nvSpPr>
      <xdr:spPr bwMode="auto">
        <a:xfrm>
          <a:off x="22311360" y="12367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24</xdr:row>
      <xdr:rowOff>0</xdr:rowOff>
    </xdr:from>
    <xdr:to>
      <xdr:col>28</xdr:col>
      <xdr:colOff>0</xdr:colOff>
      <xdr:row>24</xdr:row>
      <xdr:rowOff>0</xdr:rowOff>
    </xdr:to>
    <xdr:sp macro="" textlink="">
      <xdr:nvSpPr>
        <xdr:cNvPr id="51734" name="Dibujo 21">
          <a:extLst>
            <a:ext uri="{FF2B5EF4-FFF2-40B4-BE49-F238E27FC236}">
              <a16:creationId xmlns:a16="http://schemas.microsoft.com/office/drawing/2014/main" id="{520B08D9-8C3A-27F0-E96A-9FB813D00939}"/>
            </a:ext>
          </a:extLst>
        </xdr:cNvPr>
        <xdr:cNvSpPr>
          <a:spLocks/>
        </xdr:cNvSpPr>
      </xdr:nvSpPr>
      <xdr:spPr bwMode="auto">
        <a:xfrm>
          <a:off x="22311360" y="12367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26</xdr:row>
      <xdr:rowOff>0</xdr:rowOff>
    </xdr:from>
    <xdr:to>
      <xdr:col>28</xdr:col>
      <xdr:colOff>0</xdr:colOff>
      <xdr:row>26</xdr:row>
      <xdr:rowOff>0</xdr:rowOff>
    </xdr:to>
    <xdr:sp macro="" textlink="">
      <xdr:nvSpPr>
        <xdr:cNvPr id="51735" name="Dibujo 25">
          <a:extLst>
            <a:ext uri="{FF2B5EF4-FFF2-40B4-BE49-F238E27FC236}">
              <a16:creationId xmlns:a16="http://schemas.microsoft.com/office/drawing/2014/main" id="{0D8F48D3-1EC0-D5EB-B86D-8F95BD1B2AF9}"/>
            </a:ext>
          </a:extLst>
        </xdr:cNvPr>
        <xdr:cNvSpPr>
          <a:spLocks/>
        </xdr:cNvSpPr>
      </xdr:nvSpPr>
      <xdr:spPr bwMode="auto">
        <a:xfrm>
          <a:off x="22311360" y="125501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26</xdr:row>
      <xdr:rowOff>0</xdr:rowOff>
    </xdr:from>
    <xdr:to>
      <xdr:col>28</xdr:col>
      <xdr:colOff>0</xdr:colOff>
      <xdr:row>26</xdr:row>
      <xdr:rowOff>0</xdr:rowOff>
    </xdr:to>
    <xdr:sp macro="" textlink="">
      <xdr:nvSpPr>
        <xdr:cNvPr id="51736" name="Dibujo 26">
          <a:extLst>
            <a:ext uri="{FF2B5EF4-FFF2-40B4-BE49-F238E27FC236}">
              <a16:creationId xmlns:a16="http://schemas.microsoft.com/office/drawing/2014/main" id="{12CA680B-671F-FC6E-3576-9A472663B17C}"/>
            </a:ext>
          </a:extLst>
        </xdr:cNvPr>
        <xdr:cNvSpPr>
          <a:spLocks/>
        </xdr:cNvSpPr>
      </xdr:nvSpPr>
      <xdr:spPr bwMode="auto">
        <a:xfrm>
          <a:off x="22311360" y="125501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xdr:from>
      <xdr:col>28</xdr:col>
      <xdr:colOff>0</xdr:colOff>
      <xdr:row>24</xdr:row>
      <xdr:rowOff>0</xdr:rowOff>
    </xdr:from>
    <xdr:to>
      <xdr:col>28</xdr:col>
      <xdr:colOff>0</xdr:colOff>
      <xdr:row>24</xdr:row>
      <xdr:rowOff>0</xdr:rowOff>
    </xdr:to>
    <xdr:sp macro="" textlink="">
      <xdr:nvSpPr>
        <xdr:cNvPr id="51737" name="Dibujo 27">
          <a:extLst>
            <a:ext uri="{FF2B5EF4-FFF2-40B4-BE49-F238E27FC236}">
              <a16:creationId xmlns:a16="http://schemas.microsoft.com/office/drawing/2014/main" id="{18248664-FD48-9885-6726-8EBD5E5A93F8}"/>
            </a:ext>
          </a:extLst>
        </xdr:cNvPr>
        <xdr:cNvSpPr>
          <a:spLocks/>
        </xdr:cNvSpPr>
      </xdr:nvSpPr>
      <xdr:spPr bwMode="auto">
        <a:xfrm>
          <a:off x="22311360" y="12367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FF0000"/>
        </a:solidFill>
        <a:ln w="9525">
          <a:solidFill>
            <a:srgbClr val="000000"/>
          </a:solidFill>
          <a:round/>
          <a:headEnd/>
          <a:tailEnd/>
        </a:ln>
      </xdr:spPr>
    </xdr:sp>
    <xdr:clientData/>
  </xdr:twoCellAnchor>
  <xdr:twoCellAnchor>
    <xdr:from>
      <xdr:col>28</xdr:col>
      <xdr:colOff>0</xdr:colOff>
      <xdr:row>26</xdr:row>
      <xdr:rowOff>0</xdr:rowOff>
    </xdr:from>
    <xdr:to>
      <xdr:col>28</xdr:col>
      <xdr:colOff>0</xdr:colOff>
      <xdr:row>26</xdr:row>
      <xdr:rowOff>0</xdr:rowOff>
    </xdr:to>
    <xdr:sp macro="" textlink="">
      <xdr:nvSpPr>
        <xdr:cNvPr id="51738" name="Dibujo 23">
          <a:extLst>
            <a:ext uri="{FF2B5EF4-FFF2-40B4-BE49-F238E27FC236}">
              <a16:creationId xmlns:a16="http://schemas.microsoft.com/office/drawing/2014/main" id="{82C11F1F-7290-7874-1F11-D652ECD26FB3}"/>
            </a:ext>
          </a:extLst>
        </xdr:cNvPr>
        <xdr:cNvSpPr>
          <a:spLocks/>
        </xdr:cNvSpPr>
      </xdr:nvSpPr>
      <xdr:spPr bwMode="auto">
        <a:xfrm>
          <a:off x="22311360" y="125501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192"/>
              </a:lnTo>
              <a:lnTo>
                <a:pt x="8192" y="16384"/>
              </a:lnTo>
              <a:lnTo>
                <a:pt x="16384" y="8192"/>
              </a:lnTo>
              <a:lnTo>
                <a:pt x="8192" y="0"/>
              </a:lnTo>
              <a:close/>
            </a:path>
          </a:pathLst>
        </a:custGeom>
        <a:solidFill>
          <a:srgbClr val="00FF00"/>
        </a:solidFill>
        <a:ln w="9525">
          <a:solidFill>
            <a:srgbClr val="000000"/>
          </a:solidFill>
          <a:round/>
          <a:headEnd/>
          <a:tailEnd/>
        </a:ln>
      </xdr:spPr>
    </xdr:sp>
    <xdr:clientData/>
  </xdr:twoCellAnchor>
  <xdr:twoCellAnchor editAs="oneCell">
    <xdr:from>
      <xdr:col>0</xdr:col>
      <xdr:colOff>881743</xdr:colOff>
      <xdr:row>1</xdr:row>
      <xdr:rowOff>228600</xdr:rowOff>
    </xdr:from>
    <xdr:to>
      <xdr:col>0</xdr:col>
      <xdr:colOff>1866523</xdr:colOff>
      <xdr:row>1</xdr:row>
      <xdr:rowOff>1010392</xdr:rowOff>
    </xdr:to>
    <xdr:pic>
      <xdr:nvPicPr>
        <xdr:cNvPr id="2" name="Imagen 1">
          <a:extLst>
            <a:ext uri="{FF2B5EF4-FFF2-40B4-BE49-F238E27FC236}">
              <a16:creationId xmlns:a16="http://schemas.microsoft.com/office/drawing/2014/main" id="{F6B208FA-4B36-48F3-8888-3B489E0863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743" y="413657"/>
          <a:ext cx="984780" cy="7817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881743</xdr:colOff>
      <xdr:row>0</xdr:row>
      <xdr:rowOff>87086</xdr:rowOff>
    </xdr:from>
    <xdr:to>
      <xdr:col>0</xdr:col>
      <xdr:colOff>1866523</xdr:colOff>
      <xdr:row>0</xdr:row>
      <xdr:rowOff>868878</xdr:rowOff>
    </xdr:to>
    <xdr:pic>
      <xdr:nvPicPr>
        <xdr:cNvPr id="2" name="Imagen 1">
          <a:extLst>
            <a:ext uri="{FF2B5EF4-FFF2-40B4-BE49-F238E27FC236}">
              <a16:creationId xmlns:a16="http://schemas.microsoft.com/office/drawing/2014/main" id="{95494D92-5C2B-4E53-B94C-46F88BFE6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743" y="87086"/>
          <a:ext cx="984780" cy="781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16</xdr:row>
      <xdr:rowOff>152400</xdr:rowOff>
    </xdr:from>
    <xdr:to>
      <xdr:col>8</xdr:col>
      <xdr:colOff>0</xdr:colOff>
      <xdr:row>17</xdr:row>
      <xdr:rowOff>0</xdr:rowOff>
    </xdr:to>
    <xdr:grpSp>
      <xdr:nvGrpSpPr>
        <xdr:cNvPr id="56162" name="Group 345">
          <a:extLst>
            <a:ext uri="{FF2B5EF4-FFF2-40B4-BE49-F238E27FC236}">
              <a16:creationId xmlns:a16="http://schemas.microsoft.com/office/drawing/2014/main" id="{1B28CAD9-5990-EA25-98E4-38FCAE60DA4D}"/>
            </a:ext>
          </a:extLst>
        </xdr:cNvPr>
        <xdr:cNvGrpSpPr>
          <a:grpSpLocks/>
        </xdr:cNvGrpSpPr>
      </xdr:nvGrpSpPr>
      <xdr:grpSpPr bwMode="auto">
        <a:xfrm>
          <a:off x="12333514" y="11963400"/>
          <a:ext cx="0" cy="664029"/>
          <a:chOff x="682" y="25"/>
          <a:chExt cx="286" cy="227"/>
        </a:xfrm>
      </xdr:grpSpPr>
      <xdr:sp macro="" textlink="">
        <xdr:nvSpPr>
          <xdr:cNvPr id="3" name="AutoShape 346">
            <a:extLst>
              <a:ext uri="{FF2B5EF4-FFF2-40B4-BE49-F238E27FC236}">
                <a16:creationId xmlns:a16="http://schemas.microsoft.com/office/drawing/2014/main" id="{7260360B-CF69-6065-0707-90444F69F4C0}"/>
              </a:ext>
            </a:extLst>
          </xdr:cNvPr>
          <xdr:cNvSpPr>
            <a:spLocks noChangeArrowheads="1"/>
          </xdr:cNvSpPr>
        </xdr:nvSpPr>
        <xdr:spPr bwMode="auto">
          <a:xfrm>
            <a:off x="12306300" y="-4457704979784"/>
            <a:ext cx="0" cy="227"/>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PERSONAS</a:t>
            </a:r>
          </a:p>
        </xdr:txBody>
      </xdr:sp>
      <xdr:sp macro="" textlink="">
        <xdr:nvSpPr>
          <xdr:cNvPr id="4" name="AutoShape 347">
            <a:extLst>
              <a:ext uri="{FF2B5EF4-FFF2-40B4-BE49-F238E27FC236}">
                <a16:creationId xmlns:a16="http://schemas.microsoft.com/office/drawing/2014/main" id="{C6545930-0724-2348-F305-A239D2D2927B}"/>
              </a:ext>
            </a:extLst>
          </xdr:cNvPr>
          <xdr:cNvSpPr>
            <a:spLocks noChangeArrowheads="1"/>
          </xdr:cNvSpPr>
        </xdr:nvSpPr>
        <xdr:spPr bwMode="auto">
          <a:xfrm>
            <a:off x="12306300" y="549978525390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RECURSOS</a:t>
            </a:r>
          </a:p>
        </xdr:txBody>
      </xdr:sp>
      <xdr:sp macro="" textlink="">
        <xdr:nvSpPr>
          <xdr:cNvPr id="5" name="AutoShape 348">
            <a:extLst>
              <a:ext uri="{FF2B5EF4-FFF2-40B4-BE49-F238E27FC236}">
                <a16:creationId xmlns:a16="http://schemas.microsoft.com/office/drawing/2014/main" id="{B94681E0-2F78-065B-DD1A-55DF01CD70AA}"/>
              </a:ext>
            </a:extLst>
          </xdr:cNvPr>
          <xdr:cNvSpPr>
            <a:spLocks noChangeArrowheads="1"/>
          </xdr:cNvSpPr>
        </xdr:nvSpPr>
        <xdr:spPr bwMode="auto">
          <a:xfrm>
            <a:off x="12306300" y="144112939866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SISTEMAS Y PROCESOS</a:t>
            </a:r>
          </a:p>
        </xdr:txBody>
      </xdr:sp>
      <xdr:sp macro="" textlink="">
        <xdr:nvSpPr>
          <xdr:cNvPr id="6" name="AutoShape 349">
            <a:extLst>
              <a:ext uri="{FF2B5EF4-FFF2-40B4-BE49-F238E27FC236}">
                <a16:creationId xmlns:a16="http://schemas.microsoft.com/office/drawing/2014/main" id="{69C6F06F-34F3-6751-D947-0B04DB7AA5A5}"/>
              </a:ext>
            </a:extLst>
          </xdr:cNvPr>
          <xdr:cNvSpPr>
            <a:spLocks noChangeArrowheads="1"/>
          </xdr:cNvSpPr>
        </xdr:nvSpPr>
        <xdr:spPr bwMode="auto">
          <a:xfrm>
            <a:off x="12306300" y="33337476378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AMENAZA</a:t>
            </a:r>
          </a:p>
        </xdr:txBody>
      </xdr:sp>
    </xdr:grpSp>
    <xdr:clientData/>
  </xdr:twoCellAnchor>
  <xdr:twoCellAnchor>
    <xdr:from>
      <xdr:col>8</xdr:col>
      <xdr:colOff>0</xdr:colOff>
      <xdr:row>16</xdr:row>
      <xdr:rowOff>152400</xdr:rowOff>
    </xdr:from>
    <xdr:to>
      <xdr:col>8</xdr:col>
      <xdr:colOff>0</xdr:colOff>
      <xdr:row>17</xdr:row>
      <xdr:rowOff>0</xdr:rowOff>
    </xdr:to>
    <xdr:grpSp>
      <xdr:nvGrpSpPr>
        <xdr:cNvPr id="56163" name="Group 375">
          <a:extLst>
            <a:ext uri="{FF2B5EF4-FFF2-40B4-BE49-F238E27FC236}">
              <a16:creationId xmlns:a16="http://schemas.microsoft.com/office/drawing/2014/main" id="{334C58F5-D1F2-1EAE-DA78-1DA6E49188A6}"/>
            </a:ext>
          </a:extLst>
        </xdr:cNvPr>
        <xdr:cNvGrpSpPr>
          <a:grpSpLocks/>
        </xdr:cNvGrpSpPr>
      </xdr:nvGrpSpPr>
      <xdr:grpSpPr bwMode="auto">
        <a:xfrm>
          <a:off x="12333514" y="11963400"/>
          <a:ext cx="0" cy="664029"/>
          <a:chOff x="682" y="25"/>
          <a:chExt cx="286" cy="227"/>
        </a:xfrm>
      </xdr:grpSpPr>
      <xdr:sp macro="" textlink="">
        <xdr:nvSpPr>
          <xdr:cNvPr id="8" name="AutoShape 376">
            <a:extLst>
              <a:ext uri="{FF2B5EF4-FFF2-40B4-BE49-F238E27FC236}">
                <a16:creationId xmlns:a16="http://schemas.microsoft.com/office/drawing/2014/main" id="{18F9754A-37C2-E150-FB7F-F6953A2132FE}"/>
              </a:ext>
            </a:extLst>
          </xdr:cNvPr>
          <xdr:cNvSpPr>
            <a:spLocks noChangeArrowheads="1"/>
          </xdr:cNvSpPr>
        </xdr:nvSpPr>
        <xdr:spPr bwMode="auto">
          <a:xfrm>
            <a:off x="12306300" y="-4457704979784"/>
            <a:ext cx="0" cy="227"/>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PERSONAS</a:t>
            </a:r>
          </a:p>
        </xdr:txBody>
      </xdr:sp>
      <xdr:sp macro="" textlink="">
        <xdr:nvSpPr>
          <xdr:cNvPr id="9" name="AutoShape 377">
            <a:extLst>
              <a:ext uri="{FF2B5EF4-FFF2-40B4-BE49-F238E27FC236}">
                <a16:creationId xmlns:a16="http://schemas.microsoft.com/office/drawing/2014/main" id="{83B69860-EBF9-A6D4-294E-6CFC6AA941C2}"/>
              </a:ext>
            </a:extLst>
          </xdr:cNvPr>
          <xdr:cNvSpPr>
            <a:spLocks noChangeArrowheads="1"/>
          </xdr:cNvSpPr>
        </xdr:nvSpPr>
        <xdr:spPr bwMode="auto">
          <a:xfrm>
            <a:off x="12306300" y="549978525390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RECURSOS</a:t>
            </a:r>
          </a:p>
        </xdr:txBody>
      </xdr:sp>
      <xdr:sp macro="" textlink="">
        <xdr:nvSpPr>
          <xdr:cNvPr id="10" name="AutoShape 378">
            <a:extLst>
              <a:ext uri="{FF2B5EF4-FFF2-40B4-BE49-F238E27FC236}">
                <a16:creationId xmlns:a16="http://schemas.microsoft.com/office/drawing/2014/main" id="{2A2DD828-9922-442A-1D18-5982781B082B}"/>
              </a:ext>
            </a:extLst>
          </xdr:cNvPr>
          <xdr:cNvSpPr>
            <a:spLocks noChangeArrowheads="1"/>
          </xdr:cNvSpPr>
        </xdr:nvSpPr>
        <xdr:spPr bwMode="auto">
          <a:xfrm>
            <a:off x="12306300" y="144112939866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SISTEMAS Y PROCESOS</a:t>
            </a:r>
          </a:p>
        </xdr:txBody>
      </xdr:sp>
      <xdr:sp macro="" textlink="">
        <xdr:nvSpPr>
          <xdr:cNvPr id="11" name="AutoShape 379">
            <a:extLst>
              <a:ext uri="{FF2B5EF4-FFF2-40B4-BE49-F238E27FC236}">
                <a16:creationId xmlns:a16="http://schemas.microsoft.com/office/drawing/2014/main" id="{4898F807-EEAE-7532-D734-CC200A3305FB}"/>
              </a:ext>
            </a:extLst>
          </xdr:cNvPr>
          <xdr:cNvSpPr>
            <a:spLocks noChangeArrowheads="1"/>
          </xdr:cNvSpPr>
        </xdr:nvSpPr>
        <xdr:spPr bwMode="auto">
          <a:xfrm>
            <a:off x="12306300" y="33337476378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AMENAZA</a:t>
            </a:r>
          </a:p>
        </xdr:txBody>
      </xdr:sp>
    </xdr:grpSp>
    <xdr:clientData/>
  </xdr:twoCellAnchor>
  <xdr:twoCellAnchor>
    <xdr:from>
      <xdr:col>8</xdr:col>
      <xdr:colOff>0</xdr:colOff>
      <xdr:row>16</xdr:row>
      <xdr:rowOff>152400</xdr:rowOff>
    </xdr:from>
    <xdr:to>
      <xdr:col>8</xdr:col>
      <xdr:colOff>0</xdr:colOff>
      <xdr:row>17</xdr:row>
      <xdr:rowOff>0</xdr:rowOff>
    </xdr:to>
    <xdr:grpSp>
      <xdr:nvGrpSpPr>
        <xdr:cNvPr id="56164" name="Group 405">
          <a:extLst>
            <a:ext uri="{FF2B5EF4-FFF2-40B4-BE49-F238E27FC236}">
              <a16:creationId xmlns:a16="http://schemas.microsoft.com/office/drawing/2014/main" id="{7E0917F6-953E-E55B-6C42-E6D40C311C86}"/>
            </a:ext>
          </a:extLst>
        </xdr:cNvPr>
        <xdr:cNvGrpSpPr>
          <a:grpSpLocks/>
        </xdr:cNvGrpSpPr>
      </xdr:nvGrpSpPr>
      <xdr:grpSpPr bwMode="auto">
        <a:xfrm>
          <a:off x="12333514" y="11963400"/>
          <a:ext cx="0" cy="664029"/>
          <a:chOff x="682" y="25"/>
          <a:chExt cx="286" cy="227"/>
        </a:xfrm>
      </xdr:grpSpPr>
      <xdr:sp macro="" textlink="">
        <xdr:nvSpPr>
          <xdr:cNvPr id="13" name="AutoShape 406">
            <a:extLst>
              <a:ext uri="{FF2B5EF4-FFF2-40B4-BE49-F238E27FC236}">
                <a16:creationId xmlns:a16="http://schemas.microsoft.com/office/drawing/2014/main" id="{9CA98ED6-0190-7A35-2133-FCA29E271F64}"/>
              </a:ext>
            </a:extLst>
          </xdr:cNvPr>
          <xdr:cNvSpPr>
            <a:spLocks noChangeArrowheads="1"/>
          </xdr:cNvSpPr>
        </xdr:nvSpPr>
        <xdr:spPr bwMode="auto">
          <a:xfrm>
            <a:off x="12306300" y="-4457704979784"/>
            <a:ext cx="0" cy="227"/>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PERSONAS</a:t>
            </a:r>
          </a:p>
        </xdr:txBody>
      </xdr:sp>
      <xdr:sp macro="" textlink="">
        <xdr:nvSpPr>
          <xdr:cNvPr id="14" name="AutoShape 407">
            <a:extLst>
              <a:ext uri="{FF2B5EF4-FFF2-40B4-BE49-F238E27FC236}">
                <a16:creationId xmlns:a16="http://schemas.microsoft.com/office/drawing/2014/main" id="{68516007-3802-B28D-0EA1-83FD15D281A5}"/>
              </a:ext>
            </a:extLst>
          </xdr:cNvPr>
          <xdr:cNvSpPr>
            <a:spLocks noChangeArrowheads="1"/>
          </xdr:cNvSpPr>
        </xdr:nvSpPr>
        <xdr:spPr bwMode="auto">
          <a:xfrm>
            <a:off x="12306300" y="549978525390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RECURSOS</a:t>
            </a:r>
          </a:p>
        </xdr:txBody>
      </xdr:sp>
      <xdr:sp macro="" textlink="">
        <xdr:nvSpPr>
          <xdr:cNvPr id="15" name="AutoShape 408">
            <a:extLst>
              <a:ext uri="{FF2B5EF4-FFF2-40B4-BE49-F238E27FC236}">
                <a16:creationId xmlns:a16="http://schemas.microsoft.com/office/drawing/2014/main" id="{5A3EFB48-818C-AABB-16B6-6EB3362A5DA4}"/>
              </a:ext>
            </a:extLst>
          </xdr:cNvPr>
          <xdr:cNvSpPr>
            <a:spLocks noChangeArrowheads="1"/>
          </xdr:cNvSpPr>
        </xdr:nvSpPr>
        <xdr:spPr bwMode="auto">
          <a:xfrm>
            <a:off x="12306300" y="144112939866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SISTEMAS Y PROCESOS</a:t>
            </a:r>
          </a:p>
        </xdr:txBody>
      </xdr:sp>
      <xdr:sp macro="" textlink="">
        <xdr:nvSpPr>
          <xdr:cNvPr id="16" name="AutoShape 409">
            <a:extLst>
              <a:ext uri="{FF2B5EF4-FFF2-40B4-BE49-F238E27FC236}">
                <a16:creationId xmlns:a16="http://schemas.microsoft.com/office/drawing/2014/main" id="{5A9C3F9D-6E31-8A27-1139-08C85B1CF452}"/>
              </a:ext>
            </a:extLst>
          </xdr:cNvPr>
          <xdr:cNvSpPr>
            <a:spLocks noChangeArrowheads="1"/>
          </xdr:cNvSpPr>
        </xdr:nvSpPr>
        <xdr:spPr bwMode="auto">
          <a:xfrm>
            <a:off x="12306300" y="333374763780"/>
            <a:ext cx="0" cy="0"/>
          </a:xfrm>
          <a:prstGeom prst="diamond">
            <a:avLst/>
          </a:prstGeom>
          <a:solidFill>
            <a:srgbClr val="00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strike="noStrike">
              <a:solidFill>
                <a:srgbClr val="000000"/>
              </a:solidFill>
              <a:latin typeface="Arial"/>
              <a:cs typeface="Arial"/>
            </a:endParaRPr>
          </a:p>
          <a:p>
            <a:pPr algn="ctr" rtl="0">
              <a:defRPr sz="1000"/>
            </a:pPr>
            <a:r>
              <a:rPr lang="es-CO" sz="700" b="1" i="0" strike="noStrike">
                <a:solidFill>
                  <a:srgbClr val="000000"/>
                </a:solidFill>
                <a:latin typeface="Arial"/>
                <a:cs typeface="Arial"/>
              </a:rPr>
              <a:t>AMENAZA</a:t>
            </a:r>
          </a:p>
        </xdr:txBody>
      </xdr:sp>
    </xdr:grpSp>
    <xdr:clientData/>
  </xdr:twoCellAnchor>
  <xdr:twoCellAnchor editAs="oneCell">
    <xdr:from>
      <xdr:col>13</xdr:col>
      <xdr:colOff>422367</xdr:colOff>
      <xdr:row>0</xdr:row>
      <xdr:rowOff>0</xdr:rowOff>
    </xdr:from>
    <xdr:to>
      <xdr:col>17</xdr:col>
      <xdr:colOff>248196</xdr:colOff>
      <xdr:row>6</xdr:row>
      <xdr:rowOff>586740</xdr:rowOff>
    </xdr:to>
    <xdr:pic>
      <xdr:nvPicPr>
        <xdr:cNvPr id="56165" name="6 Imagen">
          <a:extLst>
            <a:ext uri="{FF2B5EF4-FFF2-40B4-BE49-F238E27FC236}">
              <a16:creationId xmlns:a16="http://schemas.microsoft.com/office/drawing/2014/main" id="{1B58DE79-FD87-D406-9E55-8E47C3ECBF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7738" y="0"/>
          <a:ext cx="4321629" cy="423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367937</xdr:colOff>
      <xdr:row>6</xdr:row>
      <xdr:rowOff>729343</xdr:rowOff>
    </xdr:from>
    <xdr:to>
      <xdr:col>16</xdr:col>
      <xdr:colOff>139337</xdr:colOff>
      <xdr:row>9</xdr:row>
      <xdr:rowOff>130629</xdr:rowOff>
    </xdr:to>
    <xdr:pic>
      <xdr:nvPicPr>
        <xdr:cNvPr id="56166" name="Imagen 31" descr="Calificación Nivel de Riesgo">
          <a:extLst>
            <a:ext uri="{FF2B5EF4-FFF2-40B4-BE49-F238E27FC236}">
              <a16:creationId xmlns:a16="http://schemas.microsoft.com/office/drawing/2014/main" id="{CFC5E810-FE7A-A7ED-F78A-F6EC5BD015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53308" y="4376057"/>
          <a:ext cx="4016829" cy="1850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419100</xdr:colOff>
      <xdr:row>6</xdr:row>
      <xdr:rowOff>68580</xdr:rowOff>
    </xdr:from>
    <xdr:to>
      <xdr:col>6</xdr:col>
      <xdr:colOff>1104900</xdr:colOff>
      <xdr:row>6</xdr:row>
      <xdr:rowOff>746760</xdr:rowOff>
    </xdr:to>
    <xdr:grpSp>
      <xdr:nvGrpSpPr>
        <xdr:cNvPr id="56167" name="Group 5709">
          <a:extLst>
            <a:ext uri="{FF2B5EF4-FFF2-40B4-BE49-F238E27FC236}">
              <a16:creationId xmlns:a16="http://schemas.microsoft.com/office/drawing/2014/main" id="{9E3446CF-7902-2493-C607-761D7E10D600}"/>
            </a:ext>
          </a:extLst>
        </xdr:cNvPr>
        <xdr:cNvGrpSpPr>
          <a:grpSpLocks/>
        </xdr:cNvGrpSpPr>
      </xdr:nvGrpSpPr>
      <xdr:grpSpPr bwMode="auto">
        <a:xfrm>
          <a:off x="9726386" y="3715294"/>
          <a:ext cx="685800" cy="678180"/>
          <a:chOff x="5508729" y="1490449"/>
          <a:chExt cx="607158" cy="614069"/>
        </a:xfrm>
      </xdr:grpSpPr>
      <xdr:sp macro="" textlink="">
        <xdr:nvSpPr>
          <xdr:cNvPr id="33" name="AutoShape 435">
            <a:extLst>
              <a:ext uri="{FF2B5EF4-FFF2-40B4-BE49-F238E27FC236}">
                <a16:creationId xmlns:a16="http://schemas.microsoft.com/office/drawing/2014/main" id="{86F339FB-09B0-5C97-58F9-B1F85260413E}"/>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34" name="AutoShape 435">
            <a:extLst>
              <a:ext uri="{FF2B5EF4-FFF2-40B4-BE49-F238E27FC236}">
                <a16:creationId xmlns:a16="http://schemas.microsoft.com/office/drawing/2014/main" id="{DA0FF5C9-5E82-62BE-6E10-20D9944C2DF5}"/>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35" name="AutoShape 435">
            <a:extLst>
              <a:ext uri="{FF2B5EF4-FFF2-40B4-BE49-F238E27FC236}">
                <a16:creationId xmlns:a16="http://schemas.microsoft.com/office/drawing/2014/main" id="{60D7F718-83E6-1CAF-A82F-24B461BECB4E}"/>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36" name="AutoShape 435">
            <a:extLst>
              <a:ext uri="{FF2B5EF4-FFF2-40B4-BE49-F238E27FC236}">
                <a16:creationId xmlns:a16="http://schemas.microsoft.com/office/drawing/2014/main" id="{45D3776E-5912-529C-E92B-243EACEC43F7}"/>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435429</xdr:colOff>
      <xdr:row>4</xdr:row>
      <xdr:rowOff>65314</xdr:rowOff>
    </xdr:from>
    <xdr:to>
      <xdr:col>6</xdr:col>
      <xdr:colOff>1121229</xdr:colOff>
      <xdr:row>4</xdr:row>
      <xdr:rowOff>743494</xdr:rowOff>
    </xdr:to>
    <xdr:grpSp>
      <xdr:nvGrpSpPr>
        <xdr:cNvPr id="2" name="Group 5709">
          <a:extLst>
            <a:ext uri="{FF2B5EF4-FFF2-40B4-BE49-F238E27FC236}">
              <a16:creationId xmlns:a16="http://schemas.microsoft.com/office/drawing/2014/main" id="{F6527D6D-4893-4A01-AD2F-3164380BE857}"/>
            </a:ext>
          </a:extLst>
        </xdr:cNvPr>
        <xdr:cNvGrpSpPr>
          <a:grpSpLocks/>
        </xdr:cNvGrpSpPr>
      </xdr:nvGrpSpPr>
      <xdr:grpSpPr bwMode="auto">
        <a:xfrm>
          <a:off x="9742715" y="2046514"/>
          <a:ext cx="685800" cy="678180"/>
          <a:chOff x="5508729" y="1490449"/>
          <a:chExt cx="607158" cy="614069"/>
        </a:xfrm>
      </xdr:grpSpPr>
      <xdr:sp macro="" textlink="">
        <xdr:nvSpPr>
          <xdr:cNvPr id="7" name="AutoShape 435">
            <a:extLst>
              <a:ext uri="{FF2B5EF4-FFF2-40B4-BE49-F238E27FC236}">
                <a16:creationId xmlns:a16="http://schemas.microsoft.com/office/drawing/2014/main" id="{FA2B33F9-F5D2-02AF-4DB4-B4C9F9272616}"/>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12" name="AutoShape 435">
            <a:extLst>
              <a:ext uri="{FF2B5EF4-FFF2-40B4-BE49-F238E27FC236}">
                <a16:creationId xmlns:a16="http://schemas.microsoft.com/office/drawing/2014/main" id="{823BA309-1543-89D7-E773-1E610514C47F}"/>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17" name="AutoShape 435">
            <a:extLst>
              <a:ext uri="{FF2B5EF4-FFF2-40B4-BE49-F238E27FC236}">
                <a16:creationId xmlns:a16="http://schemas.microsoft.com/office/drawing/2014/main" id="{B5B8791A-C4D0-C9C1-ADE6-C1E48D0E7498}"/>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18" name="AutoShape 435">
            <a:extLst>
              <a:ext uri="{FF2B5EF4-FFF2-40B4-BE49-F238E27FC236}">
                <a16:creationId xmlns:a16="http://schemas.microsoft.com/office/drawing/2014/main" id="{46FAB799-81F1-BA60-073A-4B784B97DFCE}"/>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446316</xdr:colOff>
      <xdr:row>5</xdr:row>
      <xdr:rowOff>54428</xdr:rowOff>
    </xdr:from>
    <xdr:to>
      <xdr:col>6</xdr:col>
      <xdr:colOff>1132116</xdr:colOff>
      <xdr:row>5</xdr:row>
      <xdr:rowOff>732608</xdr:rowOff>
    </xdr:to>
    <xdr:grpSp>
      <xdr:nvGrpSpPr>
        <xdr:cNvPr id="19" name="Group 5709">
          <a:extLst>
            <a:ext uri="{FF2B5EF4-FFF2-40B4-BE49-F238E27FC236}">
              <a16:creationId xmlns:a16="http://schemas.microsoft.com/office/drawing/2014/main" id="{A2126F3B-00FA-4BB3-8D4D-E85C6258C36C}"/>
            </a:ext>
          </a:extLst>
        </xdr:cNvPr>
        <xdr:cNvGrpSpPr>
          <a:grpSpLocks/>
        </xdr:cNvGrpSpPr>
      </xdr:nvGrpSpPr>
      <xdr:grpSpPr bwMode="auto">
        <a:xfrm>
          <a:off x="9753602" y="2852057"/>
          <a:ext cx="685800" cy="678180"/>
          <a:chOff x="5508729" y="1490449"/>
          <a:chExt cx="607158" cy="614069"/>
        </a:xfrm>
      </xdr:grpSpPr>
      <xdr:sp macro="" textlink="">
        <xdr:nvSpPr>
          <xdr:cNvPr id="20" name="AutoShape 435">
            <a:extLst>
              <a:ext uri="{FF2B5EF4-FFF2-40B4-BE49-F238E27FC236}">
                <a16:creationId xmlns:a16="http://schemas.microsoft.com/office/drawing/2014/main" id="{83AC6178-EBF1-BD13-FD25-03223320BA68}"/>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21" name="AutoShape 435">
            <a:extLst>
              <a:ext uri="{FF2B5EF4-FFF2-40B4-BE49-F238E27FC236}">
                <a16:creationId xmlns:a16="http://schemas.microsoft.com/office/drawing/2014/main" id="{1FF9CE87-9E24-17BB-1960-7EC1D1B51E37}"/>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22" name="AutoShape 435">
            <a:extLst>
              <a:ext uri="{FF2B5EF4-FFF2-40B4-BE49-F238E27FC236}">
                <a16:creationId xmlns:a16="http://schemas.microsoft.com/office/drawing/2014/main" id="{9CB7BDF0-DCF9-DA37-D653-CAF652D7133D}"/>
              </a:ext>
            </a:extLst>
          </xdr:cNvPr>
          <xdr:cNvSpPr>
            <a:spLocks noChangeArrowheads="1"/>
          </xdr:cNvSpPr>
        </xdr:nvSpPr>
        <xdr:spPr bwMode="auto">
          <a:xfrm>
            <a:off x="5663892" y="1490449"/>
            <a:ext cx="296833" cy="282886"/>
          </a:xfrm>
          <a:prstGeom prst="diamond">
            <a:avLst/>
          </a:prstGeom>
          <a:solidFill>
            <a:srgbClr val="FF00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23" name="AutoShape 435">
            <a:extLst>
              <a:ext uri="{FF2B5EF4-FFF2-40B4-BE49-F238E27FC236}">
                <a16:creationId xmlns:a16="http://schemas.microsoft.com/office/drawing/2014/main" id="{748C210B-5611-6609-2EBC-25027C6ABF5C}"/>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386442</xdr:colOff>
      <xdr:row>7</xdr:row>
      <xdr:rowOff>35923</xdr:rowOff>
    </xdr:from>
    <xdr:to>
      <xdr:col>6</xdr:col>
      <xdr:colOff>1072242</xdr:colOff>
      <xdr:row>7</xdr:row>
      <xdr:rowOff>714103</xdr:rowOff>
    </xdr:to>
    <xdr:grpSp>
      <xdr:nvGrpSpPr>
        <xdr:cNvPr id="24" name="Group 5709">
          <a:extLst>
            <a:ext uri="{FF2B5EF4-FFF2-40B4-BE49-F238E27FC236}">
              <a16:creationId xmlns:a16="http://schemas.microsoft.com/office/drawing/2014/main" id="{1B738EF9-5C3E-4387-BE59-5173A6DD56BD}"/>
            </a:ext>
          </a:extLst>
        </xdr:cNvPr>
        <xdr:cNvGrpSpPr>
          <a:grpSpLocks/>
        </xdr:cNvGrpSpPr>
      </xdr:nvGrpSpPr>
      <xdr:grpSpPr bwMode="auto">
        <a:xfrm>
          <a:off x="9693728" y="4499066"/>
          <a:ext cx="685800" cy="678180"/>
          <a:chOff x="5508729" y="1490449"/>
          <a:chExt cx="607158" cy="614069"/>
        </a:xfrm>
      </xdr:grpSpPr>
      <xdr:sp macro="" textlink="">
        <xdr:nvSpPr>
          <xdr:cNvPr id="25" name="AutoShape 435">
            <a:extLst>
              <a:ext uri="{FF2B5EF4-FFF2-40B4-BE49-F238E27FC236}">
                <a16:creationId xmlns:a16="http://schemas.microsoft.com/office/drawing/2014/main" id="{822B0582-7AA5-523F-8C73-3E38D0CBD867}"/>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26" name="AutoShape 435">
            <a:extLst>
              <a:ext uri="{FF2B5EF4-FFF2-40B4-BE49-F238E27FC236}">
                <a16:creationId xmlns:a16="http://schemas.microsoft.com/office/drawing/2014/main" id="{690A582D-51C7-5829-E9FA-26496755D5DC}"/>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27" name="AutoShape 435">
            <a:extLst>
              <a:ext uri="{FF2B5EF4-FFF2-40B4-BE49-F238E27FC236}">
                <a16:creationId xmlns:a16="http://schemas.microsoft.com/office/drawing/2014/main" id="{9D95B697-D324-056C-D3D7-6D0A27A316F4}"/>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28" name="AutoShape 435">
            <a:extLst>
              <a:ext uri="{FF2B5EF4-FFF2-40B4-BE49-F238E27FC236}">
                <a16:creationId xmlns:a16="http://schemas.microsoft.com/office/drawing/2014/main" id="{DC2EDDC5-4376-BC4B-C301-5CB85FE123F8}"/>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381000</xdr:colOff>
      <xdr:row>8</xdr:row>
      <xdr:rowOff>76200</xdr:rowOff>
    </xdr:from>
    <xdr:to>
      <xdr:col>6</xdr:col>
      <xdr:colOff>1066800</xdr:colOff>
      <xdr:row>8</xdr:row>
      <xdr:rowOff>754380</xdr:rowOff>
    </xdr:to>
    <xdr:grpSp>
      <xdr:nvGrpSpPr>
        <xdr:cNvPr id="38" name="Group 5709">
          <a:extLst>
            <a:ext uri="{FF2B5EF4-FFF2-40B4-BE49-F238E27FC236}">
              <a16:creationId xmlns:a16="http://schemas.microsoft.com/office/drawing/2014/main" id="{4BF5C909-058B-4EE8-B59F-14294B89DCB6}"/>
            </a:ext>
          </a:extLst>
        </xdr:cNvPr>
        <xdr:cNvGrpSpPr>
          <a:grpSpLocks/>
        </xdr:cNvGrpSpPr>
      </xdr:nvGrpSpPr>
      <xdr:grpSpPr bwMode="auto">
        <a:xfrm>
          <a:off x="9688286" y="5355771"/>
          <a:ext cx="685800" cy="678180"/>
          <a:chOff x="5508729" y="1490449"/>
          <a:chExt cx="607158" cy="614069"/>
        </a:xfrm>
      </xdr:grpSpPr>
      <xdr:sp macro="" textlink="">
        <xdr:nvSpPr>
          <xdr:cNvPr id="39" name="AutoShape 435">
            <a:extLst>
              <a:ext uri="{FF2B5EF4-FFF2-40B4-BE49-F238E27FC236}">
                <a16:creationId xmlns:a16="http://schemas.microsoft.com/office/drawing/2014/main" id="{B2BD2D11-9A52-6F2A-A99C-4E98163D98BC}"/>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40" name="AutoShape 435">
            <a:extLst>
              <a:ext uri="{FF2B5EF4-FFF2-40B4-BE49-F238E27FC236}">
                <a16:creationId xmlns:a16="http://schemas.microsoft.com/office/drawing/2014/main" id="{D3564EF0-DE6A-9D43-5764-06CAEA04D029}"/>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41" name="AutoShape 435">
            <a:extLst>
              <a:ext uri="{FF2B5EF4-FFF2-40B4-BE49-F238E27FC236}">
                <a16:creationId xmlns:a16="http://schemas.microsoft.com/office/drawing/2014/main" id="{101757EF-5539-840F-0E5D-04F48C051AFF}"/>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42" name="AutoShape 435">
            <a:extLst>
              <a:ext uri="{FF2B5EF4-FFF2-40B4-BE49-F238E27FC236}">
                <a16:creationId xmlns:a16="http://schemas.microsoft.com/office/drawing/2014/main" id="{EC5DF7C0-DBAA-ED81-2BBB-0B60F586BC15}"/>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391886</xdr:colOff>
      <xdr:row>9</xdr:row>
      <xdr:rowOff>65315</xdr:rowOff>
    </xdr:from>
    <xdr:to>
      <xdr:col>6</xdr:col>
      <xdr:colOff>1077686</xdr:colOff>
      <xdr:row>9</xdr:row>
      <xdr:rowOff>743495</xdr:rowOff>
    </xdr:to>
    <xdr:grpSp>
      <xdr:nvGrpSpPr>
        <xdr:cNvPr id="43" name="Group 5709">
          <a:extLst>
            <a:ext uri="{FF2B5EF4-FFF2-40B4-BE49-F238E27FC236}">
              <a16:creationId xmlns:a16="http://schemas.microsoft.com/office/drawing/2014/main" id="{6DF87276-68CD-41B5-B810-A7B38EC943C8}"/>
            </a:ext>
          </a:extLst>
        </xdr:cNvPr>
        <xdr:cNvGrpSpPr>
          <a:grpSpLocks/>
        </xdr:cNvGrpSpPr>
      </xdr:nvGrpSpPr>
      <xdr:grpSpPr bwMode="auto">
        <a:xfrm>
          <a:off x="9699172" y="6161315"/>
          <a:ext cx="685800" cy="678180"/>
          <a:chOff x="5508729" y="1490449"/>
          <a:chExt cx="607158" cy="614069"/>
        </a:xfrm>
      </xdr:grpSpPr>
      <xdr:sp macro="" textlink="">
        <xdr:nvSpPr>
          <xdr:cNvPr id="44" name="AutoShape 435">
            <a:extLst>
              <a:ext uri="{FF2B5EF4-FFF2-40B4-BE49-F238E27FC236}">
                <a16:creationId xmlns:a16="http://schemas.microsoft.com/office/drawing/2014/main" id="{8368AC3A-0444-F4D2-B895-5AE26F6DE98C}"/>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45" name="AutoShape 435">
            <a:extLst>
              <a:ext uri="{FF2B5EF4-FFF2-40B4-BE49-F238E27FC236}">
                <a16:creationId xmlns:a16="http://schemas.microsoft.com/office/drawing/2014/main" id="{F2DCD827-157D-96B6-5571-2269BE234D3E}"/>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46" name="AutoShape 435">
            <a:extLst>
              <a:ext uri="{FF2B5EF4-FFF2-40B4-BE49-F238E27FC236}">
                <a16:creationId xmlns:a16="http://schemas.microsoft.com/office/drawing/2014/main" id="{BE23D854-C3CE-1138-BBEA-F443132E72B3}"/>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47" name="AutoShape 435">
            <a:extLst>
              <a:ext uri="{FF2B5EF4-FFF2-40B4-BE49-F238E27FC236}">
                <a16:creationId xmlns:a16="http://schemas.microsoft.com/office/drawing/2014/main" id="{779E3D41-6EB0-DD4E-C2B3-7761C1C70348}"/>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402771</xdr:colOff>
      <xdr:row>10</xdr:row>
      <xdr:rowOff>97971</xdr:rowOff>
    </xdr:from>
    <xdr:to>
      <xdr:col>6</xdr:col>
      <xdr:colOff>1088571</xdr:colOff>
      <xdr:row>10</xdr:row>
      <xdr:rowOff>776151</xdr:rowOff>
    </xdr:to>
    <xdr:grpSp>
      <xdr:nvGrpSpPr>
        <xdr:cNvPr id="48" name="Group 5709">
          <a:extLst>
            <a:ext uri="{FF2B5EF4-FFF2-40B4-BE49-F238E27FC236}">
              <a16:creationId xmlns:a16="http://schemas.microsoft.com/office/drawing/2014/main" id="{5C5E065E-E410-474A-9BD1-A804A294BE29}"/>
            </a:ext>
          </a:extLst>
        </xdr:cNvPr>
        <xdr:cNvGrpSpPr>
          <a:grpSpLocks/>
        </xdr:cNvGrpSpPr>
      </xdr:nvGrpSpPr>
      <xdr:grpSpPr bwMode="auto">
        <a:xfrm>
          <a:off x="9710057" y="7010400"/>
          <a:ext cx="685800" cy="678180"/>
          <a:chOff x="5508729" y="1490449"/>
          <a:chExt cx="607158" cy="614069"/>
        </a:xfrm>
      </xdr:grpSpPr>
      <xdr:sp macro="" textlink="">
        <xdr:nvSpPr>
          <xdr:cNvPr id="49" name="AutoShape 435">
            <a:extLst>
              <a:ext uri="{FF2B5EF4-FFF2-40B4-BE49-F238E27FC236}">
                <a16:creationId xmlns:a16="http://schemas.microsoft.com/office/drawing/2014/main" id="{5D3C0560-A054-970B-2D7C-2B71B39F1B17}"/>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0" name="AutoShape 435">
            <a:extLst>
              <a:ext uri="{FF2B5EF4-FFF2-40B4-BE49-F238E27FC236}">
                <a16:creationId xmlns:a16="http://schemas.microsoft.com/office/drawing/2014/main" id="{69C5DD88-611B-AE0A-5838-9BF2A9E6651F}"/>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1" name="AutoShape 435">
            <a:extLst>
              <a:ext uri="{FF2B5EF4-FFF2-40B4-BE49-F238E27FC236}">
                <a16:creationId xmlns:a16="http://schemas.microsoft.com/office/drawing/2014/main" id="{FD42C071-7E93-B839-04BD-A34068C4205E}"/>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2" name="AutoShape 435">
            <a:extLst>
              <a:ext uri="{FF2B5EF4-FFF2-40B4-BE49-F238E27FC236}">
                <a16:creationId xmlns:a16="http://schemas.microsoft.com/office/drawing/2014/main" id="{1E3786FD-B1BF-69D7-CB98-752B3670F76E}"/>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11</xdr:row>
      <xdr:rowOff>32657</xdr:rowOff>
    </xdr:from>
    <xdr:to>
      <xdr:col>6</xdr:col>
      <xdr:colOff>1091837</xdr:colOff>
      <xdr:row>11</xdr:row>
      <xdr:rowOff>709748</xdr:rowOff>
    </xdr:to>
    <xdr:grpSp>
      <xdr:nvGrpSpPr>
        <xdr:cNvPr id="53" name="Group 5709">
          <a:extLst>
            <a:ext uri="{FF2B5EF4-FFF2-40B4-BE49-F238E27FC236}">
              <a16:creationId xmlns:a16="http://schemas.microsoft.com/office/drawing/2014/main" id="{0D1AE340-F596-4BAE-AEB5-4EF250604F96}"/>
            </a:ext>
          </a:extLst>
        </xdr:cNvPr>
        <xdr:cNvGrpSpPr>
          <a:grpSpLocks/>
        </xdr:cNvGrpSpPr>
      </xdr:nvGrpSpPr>
      <xdr:grpSpPr bwMode="auto">
        <a:xfrm>
          <a:off x="9710058" y="7761514"/>
          <a:ext cx="689065" cy="677091"/>
          <a:chOff x="5508729" y="1490449"/>
          <a:chExt cx="607158" cy="614069"/>
        </a:xfrm>
      </xdr:grpSpPr>
      <xdr:sp macro="" textlink="">
        <xdr:nvSpPr>
          <xdr:cNvPr id="54" name="AutoShape 435">
            <a:extLst>
              <a:ext uri="{FF2B5EF4-FFF2-40B4-BE49-F238E27FC236}">
                <a16:creationId xmlns:a16="http://schemas.microsoft.com/office/drawing/2014/main" id="{01971302-03BD-49BA-A510-80ECDD5ECF92}"/>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5" name="AutoShape 435">
            <a:extLst>
              <a:ext uri="{FF2B5EF4-FFF2-40B4-BE49-F238E27FC236}">
                <a16:creationId xmlns:a16="http://schemas.microsoft.com/office/drawing/2014/main" id="{ECF7D37C-D9CB-22DF-41B4-0380A2096831}"/>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 name="AutoShape 435">
            <a:extLst>
              <a:ext uri="{FF2B5EF4-FFF2-40B4-BE49-F238E27FC236}">
                <a16:creationId xmlns:a16="http://schemas.microsoft.com/office/drawing/2014/main" id="{A83A3856-EA1A-201A-5650-580220859454}"/>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7" name="AutoShape 435">
            <a:extLst>
              <a:ext uri="{FF2B5EF4-FFF2-40B4-BE49-F238E27FC236}">
                <a16:creationId xmlns:a16="http://schemas.microsoft.com/office/drawing/2014/main" id="{160BBA9F-22B5-4957-F198-BD253520F4AA}"/>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12</xdr:row>
      <xdr:rowOff>87085</xdr:rowOff>
    </xdr:from>
    <xdr:to>
      <xdr:col>6</xdr:col>
      <xdr:colOff>1091837</xdr:colOff>
      <xdr:row>12</xdr:row>
      <xdr:rowOff>764176</xdr:rowOff>
    </xdr:to>
    <xdr:grpSp>
      <xdr:nvGrpSpPr>
        <xdr:cNvPr id="58" name="Group 5709">
          <a:extLst>
            <a:ext uri="{FF2B5EF4-FFF2-40B4-BE49-F238E27FC236}">
              <a16:creationId xmlns:a16="http://schemas.microsoft.com/office/drawing/2014/main" id="{AAD82864-69DA-4692-A8EC-4366BFEF3958}"/>
            </a:ext>
          </a:extLst>
        </xdr:cNvPr>
        <xdr:cNvGrpSpPr>
          <a:grpSpLocks/>
        </xdr:cNvGrpSpPr>
      </xdr:nvGrpSpPr>
      <xdr:grpSpPr bwMode="auto">
        <a:xfrm>
          <a:off x="9710058" y="8632371"/>
          <a:ext cx="689065" cy="677091"/>
          <a:chOff x="5508729" y="1490449"/>
          <a:chExt cx="607158" cy="614069"/>
        </a:xfrm>
      </xdr:grpSpPr>
      <xdr:sp macro="" textlink="">
        <xdr:nvSpPr>
          <xdr:cNvPr id="59" name="AutoShape 435">
            <a:extLst>
              <a:ext uri="{FF2B5EF4-FFF2-40B4-BE49-F238E27FC236}">
                <a16:creationId xmlns:a16="http://schemas.microsoft.com/office/drawing/2014/main" id="{FB2E2BF7-5E64-76FE-57FA-3061E064CD38}"/>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60" name="AutoShape 435">
            <a:extLst>
              <a:ext uri="{FF2B5EF4-FFF2-40B4-BE49-F238E27FC236}">
                <a16:creationId xmlns:a16="http://schemas.microsoft.com/office/drawing/2014/main" id="{B35DDBC1-1EBC-245B-DCBD-A6DDD8E66BF2}"/>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61" name="AutoShape 435">
            <a:extLst>
              <a:ext uri="{FF2B5EF4-FFF2-40B4-BE49-F238E27FC236}">
                <a16:creationId xmlns:a16="http://schemas.microsoft.com/office/drawing/2014/main" id="{3D07638E-44C4-2034-5FA9-CFE68721A55A}"/>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62" name="AutoShape 435">
            <a:extLst>
              <a:ext uri="{FF2B5EF4-FFF2-40B4-BE49-F238E27FC236}">
                <a16:creationId xmlns:a16="http://schemas.microsoft.com/office/drawing/2014/main" id="{50DDF89F-D2FC-7937-AE6A-E46126BB8174}"/>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13</xdr:row>
      <xdr:rowOff>87086</xdr:rowOff>
    </xdr:from>
    <xdr:to>
      <xdr:col>6</xdr:col>
      <xdr:colOff>1091837</xdr:colOff>
      <xdr:row>13</xdr:row>
      <xdr:rowOff>764177</xdr:rowOff>
    </xdr:to>
    <xdr:grpSp>
      <xdr:nvGrpSpPr>
        <xdr:cNvPr id="63" name="Group 5709">
          <a:extLst>
            <a:ext uri="{FF2B5EF4-FFF2-40B4-BE49-F238E27FC236}">
              <a16:creationId xmlns:a16="http://schemas.microsoft.com/office/drawing/2014/main" id="{DDC51A7F-9A18-495B-8A7F-9966F2662689}"/>
            </a:ext>
          </a:extLst>
        </xdr:cNvPr>
        <xdr:cNvGrpSpPr>
          <a:grpSpLocks/>
        </xdr:cNvGrpSpPr>
      </xdr:nvGrpSpPr>
      <xdr:grpSpPr bwMode="auto">
        <a:xfrm>
          <a:off x="9710058" y="9448800"/>
          <a:ext cx="689065" cy="677091"/>
          <a:chOff x="5508729" y="1490449"/>
          <a:chExt cx="607158" cy="614069"/>
        </a:xfrm>
      </xdr:grpSpPr>
      <xdr:sp macro="" textlink="">
        <xdr:nvSpPr>
          <xdr:cNvPr id="64" name="AutoShape 435">
            <a:extLst>
              <a:ext uri="{FF2B5EF4-FFF2-40B4-BE49-F238E27FC236}">
                <a16:creationId xmlns:a16="http://schemas.microsoft.com/office/drawing/2014/main" id="{BF23AA7F-2CB7-7E14-8ACA-C91EF4B9F698}"/>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65" name="AutoShape 435">
            <a:extLst>
              <a:ext uri="{FF2B5EF4-FFF2-40B4-BE49-F238E27FC236}">
                <a16:creationId xmlns:a16="http://schemas.microsoft.com/office/drawing/2014/main" id="{C245FDF2-918B-FFFB-4700-88C58BCA5DE4}"/>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66" name="AutoShape 435">
            <a:extLst>
              <a:ext uri="{FF2B5EF4-FFF2-40B4-BE49-F238E27FC236}">
                <a16:creationId xmlns:a16="http://schemas.microsoft.com/office/drawing/2014/main" id="{8C273794-70ED-0F80-881E-CB5607B3D6F9}"/>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67" name="AutoShape 435">
            <a:extLst>
              <a:ext uri="{FF2B5EF4-FFF2-40B4-BE49-F238E27FC236}">
                <a16:creationId xmlns:a16="http://schemas.microsoft.com/office/drawing/2014/main" id="{66CFEA55-979B-F279-9F54-4F0721A60841}"/>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435429</xdr:colOff>
      <xdr:row>14</xdr:row>
      <xdr:rowOff>87086</xdr:rowOff>
    </xdr:from>
    <xdr:to>
      <xdr:col>6</xdr:col>
      <xdr:colOff>1124494</xdr:colOff>
      <xdr:row>14</xdr:row>
      <xdr:rowOff>764177</xdr:rowOff>
    </xdr:to>
    <xdr:grpSp>
      <xdr:nvGrpSpPr>
        <xdr:cNvPr id="68" name="Group 5709">
          <a:extLst>
            <a:ext uri="{FF2B5EF4-FFF2-40B4-BE49-F238E27FC236}">
              <a16:creationId xmlns:a16="http://schemas.microsoft.com/office/drawing/2014/main" id="{4D132D21-16B1-4EF6-8A2D-0799CA286E44}"/>
            </a:ext>
          </a:extLst>
        </xdr:cNvPr>
        <xdr:cNvGrpSpPr>
          <a:grpSpLocks/>
        </xdr:cNvGrpSpPr>
      </xdr:nvGrpSpPr>
      <xdr:grpSpPr bwMode="auto">
        <a:xfrm>
          <a:off x="9742715" y="10265229"/>
          <a:ext cx="689065" cy="677091"/>
          <a:chOff x="5508729" y="1490449"/>
          <a:chExt cx="607158" cy="614069"/>
        </a:xfrm>
      </xdr:grpSpPr>
      <xdr:sp macro="" textlink="">
        <xdr:nvSpPr>
          <xdr:cNvPr id="69" name="AutoShape 435">
            <a:extLst>
              <a:ext uri="{FF2B5EF4-FFF2-40B4-BE49-F238E27FC236}">
                <a16:creationId xmlns:a16="http://schemas.microsoft.com/office/drawing/2014/main" id="{A881AFC6-C41F-C80E-063B-817A6444C988}"/>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70" name="AutoShape 435">
            <a:extLst>
              <a:ext uri="{FF2B5EF4-FFF2-40B4-BE49-F238E27FC236}">
                <a16:creationId xmlns:a16="http://schemas.microsoft.com/office/drawing/2014/main" id="{3207A43C-2276-4124-AB2F-653E065993C4}"/>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71" name="AutoShape 435">
            <a:extLst>
              <a:ext uri="{FF2B5EF4-FFF2-40B4-BE49-F238E27FC236}">
                <a16:creationId xmlns:a16="http://schemas.microsoft.com/office/drawing/2014/main" id="{7BD093F7-62AE-E647-1A58-9904C9A8A9AA}"/>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72" name="AutoShape 435">
            <a:extLst>
              <a:ext uri="{FF2B5EF4-FFF2-40B4-BE49-F238E27FC236}">
                <a16:creationId xmlns:a16="http://schemas.microsoft.com/office/drawing/2014/main" id="{FC2BB7D0-B6AF-9DEE-E99F-CFEE8601E23F}"/>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424544</xdr:colOff>
      <xdr:row>15</xdr:row>
      <xdr:rowOff>43544</xdr:rowOff>
    </xdr:from>
    <xdr:to>
      <xdr:col>6</xdr:col>
      <xdr:colOff>1113609</xdr:colOff>
      <xdr:row>15</xdr:row>
      <xdr:rowOff>720635</xdr:rowOff>
    </xdr:to>
    <xdr:grpSp>
      <xdr:nvGrpSpPr>
        <xdr:cNvPr id="76" name="Group 5709">
          <a:extLst>
            <a:ext uri="{FF2B5EF4-FFF2-40B4-BE49-F238E27FC236}">
              <a16:creationId xmlns:a16="http://schemas.microsoft.com/office/drawing/2014/main" id="{909AFB99-A10D-4A24-BEA9-B060B9A103CF}"/>
            </a:ext>
          </a:extLst>
        </xdr:cNvPr>
        <xdr:cNvGrpSpPr>
          <a:grpSpLocks/>
        </xdr:cNvGrpSpPr>
      </xdr:nvGrpSpPr>
      <xdr:grpSpPr bwMode="auto">
        <a:xfrm>
          <a:off x="9731830" y="11038115"/>
          <a:ext cx="689065" cy="677091"/>
          <a:chOff x="5508729" y="1490449"/>
          <a:chExt cx="607158" cy="614069"/>
        </a:xfrm>
      </xdr:grpSpPr>
      <xdr:sp macro="" textlink="">
        <xdr:nvSpPr>
          <xdr:cNvPr id="77" name="AutoShape 435">
            <a:extLst>
              <a:ext uri="{FF2B5EF4-FFF2-40B4-BE49-F238E27FC236}">
                <a16:creationId xmlns:a16="http://schemas.microsoft.com/office/drawing/2014/main" id="{0FF3C0DE-4327-CB7C-925E-1CD29B951425}"/>
              </a:ext>
            </a:extLst>
          </xdr:cNvPr>
          <xdr:cNvSpPr>
            <a:spLocks noChangeArrowheads="1"/>
          </xdr:cNvSpPr>
        </xdr:nvSpPr>
        <xdr:spPr bwMode="auto">
          <a:xfrm>
            <a:off x="5663892" y="1821632"/>
            <a:ext cx="296833" cy="282886"/>
          </a:xfrm>
          <a:prstGeom prst="diamond">
            <a:avLst/>
          </a:prstGeom>
          <a:solidFill>
            <a:srgbClr val="FF00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78" name="AutoShape 435">
            <a:extLst>
              <a:ext uri="{FF2B5EF4-FFF2-40B4-BE49-F238E27FC236}">
                <a16:creationId xmlns:a16="http://schemas.microsoft.com/office/drawing/2014/main" id="{BC570DA5-60AE-616E-3262-00B4FC23A722}"/>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79" name="AutoShape 435">
            <a:extLst>
              <a:ext uri="{FF2B5EF4-FFF2-40B4-BE49-F238E27FC236}">
                <a16:creationId xmlns:a16="http://schemas.microsoft.com/office/drawing/2014/main" id="{56441E6E-A1BB-910B-E9AD-04D50AA6BA4D}"/>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81" name="AutoShape 435">
            <a:extLst>
              <a:ext uri="{FF2B5EF4-FFF2-40B4-BE49-F238E27FC236}">
                <a16:creationId xmlns:a16="http://schemas.microsoft.com/office/drawing/2014/main" id="{2BACD5D0-6C5F-D663-5582-D087FD9656A5}"/>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435429</xdr:colOff>
      <xdr:row>16</xdr:row>
      <xdr:rowOff>65314</xdr:rowOff>
    </xdr:from>
    <xdr:to>
      <xdr:col>6</xdr:col>
      <xdr:colOff>1121229</xdr:colOff>
      <xdr:row>16</xdr:row>
      <xdr:rowOff>743494</xdr:rowOff>
    </xdr:to>
    <xdr:grpSp>
      <xdr:nvGrpSpPr>
        <xdr:cNvPr id="82" name="Group 5709">
          <a:extLst>
            <a:ext uri="{FF2B5EF4-FFF2-40B4-BE49-F238E27FC236}">
              <a16:creationId xmlns:a16="http://schemas.microsoft.com/office/drawing/2014/main" id="{6A11C329-51C1-4CBB-85AF-38AD1EBD9B2B}"/>
            </a:ext>
          </a:extLst>
        </xdr:cNvPr>
        <xdr:cNvGrpSpPr>
          <a:grpSpLocks/>
        </xdr:cNvGrpSpPr>
      </xdr:nvGrpSpPr>
      <xdr:grpSpPr bwMode="auto">
        <a:xfrm>
          <a:off x="9742715" y="11876314"/>
          <a:ext cx="685800" cy="678180"/>
          <a:chOff x="5508729" y="1490449"/>
          <a:chExt cx="607158" cy="614069"/>
        </a:xfrm>
      </xdr:grpSpPr>
      <xdr:sp macro="" textlink="">
        <xdr:nvSpPr>
          <xdr:cNvPr id="83" name="AutoShape 435">
            <a:extLst>
              <a:ext uri="{FF2B5EF4-FFF2-40B4-BE49-F238E27FC236}">
                <a16:creationId xmlns:a16="http://schemas.microsoft.com/office/drawing/2014/main" id="{3C00AC89-BB9E-24FE-B132-69178A6F9FB5}"/>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84" name="AutoShape 435">
            <a:extLst>
              <a:ext uri="{FF2B5EF4-FFF2-40B4-BE49-F238E27FC236}">
                <a16:creationId xmlns:a16="http://schemas.microsoft.com/office/drawing/2014/main" id="{B9D5C748-4D20-EECD-A8F7-ABB7937BD744}"/>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85" name="AutoShape 435">
            <a:extLst>
              <a:ext uri="{FF2B5EF4-FFF2-40B4-BE49-F238E27FC236}">
                <a16:creationId xmlns:a16="http://schemas.microsoft.com/office/drawing/2014/main" id="{881FB27E-F64D-DE80-92AC-D9939E263086}"/>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86" name="AutoShape 435">
            <a:extLst>
              <a:ext uri="{FF2B5EF4-FFF2-40B4-BE49-F238E27FC236}">
                <a16:creationId xmlns:a16="http://schemas.microsoft.com/office/drawing/2014/main" id="{2791E15F-615F-77A1-A4D7-2C7E00C11591}"/>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446315</xdr:colOff>
      <xdr:row>17</xdr:row>
      <xdr:rowOff>76200</xdr:rowOff>
    </xdr:from>
    <xdr:to>
      <xdr:col>6</xdr:col>
      <xdr:colOff>1135380</xdr:colOff>
      <xdr:row>17</xdr:row>
      <xdr:rowOff>753291</xdr:rowOff>
    </xdr:to>
    <xdr:grpSp>
      <xdr:nvGrpSpPr>
        <xdr:cNvPr id="91" name="Group 5709">
          <a:extLst>
            <a:ext uri="{FF2B5EF4-FFF2-40B4-BE49-F238E27FC236}">
              <a16:creationId xmlns:a16="http://schemas.microsoft.com/office/drawing/2014/main" id="{23B9ABAF-951B-4794-B415-7725EF72A2D9}"/>
            </a:ext>
          </a:extLst>
        </xdr:cNvPr>
        <xdr:cNvGrpSpPr>
          <a:grpSpLocks/>
        </xdr:cNvGrpSpPr>
      </xdr:nvGrpSpPr>
      <xdr:grpSpPr bwMode="auto">
        <a:xfrm>
          <a:off x="9753601" y="12703629"/>
          <a:ext cx="689065" cy="677091"/>
          <a:chOff x="5508729" y="1490449"/>
          <a:chExt cx="607158" cy="614069"/>
        </a:xfrm>
      </xdr:grpSpPr>
      <xdr:sp macro="" textlink="">
        <xdr:nvSpPr>
          <xdr:cNvPr id="96" name="AutoShape 435">
            <a:extLst>
              <a:ext uri="{FF2B5EF4-FFF2-40B4-BE49-F238E27FC236}">
                <a16:creationId xmlns:a16="http://schemas.microsoft.com/office/drawing/2014/main" id="{5B770555-D75A-C877-7F78-86FB5A0ECACB}"/>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97" name="AutoShape 435">
            <a:extLst>
              <a:ext uri="{FF2B5EF4-FFF2-40B4-BE49-F238E27FC236}">
                <a16:creationId xmlns:a16="http://schemas.microsoft.com/office/drawing/2014/main" id="{B36DD078-2C17-226D-67A5-EDDB6AB2455D}"/>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98" name="AutoShape 435">
            <a:extLst>
              <a:ext uri="{FF2B5EF4-FFF2-40B4-BE49-F238E27FC236}">
                <a16:creationId xmlns:a16="http://schemas.microsoft.com/office/drawing/2014/main" id="{3953C348-087D-E091-33ED-1815F378FB05}"/>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99" name="AutoShape 435">
            <a:extLst>
              <a:ext uri="{FF2B5EF4-FFF2-40B4-BE49-F238E27FC236}">
                <a16:creationId xmlns:a16="http://schemas.microsoft.com/office/drawing/2014/main" id="{5BC95884-50B3-2189-40E2-4230AE12265E}"/>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402773</xdr:colOff>
      <xdr:row>18</xdr:row>
      <xdr:rowOff>76201</xdr:rowOff>
    </xdr:from>
    <xdr:to>
      <xdr:col>6</xdr:col>
      <xdr:colOff>1091838</xdr:colOff>
      <xdr:row>18</xdr:row>
      <xdr:rowOff>753292</xdr:rowOff>
    </xdr:to>
    <xdr:grpSp>
      <xdr:nvGrpSpPr>
        <xdr:cNvPr id="100" name="Group 5709">
          <a:extLst>
            <a:ext uri="{FF2B5EF4-FFF2-40B4-BE49-F238E27FC236}">
              <a16:creationId xmlns:a16="http://schemas.microsoft.com/office/drawing/2014/main" id="{1DCB8EC3-EF6A-43F6-ADBF-94FE99B41C40}"/>
            </a:ext>
          </a:extLst>
        </xdr:cNvPr>
        <xdr:cNvGrpSpPr>
          <a:grpSpLocks/>
        </xdr:cNvGrpSpPr>
      </xdr:nvGrpSpPr>
      <xdr:grpSpPr bwMode="auto">
        <a:xfrm>
          <a:off x="9710059" y="13520058"/>
          <a:ext cx="689065" cy="677091"/>
          <a:chOff x="5508729" y="1490449"/>
          <a:chExt cx="607158" cy="614069"/>
        </a:xfrm>
      </xdr:grpSpPr>
      <xdr:sp macro="" textlink="">
        <xdr:nvSpPr>
          <xdr:cNvPr id="101" name="AutoShape 435">
            <a:extLst>
              <a:ext uri="{FF2B5EF4-FFF2-40B4-BE49-F238E27FC236}">
                <a16:creationId xmlns:a16="http://schemas.microsoft.com/office/drawing/2014/main" id="{8A04E233-9F6C-B6F2-4B94-3226DB8D7D1E}"/>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102" name="AutoShape 435">
            <a:extLst>
              <a:ext uri="{FF2B5EF4-FFF2-40B4-BE49-F238E27FC236}">
                <a16:creationId xmlns:a16="http://schemas.microsoft.com/office/drawing/2014/main" id="{B6DCFC9D-5F25-04BC-3A0D-9996219B15C3}"/>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103" name="AutoShape 435">
            <a:extLst>
              <a:ext uri="{FF2B5EF4-FFF2-40B4-BE49-F238E27FC236}">
                <a16:creationId xmlns:a16="http://schemas.microsoft.com/office/drawing/2014/main" id="{2E899CCF-237E-B6A5-6C06-78E7D0D55FDA}"/>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104" name="AutoShape 435">
            <a:extLst>
              <a:ext uri="{FF2B5EF4-FFF2-40B4-BE49-F238E27FC236}">
                <a16:creationId xmlns:a16="http://schemas.microsoft.com/office/drawing/2014/main" id="{EE29E583-7A0F-D1B9-01CB-F789BC689F67}"/>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391887</xdr:colOff>
      <xdr:row>19</xdr:row>
      <xdr:rowOff>76200</xdr:rowOff>
    </xdr:from>
    <xdr:to>
      <xdr:col>6</xdr:col>
      <xdr:colOff>1080952</xdr:colOff>
      <xdr:row>19</xdr:row>
      <xdr:rowOff>753291</xdr:rowOff>
    </xdr:to>
    <xdr:grpSp>
      <xdr:nvGrpSpPr>
        <xdr:cNvPr id="105" name="Group 5709">
          <a:extLst>
            <a:ext uri="{FF2B5EF4-FFF2-40B4-BE49-F238E27FC236}">
              <a16:creationId xmlns:a16="http://schemas.microsoft.com/office/drawing/2014/main" id="{21F18F86-4063-488F-B1F4-8CC549FC4341}"/>
            </a:ext>
          </a:extLst>
        </xdr:cNvPr>
        <xdr:cNvGrpSpPr>
          <a:grpSpLocks/>
        </xdr:cNvGrpSpPr>
      </xdr:nvGrpSpPr>
      <xdr:grpSpPr bwMode="auto">
        <a:xfrm>
          <a:off x="9699173" y="14336486"/>
          <a:ext cx="689065" cy="677091"/>
          <a:chOff x="5508729" y="1490449"/>
          <a:chExt cx="607158" cy="614069"/>
        </a:xfrm>
      </xdr:grpSpPr>
      <xdr:sp macro="" textlink="">
        <xdr:nvSpPr>
          <xdr:cNvPr id="106" name="AutoShape 435">
            <a:extLst>
              <a:ext uri="{FF2B5EF4-FFF2-40B4-BE49-F238E27FC236}">
                <a16:creationId xmlns:a16="http://schemas.microsoft.com/office/drawing/2014/main" id="{ED4C5524-3F36-C9E0-D416-821D8D64D742}"/>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107" name="AutoShape 435">
            <a:extLst>
              <a:ext uri="{FF2B5EF4-FFF2-40B4-BE49-F238E27FC236}">
                <a16:creationId xmlns:a16="http://schemas.microsoft.com/office/drawing/2014/main" id="{9CA7CF9F-1C7E-0B89-57F1-A9F9C4C09328}"/>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108" name="AutoShape 435">
            <a:extLst>
              <a:ext uri="{FF2B5EF4-FFF2-40B4-BE49-F238E27FC236}">
                <a16:creationId xmlns:a16="http://schemas.microsoft.com/office/drawing/2014/main" id="{6DA4C2A1-DC64-4B93-BEDD-82CFF125C70C}"/>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109" name="AutoShape 435">
            <a:extLst>
              <a:ext uri="{FF2B5EF4-FFF2-40B4-BE49-F238E27FC236}">
                <a16:creationId xmlns:a16="http://schemas.microsoft.com/office/drawing/2014/main" id="{A4D38D63-08F4-6DD4-E99A-CC4AA78A47C5}"/>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391885</xdr:colOff>
      <xdr:row>20</xdr:row>
      <xdr:rowOff>65314</xdr:rowOff>
    </xdr:from>
    <xdr:to>
      <xdr:col>6</xdr:col>
      <xdr:colOff>1077685</xdr:colOff>
      <xdr:row>20</xdr:row>
      <xdr:rowOff>743494</xdr:rowOff>
    </xdr:to>
    <xdr:grpSp>
      <xdr:nvGrpSpPr>
        <xdr:cNvPr id="110" name="Group 5709">
          <a:extLst>
            <a:ext uri="{FF2B5EF4-FFF2-40B4-BE49-F238E27FC236}">
              <a16:creationId xmlns:a16="http://schemas.microsoft.com/office/drawing/2014/main" id="{6D1C90A3-7646-4A63-B470-CA90C10EA0DD}"/>
            </a:ext>
          </a:extLst>
        </xdr:cNvPr>
        <xdr:cNvGrpSpPr>
          <a:grpSpLocks/>
        </xdr:cNvGrpSpPr>
      </xdr:nvGrpSpPr>
      <xdr:grpSpPr bwMode="auto">
        <a:xfrm>
          <a:off x="9699171" y="15142028"/>
          <a:ext cx="685800" cy="678180"/>
          <a:chOff x="5508729" y="1490449"/>
          <a:chExt cx="607158" cy="614069"/>
        </a:xfrm>
      </xdr:grpSpPr>
      <xdr:sp macro="" textlink="">
        <xdr:nvSpPr>
          <xdr:cNvPr id="111" name="AutoShape 435">
            <a:extLst>
              <a:ext uri="{FF2B5EF4-FFF2-40B4-BE49-F238E27FC236}">
                <a16:creationId xmlns:a16="http://schemas.microsoft.com/office/drawing/2014/main" id="{202C8837-D722-4D23-4FF9-23A4AC69EBB8}"/>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112" name="AutoShape 435">
            <a:extLst>
              <a:ext uri="{FF2B5EF4-FFF2-40B4-BE49-F238E27FC236}">
                <a16:creationId xmlns:a16="http://schemas.microsoft.com/office/drawing/2014/main" id="{E4F45F03-D87F-D032-F469-035807906A38}"/>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113" name="AutoShape 435">
            <a:extLst>
              <a:ext uri="{FF2B5EF4-FFF2-40B4-BE49-F238E27FC236}">
                <a16:creationId xmlns:a16="http://schemas.microsoft.com/office/drawing/2014/main" id="{3DBF8071-0EA7-CC13-79FB-6E73C04BD8B6}"/>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114" name="AutoShape 435">
            <a:extLst>
              <a:ext uri="{FF2B5EF4-FFF2-40B4-BE49-F238E27FC236}">
                <a16:creationId xmlns:a16="http://schemas.microsoft.com/office/drawing/2014/main" id="{9F7A5101-66FB-7347-F36F-424D724866D0}"/>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413657</xdr:colOff>
      <xdr:row>21</xdr:row>
      <xdr:rowOff>76200</xdr:rowOff>
    </xdr:from>
    <xdr:to>
      <xdr:col>6</xdr:col>
      <xdr:colOff>1102722</xdr:colOff>
      <xdr:row>21</xdr:row>
      <xdr:rowOff>753291</xdr:rowOff>
    </xdr:to>
    <xdr:grpSp>
      <xdr:nvGrpSpPr>
        <xdr:cNvPr id="115" name="Group 5709">
          <a:extLst>
            <a:ext uri="{FF2B5EF4-FFF2-40B4-BE49-F238E27FC236}">
              <a16:creationId xmlns:a16="http://schemas.microsoft.com/office/drawing/2014/main" id="{17A4A62A-7168-4791-BDCF-D2D4D7F13F3C}"/>
            </a:ext>
          </a:extLst>
        </xdr:cNvPr>
        <xdr:cNvGrpSpPr>
          <a:grpSpLocks/>
        </xdr:cNvGrpSpPr>
      </xdr:nvGrpSpPr>
      <xdr:grpSpPr bwMode="auto">
        <a:xfrm>
          <a:off x="9720943" y="15969343"/>
          <a:ext cx="689065" cy="677091"/>
          <a:chOff x="5508729" y="1490449"/>
          <a:chExt cx="607158" cy="614069"/>
        </a:xfrm>
      </xdr:grpSpPr>
      <xdr:sp macro="" textlink="">
        <xdr:nvSpPr>
          <xdr:cNvPr id="116" name="AutoShape 435">
            <a:extLst>
              <a:ext uri="{FF2B5EF4-FFF2-40B4-BE49-F238E27FC236}">
                <a16:creationId xmlns:a16="http://schemas.microsoft.com/office/drawing/2014/main" id="{A7187075-E1EB-4D54-CC39-795346498B98}"/>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117" name="AutoShape 435">
            <a:extLst>
              <a:ext uri="{FF2B5EF4-FFF2-40B4-BE49-F238E27FC236}">
                <a16:creationId xmlns:a16="http://schemas.microsoft.com/office/drawing/2014/main" id="{15D78FEC-58FF-7733-695F-6AA7FD0DE33E}"/>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118" name="AutoShape 435">
            <a:extLst>
              <a:ext uri="{FF2B5EF4-FFF2-40B4-BE49-F238E27FC236}">
                <a16:creationId xmlns:a16="http://schemas.microsoft.com/office/drawing/2014/main" id="{694E4416-C129-32A1-2E59-78D1C4D43981}"/>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119" name="AutoShape 435">
            <a:extLst>
              <a:ext uri="{FF2B5EF4-FFF2-40B4-BE49-F238E27FC236}">
                <a16:creationId xmlns:a16="http://schemas.microsoft.com/office/drawing/2014/main" id="{C4B3F58B-BFD1-BC0E-8ED0-6B11458E2230}"/>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381000</xdr:colOff>
      <xdr:row>23</xdr:row>
      <xdr:rowOff>76200</xdr:rowOff>
    </xdr:from>
    <xdr:to>
      <xdr:col>6</xdr:col>
      <xdr:colOff>1066800</xdr:colOff>
      <xdr:row>23</xdr:row>
      <xdr:rowOff>754380</xdr:rowOff>
    </xdr:to>
    <xdr:grpSp>
      <xdr:nvGrpSpPr>
        <xdr:cNvPr id="125" name="Group 5709">
          <a:extLst>
            <a:ext uri="{FF2B5EF4-FFF2-40B4-BE49-F238E27FC236}">
              <a16:creationId xmlns:a16="http://schemas.microsoft.com/office/drawing/2014/main" id="{56A4B5A7-485A-433F-A420-8E81BC358534}"/>
            </a:ext>
          </a:extLst>
        </xdr:cNvPr>
        <xdr:cNvGrpSpPr>
          <a:grpSpLocks/>
        </xdr:cNvGrpSpPr>
      </xdr:nvGrpSpPr>
      <xdr:grpSpPr bwMode="auto">
        <a:xfrm>
          <a:off x="9688286" y="17602200"/>
          <a:ext cx="685800" cy="678180"/>
          <a:chOff x="5508729" y="1490449"/>
          <a:chExt cx="607158" cy="614069"/>
        </a:xfrm>
      </xdr:grpSpPr>
      <xdr:sp macro="" textlink="">
        <xdr:nvSpPr>
          <xdr:cNvPr id="126" name="AutoShape 435">
            <a:extLst>
              <a:ext uri="{FF2B5EF4-FFF2-40B4-BE49-F238E27FC236}">
                <a16:creationId xmlns:a16="http://schemas.microsoft.com/office/drawing/2014/main" id="{C439FFF6-6306-F817-D94A-974EBEDBE930}"/>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127" name="AutoShape 435">
            <a:extLst>
              <a:ext uri="{FF2B5EF4-FFF2-40B4-BE49-F238E27FC236}">
                <a16:creationId xmlns:a16="http://schemas.microsoft.com/office/drawing/2014/main" id="{0D9F625B-F2B9-709E-4385-78E583E1AA49}"/>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128" name="AutoShape 435">
            <a:extLst>
              <a:ext uri="{FF2B5EF4-FFF2-40B4-BE49-F238E27FC236}">
                <a16:creationId xmlns:a16="http://schemas.microsoft.com/office/drawing/2014/main" id="{B2EC4B1D-5B12-5A54-9835-A4E6A95333B6}"/>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6129" name="AutoShape 435">
            <a:extLst>
              <a:ext uri="{FF2B5EF4-FFF2-40B4-BE49-F238E27FC236}">
                <a16:creationId xmlns:a16="http://schemas.microsoft.com/office/drawing/2014/main" id="{532425E3-0E5F-9A72-9BFF-C442A27A6665}"/>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381000</xdr:colOff>
      <xdr:row>24</xdr:row>
      <xdr:rowOff>76200</xdr:rowOff>
    </xdr:from>
    <xdr:to>
      <xdr:col>6</xdr:col>
      <xdr:colOff>1066800</xdr:colOff>
      <xdr:row>24</xdr:row>
      <xdr:rowOff>754380</xdr:rowOff>
    </xdr:to>
    <xdr:grpSp>
      <xdr:nvGrpSpPr>
        <xdr:cNvPr id="56130" name="Group 5709">
          <a:extLst>
            <a:ext uri="{FF2B5EF4-FFF2-40B4-BE49-F238E27FC236}">
              <a16:creationId xmlns:a16="http://schemas.microsoft.com/office/drawing/2014/main" id="{E63354AA-028A-4F83-B461-5AF7D07A23C1}"/>
            </a:ext>
          </a:extLst>
        </xdr:cNvPr>
        <xdr:cNvGrpSpPr>
          <a:grpSpLocks/>
        </xdr:cNvGrpSpPr>
      </xdr:nvGrpSpPr>
      <xdr:grpSpPr bwMode="auto">
        <a:xfrm>
          <a:off x="9688286" y="18418629"/>
          <a:ext cx="685800" cy="678180"/>
          <a:chOff x="5508729" y="1490449"/>
          <a:chExt cx="607158" cy="614069"/>
        </a:xfrm>
      </xdr:grpSpPr>
      <xdr:sp macro="" textlink="">
        <xdr:nvSpPr>
          <xdr:cNvPr id="56131" name="AutoShape 435">
            <a:extLst>
              <a:ext uri="{FF2B5EF4-FFF2-40B4-BE49-F238E27FC236}">
                <a16:creationId xmlns:a16="http://schemas.microsoft.com/office/drawing/2014/main" id="{C03E5D3B-44DC-8108-7BB6-96342E1046D5}"/>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6132" name="AutoShape 435">
            <a:extLst>
              <a:ext uri="{FF2B5EF4-FFF2-40B4-BE49-F238E27FC236}">
                <a16:creationId xmlns:a16="http://schemas.microsoft.com/office/drawing/2014/main" id="{C8F47575-97D4-2E3D-FC6A-614B6CAACF46}"/>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133" name="AutoShape 435">
            <a:extLst>
              <a:ext uri="{FF2B5EF4-FFF2-40B4-BE49-F238E27FC236}">
                <a16:creationId xmlns:a16="http://schemas.microsoft.com/office/drawing/2014/main" id="{CE5C6FEE-D838-C021-EED4-CC931026FD98}"/>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6134" name="AutoShape 435">
            <a:extLst>
              <a:ext uri="{FF2B5EF4-FFF2-40B4-BE49-F238E27FC236}">
                <a16:creationId xmlns:a16="http://schemas.microsoft.com/office/drawing/2014/main" id="{99FEC84A-E9BF-D947-0127-CC5108E76EF6}"/>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25</xdr:row>
      <xdr:rowOff>32657</xdr:rowOff>
    </xdr:from>
    <xdr:to>
      <xdr:col>6</xdr:col>
      <xdr:colOff>1091837</xdr:colOff>
      <xdr:row>25</xdr:row>
      <xdr:rowOff>709748</xdr:rowOff>
    </xdr:to>
    <xdr:grpSp>
      <xdr:nvGrpSpPr>
        <xdr:cNvPr id="56135" name="Group 5709">
          <a:extLst>
            <a:ext uri="{FF2B5EF4-FFF2-40B4-BE49-F238E27FC236}">
              <a16:creationId xmlns:a16="http://schemas.microsoft.com/office/drawing/2014/main" id="{E9F5717A-96A8-4946-99A6-0CE247FF6F82}"/>
            </a:ext>
          </a:extLst>
        </xdr:cNvPr>
        <xdr:cNvGrpSpPr>
          <a:grpSpLocks/>
        </xdr:cNvGrpSpPr>
      </xdr:nvGrpSpPr>
      <xdr:grpSpPr bwMode="auto">
        <a:xfrm>
          <a:off x="9710058" y="19191514"/>
          <a:ext cx="689065" cy="677091"/>
          <a:chOff x="5508729" y="1490449"/>
          <a:chExt cx="607158" cy="614069"/>
        </a:xfrm>
      </xdr:grpSpPr>
      <xdr:sp macro="" textlink="">
        <xdr:nvSpPr>
          <xdr:cNvPr id="56136" name="AutoShape 435">
            <a:extLst>
              <a:ext uri="{FF2B5EF4-FFF2-40B4-BE49-F238E27FC236}">
                <a16:creationId xmlns:a16="http://schemas.microsoft.com/office/drawing/2014/main" id="{E6193070-0215-A958-3879-7D4C50DE6D36}"/>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6137" name="AutoShape 435">
            <a:extLst>
              <a:ext uri="{FF2B5EF4-FFF2-40B4-BE49-F238E27FC236}">
                <a16:creationId xmlns:a16="http://schemas.microsoft.com/office/drawing/2014/main" id="{FE97ED8C-AF4C-AFBD-2C7C-B6E9E5B868DB}"/>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138" name="AutoShape 435">
            <a:extLst>
              <a:ext uri="{FF2B5EF4-FFF2-40B4-BE49-F238E27FC236}">
                <a16:creationId xmlns:a16="http://schemas.microsoft.com/office/drawing/2014/main" id="{F9BDC016-66D4-94B0-9D9B-5BAD515F3E48}"/>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6139" name="AutoShape 435">
            <a:extLst>
              <a:ext uri="{FF2B5EF4-FFF2-40B4-BE49-F238E27FC236}">
                <a16:creationId xmlns:a16="http://schemas.microsoft.com/office/drawing/2014/main" id="{CB202AC1-4B3A-08B1-9105-6B9C4C2D7069}"/>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26</xdr:row>
      <xdr:rowOff>32657</xdr:rowOff>
    </xdr:from>
    <xdr:to>
      <xdr:col>6</xdr:col>
      <xdr:colOff>1091837</xdr:colOff>
      <xdr:row>26</xdr:row>
      <xdr:rowOff>709748</xdr:rowOff>
    </xdr:to>
    <xdr:grpSp>
      <xdr:nvGrpSpPr>
        <xdr:cNvPr id="56140" name="Group 5709">
          <a:extLst>
            <a:ext uri="{FF2B5EF4-FFF2-40B4-BE49-F238E27FC236}">
              <a16:creationId xmlns:a16="http://schemas.microsoft.com/office/drawing/2014/main" id="{FAE25BE1-C53B-4FCE-A906-07C9A4F82F38}"/>
            </a:ext>
          </a:extLst>
        </xdr:cNvPr>
        <xdr:cNvGrpSpPr>
          <a:grpSpLocks/>
        </xdr:cNvGrpSpPr>
      </xdr:nvGrpSpPr>
      <xdr:grpSpPr bwMode="auto">
        <a:xfrm>
          <a:off x="9710058" y="20007943"/>
          <a:ext cx="689065" cy="677091"/>
          <a:chOff x="5508729" y="1490449"/>
          <a:chExt cx="607158" cy="614069"/>
        </a:xfrm>
      </xdr:grpSpPr>
      <xdr:sp macro="" textlink="">
        <xdr:nvSpPr>
          <xdr:cNvPr id="56141" name="AutoShape 435">
            <a:extLst>
              <a:ext uri="{FF2B5EF4-FFF2-40B4-BE49-F238E27FC236}">
                <a16:creationId xmlns:a16="http://schemas.microsoft.com/office/drawing/2014/main" id="{7750C848-D216-93F5-F69C-5E2A7F4B61EA}"/>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6142" name="AutoShape 435">
            <a:extLst>
              <a:ext uri="{FF2B5EF4-FFF2-40B4-BE49-F238E27FC236}">
                <a16:creationId xmlns:a16="http://schemas.microsoft.com/office/drawing/2014/main" id="{7BF9144D-7A21-C8D5-58C2-762607C5E02C}"/>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143" name="AutoShape 435">
            <a:extLst>
              <a:ext uri="{FF2B5EF4-FFF2-40B4-BE49-F238E27FC236}">
                <a16:creationId xmlns:a16="http://schemas.microsoft.com/office/drawing/2014/main" id="{46B982AC-A271-B6DD-BD79-EE1255CC2BEB}"/>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6144" name="AutoShape 435">
            <a:extLst>
              <a:ext uri="{FF2B5EF4-FFF2-40B4-BE49-F238E27FC236}">
                <a16:creationId xmlns:a16="http://schemas.microsoft.com/office/drawing/2014/main" id="{F788F32A-E3D2-50C9-3B16-D63F21A5C4D1}"/>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27</xdr:row>
      <xdr:rowOff>32657</xdr:rowOff>
    </xdr:from>
    <xdr:to>
      <xdr:col>6</xdr:col>
      <xdr:colOff>1091837</xdr:colOff>
      <xdr:row>27</xdr:row>
      <xdr:rowOff>709748</xdr:rowOff>
    </xdr:to>
    <xdr:grpSp>
      <xdr:nvGrpSpPr>
        <xdr:cNvPr id="56145" name="Group 5709">
          <a:extLst>
            <a:ext uri="{FF2B5EF4-FFF2-40B4-BE49-F238E27FC236}">
              <a16:creationId xmlns:a16="http://schemas.microsoft.com/office/drawing/2014/main" id="{01E8C644-50A0-41A6-883E-FF01F5E9B9CE}"/>
            </a:ext>
          </a:extLst>
        </xdr:cNvPr>
        <xdr:cNvGrpSpPr>
          <a:grpSpLocks/>
        </xdr:cNvGrpSpPr>
      </xdr:nvGrpSpPr>
      <xdr:grpSpPr bwMode="auto">
        <a:xfrm>
          <a:off x="9710058" y="20824371"/>
          <a:ext cx="689065" cy="677091"/>
          <a:chOff x="5508729" y="1490449"/>
          <a:chExt cx="607158" cy="614069"/>
        </a:xfrm>
      </xdr:grpSpPr>
      <xdr:sp macro="" textlink="">
        <xdr:nvSpPr>
          <xdr:cNvPr id="56146" name="AutoShape 435">
            <a:extLst>
              <a:ext uri="{FF2B5EF4-FFF2-40B4-BE49-F238E27FC236}">
                <a16:creationId xmlns:a16="http://schemas.microsoft.com/office/drawing/2014/main" id="{0E972DB2-DC11-B9BB-4FE2-B39C7F98B54B}"/>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6147" name="AutoShape 435">
            <a:extLst>
              <a:ext uri="{FF2B5EF4-FFF2-40B4-BE49-F238E27FC236}">
                <a16:creationId xmlns:a16="http://schemas.microsoft.com/office/drawing/2014/main" id="{98599F9B-D138-5417-368F-75FD54CC76BF}"/>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148" name="AutoShape 435">
            <a:extLst>
              <a:ext uri="{FF2B5EF4-FFF2-40B4-BE49-F238E27FC236}">
                <a16:creationId xmlns:a16="http://schemas.microsoft.com/office/drawing/2014/main" id="{DAA90077-8026-9F26-0A84-E668D64C1E23}"/>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6149" name="AutoShape 435">
            <a:extLst>
              <a:ext uri="{FF2B5EF4-FFF2-40B4-BE49-F238E27FC236}">
                <a16:creationId xmlns:a16="http://schemas.microsoft.com/office/drawing/2014/main" id="{1BBCC670-BB8A-2857-CD59-C3511F8E0320}"/>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28</xdr:row>
      <xdr:rowOff>32657</xdr:rowOff>
    </xdr:from>
    <xdr:to>
      <xdr:col>6</xdr:col>
      <xdr:colOff>1091837</xdr:colOff>
      <xdr:row>28</xdr:row>
      <xdr:rowOff>709748</xdr:rowOff>
    </xdr:to>
    <xdr:grpSp>
      <xdr:nvGrpSpPr>
        <xdr:cNvPr id="56150" name="Group 5709">
          <a:extLst>
            <a:ext uri="{FF2B5EF4-FFF2-40B4-BE49-F238E27FC236}">
              <a16:creationId xmlns:a16="http://schemas.microsoft.com/office/drawing/2014/main" id="{865230AC-FF8F-406F-B3B5-14B73567BB86}"/>
            </a:ext>
          </a:extLst>
        </xdr:cNvPr>
        <xdr:cNvGrpSpPr>
          <a:grpSpLocks/>
        </xdr:cNvGrpSpPr>
      </xdr:nvGrpSpPr>
      <xdr:grpSpPr bwMode="auto">
        <a:xfrm>
          <a:off x="9710058" y="21640800"/>
          <a:ext cx="689065" cy="677091"/>
          <a:chOff x="5508729" y="1490449"/>
          <a:chExt cx="607158" cy="614069"/>
        </a:xfrm>
      </xdr:grpSpPr>
      <xdr:sp macro="" textlink="">
        <xdr:nvSpPr>
          <xdr:cNvPr id="56151" name="AutoShape 435">
            <a:extLst>
              <a:ext uri="{FF2B5EF4-FFF2-40B4-BE49-F238E27FC236}">
                <a16:creationId xmlns:a16="http://schemas.microsoft.com/office/drawing/2014/main" id="{F20EE287-76F6-D1A5-A495-E2198035708F}"/>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6152" name="AutoShape 435">
            <a:extLst>
              <a:ext uri="{FF2B5EF4-FFF2-40B4-BE49-F238E27FC236}">
                <a16:creationId xmlns:a16="http://schemas.microsoft.com/office/drawing/2014/main" id="{67833B74-BD64-4185-134B-7CC87265EAC0}"/>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153" name="AutoShape 435">
            <a:extLst>
              <a:ext uri="{FF2B5EF4-FFF2-40B4-BE49-F238E27FC236}">
                <a16:creationId xmlns:a16="http://schemas.microsoft.com/office/drawing/2014/main" id="{EBD469F4-F482-2360-26FC-C5C40E84F96A}"/>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6154" name="AutoShape 435">
            <a:extLst>
              <a:ext uri="{FF2B5EF4-FFF2-40B4-BE49-F238E27FC236}">
                <a16:creationId xmlns:a16="http://schemas.microsoft.com/office/drawing/2014/main" id="{1D62C698-E66E-0EC1-3083-28360627F77A}"/>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xdr:from>
      <xdr:col>6</xdr:col>
      <xdr:colOff>402772</xdr:colOff>
      <xdr:row>29</xdr:row>
      <xdr:rowOff>32657</xdr:rowOff>
    </xdr:from>
    <xdr:to>
      <xdr:col>6</xdr:col>
      <xdr:colOff>1091837</xdr:colOff>
      <xdr:row>29</xdr:row>
      <xdr:rowOff>709748</xdr:rowOff>
    </xdr:to>
    <xdr:grpSp>
      <xdr:nvGrpSpPr>
        <xdr:cNvPr id="56155" name="Group 5709">
          <a:extLst>
            <a:ext uri="{FF2B5EF4-FFF2-40B4-BE49-F238E27FC236}">
              <a16:creationId xmlns:a16="http://schemas.microsoft.com/office/drawing/2014/main" id="{DC0168A2-D742-4BFC-AD73-F27136960F77}"/>
            </a:ext>
          </a:extLst>
        </xdr:cNvPr>
        <xdr:cNvGrpSpPr>
          <a:grpSpLocks/>
        </xdr:cNvGrpSpPr>
      </xdr:nvGrpSpPr>
      <xdr:grpSpPr bwMode="auto">
        <a:xfrm>
          <a:off x="9710058" y="22457228"/>
          <a:ext cx="689065" cy="677091"/>
          <a:chOff x="5508729" y="1490449"/>
          <a:chExt cx="607158" cy="614069"/>
        </a:xfrm>
      </xdr:grpSpPr>
      <xdr:sp macro="" textlink="">
        <xdr:nvSpPr>
          <xdr:cNvPr id="56156" name="AutoShape 435">
            <a:extLst>
              <a:ext uri="{FF2B5EF4-FFF2-40B4-BE49-F238E27FC236}">
                <a16:creationId xmlns:a16="http://schemas.microsoft.com/office/drawing/2014/main" id="{AA5E6DD1-82ED-991D-605E-3C96BE671925}"/>
              </a:ext>
            </a:extLst>
          </xdr:cNvPr>
          <xdr:cNvSpPr>
            <a:spLocks noChangeArrowheads="1"/>
          </xdr:cNvSpPr>
        </xdr:nvSpPr>
        <xdr:spPr bwMode="auto">
          <a:xfrm>
            <a:off x="5663892" y="1821632"/>
            <a:ext cx="296833" cy="282886"/>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56157" name="AutoShape 435">
            <a:extLst>
              <a:ext uri="{FF2B5EF4-FFF2-40B4-BE49-F238E27FC236}">
                <a16:creationId xmlns:a16="http://schemas.microsoft.com/office/drawing/2014/main" id="{1D8FF24D-2136-4619-E711-C37B7F6CE078}"/>
              </a:ext>
            </a:extLst>
          </xdr:cNvPr>
          <xdr:cNvSpPr>
            <a:spLocks noChangeArrowheads="1"/>
          </xdr:cNvSpPr>
        </xdr:nvSpPr>
        <xdr:spPr bwMode="auto">
          <a:xfrm>
            <a:off x="5832547" y="1649141"/>
            <a:ext cx="283340" cy="296685"/>
          </a:xfrm>
          <a:prstGeom prst="diamond">
            <a:avLst/>
          </a:prstGeom>
          <a:solidFill>
            <a:srgbClr val="00B05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56158" name="AutoShape 435">
            <a:extLst>
              <a:ext uri="{FF2B5EF4-FFF2-40B4-BE49-F238E27FC236}">
                <a16:creationId xmlns:a16="http://schemas.microsoft.com/office/drawing/2014/main" id="{DF51BD13-050F-3E08-C074-5D2B86B41FA6}"/>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56159" name="AutoShape 435">
            <a:extLst>
              <a:ext uri="{FF2B5EF4-FFF2-40B4-BE49-F238E27FC236}">
                <a16:creationId xmlns:a16="http://schemas.microsoft.com/office/drawing/2014/main" id="{9252E56D-A718-5EDA-3F16-452E5D5E0B74}"/>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twoCellAnchor editAs="oneCell">
    <xdr:from>
      <xdr:col>1</xdr:col>
      <xdr:colOff>1088572</xdr:colOff>
      <xdr:row>1</xdr:row>
      <xdr:rowOff>283028</xdr:rowOff>
    </xdr:from>
    <xdr:to>
      <xdr:col>1</xdr:col>
      <xdr:colOff>2073352</xdr:colOff>
      <xdr:row>1</xdr:row>
      <xdr:rowOff>1064820</xdr:rowOff>
    </xdr:to>
    <xdr:pic>
      <xdr:nvPicPr>
        <xdr:cNvPr id="56160" name="Imagen 56159">
          <a:extLst>
            <a:ext uri="{FF2B5EF4-FFF2-40B4-BE49-F238E27FC236}">
              <a16:creationId xmlns:a16="http://schemas.microsoft.com/office/drawing/2014/main" id="{B1DF33C8-BA9B-4A74-B2A9-928DD96609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60715" y="489857"/>
          <a:ext cx="984780" cy="781792"/>
        </a:xfrm>
        <a:prstGeom prst="rect">
          <a:avLst/>
        </a:prstGeom>
      </xdr:spPr>
    </xdr:pic>
    <xdr:clientData/>
  </xdr:twoCellAnchor>
  <xdr:twoCellAnchor>
    <xdr:from>
      <xdr:col>6</xdr:col>
      <xdr:colOff>413657</xdr:colOff>
      <xdr:row>22</xdr:row>
      <xdr:rowOff>43543</xdr:rowOff>
    </xdr:from>
    <xdr:to>
      <xdr:col>6</xdr:col>
      <xdr:colOff>1099457</xdr:colOff>
      <xdr:row>22</xdr:row>
      <xdr:rowOff>721723</xdr:rowOff>
    </xdr:to>
    <xdr:grpSp>
      <xdr:nvGrpSpPr>
        <xdr:cNvPr id="29" name="Group 5709">
          <a:extLst>
            <a:ext uri="{FF2B5EF4-FFF2-40B4-BE49-F238E27FC236}">
              <a16:creationId xmlns:a16="http://schemas.microsoft.com/office/drawing/2014/main" id="{99247123-CD82-4DAE-822E-E07CA3049B95}"/>
            </a:ext>
          </a:extLst>
        </xdr:cNvPr>
        <xdr:cNvGrpSpPr>
          <a:grpSpLocks/>
        </xdr:cNvGrpSpPr>
      </xdr:nvGrpSpPr>
      <xdr:grpSpPr bwMode="auto">
        <a:xfrm>
          <a:off x="9720943" y="16753114"/>
          <a:ext cx="685800" cy="678180"/>
          <a:chOff x="5508729" y="1490449"/>
          <a:chExt cx="607158" cy="614069"/>
        </a:xfrm>
      </xdr:grpSpPr>
      <xdr:sp macro="" textlink="">
        <xdr:nvSpPr>
          <xdr:cNvPr id="30" name="AutoShape 435">
            <a:extLst>
              <a:ext uri="{FF2B5EF4-FFF2-40B4-BE49-F238E27FC236}">
                <a16:creationId xmlns:a16="http://schemas.microsoft.com/office/drawing/2014/main" id="{A4456121-2465-BA24-B9A8-A8CA08E70D3F}"/>
              </a:ext>
            </a:extLst>
          </xdr:cNvPr>
          <xdr:cNvSpPr>
            <a:spLocks noChangeArrowheads="1"/>
          </xdr:cNvSpPr>
        </xdr:nvSpPr>
        <xdr:spPr bwMode="auto">
          <a:xfrm>
            <a:off x="5663892" y="1821632"/>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es-CO" sz="700" b="0" i="0" strike="noStrike">
              <a:solidFill>
                <a:srgbClr val="000000"/>
              </a:solidFill>
              <a:latin typeface="Arial"/>
              <a:cs typeface="Arial"/>
            </a:endParaRPr>
          </a:p>
          <a:p>
            <a:pPr algn="ctr" rtl="1">
              <a:defRPr sz="1000"/>
            </a:pPr>
            <a:endParaRPr lang="es-CO" sz="700" b="1" i="0" strike="noStrike">
              <a:solidFill>
                <a:srgbClr val="000000"/>
              </a:solidFill>
              <a:latin typeface="Arial"/>
              <a:cs typeface="Arial"/>
            </a:endParaRPr>
          </a:p>
        </xdr:txBody>
      </xdr:sp>
      <xdr:sp macro="" textlink="">
        <xdr:nvSpPr>
          <xdr:cNvPr id="31" name="AutoShape 435">
            <a:extLst>
              <a:ext uri="{FF2B5EF4-FFF2-40B4-BE49-F238E27FC236}">
                <a16:creationId xmlns:a16="http://schemas.microsoft.com/office/drawing/2014/main" id="{40B2B108-9ECA-D960-1570-25F8102EDD1B}"/>
              </a:ext>
            </a:extLst>
          </xdr:cNvPr>
          <xdr:cNvSpPr>
            <a:spLocks noChangeArrowheads="1"/>
          </xdr:cNvSpPr>
        </xdr:nvSpPr>
        <xdr:spPr bwMode="auto">
          <a:xfrm>
            <a:off x="5832547"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1" i="0" u="none" strike="noStrike" baseline="0">
              <a:solidFill>
                <a:srgbClr val="000000"/>
              </a:solidFill>
              <a:latin typeface="Arial"/>
              <a:cs typeface="Arial"/>
            </a:endParaRPr>
          </a:p>
        </xdr:txBody>
      </xdr:sp>
      <xdr:sp macro="" textlink="">
        <xdr:nvSpPr>
          <xdr:cNvPr id="32" name="AutoShape 435">
            <a:extLst>
              <a:ext uri="{FF2B5EF4-FFF2-40B4-BE49-F238E27FC236}">
                <a16:creationId xmlns:a16="http://schemas.microsoft.com/office/drawing/2014/main" id="{AB7436BF-F8FB-5421-2106-85396F1840A3}"/>
              </a:ext>
            </a:extLst>
          </xdr:cNvPr>
          <xdr:cNvSpPr>
            <a:spLocks noChangeArrowheads="1"/>
          </xdr:cNvSpPr>
        </xdr:nvSpPr>
        <xdr:spPr bwMode="auto">
          <a:xfrm>
            <a:off x="5663892" y="1490449"/>
            <a:ext cx="296833" cy="282886"/>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000000"/>
              </a:solidFill>
              <a:latin typeface="Arial"/>
              <a:cs typeface="Arial"/>
            </a:endParaRPr>
          </a:p>
          <a:p>
            <a:pPr algn="ctr" rtl="0">
              <a:defRPr sz="1000"/>
            </a:pPr>
            <a:endParaRPr lang="es-CO" sz="700" b="0" i="0" u="none" strike="noStrike" baseline="0">
              <a:solidFill>
                <a:srgbClr val="000000"/>
              </a:solidFill>
              <a:latin typeface="Arial"/>
              <a:cs typeface="Arial"/>
            </a:endParaRPr>
          </a:p>
        </xdr:txBody>
      </xdr:sp>
      <xdr:sp macro="" textlink="">
        <xdr:nvSpPr>
          <xdr:cNvPr id="37" name="AutoShape 435">
            <a:extLst>
              <a:ext uri="{FF2B5EF4-FFF2-40B4-BE49-F238E27FC236}">
                <a16:creationId xmlns:a16="http://schemas.microsoft.com/office/drawing/2014/main" id="{CC8EC327-BE76-6D90-A4E6-E27800219F74}"/>
              </a:ext>
            </a:extLst>
          </xdr:cNvPr>
          <xdr:cNvSpPr>
            <a:spLocks noChangeArrowheads="1"/>
          </xdr:cNvSpPr>
        </xdr:nvSpPr>
        <xdr:spPr bwMode="auto">
          <a:xfrm>
            <a:off x="5508729" y="1649141"/>
            <a:ext cx="283340" cy="296685"/>
          </a:xfrm>
          <a:prstGeom prst="diamond">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es-CO" sz="700" b="0" i="0" u="none" strike="noStrike" baseline="0">
              <a:solidFill>
                <a:srgbClr val="FF0000"/>
              </a:solidFill>
              <a:latin typeface="Arial"/>
              <a:cs typeface="Arial"/>
            </a:endParaRPr>
          </a:p>
          <a:p>
            <a:pPr algn="ctr" rtl="0">
              <a:defRPr sz="1000"/>
            </a:pPr>
            <a:r>
              <a:rPr lang="es-CO" sz="700" b="1" i="0" u="none" strike="noStrike" baseline="0">
                <a:solidFill>
                  <a:srgbClr val="FF0000"/>
                </a:solidFill>
                <a:latin typeface="Arial"/>
                <a:cs typeface="Arial"/>
              </a:rPr>
              <a:t>AMENAZA</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360">
          <a:solidFill>
            <a:srgbClr val="000000"/>
          </a:solidFill>
          <a:round/>
          <a:headEnd/>
          <a:tailEnd/>
        </a:ln>
        <a:effec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ecoloncenov2@gmail.com" TargetMode="External"/><Relationship Id="rId1" Type="http://schemas.openxmlformats.org/officeDocument/2006/relationships/hyperlink" Target="mailto:iecoloncenov2@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M40"/>
  <sheetViews>
    <sheetView zoomScale="45" zoomScaleNormal="45" workbookViewId="0">
      <selection activeCell="C8" sqref="C8:E8"/>
    </sheetView>
  </sheetViews>
  <sheetFormatPr baseColWidth="10" defaultColWidth="11.44140625" defaultRowHeight="13.8" x14ac:dyDescent="0.25"/>
  <cols>
    <col min="1" max="1" width="24" style="57" customWidth="1"/>
    <col min="2" max="2" width="23.44140625" style="57" customWidth="1"/>
    <col min="3" max="3" width="28" style="57" customWidth="1"/>
    <col min="4" max="4" width="24" style="57" customWidth="1"/>
    <col min="5" max="5" width="39" style="57" customWidth="1"/>
    <col min="6" max="8" width="11.44140625" style="57"/>
    <col min="9" max="9" width="13.5546875" style="57" customWidth="1"/>
    <col min="10" max="12" width="11.44140625" style="57"/>
    <col min="13" max="13" width="15.44140625" style="57" bestFit="1" customWidth="1"/>
    <col min="14" max="16384" width="11.44140625" style="57"/>
  </cols>
  <sheetData>
    <row r="1" spans="1:13" ht="69" customHeight="1" x14ac:dyDescent="0.25">
      <c r="A1" s="56"/>
      <c r="B1" s="172" t="s">
        <v>558</v>
      </c>
      <c r="C1" s="173"/>
      <c r="D1" s="173"/>
      <c r="E1" s="174"/>
    </row>
    <row r="2" spans="1:13" ht="22.5" customHeight="1" x14ac:dyDescent="0.3">
      <c r="A2" s="157" t="s">
        <v>496</v>
      </c>
      <c r="B2" s="58" t="s">
        <v>497</v>
      </c>
      <c r="C2" s="158" t="s">
        <v>526</v>
      </c>
      <c r="D2" s="158"/>
      <c r="E2" s="159"/>
      <c r="G2"/>
    </row>
    <row r="3" spans="1:13" x14ac:dyDescent="0.25">
      <c r="A3" s="157"/>
      <c r="B3" s="59" t="s">
        <v>498</v>
      </c>
      <c r="C3" s="160" t="s">
        <v>545</v>
      </c>
      <c r="D3" s="160"/>
      <c r="E3" s="161"/>
    </row>
    <row r="4" spans="1:13" ht="19.5" customHeight="1" x14ac:dyDescent="0.25">
      <c r="A4" s="157"/>
      <c r="B4" s="59" t="s">
        <v>499</v>
      </c>
      <c r="C4" s="162" t="s">
        <v>546</v>
      </c>
      <c r="D4" s="163"/>
      <c r="E4" s="164"/>
    </row>
    <row r="5" spans="1:13" ht="21" customHeight="1" x14ac:dyDescent="0.25">
      <c r="A5" s="157"/>
      <c r="B5" s="60" t="s">
        <v>500</v>
      </c>
      <c r="C5" s="162" t="s">
        <v>555</v>
      </c>
      <c r="D5" s="163"/>
      <c r="E5" s="164"/>
    </row>
    <row r="6" spans="1:13" ht="15" customHeight="1" x14ac:dyDescent="0.3">
      <c r="A6" s="157"/>
      <c r="B6" s="60" t="s">
        <v>501</v>
      </c>
      <c r="C6" s="148" t="s">
        <v>547</v>
      </c>
      <c r="D6" s="149"/>
      <c r="E6" s="150"/>
      <c r="G6"/>
      <c r="M6" s="125"/>
    </row>
    <row r="7" spans="1:13" x14ac:dyDescent="0.25">
      <c r="A7" s="157"/>
      <c r="B7" s="60" t="s">
        <v>502</v>
      </c>
      <c r="C7" s="145">
        <v>3125846461</v>
      </c>
      <c r="D7" s="146"/>
      <c r="E7" s="147"/>
      <c r="M7" s="125"/>
    </row>
    <row r="8" spans="1:13" ht="16.5" customHeight="1" x14ac:dyDescent="0.25">
      <c r="A8" s="154" t="s">
        <v>503</v>
      </c>
      <c r="B8" s="61" t="s">
        <v>504</v>
      </c>
      <c r="C8" s="167" t="s">
        <v>548</v>
      </c>
      <c r="D8" s="168"/>
      <c r="E8" s="169"/>
      <c r="M8" s="125"/>
    </row>
    <row r="9" spans="1:13" x14ac:dyDescent="0.25">
      <c r="A9" s="155"/>
      <c r="B9" s="55" t="s">
        <v>505</v>
      </c>
      <c r="C9" s="167" t="s">
        <v>549</v>
      </c>
      <c r="D9" s="168"/>
      <c r="E9" s="169"/>
      <c r="M9" s="125"/>
    </row>
    <row r="10" spans="1:13" x14ac:dyDescent="0.25">
      <c r="A10" s="155"/>
      <c r="B10" s="55" t="s">
        <v>506</v>
      </c>
      <c r="C10" s="167" t="s">
        <v>554</v>
      </c>
      <c r="D10" s="168"/>
      <c r="E10" s="169"/>
      <c r="M10" s="125"/>
    </row>
    <row r="11" spans="1:13" x14ac:dyDescent="0.25">
      <c r="A11" s="155"/>
      <c r="B11" s="62" t="s">
        <v>507</v>
      </c>
      <c r="C11" s="171" t="s">
        <v>553</v>
      </c>
      <c r="D11" s="160"/>
      <c r="E11" s="161"/>
    </row>
    <row r="12" spans="1:13" ht="17.25" customHeight="1" x14ac:dyDescent="0.25">
      <c r="A12" s="155"/>
      <c r="B12" s="55" t="s">
        <v>520</v>
      </c>
      <c r="C12" s="162" t="s">
        <v>550</v>
      </c>
      <c r="D12" s="163"/>
      <c r="E12" s="164"/>
    </row>
    <row r="13" spans="1:13" x14ac:dyDescent="0.25">
      <c r="A13" s="155"/>
      <c r="B13" s="55" t="s">
        <v>508</v>
      </c>
      <c r="C13" s="167" t="s">
        <v>551</v>
      </c>
      <c r="D13" s="168"/>
      <c r="E13" s="169"/>
    </row>
    <row r="14" spans="1:13" x14ac:dyDescent="0.25">
      <c r="A14" s="155"/>
      <c r="B14" s="54" t="s">
        <v>509</v>
      </c>
      <c r="C14" s="145">
        <v>3106082490</v>
      </c>
      <c r="D14" s="146"/>
      <c r="E14" s="147"/>
    </row>
    <row r="15" spans="1:13" ht="16.5" customHeight="1" x14ac:dyDescent="0.3">
      <c r="A15" s="156"/>
      <c r="B15" s="63" t="s">
        <v>501</v>
      </c>
      <c r="C15" s="148" t="s">
        <v>547</v>
      </c>
      <c r="D15" s="149"/>
      <c r="E15" s="150"/>
    </row>
    <row r="16" spans="1:13" ht="21.75" customHeight="1" x14ac:dyDescent="0.25">
      <c r="A16" s="165" t="s">
        <v>510</v>
      </c>
      <c r="B16" s="62" t="s">
        <v>511</v>
      </c>
      <c r="C16" s="162" t="s">
        <v>552</v>
      </c>
      <c r="D16" s="163"/>
      <c r="E16" s="164"/>
    </row>
    <row r="17" spans="1:11" ht="15" customHeight="1" x14ac:dyDescent="0.25">
      <c r="A17" s="166"/>
      <c r="B17" s="143" t="s">
        <v>556</v>
      </c>
      <c r="C17" s="70" t="s">
        <v>513</v>
      </c>
      <c r="D17" s="69" t="s">
        <v>514</v>
      </c>
      <c r="E17" s="69" t="s">
        <v>515</v>
      </c>
      <c r="K17" s="136"/>
    </row>
    <row r="18" spans="1:11" ht="79.8" customHeight="1" x14ac:dyDescent="0.25">
      <c r="A18" s="170" t="s">
        <v>512</v>
      </c>
      <c r="B18" s="144"/>
      <c r="C18" s="71" t="s">
        <v>516</v>
      </c>
      <c r="D18" s="71" t="s">
        <v>517</v>
      </c>
      <c r="E18" s="71" t="s">
        <v>518</v>
      </c>
      <c r="K18" s="136"/>
    </row>
    <row r="19" spans="1:11" ht="20.399999999999999" customHeight="1" x14ac:dyDescent="0.25">
      <c r="A19" s="170"/>
      <c r="B19" s="137">
        <f>58.7*44.82</f>
        <v>2630.9340000000002</v>
      </c>
      <c r="C19" s="65">
        <f>553+3+6+22+2</f>
        <v>586</v>
      </c>
      <c r="D19" s="65">
        <v>60</v>
      </c>
      <c r="E19" s="65">
        <f>SUM(C19:D19)</f>
        <v>646</v>
      </c>
      <c r="G19" s="57">
        <f>34.25*35.98</f>
        <v>1232.3149999999998</v>
      </c>
    </row>
    <row r="20" spans="1:11" ht="31.8" customHeight="1" x14ac:dyDescent="0.25">
      <c r="A20" s="157"/>
      <c r="B20" s="138"/>
      <c r="C20" s="126">
        <f>231+3+4+12+1</f>
        <v>251</v>
      </c>
      <c r="D20" s="126">
        <v>60</v>
      </c>
      <c r="E20" s="65">
        <f>SUM(C20:D20)</f>
        <v>311</v>
      </c>
      <c r="G20" s="57">
        <f>27.46*11.7</f>
        <v>321.28199999999998</v>
      </c>
    </row>
    <row r="21" spans="1:11" ht="216.6" customHeight="1" x14ac:dyDescent="0.25">
      <c r="A21" s="68" t="s">
        <v>519</v>
      </c>
      <c r="B21" s="151"/>
      <c r="C21" s="152"/>
      <c r="D21" s="152"/>
      <c r="E21" s="153"/>
    </row>
    <row r="22" spans="1:11" ht="409.2" customHeight="1" x14ac:dyDescent="0.25">
      <c r="A22" s="139" t="s">
        <v>557</v>
      </c>
      <c r="B22" s="141"/>
      <c r="C22" s="141"/>
      <c r="D22" s="141"/>
      <c r="E22" s="141"/>
    </row>
    <row r="23" spans="1:11" x14ac:dyDescent="0.25">
      <c r="A23" s="140"/>
      <c r="B23" s="142"/>
      <c r="C23" s="142"/>
      <c r="D23" s="142"/>
      <c r="E23" s="142"/>
    </row>
    <row r="24" spans="1:11" x14ac:dyDescent="0.25">
      <c r="A24" s="140"/>
      <c r="B24" s="142"/>
      <c r="C24" s="142"/>
      <c r="D24" s="142"/>
      <c r="E24" s="142"/>
    </row>
    <row r="25" spans="1:11" x14ac:dyDescent="0.25">
      <c r="A25" s="140"/>
      <c r="B25" s="142"/>
      <c r="C25" s="142"/>
      <c r="D25" s="142"/>
      <c r="E25" s="142"/>
    </row>
    <row r="26" spans="1:11" x14ac:dyDescent="0.25">
      <c r="A26" s="140"/>
      <c r="B26" s="142"/>
      <c r="C26" s="142"/>
      <c r="D26" s="142"/>
      <c r="E26" s="142"/>
    </row>
    <row r="27" spans="1:11" x14ac:dyDescent="0.25">
      <c r="A27" s="140"/>
      <c r="B27" s="142"/>
      <c r="C27" s="142"/>
      <c r="D27" s="142"/>
      <c r="E27" s="142"/>
    </row>
    <row r="28" spans="1:11" x14ac:dyDescent="0.25">
      <c r="A28" s="140"/>
      <c r="B28" s="142"/>
      <c r="C28" s="142"/>
      <c r="D28" s="142"/>
      <c r="E28" s="142"/>
    </row>
    <row r="29" spans="1:11" x14ac:dyDescent="0.25">
      <c r="A29" s="140"/>
      <c r="B29" s="142"/>
      <c r="C29" s="142"/>
      <c r="D29" s="142"/>
      <c r="E29" s="142"/>
    </row>
    <row r="30" spans="1:11" x14ac:dyDescent="0.25">
      <c r="A30" s="140"/>
      <c r="B30" s="142"/>
      <c r="C30" s="142"/>
      <c r="D30" s="142"/>
      <c r="E30" s="142"/>
    </row>
    <row r="31" spans="1:11" x14ac:dyDescent="0.25">
      <c r="A31" s="140"/>
      <c r="B31" s="142"/>
      <c r="C31" s="142"/>
      <c r="D31" s="142"/>
      <c r="E31" s="142"/>
    </row>
    <row r="32" spans="1:11" x14ac:dyDescent="0.25">
      <c r="A32" s="140"/>
      <c r="B32" s="142"/>
      <c r="C32" s="142"/>
      <c r="D32" s="142"/>
      <c r="E32" s="142"/>
    </row>
    <row r="33" spans="1:5" x14ac:dyDescent="0.25">
      <c r="A33" s="140"/>
      <c r="B33" s="142"/>
      <c r="C33" s="142"/>
      <c r="D33" s="142"/>
      <c r="E33" s="142"/>
    </row>
    <row r="34" spans="1:5" x14ac:dyDescent="0.25">
      <c r="A34" s="140"/>
      <c r="B34" s="142"/>
      <c r="C34" s="142"/>
      <c r="D34" s="142"/>
      <c r="E34" s="142"/>
    </row>
    <row r="35" spans="1:5" x14ac:dyDescent="0.25">
      <c r="A35" s="140"/>
      <c r="B35" s="142"/>
      <c r="C35" s="142"/>
      <c r="D35" s="142"/>
      <c r="E35" s="142"/>
    </row>
    <row r="36" spans="1:5" x14ac:dyDescent="0.25">
      <c r="A36" s="140"/>
      <c r="B36" s="142"/>
      <c r="C36" s="142"/>
      <c r="D36" s="142"/>
      <c r="E36" s="142"/>
    </row>
    <row r="37" spans="1:5" x14ac:dyDescent="0.25">
      <c r="A37" s="140"/>
      <c r="B37" s="142"/>
      <c r="C37" s="142"/>
      <c r="D37" s="142"/>
      <c r="E37" s="142"/>
    </row>
    <row r="38" spans="1:5" x14ac:dyDescent="0.25">
      <c r="A38" s="140"/>
      <c r="B38" s="142"/>
      <c r="C38" s="142"/>
      <c r="D38" s="142"/>
      <c r="E38" s="142"/>
    </row>
    <row r="39" spans="1:5" x14ac:dyDescent="0.25">
      <c r="A39" s="140"/>
      <c r="B39" s="142"/>
      <c r="C39" s="142"/>
      <c r="D39" s="142"/>
      <c r="E39" s="142"/>
    </row>
    <row r="40" spans="1:5" ht="294.60000000000002" customHeight="1" x14ac:dyDescent="0.25">
      <c r="A40" s="140"/>
      <c r="B40" s="142"/>
      <c r="C40" s="142"/>
      <c r="D40" s="142"/>
      <c r="E40" s="142"/>
    </row>
  </sheetData>
  <mergeCells count="26">
    <mergeCell ref="C8:E8"/>
    <mergeCell ref="C11:E11"/>
    <mergeCell ref="C12:E12"/>
    <mergeCell ref="C13:E13"/>
    <mergeCell ref="B1:E1"/>
    <mergeCell ref="C14:E14"/>
    <mergeCell ref="C15:E15"/>
    <mergeCell ref="B21:E21"/>
    <mergeCell ref="A8:A15"/>
    <mergeCell ref="A2:A7"/>
    <mergeCell ref="C2:E2"/>
    <mergeCell ref="C3:E3"/>
    <mergeCell ref="C4:E4"/>
    <mergeCell ref="A16:A17"/>
    <mergeCell ref="C5:E5"/>
    <mergeCell ref="C6:E6"/>
    <mergeCell ref="C7:E7"/>
    <mergeCell ref="C9:E9"/>
    <mergeCell ref="C10:E10"/>
    <mergeCell ref="A18:A20"/>
    <mergeCell ref="C16:E16"/>
    <mergeCell ref="K17:K18"/>
    <mergeCell ref="B19:B20"/>
    <mergeCell ref="A22:A40"/>
    <mergeCell ref="B22:E40"/>
    <mergeCell ref="B17:B18"/>
  </mergeCells>
  <hyperlinks>
    <hyperlink ref="C6" r:id="rId1" xr:uid="{8A581B82-0F54-4EAA-848B-43B13C071AEF}"/>
    <hyperlink ref="C15" r:id="rId2" xr:uid="{1442BC63-E6DD-48E2-A607-0CB310C63FB7}"/>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H32"/>
  <sheetViews>
    <sheetView zoomScale="85" zoomScaleNormal="85" workbookViewId="0">
      <selection activeCell="B1" sqref="B1:E3"/>
    </sheetView>
  </sheetViews>
  <sheetFormatPr baseColWidth="10" defaultColWidth="11.44140625" defaultRowHeight="14.4" x14ac:dyDescent="0.3"/>
  <cols>
    <col min="1" max="1" width="27" style="4" customWidth="1"/>
    <col min="2" max="2" width="13.109375" style="4" customWidth="1"/>
    <col min="3" max="4" width="27" style="4" customWidth="1"/>
    <col min="5" max="5" width="23" style="4" customWidth="1"/>
    <col min="6" max="16384" width="11.44140625" style="4"/>
  </cols>
  <sheetData>
    <row r="1" spans="1:8" ht="16.5" customHeight="1" x14ac:dyDescent="0.3">
      <c r="A1" s="197"/>
      <c r="B1" s="198" t="s">
        <v>127</v>
      </c>
      <c r="C1" s="199"/>
      <c r="D1" s="199"/>
      <c r="E1" s="200"/>
    </row>
    <row r="2" spans="1:8" ht="15.75" customHeight="1" x14ac:dyDescent="0.3">
      <c r="A2" s="197"/>
      <c r="B2" s="201"/>
      <c r="C2" s="202"/>
      <c r="D2" s="202"/>
      <c r="E2" s="203"/>
    </row>
    <row r="3" spans="1:8" ht="39" customHeight="1" x14ac:dyDescent="0.3">
      <c r="A3" s="197"/>
      <c r="B3" s="204"/>
      <c r="C3" s="205"/>
      <c r="D3" s="205"/>
      <c r="E3" s="206"/>
    </row>
    <row r="4" spans="1:8" ht="22.5" customHeight="1" x14ac:dyDescent="0.3">
      <c r="A4" s="178" t="s">
        <v>485</v>
      </c>
      <c r="B4" s="178"/>
      <c r="C4" s="178"/>
      <c r="D4" s="178"/>
      <c r="E4" s="178"/>
    </row>
    <row r="5" spans="1:8" ht="55.5" customHeight="1" x14ac:dyDescent="0.3">
      <c r="A5" s="179" t="s">
        <v>126</v>
      </c>
      <c r="B5" s="179"/>
      <c r="C5" s="179"/>
      <c r="D5" s="179"/>
      <c r="E5" s="179"/>
    </row>
    <row r="6" spans="1:8" x14ac:dyDescent="0.3">
      <c r="A6" s="178" t="s">
        <v>11</v>
      </c>
      <c r="B6" s="178"/>
      <c r="C6" s="178"/>
      <c r="D6" s="178"/>
      <c r="E6" s="178"/>
    </row>
    <row r="7" spans="1:8" x14ac:dyDescent="0.3">
      <c r="A7" s="195" t="s">
        <v>128</v>
      </c>
      <c r="B7" s="196"/>
      <c r="C7" s="178" t="s">
        <v>129</v>
      </c>
      <c r="D7" s="178"/>
      <c r="E7" s="72" t="s">
        <v>130</v>
      </c>
    </row>
    <row r="8" spans="1:8" ht="66" customHeight="1" x14ac:dyDescent="0.3">
      <c r="A8" s="187" t="s">
        <v>65</v>
      </c>
      <c r="B8" s="187"/>
      <c r="C8" s="179" t="s">
        <v>131</v>
      </c>
      <c r="D8" s="179"/>
      <c r="E8" s="73" t="s">
        <v>94</v>
      </c>
    </row>
    <row r="9" spans="1:8" ht="68.25" customHeight="1" x14ac:dyDescent="0.3">
      <c r="A9" s="187" t="s">
        <v>66</v>
      </c>
      <c r="B9" s="187"/>
      <c r="C9" s="179" t="s">
        <v>132</v>
      </c>
      <c r="D9" s="179"/>
      <c r="E9" s="74" t="s">
        <v>94</v>
      </c>
    </row>
    <row r="10" spans="1:8" ht="89.25" customHeight="1" x14ac:dyDescent="0.3">
      <c r="A10" s="187" t="s">
        <v>64</v>
      </c>
      <c r="B10" s="187"/>
      <c r="C10" s="179" t="s">
        <v>133</v>
      </c>
      <c r="D10" s="179"/>
      <c r="E10" s="75" t="s">
        <v>94</v>
      </c>
    </row>
    <row r="11" spans="1:8" ht="14.25" customHeight="1" x14ac:dyDescent="0.3">
      <c r="A11" s="188"/>
      <c r="B11" s="189"/>
      <c r="C11" s="189"/>
      <c r="D11" s="189"/>
      <c r="E11" s="190"/>
    </row>
    <row r="12" spans="1:8" x14ac:dyDescent="0.3">
      <c r="A12" s="178" t="s">
        <v>486</v>
      </c>
      <c r="B12" s="178"/>
      <c r="C12" s="178"/>
      <c r="D12" s="178"/>
      <c r="E12" s="178"/>
    </row>
    <row r="13" spans="1:8" ht="84.75" customHeight="1" x14ac:dyDescent="0.3">
      <c r="A13" s="191" t="s">
        <v>269</v>
      </c>
      <c r="B13" s="192"/>
      <c r="C13" s="192"/>
      <c r="D13" s="192"/>
      <c r="E13" s="193"/>
      <c r="H13" s="4" t="s">
        <v>60</v>
      </c>
    </row>
    <row r="14" spans="1:8" x14ac:dyDescent="0.3">
      <c r="A14" s="194" t="s">
        <v>134</v>
      </c>
      <c r="B14" s="194"/>
      <c r="C14" s="194"/>
      <c r="D14" s="194"/>
      <c r="E14" s="194"/>
    </row>
    <row r="15" spans="1:8" x14ac:dyDescent="0.3">
      <c r="A15" s="76" t="s">
        <v>135</v>
      </c>
      <c r="B15" s="185" t="s">
        <v>136</v>
      </c>
      <c r="C15" s="185"/>
      <c r="D15" s="185"/>
      <c r="E15" s="185"/>
    </row>
    <row r="16" spans="1:8" ht="15" customHeight="1" x14ac:dyDescent="0.3">
      <c r="A16" s="77">
        <v>1</v>
      </c>
      <c r="B16" s="184" t="s">
        <v>491</v>
      </c>
      <c r="C16" s="184"/>
      <c r="D16" s="184"/>
      <c r="E16" s="184"/>
    </row>
    <row r="17" spans="1:5" ht="15" customHeight="1" x14ac:dyDescent="0.3">
      <c r="A17" s="77" t="s">
        <v>137</v>
      </c>
      <c r="B17" s="184" t="s">
        <v>138</v>
      </c>
      <c r="C17" s="184"/>
      <c r="D17" s="184"/>
      <c r="E17" s="184"/>
    </row>
    <row r="18" spans="1:5" ht="15" customHeight="1" x14ac:dyDescent="0.3">
      <c r="A18" s="77">
        <v>0</v>
      </c>
      <c r="B18" s="184" t="s">
        <v>139</v>
      </c>
      <c r="C18" s="184"/>
      <c r="D18" s="184"/>
      <c r="E18" s="184"/>
    </row>
    <row r="19" spans="1:5" ht="32.25" customHeight="1" x14ac:dyDescent="0.3">
      <c r="A19" s="184" t="s">
        <v>528</v>
      </c>
      <c r="B19" s="184"/>
      <c r="C19" s="184"/>
      <c r="D19" s="184"/>
      <c r="E19" s="184"/>
    </row>
    <row r="20" spans="1:5" ht="23.25" customHeight="1" x14ac:dyDescent="0.3">
      <c r="A20" s="76" t="s">
        <v>135</v>
      </c>
      <c r="B20" s="185" t="s">
        <v>140</v>
      </c>
      <c r="C20" s="185"/>
      <c r="D20" s="185"/>
      <c r="E20" s="185"/>
    </row>
    <row r="21" spans="1:5" ht="17.25" customHeight="1" x14ac:dyDescent="0.3">
      <c r="A21" s="77" t="s">
        <v>141</v>
      </c>
      <c r="B21" s="186" t="s">
        <v>146</v>
      </c>
      <c r="C21" s="186"/>
      <c r="D21" s="186"/>
      <c r="E21" s="186"/>
    </row>
    <row r="22" spans="1:5" ht="18" customHeight="1" x14ac:dyDescent="0.3">
      <c r="A22" s="77" t="s">
        <v>143</v>
      </c>
      <c r="B22" s="176" t="s">
        <v>144</v>
      </c>
      <c r="C22" s="176"/>
      <c r="D22" s="176"/>
      <c r="E22" s="176"/>
    </row>
    <row r="23" spans="1:5" ht="17.25" customHeight="1" x14ac:dyDescent="0.3">
      <c r="A23" s="77" t="s">
        <v>145</v>
      </c>
      <c r="B23" s="177" t="s">
        <v>142</v>
      </c>
      <c r="C23" s="177"/>
      <c r="D23" s="177"/>
      <c r="E23" s="177"/>
    </row>
    <row r="24" spans="1:5" x14ac:dyDescent="0.3">
      <c r="A24" s="183"/>
      <c r="B24" s="183"/>
      <c r="C24" s="183"/>
      <c r="D24" s="183"/>
      <c r="E24" s="183"/>
    </row>
    <row r="25" spans="1:5" ht="18.75" customHeight="1" x14ac:dyDescent="0.3">
      <c r="A25" s="178" t="s">
        <v>487</v>
      </c>
      <c r="B25" s="178"/>
      <c r="C25" s="178"/>
      <c r="D25" s="178"/>
      <c r="E25" s="178"/>
    </row>
    <row r="26" spans="1:5" ht="51" customHeight="1" x14ac:dyDescent="0.3">
      <c r="A26" s="179" t="s">
        <v>147</v>
      </c>
      <c r="B26" s="179"/>
      <c r="C26" s="179"/>
      <c r="D26" s="179"/>
      <c r="E26" s="179"/>
    </row>
    <row r="27" spans="1:5" ht="51" customHeight="1" x14ac:dyDescent="0.3">
      <c r="A27" s="179" t="s">
        <v>148</v>
      </c>
      <c r="B27" s="179"/>
      <c r="C27" s="179"/>
      <c r="D27" s="179"/>
      <c r="E27" s="179"/>
    </row>
    <row r="28" spans="1:5" ht="18.75" customHeight="1" x14ac:dyDescent="0.3">
      <c r="A28" s="180"/>
      <c r="B28" s="181"/>
      <c r="C28" s="181"/>
      <c r="D28" s="181"/>
      <c r="E28" s="182"/>
    </row>
    <row r="29" spans="1:5" ht="18.75" customHeight="1" x14ac:dyDescent="0.3">
      <c r="A29" s="178" t="s">
        <v>488</v>
      </c>
      <c r="B29" s="178"/>
      <c r="C29" s="178"/>
      <c r="D29" s="178"/>
      <c r="E29" s="178"/>
    </row>
    <row r="30" spans="1:5" ht="53.25" customHeight="1" x14ac:dyDescent="0.3">
      <c r="A30" s="175" t="s">
        <v>529</v>
      </c>
      <c r="B30" s="175"/>
      <c r="C30" s="175"/>
      <c r="D30" s="175"/>
      <c r="E30" s="175"/>
    </row>
    <row r="31" spans="1:5" ht="75" customHeight="1" x14ac:dyDescent="0.3">
      <c r="A31" s="175" t="s">
        <v>530</v>
      </c>
      <c r="B31" s="175"/>
      <c r="C31" s="175"/>
      <c r="D31" s="175"/>
      <c r="E31" s="175"/>
    </row>
    <row r="32" spans="1:5" ht="60" customHeight="1" x14ac:dyDescent="0.3">
      <c r="A32" s="175" t="s">
        <v>531</v>
      </c>
      <c r="B32" s="175"/>
      <c r="C32" s="175"/>
      <c r="D32" s="175"/>
      <c r="E32" s="175"/>
    </row>
  </sheetData>
  <mergeCells count="35">
    <mergeCell ref="A4:E4"/>
    <mergeCell ref="A5:E5"/>
    <mergeCell ref="A1:A3"/>
    <mergeCell ref="A6:E6"/>
    <mergeCell ref="B1:E3"/>
    <mergeCell ref="A8:B8"/>
    <mergeCell ref="A7:B7"/>
    <mergeCell ref="C7:D7"/>
    <mergeCell ref="C8:D8"/>
    <mergeCell ref="A9:B9"/>
    <mergeCell ref="C9:D9"/>
    <mergeCell ref="B18:E18"/>
    <mergeCell ref="A19:E19"/>
    <mergeCell ref="B20:E20"/>
    <mergeCell ref="B21:E21"/>
    <mergeCell ref="A10:B10"/>
    <mergeCell ref="C10:D10"/>
    <mergeCell ref="A12:E12"/>
    <mergeCell ref="A11:E11"/>
    <mergeCell ref="A13:E13"/>
    <mergeCell ref="A14:E14"/>
    <mergeCell ref="B15:E15"/>
    <mergeCell ref="B16:E16"/>
    <mergeCell ref="B17:E17"/>
    <mergeCell ref="A30:E30"/>
    <mergeCell ref="A31:E31"/>
    <mergeCell ref="A32:E32"/>
    <mergeCell ref="B22:E22"/>
    <mergeCell ref="B23:E23"/>
    <mergeCell ref="A25:E25"/>
    <mergeCell ref="A26:E26"/>
    <mergeCell ref="A28:E28"/>
    <mergeCell ref="A27:E27"/>
    <mergeCell ref="A29:E29"/>
    <mergeCell ref="A24:E24"/>
  </mergeCells>
  <conditionalFormatting sqref="E8">
    <cfRule type="iconSet" priority="23">
      <iconSet iconSet="3Signs">
        <cfvo type="percent" val="0"/>
        <cfvo type="percent" val="33"/>
        <cfvo type="percent" val="67"/>
      </iconSet>
    </cfRule>
    <cfRule type="cellIs" dxfId="7" priority="24" stopIfTrue="1" operator="between">
      <formula>"0.0"</formula>
      <formula>"1.0"</formula>
    </cfRule>
    <cfRule type="iconSet" priority="25">
      <iconSet iconSet="3Signs">
        <cfvo type="percent" val="0"/>
        <cfvo type="percent" val="33"/>
        <cfvo type="percent" val="67"/>
      </iconSet>
    </cfRule>
    <cfRule type="iconSet" priority="26">
      <iconSet iconSet="3Signs">
        <cfvo type="percent" val="0"/>
        <cfvo type="percent" val="33"/>
        <cfvo type="percent" val="67"/>
      </iconSet>
    </cfRule>
  </conditionalFormatting>
  <conditionalFormatting sqref="E9">
    <cfRule type="iconSet" priority="20">
      <iconSet iconSet="3Signs">
        <cfvo type="percent" val="0"/>
        <cfvo type="percent" val="33"/>
        <cfvo type="percent" val="67"/>
      </iconSet>
    </cfRule>
    <cfRule type="cellIs" dxfId="6" priority="21" stopIfTrue="1" operator="between">
      <formula>"0.0"</formula>
      <formula>"1.0"</formula>
    </cfRule>
    <cfRule type="iconSet" priority="22">
      <iconSet iconSet="3Signs">
        <cfvo type="percent" val="0"/>
        <cfvo type="percent" val="33"/>
        <cfvo type="percent" val="67"/>
      </iconSet>
    </cfRule>
  </conditionalFormatting>
  <conditionalFormatting sqref="E10">
    <cfRule type="colorScale" priority="1">
      <colorScale>
        <cfvo type="min"/>
        <cfvo type="percentile" val="50"/>
        <cfvo type="max"/>
        <color rgb="FFF8696B"/>
        <color rgb="FFFFEB84"/>
        <color rgb="FF63BE7B"/>
      </colorScale>
    </cfRule>
    <cfRule type="iconSet" priority="2">
      <iconSet iconSet="3Symbols2" showValue="0" reverse="1">
        <cfvo type="percent" val="0"/>
        <cfvo type="percent" val="&quot;1.1&quot;"/>
        <cfvo type="num" val="&quot;2.1&quot;"/>
      </iconSet>
    </cfRule>
    <cfRule type="iconSet" priority="3">
      <iconSet iconSet="4TrafficLights">
        <cfvo type="percent" val="0"/>
        <cfvo type="percent" val="25"/>
        <cfvo type="percent" val="50"/>
        <cfvo type="percent" val="75"/>
      </iconSet>
    </cfRule>
    <cfRule type="iconSet" priority="4">
      <iconSet iconSet="3Signs" showValue="0">
        <cfvo type="percent" val="0"/>
        <cfvo type="num" val="&quot;1.1&quot;"/>
        <cfvo type="num" val="0"/>
      </iconSet>
    </cfRule>
    <cfRule type="iconSet" priority="5">
      <iconSet iconSet="3TrafficLights2">
        <cfvo type="percent" val="0"/>
        <cfvo type="percent" val="33"/>
        <cfvo type="percent" val="67"/>
      </iconSet>
    </cfRule>
    <cfRule type="iconSet" priority="6">
      <iconSet iconSet="3Signs">
        <cfvo type="percent" val="0"/>
        <cfvo type="percent" val="33"/>
        <cfvo type="percent" val="67"/>
      </iconSet>
    </cfRule>
    <cfRule type="colorScale" priority="7">
      <colorScale>
        <cfvo type="min"/>
        <cfvo type="percentile" val="50"/>
        <cfvo type="max"/>
        <color rgb="FFF8696B"/>
        <color rgb="FFFFEB84"/>
        <color rgb="FF63BE7B"/>
      </colorScale>
    </cfRule>
    <cfRule type="iconSet" priority="8">
      <iconSet iconSet="3Symbols2" showValue="0" reverse="1">
        <cfvo type="percent" val="0"/>
        <cfvo type="percent" val="&quot;1.1&quot;"/>
        <cfvo type="num" val="&quot;2.1&quot;"/>
      </iconSet>
    </cfRule>
    <cfRule type="iconSet" priority="9">
      <iconSet iconSet="4TrafficLights">
        <cfvo type="percent" val="0"/>
        <cfvo type="percent" val="25"/>
        <cfvo type="percent" val="50"/>
        <cfvo type="percent" val="75"/>
      </iconSet>
    </cfRule>
    <cfRule type="iconSet" priority="10">
      <iconSet iconSet="3Signs" showValue="0">
        <cfvo type="percent" val="0"/>
        <cfvo type="num" val="&quot;1.1&quot;"/>
        <cfvo type="num" val="0"/>
      </iconSet>
    </cfRule>
    <cfRule type="iconSet" priority="11">
      <iconSet iconSet="3TrafficLights2">
        <cfvo type="percent" val="0"/>
        <cfvo type="percent" val="33"/>
        <cfvo type="percent" val="67"/>
      </iconSet>
    </cfRule>
    <cfRule type="iconSet" priority="12">
      <iconSet iconSet="3Signs">
        <cfvo type="percent" val="0"/>
        <cfvo type="percent" val="33"/>
        <cfvo type="percent" val="67"/>
      </iconSet>
    </cfRule>
    <cfRule type="cellIs" dxfId="5" priority="13" stopIfTrue="1" operator="between">
      <formula>"0.0"</formula>
      <formula>"1.0"</formula>
    </cfRule>
    <cfRule type="colorScale" priority="14">
      <colorScale>
        <cfvo type="min"/>
        <cfvo type="percentile" val="50"/>
        <cfvo type="max"/>
        <color rgb="FFF8696B"/>
        <color rgb="FFFFEB84"/>
        <color rgb="FF63BE7B"/>
      </colorScale>
    </cfRule>
    <cfRule type="iconSet" priority="15">
      <iconSet iconSet="3Symbols2" showValue="0" reverse="1">
        <cfvo type="percent" val="0"/>
        <cfvo type="percent" val="&quot;1.1&quot;"/>
        <cfvo type="num" val="&quot;2.1&quot;"/>
      </iconSet>
    </cfRule>
    <cfRule type="iconSet" priority="16">
      <iconSet iconSet="4TrafficLights">
        <cfvo type="percent" val="0"/>
        <cfvo type="percent" val="25"/>
        <cfvo type="percent" val="50"/>
        <cfvo type="percent" val="75"/>
      </iconSet>
    </cfRule>
    <cfRule type="iconSet" priority="17">
      <iconSet iconSet="3Signs" showValue="0">
        <cfvo type="percent" val="0"/>
        <cfvo type="num" val="&quot;1.1&quot;"/>
        <cfvo type="num" val="0"/>
      </iconSet>
    </cfRule>
    <cfRule type="iconSet" priority="18">
      <iconSet iconSet="3TrafficLights2">
        <cfvo type="percent" val="0"/>
        <cfvo type="percent" val="33"/>
        <cfvo type="percent" val="67"/>
      </iconSet>
    </cfRule>
    <cfRule type="iconSet" priority="19">
      <iconSet iconSet="3Signs">
        <cfvo type="percent" val="0"/>
        <cfvo type="percent" val="33"/>
        <cfvo type="percent" val="67"/>
      </iconSet>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I171"/>
  <sheetViews>
    <sheetView topLeftCell="A123" zoomScale="85" zoomScaleNormal="85" workbookViewId="0">
      <selection activeCell="A146" sqref="A146:A147"/>
    </sheetView>
  </sheetViews>
  <sheetFormatPr baseColWidth="10" defaultColWidth="11.44140625" defaultRowHeight="14.4" x14ac:dyDescent="0.3"/>
  <cols>
    <col min="1" max="1" width="27.109375" style="82" customWidth="1"/>
    <col min="2" max="5" width="14.88671875" style="82" customWidth="1"/>
    <col min="6" max="6" width="79.6640625" style="83" customWidth="1"/>
    <col min="7" max="7" width="45.77734375" style="83" customWidth="1"/>
    <col min="8" max="16384" width="11.44140625" style="5"/>
  </cols>
  <sheetData>
    <row r="1" spans="1:9" ht="17.25" customHeight="1" x14ac:dyDescent="0.3">
      <c r="A1" s="242"/>
      <c r="B1" s="198" t="s">
        <v>1</v>
      </c>
      <c r="C1" s="199"/>
      <c r="D1" s="199"/>
      <c r="E1" s="199"/>
      <c r="F1" s="199"/>
      <c r="G1" s="200"/>
    </row>
    <row r="2" spans="1:9" ht="15.75" customHeight="1" x14ac:dyDescent="0.3">
      <c r="A2" s="242"/>
      <c r="B2" s="201"/>
      <c r="C2" s="202"/>
      <c r="D2" s="202"/>
      <c r="E2" s="202"/>
      <c r="F2" s="202"/>
      <c r="G2" s="203"/>
    </row>
    <row r="3" spans="1:9" ht="38.25" customHeight="1" x14ac:dyDescent="0.3">
      <c r="A3" s="242"/>
      <c r="B3" s="204"/>
      <c r="C3" s="205"/>
      <c r="D3" s="205"/>
      <c r="E3" s="205"/>
      <c r="F3" s="205"/>
      <c r="G3" s="206"/>
    </row>
    <row r="4" spans="1:9" ht="15.75" customHeight="1" x14ac:dyDescent="0.3">
      <c r="A4" s="243"/>
      <c r="B4" s="243"/>
      <c r="C4" s="243"/>
      <c r="D4" s="243"/>
      <c r="E4" s="243"/>
      <c r="F4" s="243"/>
      <c r="G4" s="243"/>
    </row>
    <row r="5" spans="1:9" s="6" customFormat="1" x14ac:dyDescent="0.3">
      <c r="A5" s="238" t="s">
        <v>6</v>
      </c>
      <c r="B5" s="239"/>
      <c r="C5" s="239"/>
      <c r="D5" s="239"/>
      <c r="E5" s="239"/>
      <c r="F5" s="239"/>
      <c r="G5" s="240"/>
    </row>
    <row r="6" spans="1:9" s="6" customFormat="1" x14ac:dyDescent="0.3">
      <c r="A6" s="76" t="s">
        <v>2</v>
      </c>
      <c r="B6" s="185" t="s">
        <v>3</v>
      </c>
      <c r="C6" s="185"/>
      <c r="D6" s="185"/>
      <c r="E6" s="185"/>
      <c r="F6" s="238" t="s">
        <v>4</v>
      </c>
      <c r="G6" s="240"/>
    </row>
    <row r="7" spans="1:9" s="6" customFormat="1" x14ac:dyDescent="0.3">
      <c r="A7" s="185" t="s">
        <v>5</v>
      </c>
      <c r="B7" s="221" t="s">
        <v>168</v>
      </c>
      <c r="C7" s="221"/>
      <c r="D7" s="221"/>
      <c r="E7" s="221"/>
      <c r="F7" s="219" t="s">
        <v>169</v>
      </c>
      <c r="G7" s="220"/>
    </row>
    <row r="8" spans="1:9" s="6" customFormat="1" x14ac:dyDescent="0.3">
      <c r="A8" s="185"/>
      <c r="B8" s="221"/>
      <c r="C8" s="221"/>
      <c r="D8" s="221"/>
      <c r="E8" s="221"/>
      <c r="F8" s="219" t="s">
        <v>170</v>
      </c>
      <c r="G8" s="220"/>
    </row>
    <row r="9" spans="1:9" s="6" customFormat="1" x14ac:dyDescent="0.3">
      <c r="A9" s="185"/>
      <c r="B9" s="221"/>
      <c r="C9" s="221"/>
      <c r="D9" s="221"/>
      <c r="E9" s="221"/>
      <c r="F9" s="219" t="s">
        <v>374</v>
      </c>
      <c r="G9" s="220"/>
    </row>
    <row r="10" spans="1:9" s="6" customFormat="1" x14ac:dyDescent="0.3">
      <c r="A10" s="185"/>
      <c r="B10" s="221"/>
      <c r="C10" s="221"/>
      <c r="D10" s="221"/>
      <c r="E10" s="221"/>
      <c r="F10" s="219" t="s">
        <v>373</v>
      </c>
      <c r="G10" s="220"/>
    </row>
    <row r="11" spans="1:9" s="6" customFormat="1" x14ac:dyDescent="0.3">
      <c r="A11" s="185"/>
      <c r="B11" s="221"/>
      <c r="C11" s="221"/>
      <c r="D11" s="221"/>
      <c r="E11" s="221"/>
      <c r="F11" s="219" t="s">
        <v>171</v>
      </c>
      <c r="G11" s="220"/>
    </row>
    <row r="12" spans="1:9" s="6" customFormat="1" x14ac:dyDescent="0.3">
      <c r="A12" s="185"/>
      <c r="B12" s="221"/>
      <c r="C12" s="221"/>
      <c r="D12" s="221"/>
      <c r="E12" s="221"/>
      <c r="F12" s="219" t="s">
        <v>172</v>
      </c>
      <c r="G12" s="220"/>
    </row>
    <row r="13" spans="1:9" s="6" customFormat="1" x14ac:dyDescent="0.3">
      <c r="A13" s="185" t="s">
        <v>424</v>
      </c>
      <c r="B13" s="221" t="s">
        <v>173</v>
      </c>
      <c r="C13" s="221"/>
      <c r="D13" s="221"/>
      <c r="E13" s="221"/>
      <c r="F13" s="219" t="s">
        <v>174</v>
      </c>
      <c r="G13" s="220"/>
    </row>
    <row r="14" spans="1:9" s="6" customFormat="1" x14ac:dyDescent="0.3">
      <c r="A14" s="185"/>
      <c r="B14" s="221"/>
      <c r="C14" s="221"/>
      <c r="D14" s="221"/>
      <c r="E14" s="221"/>
      <c r="F14" s="219" t="s">
        <v>175</v>
      </c>
      <c r="G14" s="220"/>
      <c r="I14" s="6" t="s">
        <v>60</v>
      </c>
    </row>
    <row r="15" spans="1:9" s="6" customFormat="1" x14ac:dyDescent="0.3">
      <c r="A15" s="185"/>
      <c r="B15" s="221"/>
      <c r="C15" s="221"/>
      <c r="D15" s="221"/>
      <c r="E15" s="221"/>
      <c r="F15" s="219" t="s">
        <v>176</v>
      </c>
      <c r="G15" s="220"/>
    </row>
    <row r="16" spans="1:9" s="6" customFormat="1" x14ac:dyDescent="0.3">
      <c r="A16" s="185"/>
      <c r="B16" s="221"/>
      <c r="C16" s="221"/>
      <c r="D16" s="221"/>
      <c r="E16" s="221"/>
      <c r="F16" s="219" t="s">
        <v>177</v>
      </c>
      <c r="G16" s="220"/>
    </row>
    <row r="17" spans="1:7" s="6" customFormat="1" x14ac:dyDescent="0.3">
      <c r="A17" s="185"/>
      <c r="B17" s="221"/>
      <c r="C17" s="221"/>
      <c r="D17" s="221"/>
      <c r="E17" s="221"/>
      <c r="F17" s="219" t="s">
        <v>178</v>
      </c>
      <c r="G17" s="220"/>
    </row>
    <row r="18" spans="1:7" s="6" customFormat="1" ht="18.75" customHeight="1" x14ac:dyDescent="0.3">
      <c r="A18" s="185" t="s">
        <v>21</v>
      </c>
      <c r="B18" s="185"/>
      <c r="C18" s="185"/>
      <c r="D18" s="185"/>
      <c r="E18" s="185"/>
      <c r="F18" s="185"/>
      <c r="G18" s="185"/>
    </row>
    <row r="19" spans="1:7" s="6" customFormat="1" x14ac:dyDescent="0.3">
      <c r="A19" s="185" t="s">
        <v>22</v>
      </c>
      <c r="B19" s="221" t="s">
        <v>179</v>
      </c>
      <c r="C19" s="221"/>
      <c r="D19" s="221"/>
      <c r="E19" s="221"/>
      <c r="F19" s="219" t="s">
        <v>180</v>
      </c>
      <c r="G19" s="220"/>
    </row>
    <row r="20" spans="1:7" s="6" customFormat="1" x14ac:dyDescent="0.3">
      <c r="A20" s="185"/>
      <c r="B20" s="221"/>
      <c r="C20" s="221"/>
      <c r="D20" s="221"/>
      <c r="E20" s="221"/>
      <c r="F20" s="219" t="s">
        <v>181</v>
      </c>
      <c r="G20" s="220"/>
    </row>
    <row r="21" spans="1:7" s="6" customFormat="1" x14ac:dyDescent="0.3">
      <c r="A21" s="185"/>
      <c r="B21" s="221"/>
      <c r="C21" s="221"/>
      <c r="D21" s="221"/>
      <c r="E21" s="221"/>
      <c r="F21" s="219" t="s">
        <v>182</v>
      </c>
      <c r="G21" s="220"/>
    </row>
    <row r="22" spans="1:7" s="6" customFormat="1" ht="19.5" hidden="1" customHeight="1" x14ac:dyDescent="0.3">
      <c r="A22" s="241" t="s">
        <v>23</v>
      </c>
      <c r="B22" s="221" t="s">
        <v>183</v>
      </c>
      <c r="C22" s="221"/>
      <c r="D22" s="221"/>
      <c r="E22" s="221"/>
      <c r="F22" s="219" t="s">
        <v>184</v>
      </c>
      <c r="G22" s="220"/>
    </row>
    <row r="23" spans="1:7" s="6" customFormat="1" ht="11.25" hidden="1" customHeight="1" x14ac:dyDescent="0.3">
      <c r="A23" s="241"/>
      <c r="B23" s="221"/>
      <c r="C23" s="221"/>
      <c r="D23" s="221"/>
      <c r="E23" s="221"/>
      <c r="F23" s="219" t="s">
        <v>185</v>
      </c>
      <c r="G23" s="220"/>
    </row>
    <row r="24" spans="1:7" s="6" customFormat="1" hidden="1" x14ac:dyDescent="0.3">
      <c r="A24" s="241" t="s">
        <v>24</v>
      </c>
      <c r="B24" s="221" t="s">
        <v>418</v>
      </c>
      <c r="C24" s="221"/>
      <c r="D24" s="221"/>
      <c r="E24" s="221"/>
      <c r="F24" s="219" t="s">
        <v>30</v>
      </c>
      <c r="G24" s="220"/>
    </row>
    <row r="25" spans="1:7" s="6" customFormat="1" hidden="1" x14ac:dyDescent="0.3">
      <c r="A25" s="241"/>
      <c r="B25" s="221"/>
      <c r="C25" s="221"/>
      <c r="D25" s="221"/>
      <c r="E25" s="221"/>
      <c r="F25" s="219" t="s">
        <v>29</v>
      </c>
      <c r="G25" s="220"/>
    </row>
    <row r="26" spans="1:7" s="6" customFormat="1" hidden="1" x14ac:dyDescent="0.3">
      <c r="A26" s="241"/>
      <c r="B26" s="221"/>
      <c r="C26" s="221"/>
      <c r="D26" s="221"/>
      <c r="E26" s="221"/>
      <c r="F26" s="219" t="s">
        <v>28</v>
      </c>
      <c r="G26" s="220"/>
    </row>
    <row r="27" spans="1:7" s="6" customFormat="1" hidden="1" x14ac:dyDescent="0.3">
      <c r="A27" s="241"/>
      <c r="B27" s="221"/>
      <c r="C27" s="221"/>
      <c r="D27" s="221"/>
      <c r="E27" s="221"/>
      <c r="F27" s="219" t="s">
        <v>186</v>
      </c>
      <c r="G27" s="220"/>
    </row>
    <row r="28" spans="1:7" s="6" customFormat="1" hidden="1" x14ac:dyDescent="0.3">
      <c r="A28" s="241"/>
      <c r="B28" s="221"/>
      <c r="C28" s="221"/>
      <c r="D28" s="221"/>
      <c r="E28" s="221"/>
      <c r="F28" s="219" t="s">
        <v>27</v>
      </c>
      <c r="G28" s="220"/>
    </row>
    <row r="29" spans="1:7" s="6" customFormat="1" hidden="1" x14ac:dyDescent="0.3">
      <c r="A29" s="241"/>
      <c r="B29" s="221"/>
      <c r="C29" s="221"/>
      <c r="D29" s="221"/>
      <c r="E29" s="221"/>
      <c r="F29" s="219" t="s">
        <v>26</v>
      </c>
      <c r="G29" s="220"/>
    </row>
    <row r="30" spans="1:7" s="6" customFormat="1" hidden="1" x14ac:dyDescent="0.3">
      <c r="A30" s="241"/>
      <c r="B30" s="221"/>
      <c r="C30" s="221"/>
      <c r="D30" s="221"/>
      <c r="E30" s="221"/>
      <c r="F30" s="219" t="s">
        <v>187</v>
      </c>
      <c r="G30" s="220"/>
    </row>
    <row r="31" spans="1:7" s="6" customFormat="1" hidden="1" x14ac:dyDescent="0.3">
      <c r="A31" s="241"/>
      <c r="B31" s="221"/>
      <c r="C31" s="221"/>
      <c r="D31" s="221"/>
      <c r="E31" s="221"/>
      <c r="F31" s="219" t="s">
        <v>188</v>
      </c>
      <c r="G31" s="220"/>
    </row>
    <row r="32" spans="1:7" s="6" customFormat="1" hidden="1" x14ac:dyDescent="0.3">
      <c r="A32" s="241"/>
      <c r="B32" s="221"/>
      <c r="C32" s="221"/>
      <c r="D32" s="221"/>
      <c r="E32" s="221"/>
      <c r="F32" s="219" t="s">
        <v>195</v>
      </c>
      <c r="G32" s="220"/>
    </row>
    <row r="33" spans="1:7" s="6" customFormat="1" hidden="1" x14ac:dyDescent="0.3">
      <c r="A33" s="241"/>
      <c r="B33" s="221"/>
      <c r="C33" s="221"/>
      <c r="D33" s="221"/>
      <c r="E33" s="221"/>
      <c r="F33" s="219" t="s">
        <v>196</v>
      </c>
      <c r="G33" s="220"/>
    </row>
    <row r="34" spans="1:7" s="6" customFormat="1" hidden="1" x14ac:dyDescent="0.3">
      <c r="A34" s="241"/>
      <c r="B34" s="221"/>
      <c r="C34" s="221"/>
      <c r="D34" s="221"/>
      <c r="E34" s="221"/>
      <c r="F34" s="219" t="s">
        <v>189</v>
      </c>
      <c r="G34" s="220"/>
    </row>
    <row r="35" spans="1:7" s="6" customFormat="1" ht="15" hidden="1" customHeight="1" x14ac:dyDescent="0.3">
      <c r="A35" s="241" t="s">
        <v>32</v>
      </c>
      <c r="B35" s="221" t="s">
        <v>31</v>
      </c>
      <c r="C35" s="221"/>
      <c r="D35" s="221"/>
      <c r="E35" s="221"/>
      <c r="F35" s="219" t="s">
        <v>197</v>
      </c>
      <c r="G35" s="220"/>
    </row>
    <row r="36" spans="1:7" s="6" customFormat="1" hidden="1" x14ac:dyDescent="0.3">
      <c r="A36" s="241"/>
      <c r="B36" s="221"/>
      <c r="C36" s="221"/>
      <c r="D36" s="221"/>
      <c r="E36" s="221"/>
      <c r="F36" s="219" t="s">
        <v>198</v>
      </c>
      <c r="G36" s="220"/>
    </row>
    <row r="37" spans="1:7" s="6" customFormat="1" hidden="1" x14ac:dyDescent="0.3">
      <c r="A37" s="241"/>
      <c r="B37" s="221"/>
      <c r="C37" s="221"/>
      <c r="D37" s="221"/>
      <c r="E37" s="221"/>
      <c r="F37" s="219" t="s">
        <v>199</v>
      </c>
      <c r="G37" s="220"/>
    </row>
    <row r="38" spans="1:7" s="6" customFormat="1" ht="18.75" customHeight="1" x14ac:dyDescent="0.3">
      <c r="A38" s="238" t="s">
        <v>41</v>
      </c>
      <c r="B38" s="239"/>
      <c r="C38" s="239"/>
      <c r="D38" s="239"/>
      <c r="E38" s="239"/>
      <c r="F38" s="239"/>
      <c r="G38" s="240"/>
    </row>
    <row r="39" spans="1:7" s="6" customFormat="1" ht="15" customHeight="1" x14ac:dyDescent="0.3">
      <c r="A39" s="185" t="s">
        <v>33</v>
      </c>
      <c r="B39" s="221" t="s">
        <v>200</v>
      </c>
      <c r="C39" s="221"/>
      <c r="D39" s="221"/>
      <c r="E39" s="221"/>
      <c r="F39" s="219" t="s">
        <v>201</v>
      </c>
      <c r="G39" s="220"/>
    </row>
    <row r="40" spans="1:7" s="6" customFormat="1" x14ac:dyDescent="0.3">
      <c r="A40" s="185"/>
      <c r="B40" s="221"/>
      <c r="C40" s="221"/>
      <c r="D40" s="221"/>
      <c r="E40" s="221"/>
      <c r="F40" s="219" t="s">
        <v>202</v>
      </c>
      <c r="G40" s="220"/>
    </row>
    <row r="41" spans="1:7" s="6" customFormat="1" x14ac:dyDescent="0.3">
      <c r="A41" s="185"/>
      <c r="B41" s="221"/>
      <c r="C41" s="221"/>
      <c r="D41" s="221"/>
      <c r="E41" s="221"/>
      <c r="F41" s="219" t="s">
        <v>203</v>
      </c>
      <c r="G41" s="220"/>
    </row>
    <row r="42" spans="1:7" s="6" customFormat="1" x14ac:dyDescent="0.3">
      <c r="A42" s="185"/>
      <c r="B42" s="221"/>
      <c r="C42" s="221"/>
      <c r="D42" s="221"/>
      <c r="E42" s="221"/>
      <c r="F42" s="219" t="s">
        <v>204</v>
      </c>
      <c r="G42" s="220"/>
    </row>
    <row r="43" spans="1:7" s="6" customFormat="1" ht="18.75" customHeight="1" x14ac:dyDescent="0.3">
      <c r="A43" s="185" t="s">
        <v>35</v>
      </c>
      <c r="B43" s="221" t="s">
        <v>34</v>
      </c>
      <c r="C43" s="221"/>
      <c r="D43" s="221"/>
      <c r="E43" s="221"/>
      <c r="F43" s="219" t="s">
        <v>205</v>
      </c>
      <c r="G43" s="220"/>
    </row>
    <row r="44" spans="1:7" s="6" customFormat="1" ht="18.75" customHeight="1" x14ac:dyDescent="0.3">
      <c r="A44" s="185"/>
      <c r="B44" s="221"/>
      <c r="C44" s="221"/>
      <c r="D44" s="221"/>
      <c r="E44" s="221"/>
      <c r="F44" s="219" t="s">
        <v>206</v>
      </c>
      <c r="G44" s="220"/>
    </row>
    <row r="45" spans="1:7" s="6" customFormat="1" x14ac:dyDescent="0.3">
      <c r="A45" s="185" t="s">
        <v>36</v>
      </c>
      <c r="B45" s="221" t="s">
        <v>39</v>
      </c>
      <c r="C45" s="221"/>
      <c r="D45" s="221"/>
      <c r="E45" s="221"/>
      <c r="F45" s="219" t="s">
        <v>207</v>
      </c>
      <c r="G45" s="220"/>
    </row>
    <row r="46" spans="1:7" s="6" customFormat="1" x14ac:dyDescent="0.3">
      <c r="A46" s="185"/>
      <c r="B46" s="221"/>
      <c r="C46" s="221"/>
      <c r="D46" s="221"/>
      <c r="E46" s="221"/>
      <c r="F46" s="219" t="s">
        <v>208</v>
      </c>
      <c r="G46" s="220"/>
    </row>
    <row r="47" spans="1:7" s="6" customFormat="1" x14ac:dyDescent="0.3">
      <c r="A47" s="185"/>
      <c r="B47" s="221"/>
      <c r="C47" s="221"/>
      <c r="D47" s="221"/>
      <c r="E47" s="221"/>
      <c r="F47" s="219" t="s">
        <v>209</v>
      </c>
      <c r="G47" s="220"/>
    </row>
    <row r="48" spans="1:7" s="6" customFormat="1" x14ac:dyDescent="0.3">
      <c r="A48" s="185" t="s">
        <v>38</v>
      </c>
      <c r="B48" s="221" t="s">
        <v>37</v>
      </c>
      <c r="C48" s="221"/>
      <c r="D48" s="221"/>
      <c r="E48" s="221"/>
      <c r="F48" s="219" t="s">
        <v>210</v>
      </c>
      <c r="G48" s="220"/>
    </row>
    <row r="49" spans="1:7" s="6" customFormat="1" x14ac:dyDescent="0.3">
      <c r="A49" s="185"/>
      <c r="B49" s="221"/>
      <c r="C49" s="221"/>
      <c r="D49" s="221"/>
      <c r="E49" s="221"/>
      <c r="F49" s="219" t="s">
        <v>211</v>
      </c>
      <c r="G49" s="220"/>
    </row>
    <row r="50" spans="1:7" s="6" customFormat="1" x14ac:dyDescent="0.3">
      <c r="A50" s="185"/>
      <c r="B50" s="221"/>
      <c r="C50" s="221"/>
      <c r="D50" s="221"/>
      <c r="E50" s="221"/>
      <c r="F50" s="219" t="s">
        <v>212</v>
      </c>
      <c r="G50" s="220"/>
    </row>
    <row r="51" spans="1:7" s="6" customFormat="1" ht="18.75" customHeight="1" x14ac:dyDescent="0.3">
      <c r="A51" s="185" t="s">
        <v>40</v>
      </c>
      <c r="B51" s="185"/>
      <c r="C51" s="185"/>
      <c r="D51" s="185"/>
      <c r="E51" s="185"/>
      <c r="F51" s="185"/>
      <c r="G51" s="185"/>
    </row>
    <row r="52" spans="1:7" s="6" customFormat="1" ht="33" customHeight="1" x14ac:dyDescent="0.3">
      <c r="A52" s="185" t="s">
        <v>42</v>
      </c>
      <c r="B52" s="221" t="s">
        <v>375</v>
      </c>
      <c r="C52" s="221"/>
      <c r="D52" s="221"/>
      <c r="E52" s="221"/>
      <c r="F52" s="219" t="s">
        <v>213</v>
      </c>
      <c r="G52" s="220"/>
    </row>
    <row r="53" spans="1:7" s="6" customFormat="1" x14ac:dyDescent="0.3">
      <c r="A53" s="185"/>
      <c r="B53" s="221"/>
      <c r="C53" s="221"/>
      <c r="D53" s="221"/>
      <c r="E53" s="221"/>
      <c r="F53" s="219" t="s">
        <v>214</v>
      </c>
      <c r="G53" s="220"/>
    </row>
    <row r="54" spans="1:7" s="6" customFormat="1" ht="36" customHeight="1" x14ac:dyDescent="0.3">
      <c r="A54" s="185"/>
      <c r="B54" s="221"/>
      <c r="C54" s="221"/>
      <c r="D54" s="221"/>
      <c r="E54" s="221"/>
      <c r="F54" s="219" t="s">
        <v>215</v>
      </c>
      <c r="G54" s="220"/>
    </row>
    <row r="55" spans="1:7" s="6" customFormat="1" x14ac:dyDescent="0.3">
      <c r="A55" s="185"/>
      <c r="B55" s="221"/>
      <c r="C55" s="221"/>
      <c r="D55" s="221"/>
      <c r="E55" s="221"/>
      <c r="F55" s="219" t="s">
        <v>216</v>
      </c>
      <c r="G55" s="220"/>
    </row>
    <row r="56" spans="1:7" s="6" customFormat="1" ht="46.5" customHeight="1" x14ac:dyDescent="0.3">
      <c r="A56" s="185"/>
      <c r="B56" s="221"/>
      <c r="C56" s="221"/>
      <c r="D56" s="221"/>
      <c r="E56" s="221"/>
      <c r="F56" s="219" t="s">
        <v>217</v>
      </c>
      <c r="G56" s="220"/>
    </row>
    <row r="57" spans="1:7" s="6" customFormat="1" x14ac:dyDescent="0.3">
      <c r="A57" s="185"/>
      <c r="B57" s="221"/>
      <c r="C57" s="221"/>
      <c r="D57" s="221"/>
      <c r="E57" s="221"/>
      <c r="F57" s="219" t="s">
        <v>218</v>
      </c>
      <c r="G57" s="220"/>
    </row>
    <row r="58" spans="1:7" s="6" customFormat="1" ht="42.75" customHeight="1" x14ac:dyDescent="0.3">
      <c r="A58" s="185"/>
      <c r="B58" s="221"/>
      <c r="C58" s="221"/>
      <c r="D58" s="221"/>
      <c r="E58" s="221"/>
      <c r="F58" s="219" t="s">
        <v>219</v>
      </c>
      <c r="G58" s="220"/>
    </row>
    <row r="59" spans="1:7" s="6" customFormat="1" ht="18.75" customHeight="1" x14ac:dyDescent="0.3">
      <c r="A59" s="185"/>
      <c r="B59" s="221"/>
      <c r="C59" s="221"/>
      <c r="D59" s="221"/>
      <c r="E59" s="221"/>
      <c r="F59" s="219" t="s">
        <v>422</v>
      </c>
      <c r="G59" s="220"/>
    </row>
    <row r="60" spans="1:7" s="6" customFormat="1" x14ac:dyDescent="0.3">
      <c r="A60" s="185"/>
      <c r="B60" s="221"/>
      <c r="C60" s="221"/>
      <c r="D60" s="221"/>
      <c r="E60" s="221"/>
      <c r="F60" s="219" t="s">
        <v>220</v>
      </c>
      <c r="G60" s="220"/>
    </row>
    <row r="61" spans="1:7" s="6" customFormat="1" ht="19.5" customHeight="1" x14ac:dyDescent="0.3">
      <c r="A61" s="185"/>
      <c r="B61" s="221"/>
      <c r="C61" s="221"/>
      <c r="D61" s="221"/>
      <c r="E61" s="221"/>
      <c r="F61" s="219" t="s">
        <v>221</v>
      </c>
      <c r="G61" s="220"/>
    </row>
    <row r="62" spans="1:7" s="6" customFormat="1" ht="35.25" customHeight="1" x14ac:dyDescent="0.3">
      <c r="A62" s="185"/>
      <c r="B62" s="221"/>
      <c r="C62" s="221"/>
      <c r="D62" s="221"/>
      <c r="E62" s="221"/>
      <c r="F62" s="219" t="s">
        <v>222</v>
      </c>
      <c r="G62" s="220"/>
    </row>
    <row r="63" spans="1:7" s="6" customFormat="1" ht="41.25" customHeight="1" x14ac:dyDescent="0.3">
      <c r="A63" s="185"/>
      <c r="B63" s="221"/>
      <c r="C63" s="221"/>
      <c r="D63" s="221"/>
      <c r="E63" s="221"/>
      <c r="F63" s="219" t="s">
        <v>223</v>
      </c>
      <c r="G63" s="220"/>
    </row>
    <row r="64" spans="1:7" s="6" customFormat="1" x14ac:dyDescent="0.3">
      <c r="A64" s="185"/>
      <c r="B64" s="221"/>
      <c r="C64" s="221"/>
      <c r="D64" s="221"/>
      <c r="E64" s="221"/>
      <c r="F64" s="219" t="s">
        <v>224</v>
      </c>
      <c r="G64" s="220"/>
    </row>
    <row r="65" spans="1:7" s="6" customFormat="1" x14ac:dyDescent="0.3">
      <c r="A65" s="185"/>
      <c r="B65" s="221"/>
      <c r="C65" s="221"/>
      <c r="D65" s="221"/>
      <c r="E65" s="221"/>
      <c r="F65" s="219" t="s">
        <v>225</v>
      </c>
      <c r="G65" s="220"/>
    </row>
    <row r="66" spans="1:7" s="6" customFormat="1" ht="33" customHeight="1" x14ac:dyDescent="0.3">
      <c r="A66" s="185"/>
      <c r="B66" s="221"/>
      <c r="C66" s="221"/>
      <c r="D66" s="221"/>
      <c r="E66" s="221"/>
      <c r="F66" s="219" t="s">
        <v>226</v>
      </c>
      <c r="G66" s="220"/>
    </row>
    <row r="67" spans="1:7" s="6" customFormat="1" x14ac:dyDescent="0.3">
      <c r="A67" s="185"/>
      <c r="B67" s="221"/>
      <c r="C67" s="221"/>
      <c r="D67" s="221"/>
      <c r="E67" s="221"/>
      <c r="F67" s="219" t="s">
        <v>227</v>
      </c>
      <c r="G67" s="220"/>
    </row>
    <row r="68" spans="1:7" s="6" customFormat="1" ht="53.25" customHeight="1" x14ac:dyDescent="0.3">
      <c r="A68" s="185"/>
      <c r="B68" s="221"/>
      <c r="C68" s="221"/>
      <c r="D68" s="221"/>
      <c r="E68" s="221"/>
      <c r="F68" s="219" t="s">
        <v>228</v>
      </c>
      <c r="G68" s="220"/>
    </row>
    <row r="69" spans="1:7" s="6" customFormat="1" ht="18.75" customHeight="1" x14ac:dyDescent="0.3">
      <c r="A69" s="185" t="s">
        <v>43</v>
      </c>
      <c r="B69" s="221" t="s">
        <v>376</v>
      </c>
      <c r="C69" s="221"/>
      <c r="D69" s="221"/>
      <c r="E69" s="221"/>
      <c r="F69" s="219" t="s">
        <v>229</v>
      </c>
      <c r="G69" s="220"/>
    </row>
    <row r="70" spans="1:7" s="6" customFormat="1" ht="18.75" customHeight="1" x14ac:dyDescent="0.3">
      <c r="A70" s="185"/>
      <c r="B70" s="221"/>
      <c r="C70" s="221"/>
      <c r="D70" s="221"/>
      <c r="E70" s="221"/>
      <c r="F70" s="219" t="s">
        <v>415</v>
      </c>
      <c r="G70" s="220"/>
    </row>
    <row r="71" spans="1:7" s="6" customFormat="1" ht="51" customHeight="1" x14ac:dyDescent="0.3">
      <c r="A71" s="185"/>
      <c r="B71" s="221"/>
      <c r="C71" s="221"/>
      <c r="D71" s="221"/>
      <c r="E71" s="221"/>
      <c r="F71" s="219" t="s">
        <v>377</v>
      </c>
      <c r="G71" s="220"/>
    </row>
    <row r="72" spans="1:7" s="6" customFormat="1" x14ac:dyDescent="0.3">
      <c r="A72" s="185"/>
      <c r="B72" s="221"/>
      <c r="C72" s="221"/>
      <c r="D72" s="221"/>
      <c r="E72" s="221"/>
      <c r="F72" s="219" t="s">
        <v>230</v>
      </c>
      <c r="G72" s="220"/>
    </row>
    <row r="73" spans="1:7" s="6" customFormat="1" x14ac:dyDescent="0.3">
      <c r="A73" s="185"/>
      <c r="B73" s="221"/>
      <c r="C73" s="221"/>
      <c r="D73" s="221"/>
      <c r="E73" s="221"/>
      <c r="F73" s="219" t="s">
        <v>231</v>
      </c>
      <c r="G73" s="220"/>
    </row>
    <row r="74" spans="1:7" s="6" customFormat="1" ht="45.75" customHeight="1" x14ac:dyDescent="0.3">
      <c r="A74" s="185"/>
      <c r="B74" s="221"/>
      <c r="C74" s="221"/>
      <c r="D74" s="221"/>
      <c r="E74" s="221"/>
      <c r="F74" s="219" t="s">
        <v>232</v>
      </c>
      <c r="G74" s="220"/>
    </row>
    <row r="75" spans="1:7" s="6" customFormat="1" x14ac:dyDescent="0.3">
      <c r="A75" s="185"/>
      <c r="B75" s="221"/>
      <c r="C75" s="221"/>
      <c r="D75" s="221"/>
      <c r="E75" s="221"/>
      <c r="F75" s="219" t="s">
        <v>233</v>
      </c>
      <c r="G75" s="220"/>
    </row>
    <row r="76" spans="1:7" s="6" customFormat="1" x14ac:dyDescent="0.3">
      <c r="A76" s="185"/>
      <c r="B76" s="221"/>
      <c r="C76" s="221"/>
      <c r="D76" s="221"/>
      <c r="E76" s="221"/>
      <c r="F76" s="219" t="s">
        <v>234</v>
      </c>
      <c r="G76" s="220"/>
    </row>
    <row r="77" spans="1:7" s="6" customFormat="1" x14ac:dyDescent="0.3">
      <c r="A77" s="185"/>
      <c r="B77" s="221"/>
      <c r="C77" s="221"/>
      <c r="D77" s="221"/>
      <c r="E77" s="221"/>
      <c r="F77" s="219" t="s">
        <v>235</v>
      </c>
      <c r="G77" s="220"/>
    </row>
    <row r="78" spans="1:7" s="6" customFormat="1" x14ac:dyDescent="0.3">
      <c r="A78" s="185"/>
      <c r="B78" s="221"/>
      <c r="C78" s="221"/>
      <c r="D78" s="221"/>
      <c r="E78" s="221"/>
      <c r="F78" s="219" t="s">
        <v>236</v>
      </c>
      <c r="G78" s="220"/>
    </row>
    <row r="79" spans="1:7" s="6" customFormat="1" x14ac:dyDescent="0.3">
      <c r="A79" s="207" t="s">
        <v>44</v>
      </c>
      <c r="B79" s="210" t="s">
        <v>527</v>
      </c>
      <c r="C79" s="211"/>
      <c r="D79" s="211"/>
      <c r="E79" s="212"/>
      <c r="F79" s="80" t="s">
        <v>237</v>
      </c>
      <c r="G79" s="81"/>
    </row>
    <row r="80" spans="1:7" s="6" customFormat="1" x14ac:dyDescent="0.3">
      <c r="A80" s="208"/>
      <c r="B80" s="213"/>
      <c r="C80" s="214"/>
      <c r="D80" s="214"/>
      <c r="E80" s="215"/>
      <c r="F80" s="80" t="s">
        <v>238</v>
      </c>
      <c r="G80" s="81"/>
    </row>
    <row r="81" spans="1:7" s="6" customFormat="1" x14ac:dyDescent="0.3">
      <c r="A81" s="208"/>
      <c r="B81" s="213"/>
      <c r="C81" s="214"/>
      <c r="D81" s="214"/>
      <c r="E81" s="215"/>
      <c r="F81" s="80" t="s">
        <v>273</v>
      </c>
      <c r="G81" s="81"/>
    </row>
    <row r="82" spans="1:7" s="6" customFormat="1" x14ac:dyDescent="0.3">
      <c r="A82" s="208"/>
      <c r="B82" s="213"/>
      <c r="C82" s="214"/>
      <c r="D82" s="214"/>
      <c r="E82" s="215"/>
      <c r="F82" s="80" t="s">
        <v>239</v>
      </c>
      <c r="G82" s="81"/>
    </row>
    <row r="83" spans="1:7" s="6" customFormat="1" x14ac:dyDescent="0.3">
      <c r="A83" s="208"/>
      <c r="B83" s="213"/>
      <c r="C83" s="214"/>
      <c r="D83" s="214"/>
      <c r="E83" s="215"/>
      <c r="F83" s="80" t="s">
        <v>240</v>
      </c>
      <c r="G83" s="81"/>
    </row>
    <row r="84" spans="1:7" s="6" customFormat="1" x14ac:dyDescent="0.3">
      <c r="A84" s="209"/>
      <c r="B84" s="216"/>
      <c r="C84" s="217"/>
      <c r="D84" s="217"/>
      <c r="E84" s="218"/>
      <c r="F84" s="80" t="s">
        <v>241</v>
      </c>
      <c r="G84" s="81"/>
    </row>
    <row r="85" spans="1:7" s="6" customFormat="1" ht="33.75" customHeight="1" x14ac:dyDescent="0.3">
      <c r="A85" s="207" t="s">
        <v>426</v>
      </c>
      <c r="B85" s="210" t="s">
        <v>419</v>
      </c>
      <c r="C85" s="211"/>
      <c r="D85" s="211"/>
      <c r="E85" s="212"/>
      <c r="F85" s="219" t="s">
        <v>242</v>
      </c>
      <c r="G85" s="220"/>
    </row>
    <row r="86" spans="1:7" s="6" customFormat="1" ht="18.75" customHeight="1" x14ac:dyDescent="0.3">
      <c r="A86" s="208"/>
      <c r="B86" s="213"/>
      <c r="C86" s="214"/>
      <c r="D86" s="214"/>
      <c r="E86" s="215"/>
      <c r="F86" s="219" t="s">
        <v>417</v>
      </c>
      <c r="G86" s="220"/>
    </row>
    <row r="87" spans="1:7" s="6" customFormat="1" ht="18.75" customHeight="1" x14ac:dyDescent="0.3">
      <c r="A87" s="208"/>
      <c r="B87" s="213"/>
      <c r="C87" s="214"/>
      <c r="D87" s="214"/>
      <c r="E87" s="215"/>
      <c r="F87" s="219" t="s">
        <v>194</v>
      </c>
      <c r="G87" s="220"/>
    </row>
    <row r="88" spans="1:7" s="6" customFormat="1" ht="33.75" customHeight="1" x14ac:dyDescent="0.3">
      <c r="A88" s="208"/>
      <c r="B88" s="213"/>
      <c r="C88" s="214"/>
      <c r="D88" s="214"/>
      <c r="E88" s="215"/>
      <c r="F88" s="219" t="s">
        <v>45</v>
      </c>
      <c r="G88" s="220"/>
    </row>
    <row r="89" spans="1:7" s="6" customFormat="1" ht="33.75" customHeight="1" x14ac:dyDescent="0.3">
      <c r="A89" s="208"/>
      <c r="B89" s="213"/>
      <c r="C89" s="214"/>
      <c r="D89" s="214"/>
      <c r="E89" s="215"/>
      <c r="F89" s="219" t="s">
        <v>46</v>
      </c>
      <c r="G89" s="220"/>
    </row>
    <row r="90" spans="1:7" s="6" customFormat="1" ht="15" customHeight="1" x14ac:dyDescent="0.3">
      <c r="A90" s="208"/>
      <c r="B90" s="213"/>
      <c r="C90" s="214"/>
      <c r="D90" s="214"/>
      <c r="E90" s="215"/>
      <c r="F90" s="219" t="s">
        <v>47</v>
      </c>
      <c r="G90" s="220"/>
    </row>
    <row r="91" spans="1:7" s="6" customFormat="1" x14ac:dyDescent="0.3">
      <c r="A91" s="208"/>
      <c r="B91" s="213"/>
      <c r="C91" s="214"/>
      <c r="D91" s="214"/>
      <c r="E91" s="215"/>
      <c r="F91" s="219" t="s">
        <v>243</v>
      </c>
      <c r="G91" s="220"/>
    </row>
    <row r="92" spans="1:7" s="6" customFormat="1" ht="33.75" customHeight="1" x14ac:dyDescent="0.3">
      <c r="A92" s="209"/>
      <c r="B92" s="216"/>
      <c r="C92" s="217"/>
      <c r="D92" s="217"/>
      <c r="E92" s="218"/>
      <c r="F92" s="219" t="s">
        <v>244</v>
      </c>
      <c r="G92" s="220"/>
    </row>
    <row r="93" spans="1:7" s="6" customFormat="1" ht="33.75" customHeight="1" x14ac:dyDescent="0.3">
      <c r="A93" s="207" t="s">
        <v>416</v>
      </c>
      <c r="B93" s="210" t="s">
        <v>423</v>
      </c>
      <c r="C93" s="211"/>
      <c r="D93" s="211"/>
      <c r="E93" s="212"/>
      <c r="F93" s="219" t="s">
        <v>245</v>
      </c>
      <c r="G93" s="220"/>
    </row>
    <row r="94" spans="1:7" s="6" customFormat="1" ht="33.75" customHeight="1" x14ac:dyDescent="0.3">
      <c r="A94" s="208"/>
      <c r="B94" s="213"/>
      <c r="C94" s="214"/>
      <c r="D94" s="214"/>
      <c r="E94" s="215"/>
      <c r="F94" s="219" t="s">
        <v>246</v>
      </c>
      <c r="G94" s="220"/>
    </row>
    <row r="95" spans="1:7" s="6" customFormat="1" ht="15" customHeight="1" x14ac:dyDescent="0.3">
      <c r="A95" s="208"/>
      <c r="B95" s="213"/>
      <c r="C95" s="214"/>
      <c r="D95" s="214"/>
      <c r="E95" s="215"/>
      <c r="F95" s="219" t="s">
        <v>247</v>
      </c>
      <c r="G95" s="220"/>
    </row>
    <row r="96" spans="1:7" s="6" customFormat="1" ht="33.75" customHeight="1" x14ac:dyDescent="0.3">
      <c r="A96" s="208"/>
      <c r="B96" s="213"/>
      <c r="C96" s="214"/>
      <c r="D96" s="214"/>
      <c r="E96" s="215"/>
      <c r="F96" s="219" t="s">
        <v>248</v>
      </c>
      <c r="G96" s="220"/>
    </row>
    <row r="97" spans="1:7" s="6" customFormat="1" ht="42.75" customHeight="1" x14ac:dyDescent="0.3">
      <c r="A97" s="209"/>
      <c r="B97" s="216"/>
      <c r="C97" s="217"/>
      <c r="D97" s="217"/>
      <c r="E97" s="218"/>
      <c r="F97" s="219" t="s">
        <v>249</v>
      </c>
      <c r="G97" s="220"/>
    </row>
    <row r="98" spans="1:7" s="6" customFormat="1" ht="49.5" customHeight="1" x14ac:dyDescent="0.3">
      <c r="A98" s="185" t="s">
        <v>50</v>
      </c>
      <c r="B98" s="221" t="s">
        <v>49</v>
      </c>
      <c r="C98" s="221"/>
      <c r="D98" s="221"/>
      <c r="E98" s="221"/>
      <c r="F98" s="219" t="s">
        <v>250</v>
      </c>
      <c r="G98" s="220"/>
    </row>
    <row r="99" spans="1:7" s="6" customFormat="1" ht="30.75" customHeight="1" x14ac:dyDescent="0.3">
      <c r="A99" s="185"/>
      <c r="B99" s="221"/>
      <c r="C99" s="221"/>
      <c r="D99" s="221"/>
      <c r="E99" s="221"/>
      <c r="F99" s="219" t="s">
        <v>251</v>
      </c>
      <c r="G99" s="220"/>
    </row>
    <row r="100" spans="1:7" s="6" customFormat="1" x14ac:dyDescent="0.3">
      <c r="A100" s="185"/>
      <c r="B100" s="221"/>
      <c r="C100" s="221"/>
      <c r="D100" s="221"/>
      <c r="E100" s="221"/>
      <c r="F100" s="219" t="s">
        <v>252</v>
      </c>
      <c r="G100" s="220"/>
    </row>
    <row r="101" spans="1:7" s="6" customFormat="1" x14ac:dyDescent="0.3">
      <c r="A101" s="185"/>
      <c r="B101" s="221"/>
      <c r="C101" s="221"/>
      <c r="D101" s="221"/>
      <c r="E101" s="221"/>
      <c r="F101" s="219" t="s">
        <v>253</v>
      </c>
      <c r="G101" s="220"/>
    </row>
    <row r="102" spans="1:7" s="6" customFormat="1" x14ac:dyDescent="0.3">
      <c r="A102" s="185"/>
      <c r="B102" s="221"/>
      <c r="C102" s="221"/>
      <c r="D102" s="221"/>
      <c r="E102" s="221"/>
      <c r="F102" s="219" t="s">
        <v>254</v>
      </c>
      <c r="G102" s="220"/>
    </row>
    <row r="103" spans="1:7" s="6" customFormat="1" x14ac:dyDescent="0.3">
      <c r="A103" s="185"/>
      <c r="B103" s="221"/>
      <c r="C103" s="221"/>
      <c r="D103" s="221"/>
      <c r="E103" s="221"/>
      <c r="F103" s="219" t="s">
        <v>255</v>
      </c>
      <c r="G103" s="220"/>
    </row>
    <row r="104" spans="1:7" s="6" customFormat="1" x14ac:dyDescent="0.3">
      <c r="A104" s="185"/>
      <c r="B104" s="221"/>
      <c r="C104" s="221"/>
      <c r="D104" s="221"/>
      <c r="E104" s="221"/>
      <c r="F104" s="219" t="s">
        <v>271</v>
      </c>
      <c r="G104" s="220"/>
    </row>
    <row r="105" spans="1:7" s="6" customFormat="1" x14ac:dyDescent="0.3">
      <c r="A105" s="185"/>
      <c r="B105" s="221"/>
      <c r="C105" s="221"/>
      <c r="D105" s="221"/>
      <c r="E105" s="221"/>
      <c r="F105" s="219" t="s">
        <v>272</v>
      </c>
      <c r="G105" s="220"/>
    </row>
    <row r="106" spans="1:7" s="6" customFormat="1" x14ac:dyDescent="0.3">
      <c r="A106" s="185" t="s">
        <v>52</v>
      </c>
      <c r="B106" s="221" t="s">
        <v>51</v>
      </c>
      <c r="C106" s="221"/>
      <c r="D106" s="221"/>
      <c r="E106" s="221"/>
      <c r="F106" s="219" t="s">
        <v>256</v>
      </c>
      <c r="G106" s="220"/>
    </row>
    <row r="107" spans="1:7" s="6" customFormat="1" x14ac:dyDescent="0.3">
      <c r="A107" s="185"/>
      <c r="B107" s="221"/>
      <c r="C107" s="221"/>
      <c r="D107" s="221"/>
      <c r="E107" s="221"/>
      <c r="F107" s="219" t="s">
        <v>257</v>
      </c>
      <c r="G107" s="220"/>
    </row>
    <row r="108" spans="1:7" s="6" customFormat="1" x14ac:dyDescent="0.3">
      <c r="A108" s="207" t="s">
        <v>61</v>
      </c>
      <c r="B108" s="210" t="s">
        <v>62</v>
      </c>
      <c r="C108" s="211"/>
      <c r="D108" s="211"/>
      <c r="E108" s="212"/>
      <c r="F108" s="219" t="s">
        <v>365</v>
      </c>
      <c r="G108" s="220"/>
    </row>
    <row r="109" spans="1:7" s="6" customFormat="1" x14ac:dyDescent="0.3">
      <c r="A109" s="208"/>
      <c r="B109" s="213"/>
      <c r="C109" s="214"/>
      <c r="D109" s="214"/>
      <c r="E109" s="215"/>
      <c r="F109" s="219" t="s">
        <v>366</v>
      </c>
      <c r="G109" s="220"/>
    </row>
    <row r="110" spans="1:7" s="6" customFormat="1" x14ac:dyDescent="0.3">
      <c r="A110" s="208"/>
      <c r="B110" s="213"/>
      <c r="C110" s="214"/>
      <c r="D110" s="214"/>
      <c r="E110" s="215"/>
      <c r="F110" s="219" t="s">
        <v>367</v>
      </c>
      <c r="G110" s="220"/>
    </row>
    <row r="111" spans="1:7" s="6" customFormat="1" x14ac:dyDescent="0.3">
      <c r="A111" s="208"/>
      <c r="B111" s="213"/>
      <c r="C111" s="214"/>
      <c r="D111" s="214"/>
      <c r="E111" s="215"/>
      <c r="F111" s="219" t="s">
        <v>368</v>
      </c>
      <c r="G111" s="220"/>
    </row>
    <row r="112" spans="1:7" s="6" customFormat="1" x14ac:dyDescent="0.3">
      <c r="A112" s="208"/>
      <c r="B112" s="213"/>
      <c r="C112" s="214"/>
      <c r="D112" s="214"/>
      <c r="E112" s="215"/>
      <c r="F112" s="219" t="s">
        <v>369</v>
      </c>
      <c r="G112" s="220"/>
    </row>
    <row r="113" spans="1:7" s="6" customFormat="1" x14ac:dyDescent="0.3">
      <c r="A113" s="208"/>
      <c r="B113" s="213"/>
      <c r="C113" s="214"/>
      <c r="D113" s="214"/>
      <c r="E113" s="215"/>
      <c r="F113" s="219" t="s">
        <v>370</v>
      </c>
      <c r="G113" s="220"/>
    </row>
    <row r="114" spans="1:7" s="6" customFormat="1" x14ac:dyDescent="0.3">
      <c r="A114" s="208"/>
      <c r="B114" s="213"/>
      <c r="C114" s="214"/>
      <c r="D114" s="214"/>
      <c r="E114" s="215"/>
      <c r="F114" s="219" t="s">
        <v>371</v>
      </c>
      <c r="G114" s="220"/>
    </row>
    <row r="115" spans="1:7" s="6" customFormat="1" x14ac:dyDescent="0.3">
      <c r="A115" s="209"/>
      <c r="B115" s="216"/>
      <c r="C115" s="217"/>
      <c r="D115" s="217"/>
      <c r="E115" s="218"/>
      <c r="F115" s="219" t="s">
        <v>372</v>
      </c>
      <c r="G115" s="220"/>
    </row>
    <row r="116" spans="1:7" s="6" customFormat="1" x14ac:dyDescent="0.3">
      <c r="A116" s="207" t="s">
        <v>346</v>
      </c>
      <c r="B116" s="210" t="s">
        <v>347</v>
      </c>
      <c r="C116" s="211"/>
      <c r="D116" s="211"/>
      <c r="E116" s="212"/>
      <c r="F116" s="219" t="s">
        <v>355</v>
      </c>
      <c r="G116" s="220"/>
    </row>
    <row r="117" spans="1:7" s="6" customFormat="1" x14ac:dyDescent="0.3">
      <c r="A117" s="208"/>
      <c r="B117" s="213"/>
      <c r="C117" s="214"/>
      <c r="D117" s="214"/>
      <c r="E117" s="215"/>
      <c r="F117" s="219" t="s">
        <v>356</v>
      </c>
      <c r="G117" s="220"/>
    </row>
    <row r="118" spans="1:7" s="6" customFormat="1" x14ac:dyDescent="0.3">
      <c r="A118" s="208"/>
      <c r="B118" s="213"/>
      <c r="C118" s="214"/>
      <c r="D118" s="214"/>
      <c r="E118" s="215"/>
      <c r="F118" s="219" t="s">
        <v>357</v>
      </c>
      <c r="G118" s="220"/>
    </row>
    <row r="119" spans="1:7" s="6" customFormat="1" x14ac:dyDescent="0.3">
      <c r="A119" s="208"/>
      <c r="B119" s="213"/>
      <c r="C119" s="214"/>
      <c r="D119" s="214"/>
      <c r="E119" s="215"/>
      <c r="F119" s="219" t="s">
        <v>358</v>
      </c>
      <c r="G119" s="220"/>
    </row>
    <row r="120" spans="1:7" s="6" customFormat="1" x14ac:dyDescent="0.3">
      <c r="A120" s="208"/>
      <c r="B120" s="213"/>
      <c r="C120" s="214"/>
      <c r="D120" s="214"/>
      <c r="E120" s="215"/>
      <c r="F120" s="219" t="s">
        <v>359</v>
      </c>
      <c r="G120" s="220"/>
    </row>
    <row r="121" spans="1:7" s="6" customFormat="1" x14ac:dyDescent="0.3">
      <c r="A121" s="208"/>
      <c r="B121" s="213"/>
      <c r="C121" s="214"/>
      <c r="D121" s="214"/>
      <c r="E121" s="215"/>
      <c r="F121" s="219" t="s">
        <v>360</v>
      </c>
      <c r="G121" s="220"/>
    </row>
    <row r="122" spans="1:7" s="6" customFormat="1" ht="30" customHeight="1" x14ac:dyDescent="0.3">
      <c r="A122" s="208"/>
      <c r="B122" s="213"/>
      <c r="C122" s="214"/>
      <c r="D122" s="214"/>
      <c r="E122" s="215"/>
      <c r="F122" s="219" t="s">
        <v>361</v>
      </c>
      <c r="G122" s="220"/>
    </row>
    <row r="123" spans="1:7" s="6" customFormat="1" ht="30" customHeight="1" x14ac:dyDescent="0.3">
      <c r="A123" s="208"/>
      <c r="B123" s="213"/>
      <c r="C123" s="214"/>
      <c r="D123" s="214"/>
      <c r="E123" s="215"/>
      <c r="F123" s="219" t="s">
        <v>362</v>
      </c>
      <c r="G123" s="220"/>
    </row>
    <row r="124" spans="1:7" s="6" customFormat="1" x14ac:dyDescent="0.3">
      <c r="A124" s="208"/>
      <c r="B124" s="213"/>
      <c r="C124" s="214"/>
      <c r="D124" s="214"/>
      <c r="E124" s="215"/>
      <c r="F124" s="219" t="s">
        <v>364</v>
      </c>
      <c r="G124" s="220"/>
    </row>
    <row r="125" spans="1:7" s="6" customFormat="1" x14ac:dyDescent="0.3">
      <c r="A125" s="208"/>
      <c r="B125" s="213"/>
      <c r="C125" s="214"/>
      <c r="D125" s="214"/>
      <c r="E125" s="215"/>
      <c r="F125" s="219" t="s">
        <v>363</v>
      </c>
      <c r="G125" s="220"/>
    </row>
    <row r="126" spans="1:7" s="6" customFormat="1" x14ac:dyDescent="0.3">
      <c r="A126" s="208"/>
      <c r="B126" s="213"/>
      <c r="C126" s="214"/>
      <c r="D126" s="214"/>
      <c r="E126" s="215"/>
      <c r="F126" s="219" t="s">
        <v>354</v>
      </c>
      <c r="G126" s="220"/>
    </row>
    <row r="127" spans="1:7" s="6" customFormat="1" ht="30" customHeight="1" x14ac:dyDescent="0.3">
      <c r="A127" s="208"/>
      <c r="B127" s="213"/>
      <c r="C127" s="214"/>
      <c r="D127" s="214"/>
      <c r="E127" s="215"/>
      <c r="F127" s="219" t="s">
        <v>353</v>
      </c>
      <c r="G127" s="220"/>
    </row>
    <row r="128" spans="1:7" s="6" customFormat="1" x14ac:dyDescent="0.3">
      <c r="A128" s="208"/>
      <c r="B128" s="213"/>
      <c r="C128" s="214"/>
      <c r="D128" s="214"/>
      <c r="E128" s="215"/>
      <c r="F128" s="219" t="s">
        <v>352</v>
      </c>
      <c r="G128" s="220"/>
    </row>
    <row r="129" spans="1:7" s="6" customFormat="1" x14ac:dyDescent="0.3">
      <c r="A129" s="208"/>
      <c r="B129" s="213"/>
      <c r="C129" s="214"/>
      <c r="D129" s="214"/>
      <c r="E129" s="215"/>
      <c r="F129" s="219" t="s">
        <v>351</v>
      </c>
      <c r="G129" s="220"/>
    </row>
    <row r="130" spans="1:7" s="6" customFormat="1" ht="50.25" customHeight="1" x14ac:dyDescent="0.3">
      <c r="A130" s="208"/>
      <c r="B130" s="213"/>
      <c r="C130" s="214"/>
      <c r="D130" s="214"/>
      <c r="E130" s="215"/>
      <c r="F130" s="219" t="s">
        <v>350</v>
      </c>
      <c r="G130" s="220"/>
    </row>
    <row r="131" spans="1:7" s="6" customFormat="1" x14ac:dyDescent="0.3">
      <c r="A131" s="208"/>
      <c r="B131" s="213"/>
      <c r="C131" s="214"/>
      <c r="D131" s="214"/>
      <c r="E131" s="215"/>
      <c r="F131" s="219" t="s">
        <v>349</v>
      </c>
      <c r="G131" s="220"/>
    </row>
    <row r="132" spans="1:7" s="6" customFormat="1" ht="30" customHeight="1" x14ac:dyDescent="0.3">
      <c r="A132" s="209"/>
      <c r="B132" s="216"/>
      <c r="C132" s="217"/>
      <c r="D132" s="217"/>
      <c r="E132" s="218"/>
      <c r="F132" s="219" t="s">
        <v>348</v>
      </c>
      <c r="G132" s="220"/>
    </row>
    <row r="133" spans="1:7" s="6" customFormat="1" ht="18.75" customHeight="1" x14ac:dyDescent="0.3">
      <c r="A133" s="185" t="s">
        <v>53</v>
      </c>
      <c r="B133" s="185"/>
      <c r="C133" s="185"/>
      <c r="D133" s="185"/>
      <c r="E133" s="185"/>
      <c r="F133" s="185"/>
      <c r="G133" s="185"/>
    </row>
    <row r="134" spans="1:7" s="6" customFormat="1" ht="15" customHeight="1" x14ac:dyDescent="0.3">
      <c r="A134" s="185" t="s">
        <v>54</v>
      </c>
      <c r="B134" s="221" t="s">
        <v>63</v>
      </c>
      <c r="C134" s="221"/>
      <c r="D134" s="221"/>
      <c r="E134" s="221"/>
      <c r="F134" s="219" t="s">
        <v>258</v>
      </c>
      <c r="G134" s="220"/>
    </row>
    <row r="135" spans="1:7" s="6" customFormat="1" ht="15" customHeight="1" x14ac:dyDescent="0.3">
      <c r="A135" s="185"/>
      <c r="B135" s="221"/>
      <c r="C135" s="221"/>
      <c r="D135" s="221"/>
      <c r="E135" s="221"/>
      <c r="F135" s="219" t="s">
        <v>259</v>
      </c>
      <c r="G135" s="220"/>
    </row>
    <row r="136" spans="1:7" s="6" customFormat="1" x14ac:dyDescent="0.3">
      <c r="A136" s="185"/>
      <c r="B136" s="221"/>
      <c r="C136" s="221"/>
      <c r="D136" s="221"/>
      <c r="E136" s="221"/>
      <c r="F136" s="219" t="s">
        <v>425</v>
      </c>
      <c r="G136" s="220"/>
    </row>
    <row r="137" spans="1:7" s="6" customFormat="1" x14ac:dyDescent="0.3">
      <c r="A137" s="185" t="s">
        <v>55</v>
      </c>
      <c r="B137" s="221" t="s">
        <v>270</v>
      </c>
      <c r="C137" s="221"/>
      <c r="D137" s="221"/>
      <c r="E137" s="221"/>
      <c r="F137" s="219" t="s">
        <v>260</v>
      </c>
      <c r="G137" s="220"/>
    </row>
    <row r="138" spans="1:7" s="6" customFormat="1" x14ac:dyDescent="0.3">
      <c r="A138" s="185"/>
      <c r="B138" s="221"/>
      <c r="C138" s="221"/>
      <c r="D138" s="221"/>
      <c r="E138" s="221"/>
      <c r="F138" s="219" t="s">
        <v>261</v>
      </c>
      <c r="G138" s="220"/>
    </row>
    <row r="139" spans="1:7" s="6" customFormat="1" x14ac:dyDescent="0.3">
      <c r="A139" s="185"/>
      <c r="B139" s="221"/>
      <c r="C139" s="221"/>
      <c r="D139" s="221"/>
      <c r="E139" s="221"/>
      <c r="F139" s="219" t="s">
        <v>262</v>
      </c>
      <c r="G139" s="220"/>
    </row>
    <row r="140" spans="1:7" s="6" customFormat="1" x14ac:dyDescent="0.3">
      <c r="A140" s="185" t="s">
        <v>56</v>
      </c>
      <c r="B140" s="221" t="s">
        <v>57</v>
      </c>
      <c r="C140" s="221"/>
      <c r="D140" s="221"/>
      <c r="E140" s="221"/>
      <c r="F140" s="219" t="s">
        <v>263</v>
      </c>
      <c r="G140" s="220"/>
    </row>
    <row r="141" spans="1:7" s="6" customFormat="1" x14ac:dyDescent="0.3">
      <c r="A141" s="185"/>
      <c r="B141" s="221"/>
      <c r="C141" s="221"/>
      <c r="D141" s="221"/>
      <c r="E141" s="221"/>
      <c r="F141" s="219" t="s">
        <v>264</v>
      </c>
      <c r="G141" s="220"/>
    </row>
    <row r="142" spans="1:7" s="6" customFormat="1" x14ac:dyDescent="0.3">
      <c r="A142" s="185"/>
      <c r="B142" s="221"/>
      <c r="C142" s="221"/>
      <c r="D142" s="221"/>
      <c r="E142" s="221"/>
      <c r="F142" s="219" t="s">
        <v>265</v>
      </c>
      <c r="G142" s="220"/>
    </row>
    <row r="143" spans="1:7" s="6" customFormat="1" x14ac:dyDescent="0.3">
      <c r="A143" s="185"/>
      <c r="B143" s="221"/>
      <c r="C143" s="221"/>
      <c r="D143" s="221"/>
      <c r="E143" s="221"/>
      <c r="F143" s="219" t="s">
        <v>261</v>
      </c>
      <c r="G143" s="220"/>
    </row>
    <row r="144" spans="1:7" s="6" customFormat="1" x14ac:dyDescent="0.3">
      <c r="A144" s="185"/>
      <c r="B144" s="221"/>
      <c r="C144" s="221"/>
      <c r="D144" s="221"/>
      <c r="E144" s="221"/>
      <c r="F144" s="219" t="s">
        <v>262</v>
      </c>
      <c r="G144" s="220"/>
    </row>
    <row r="145" spans="1:7" s="6" customFormat="1" x14ac:dyDescent="0.3">
      <c r="A145" s="185"/>
      <c r="B145" s="221"/>
      <c r="C145" s="221"/>
      <c r="D145" s="221"/>
      <c r="E145" s="221"/>
      <c r="F145" s="219" t="s">
        <v>266</v>
      </c>
      <c r="G145" s="220"/>
    </row>
    <row r="146" spans="1:7" s="6" customFormat="1" ht="35.25" customHeight="1" x14ac:dyDescent="0.3">
      <c r="A146" s="185" t="s">
        <v>59</v>
      </c>
      <c r="B146" s="221" t="s">
        <v>58</v>
      </c>
      <c r="C146" s="221"/>
      <c r="D146" s="221"/>
      <c r="E146" s="221"/>
      <c r="F146" s="219" t="s">
        <v>267</v>
      </c>
      <c r="G146" s="220"/>
    </row>
    <row r="147" spans="1:7" s="6" customFormat="1" x14ac:dyDescent="0.3">
      <c r="A147" s="185"/>
      <c r="B147" s="221"/>
      <c r="C147" s="221"/>
      <c r="D147" s="221"/>
      <c r="E147" s="221"/>
      <c r="F147" s="219" t="s">
        <v>268</v>
      </c>
      <c r="G147" s="220"/>
    </row>
    <row r="148" spans="1:7" s="6" customFormat="1" ht="18.75" customHeight="1" x14ac:dyDescent="0.3">
      <c r="A148" s="185" t="s">
        <v>278</v>
      </c>
      <c r="B148" s="185"/>
      <c r="C148" s="185"/>
      <c r="D148" s="185"/>
      <c r="E148" s="185"/>
      <c r="F148" s="185"/>
      <c r="G148" s="185"/>
    </row>
    <row r="149" spans="1:7" s="6" customFormat="1" ht="15" customHeight="1" x14ac:dyDescent="0.3">
      <c r="A149" s="207" t="s">
        <v>279</v>
      </c>
      <c r="B149" s="226" t="s">
        <v>289</v>
      </c>
      <c r="C149" s="227"/>
      <c r="D149" s="227"/>
      <c r="E149" s="228"/>
      <c r="F149" s="145" t="s">
        <v>319</v>
      </c>
      <c r="G149" s="147"/>
    </row>
    <row r="150" spans="1:7" s="6" customFormat="1" x14ac:dyDescent="0.3">
      <c r="A150" s="208"/>
      <c r="B150" s="229"/>
      <c r="C150" s="230"/>
      <c r="D150" s="230"/>
      <c r="E150" s="231"/>
      <c r="F150" s="145" t="s">
        <v>320</v>
      </c>
      <c r="G150" s="147"/>
    </row>
    <row r="151" spans="1:7" s="6" customFormat="1" x14ac:dyDescent="0.3">
      <c r="A151" s="208"/>
      <c r="B151" s="229"/>
      <c r="C151" s="230"/>
      <c r="D151" s="230"/>
      <c r="E151" s="231"/>
      <c r="F151" s="145" t="s">
        <v>318</v>
      </c>
      <c r="G151" s="147"/>
    </row>
    <row r="152" spans="1:7" s="6" customFormat="1" x14ac:dyDescent="0.3">
      <c r="A152" s="208"/>
      <c r="B152" s="229"/>
      <c r="C152" s="230"/>
      <c r="D152" s="230"/>
      <c r="E152" s="231"/>
      <c r="F152" s="145" t="s">
        <v>317</v>
      </c>
      <c r="G152" s="147"/>
    </row>
    <row r="153" spans="1:7" s="6" customFormat="1" x14ac:dyDescent="0.3">
      <c r="A153" s="208"/>
      <c r="B153" s="229"/>
      <c r="C153" s="230"/>
      <c r="D153" s="230"/>
      <c r="E153" s="231"/>
      <c r="F153" s="145" t="s">
        <v>316</v>
      </c>
      <c r="G153" s="147"/>
    </row>
    <row r="154" spans="1:7" s="6" customFormat="1" x14ac:dyDescent="0.3">
      <c r="A154" s="209"/>
      <c r="B154" s="232"/>
      <c r="C154" s="233"/>
      <c r="D154" s="233"/>
      <c r="E154" s="234"/>
      <c r="F154" s="145" t="s">
        <v>315</v>
      </c>
      <c r="G154" s="147"/>
    </row>
    <row r="155" spans="1:7" s="6" customFormat="1" x14ac:dyDescent="0.3">
      <c r="A155" s="235" t="s">
        <v>280</v>
      </c>
      <c r="B155" s="226" t="s">
        <v>290</v>
      </c>
      <c r="C155" s="227"/>
      <c r="D155" s="227"/>
      <c r="E155" s="228"/>
      <c r="F155" s="145" t="s">
        <v>321</v>
      </c>
      <c r="G155" s="147"/>
    </row>
    <row r="156" spans="1:7" s="6" customFormat="1" x14ac:dyDescent="0.3">
      <c r="A156" s="236"/>
      <c r="B156" s="229"/>
      <c r="C156" s="230"/>
      <c r="D156" s="230"/>
      <c r="E156" s="231"/>
      <c r="F156" s="145" t="s">
        <v>322</v>
      </c>
      <c r="G156" s="147"/>
    </row>
    <row r="157" spans="1:7" s="6" customFormat="1" x14ac:dyDescent="0.3">
      <c r="A157" s="236"/>
      <c r="B157" s="229"/>
      <c r="C157" s="230"/>
      <c r="D157" s="230"/>
      <c r="E157" s="231"/>
      <c r="F157" s="145" t="s">
        <v>323</v>
      </c>
      <c r="G157" s="147"/>
    </row>
    <row r="158" spans="1:7" s="6" customFormat="1" x14ac:dyDescent="0.3">
      <c r="A158" s="236"/>
      <c r="B158" s="229"/>
      <c r="C158" s="230"/>
      <c r="D158" s="230"/>
      <c r="E158" s="231"/>
      <c r="F158" s="145" t="s">
        <v>324</v>
      </c>
      <c r="G158" s="147"/>
    </row>
    <row r="159" spans="1:7" s="6" customFormat="1" x14ac:dyDescent="0.3">
      <c r="A159" s="236"/>
      <c r="B159" s="229"/>
      <c r="C159" s="230"/>
      <c r="D159" s="230"/>
      <c r="E159" s="231"/>
      <c r="F159" s="145" t="s">
        <v>325</v>
      </c>
      <c r="G159" s="147"/>
    </row>
    <row r="160" spans="1:7" s="6" customFormat="1" x14ac:dyDescent="0.3">
      <c r="A160" s="237"/>
      <c r="B160" s="232"/>
      <c r="C160" s="233"/>
      <c r="D160" s="233"/>
      <c r="E160" s="234"/>
      <c r="F160" s="145" t="s">
        <v>326</v>
      </c>
      <c r="G160" s="147"/>
    </row>
    <row r="161" spans="1:7" s="6" customFormat="1" x14ac:dyDescent="0.3">
      <c r="A161" s="235" t="s">
        <v>281</v>
      </c>
      <c r="B161" s="226" t="s">
        <v>291</v>
      </c>
      <c r="C161" s="227"/>
      <c r="D161" s="227"/>
      <c r="E161" s="228"/>
      <c r="F161" s="145" t="s">
        <v>327</v>
      </c>
      <c r="G161" s="147"/>
    </row>
    <row r="162" spans="1:7" s="6" customFormat="1" x14ac:dyDescent="0.3">
      <c r="A162" s="236"/>
      <c r="B162" s="229"/>
      <c r="C162" s="230"/>
      <c r="D162" s="230"/>
      <c r="E162" s="231"/>
      <c r="F162" s="145" t="s">
        <v>328</v>
      </c>
      <c r="G162" s="147"/>
    </row>
    <row r="163" spans="1:7" s="6" customFormat="1" x14ac:dyDescent="0.3">
      <c r="A163" s="236"/>
      <c r="B163" s="229"/>
      <c r="C163" s="230"/>
      <c r="D163" s="230"/>
      <c r="E163" s="231"/>
      <c r="F163" s="145" t="s">
        <v>329</v>
      </c>
      <c r="G163" s="147"/>
    </row>
    <row r="164" spans="1:7" s="6" customFormat="1" x14ac:dyDescent="0.3">
      <c r="A164" s="236"/>
      <c r="B164" s="229"/>
      <c r="C164" s="230"/>
      <c r="D164" s="230"/>
      <c r="E164" s="231"/>
      <c r="F164" s="145" t="s">
        <v>330</v>
      </c>
      <c r="G164" s="147"/>
    </row>
    <row r="165" spans="1:7" s="6" customFormat="1" x14ac:dyDescent="0.3">
      <c r="A165" s="236"/>
      <c r="B165" s="229"/>
      <c r="C165" s="230"/>
      <c r="D165" s="230"/>
      <c r="E165" s="231"/>
      <c r="F165" s="145" t="s">
        <v>331</v>
      </c>
      <c r="G165" s="147"/>
    </row>
    <row r="166" spans="1:7" s="6" customFormat="1" x14ac:dyDescent="0.3">
      <c r="A166" s="237"/>
      <c r="B166" s="232"/>
      <c r="C166" s="233"/>
      <c r="D166" s="233"/>
      <c r="E166" s="234"/>
      <c r="F166" s="145" t="s">
        <v>332</v>
      </c>
      <c r="G166" s="147"/>
    </row>
    <row r="167" spans="1:7" s="6" customFormat="1" ht="21" customHeight="1" x14ac:dyDescent="0.3">
      <c r="A167" s="207" t="s">
        <v>282</v>
      </c>
      <c r="B167" s="226" t="s">
        <v>292</v>
      </c>
      <c r="C167" s="227"/>
      <c r="D167" s="227"/>
      <c r="E167" s="228"/>
      <c r="F167" s="145" t="s">
        <v>333</v>
      </c>
      <c r="G167" s="147"/>
    </row>
    <row r="168" spans="1:7" s="6" customFormat="1" ht="33" customHeight="1" x14ac:dyDescent="0.3">
      <c r="A168" s="208"/>
      <c r="B168" s="229"/>
      <c r="C168" s="230"/>
      <c r="D168" s="230"/>
      <c r="E168" s="231"/>
      <c r="F168" s="145" t="s">
        <v>334</v>
      </c>
      <c r="G168" s="147"/>
    </row>
    <row r="169" spans="1:7" s="6" customFormat="1" ht="30" customHeight="1" x14ac:dyDescent="0.3">
      <c r="A169" s="208"/>
      <c r="B169" s="229"/>
      <c r="C169" s="230"/>
      <c r="D169" s="230"/>
      <c r="E169" s="231"/>
      <c r="F169" s="145" t="s">
        <v>335</v>
      </c>
      <c r="G169" s="147"/>
    </row>
    <row r="170" spans="1:7" ht="25.5" customHeight="1" x14ac:dyDescent="0.3">
      <c r="A170" s="209"/>
      <c r="B170" s="232"/>
      <c r="C170" s="233"/>
      <c r="D170" s="233"/>
      <c r="E170" s="234"/>
      <c r="F170" s="145" t="s">
        <v>336</v>
      </c>
      <c r="G170" s="147"/>
    </row>
    <row r="171" spans="1:7" ht="110.25" customHeight="1" x14ac:dyDescent="0.3">
      <c r="A171" s="76" t="s">
        <v>283</v>
      </c>
      <c r="B171" s="222" t="s">
        <v>293</v>
      </c>
      <c r="C171" s="223"/>
      <c r="D171" s="223"/>
      <c r="E171" s="223"/>
      <c r="F171" s="224" t="s">
        <v>314</v>
      </c>
      <c r="G171" s="225"/>
    </row>
  </sheetData>
  <mergeCells count="220">
    <mergeCell ref="A79:A84"/>
    <mergeCell ref="B79:E84"/>
    <mergeCell ref="F13:G13"/>
    <mergeCell ref="F12:G12"/>
    <mergeCell ref="F11:G11"/>
    <mergeCell ref="F10:G10"/>
    <mergeCell ref="A5:G5"/>
    <mergeCell ref="B6:E6"/>
    <mergeCell ref="F6:G6"/>
    <mergeCell ref="A13:A17"/>
    <mergeCell ref="B13:E17"/>
    <mergeCell ref="F25:G25"/>
    <mergeCell ref="F24:G24"/>
    <mergeCell ref="F23:G23"/>
    <mergeCell ref="F22:G22"/>
    <mergeCell ref="F17:G17"/>
    <mergeCell ref="F16:G16"/>
    <mergeCell ref="A18:G18"/>
    <mergeCell ref="A19:A21"/>
    <mergeCell ref="B19:E21"/>
    <mergeCell ref="F19:G19"/>
    <mergeCell ref="F31:G31"/>
    <mergeCell ref="F30:G30"/>
    <mergeCell ref="F29:G29"/>
    <mergeCell ref="F52:G52"/>
    <mergeCell ref="F47:G47"/>
    <mergeCell ref="F46:G46"/>
    <mergeCell ref="F45:G45"/>
    <mergeCell ref="F44:G44"/>
    <mergeCell ref="F43:G43"/>
    <mergeCell ref="F48:G48"/>
    <mergeCell ref="F49:G49"/>
    <mergeCell ref="F50:G50"/>
    <mergeCell ref="A51:G51"/>
    <mergeCell ref="A45:A47"/>
    <mergeCell ref="B45:E47"/>
    <mergeCell ref="A48:A50"/>
    <mergeCell ref="B48:E50"/>
    <mergeCell ref="A52:A68"/>
    <mergeCell ref="B52:E68"/>
    <mergeCell ref="F58:G58"/>
    <mergeCell ref="F57:G57"/>
    <mergeCell ref="F56:G56"/>
    <mergeCell ref="F55:G55"/>
    <mergeCell ref="F54:G54"/>
    <mergeCell ref="F53:G53"/>
    <mergeCell ref="F59:G59"/>
    <mergeCell ref="F60:G60"/>
    <mergeCell ref="F61:G61"/>
    <mergeCell ref="F62:G62"/>
    <mergeCell ref="F63:G63"/>
    <mergeCell ref="F64:G64"/>
    <mergeCell ref="F65:G65"/>
    <mergeCell ref="F66:G66"/>
    <mergeCell ref="F67:G67"/>
    <mergeCell ref="F68:G68"/>
    <mergeCell ref="F90:G90"/>
    <mergeCell ref="F85:G85"/>
    <mergeCell ref="F75:G75"/>
    <mergeCell ref="F70:G70"/>
    <mergeCell ref="F86:G86"/>
    <mergeCell ref="F102:G102"/>
    <mergeCell ref="F101:G101"/>
    <mergeCell ref="F100:G100"/>
    <mergeCell ref="F99:G99"/>
    <mergeCell ref="F98:G98"/>
    <mergeCell ref="F92:G92"/>
    <mergeCell ref="F94:G94"/>
    <mergeCell ref="F95:G95"/>
    <mergeCell ref="F96:G96"/>
    <mergeCell ref="F91:G91"/>
    <mergeCell ref="F87:G87"/>
    <mergeCell ref="F88:G88"/>
    <mergeCell ref="F89:G89"/>
    <mergeCell ref="F105:G105"/>
    <mergeCell ref="F104:G104"/>
    <mergeCell ref="F103:G103"/>
    <mergeCell ref="F114:G114"/>
    <mergeCell ref="F113:G113"/>
    <mergeCell ref="F112:G112"/>
    <mergeCell ref="F111:G111"/>
    <mergeCell ref="F110:G110"/>
    <mergeCell ref="F109:G109"/>
    <mergeCell ref="A1:A3"/>
    <mergeCell ref="A7:A12"/>
    <mergeCell ref="B7:E12"/>
    <mergeCell ref="F9:G9"/>
    <mergeCell ref="F8:G8"/>
    <mergeCell ref="F7:G7"/>
    <mergeCell ref="A4:G4"/>
    <mergeCell ref="F20:G20"/>
    <mergeCell ref="B1:G3"/>
    <mergeCell ref="F21:G21"/>
    <mergeCell ref="F15:G15"/>
    <mergeCell ref="F14:G14"/>
    <mergeCell ref="A22:A23"/>
    <mergeCell ref="B22:E23"/>
    <mergeCell ref="A24:A34"/>
    <mergeCell ref="B24:E34"/>
    <mergeCell ref="A35:A37"/>
    <mergeCell ref="B35:E37"/>
    <mergeCell ref="F28:G28"/>
    <mergeCell ref="F27:G27"/>
    <mergeCell ref="F26:G26"/>
    <mergeCell ref="F37:G37"/>
    <mergeCell ref="F36:G36"/>
    <mergeCell ref="F35:G35"/>
    <mergeCell ref="F34:G34"/>
    <mergeCell ref="F33:G33"/>
    <mergeCell ref="F32:G32"/>
    <mergeCell ref="A38:G38"/>
    <mergeCell ref="A39:A42"/>
    <mergeCell ref="B39:E42"/>
    <mergeCell ref="F39:G39"/>
    <mergeCell ref="F40:G40"/>
    <mergeCell ref="F41:G41"/>
    <mergeCell ref="F42:G42"/>
    <mergeCell ref="A43:A44"/>
    <mergeCell ref="B43:E44"/>
    <mergeCell ref="A69:A78"/>
    <mergeCell ref="B69:E78"/>
    <mergeCell ref="F69:G69"/>
    <mergeCell ref="F71:G71"/>
    <mergeCell ref="F72:G72"/>
    <mergeCell ref="F73:G73"/>
    <mergeCell ref="F74:G74"/>
    <mergeCell ref="F76:G76"/>
    <mergeCell ref="F77:G77"/>
    <mergeCell ref="F78:G78"/>
    <mergeCell ref="F135:G135"/>
    <mergeCell ref="F136:G136"/>
    <mergeCell ref="F132:G132"/>
    <mergeCell ref="F121:G121"/>
    <mergeCell ref="F128:G128"/>
    <mergeCell ref="F130:G130"/>
    <mergeCell ref="F129:G129"/>
    <mergeCell ref="F127:G127"/>
    <mergeCell ref="F126:G126"/>
    <mergeCell ref="F125:G125"/>
    <mergeCell ref="F123:G123"/>
    <mergeCell ref="F124:G124"/>
    <mergeCell ref="A133:G133"/>
    <mergeCell ref="A134:A136"/>
    <mergeCell ref="B134:E136"/>
    <mergeCell ref="F134:G134"/>
    <mergeCell ref="A116:A132"/>
    <mergeCell ref="A137:A139"/>
    <mergeCell ref="B137:E139"/>
    <mergeCell ref="F139:G139"/>
    <mergeCell ref="F138:G138"/>
    <mergeCell ref="F137:G137"/>
    <mergeCell ref="A140:A145"/>
    <mergeCell ref="B140:E145"/>
    <mergeCell ref="F143:G143"/>
    <mergeCell ref="F144:G144"/>
    <mergeCell ref="F145:G145"/>
    <mergeCell ref="F142:G142"/>
    <mergeCell ref="F141:G141"/>
    <mergeCell ref="F140:G140"/>
    <mergeCell ref="A146:A147"/>
    <mergeCell ref="B146:E147"/>
    <mergeCell ref="F146:G146"/>
    <mergeCell ref="F147:G147"/>
    <mergeCell ref="A148:G148"/>
    <mergeCell ref="F149:G149"/>
    <mergeCell ref="F160:G160"/>
    <mergeCell ref="F166:G166"/>
    <mergeCell ref="A155:A160"/>
    <mergeCell ref="F155:G155"/>
    <mergeCell ref="F156:G156"/>
    <mergeCell ref="F157:G157"/>
    <mergeCell ref="F158:G158"/>
    <mergeCell ref="F154:G154"/>
    <mergeCell ref="F153:G153"/>
    <mergeCell ref="F152:G152"/>
    <mergeCell ref="F151:G151"/>
    <mergeCell ref="F150:G150"/>
    <mergeCell ref="F165:G165"/>
    <mergeCell ref="F164:G164"/>
    <mergeCell ref="F163:G163"/>
    <mergeCell ref="F162:G162"/>
    <mergeCell ref="F161:G161"/>
    <mergeCell ref="F159:G159"/>
    <mergeCell ref="B171:E171"/>
    <mergeCell ref="F170:G170"/>
    <mergeCell ref="F171:G171"/>
    <mergeCell ref="B149:E154"/>
    <mergeCell ref="A149:A154"/>
    <mergeCell ref="B155:E160"/>
    <mergeCell ref="A161:A166"/>
    <mergeCell ref="B161:E166"/>
    <mergeCell ref="F167:G167"/>
    <mergeCell ref="F168:G168"/>
    <mergeCell ref="F169:G169"/>
    <mergeCell ref="B167:E170"/>
    <mergeCell ref="A167:A170"/>
    <mergeCell ref="A93:A97"/>
    <mergeCell ref="A85:A92"/>
    <mergeCell ref="B85:E92"/>
    <mergeCell ref="B93:E97"/>
    <mergeCell ref="F131:G131"/>
    <mergeCell ref="F97:G97"/>
    <mergeCell ref="F93:G93"/>
    <mergeCell ref="A98:A105"/>
    <mergeCell ref="B98:E105"/>
    <mergeCell ref="A106:A107"/>
    <mergeCell ref="B106:E107"/>
    <mergeCell ref="B116:E132"/>
    <mergeCell ref="B108:E115"/>
    <mergeCell ref="F122:G122"/>
    <mergeCell ref="F119:G119"/>
    <mergeCell ref="F118:G118"/>
    <mergeCell ref="A108:A115"/>
    <mergeCell ref="F120:G120"/>
    <mergeCell ref="F115:G115"/>
    <mergeCell ref="F117:G117"/>
    <mergeCell ref="F116:G116"/>
    <mergeCell ref="F108:G108"/>
    <mergeCell ref="F107:G107"/>
    <mergeCell ref="F106:G106"/>
  </mergeCells>
  <pageMargins left="0.70866141732283461" right="0.70866141732283461" top="0.74803149606299213" bottom="0.74803149606299213"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X150"/>
  <sheetViews>
    <sheetView zoomScale="85" zoomScaleNormal="85" workbookViewId="0">
      <selection activeCell="K1" sqref="K1"/>
    </sheetView>
  </sheetViews>
  <sheetFormatPr baseColWidth="10" defaultColWidth="3.6640625" defaultRowHeight="14.4" x14ac:dyDescent="0.3"/>
  <cols>
    <col min="1" max="1" width="27.109375" style="4" customWidth="1"/>
    <col min="2" max="5" width="5.6640625" style="4" customWidth="1"/>
    <col min="6" max="6" width="80.6640625" style="4" customWidth="1"/>
    <col min="7" max="7" width="8.88671875" style="4" customWidth="1"/>
    <col min="8" max="8" width="10.33203125" style="4" customWidth="1"/>
    <col min="9" max="9" width="15.44140625" style="4" customWidth="1"/>
    <col min="10" max="10" width="11.44140625" style="4" customWidth="1"/>
    <col min="11" max="11" width="4.5546875" style="4" bestFit="1" customWidth="1"/>
    <col min="12" max="12" width="11.88671875" style="4" bestFit="1" customWidth="1"/>
    <col min="13" max="16384" width="3.6640625" style="4"/>
  </cols>
  <sheetData>
    <row r="1" spans="1:24" ht="19.5" customHeight="1" x14ac:dyDescent="0.3">
      <c r="A1" s="253"/>
      <c r="B1" s="253"/>
      <c r="C1" s="253"/>
      <c r="D1" s="253"/>
      <c r="E1" s="254"/>
      <c r="F1" s="244" t="s">
        <v>489</v>
      </c>
      <c r="G1" s="245"/>
      <c r="H1" s="245"/>
      <c r="I1" s="245"/>
      <c r="J1" s="246"/>
    </row>
    <row r="2" spans="1:24" ht="19.5" customHeight="1" x14ac:dyDescent="0.3">
      <c r="A2" s="255"/>
      <c r="B2" s="255"/>
      <c r="C2" s="255"/>
      <c r="D2" s="255"/>
      <c r="E2" s="256"/>
      <c r="F2" s="247"/>
      <c r="G2" s="248"/>
      <c r="H2" s="248"/>
      <c r="I2" s="248"/>
      <c r="J2" s="249"/>
    </row>
    <row r="3" spans="1:24" ht="19.5" customHeight="1" x14ac:dyDescent="0.3">
      <c r="A3" s="255"/>
      <c r="B3" s="255"/>
      <c r="C3" s="255"/>
      <c r="D3" s="255"/>
      <c r="E3" s="256"/>
      <c r="F3" s="247"/>
      <c r="G3" s="248"/>
      <c r="H3" s="248"/>
      <c r="I3" s="248"/>
      <c r="J3" s="249"/>
    </row>
    <row r="4" spans="1:24" ht="26.25" customHeight="1" x14ac:dyDescent="0.3">
      <c r="A4" s="257"/>
      <c r="B4" s="257"/>
      <c r="C4" s="257"/>
      <c r="D4" s="257"/>
      <c r="E4" s="258"/>
      <c r="F4" s="250"/>
      <c r="G4" s="251"/>
      <c r="H4" s="251"/>
      <c r="I4" s="251"/>
      <c r="J4" s="252"/>
    </row>
    <row r="5" spans="1:24" ht="15.75" customHeight="1" x14ac:dyDescent="0.3">
      <c r="A5" s="178" t="s">
        <v>6</v>
      </c>
      <c r="B5" s="178"/>
      <c r="C5" s="178"/>
      <c r="D5" s="178"/>
      <c r="E5" s="178"/>
      <c r="F5" s="178"/>
      <c r="G5" s="178"/>
      <c r="H5" s="178"/>
      <c r="I5" s="178"/>
      <c r="J5" s="178"/>
      <c r="N5" s="274"/>
      <c r="O5" s="275"/>
      <c r="P5" s="275"/>
      <c r="Q5" s="275"/>
      <c r="R5" s="275"/>
      <c r="S5" s="275"/>
      <c r="T5" s="274"/>
      <c r="U5" s="275"/>
      <c r="V5" s="275"/>
      <c r="W5" s="275"/>
      <c r="X5" s="275"/>
    </row>
    <row r="6" spans="1:24" ht="25.5" customHeight="1" x14ac:dyDescent="0.3">
      <c r="A6" s="235" t="s">
        <v>2</v>
      </c>
      <c r="B6" s="259" t="s">
        <v>125</v>
      </c>
      <c r="C6" s="260"/>
      <c r="D6" s="260"/>
      <c r="E6" s="261"/>
      <c r="F6" s="235" t="s">
        <v>4</v>
      </c>
      <c r="G6" s="265" t="s">
        <v>165</v>
      </c>
      <c r="H6" s="266"/>
      <c r="I6" s="235" t="s">
        <v>135</v>
      </c>
      <c r="J6" s="235" t="s">
        <v>10</v>
      </c>
      <c r="N6" s="276" t="s">
        <v>135</v>
      </c>
      <c r="O6" s="277"/>
      <c r="P6" s="277"/>
      <c r="Q6" s="277"/>
      <c r="R6" s="277"/>
      <c r="S6" s="277"/>
      <c r="T6" s="278" t="s">
        <v>10</v>
      </c>
      <c r="U6" s="279"/>
      <c r="V6" s="279"/>
      <c r="W6" s="279"/>
      <c r="X6" s="280"/>
    </row>
    <row r="7" spans="1:24" ht="13.2" customHeight="1" x14ac:dyDescent="0.3">
      <c r="A7" s="237"/>
      <c r="B7" s="262"/>
      <c r="C7" s="263"/>
      <c r="D7" s="263"/>
      <c r="E7" s="264"/>
      <c r="F7" s="237"/>
      <c r="G7" s="84" t="s">
        <v>166</v>
      </c>
      <c r="H7" s="84" t="s">
        <v>167</v>
      </c>
      <c r="I7" s="237"/>
      <c r="J7" s="237"/>
      <c r="N7" s="281" t="s">
        <v>532</v>
      </c>
      <c r="O7" s="281"/>
      <c r="P7" s="281"/>
      <c r="Q7" s="281"/>
      <c r="R7" s="281"/>
      <c r="S7" s="281"/>
      <c r="T7" s="282" t="s">
        <v>535</v>
      </c>
      <c r="U7" s="283"/>
      <c r="V7" s="283"/>
      <c r="W7" s="283"/>
      <c r="X7" s="284"/>
    </row>
    <row r="8" spans="1:24" s="6" customFormat="1" ht="15" hidden="1" customHeight="1" x14ac:dyDescent="0.3">
      <c r="A8" s="85"/>
      <c r="B8" s="221"/>
      <c r="C8" s="221"/>
      <c r="D8" s="221"/>
      <c r="E8" s="221"/>
      <c r="F8" s="86" t="s">
        <v>169</v>
      </c>
      <c r="G8" s="78"/>
      <c r="H8" s="87"/>
      <c r="I8" s="87"/>
      <c r="J8" s="88"/>
      <c r="N8" s="281" t="s">
        <v>533</v>
      </c>
      <c r="O8" s="281"/>
      <c r="P8" s="281"/>
      <c r="Q8" s="281"/>
      <c r="R8" s="281"/>
      <c r="S8" s="281"/>
      <c r="T8" s="285" t="s">
        <v>536</v>
      </c>
      <c r="U8" s="285"/>
      <c r="V8" s="285"/>
      <c r="W8" s="285"/>
      <c r="X8" s="286"/>
    </row>
    <row r="9" spans="1:24" s="6" customFormat="1" ht="15" hidden="1" customHeight="1" x14ac:dyDescent="0.3">
      <c r="A9" s="89"/>
      <c r="B9" s="221"/>
      <c r="C9" s="221"/>
      <c r="D9" s="221"/>
      <c r="E9" s="221"/>
      <c r="F9" s="86" t="s">
        <v>170</v>
      </c>
      <c r="G9" s="78"/>
      <c r="H9" s="87"/>
      <c r="I9" s="87"/>
      <c r="J9" s="88"/>
      <c r="N9" s="281" t="s">
        <v>534</v>
      </c>
      <c r="O9" s="281"/>
      <c r="P9" s="281"/>
      <c r="Q9" s="281"/>
      <c r="R9" s="281"/>
      <c r="S9" s="281"/>
      <c r="T9" s="287" t="s">
        <v>537</v>
      </c>
      <c r="U9" s="288"/>
      <c r="V9" s="288"/>
      <c r="W9" s="288"/>
      <c r="X9" s="289"/>
    </row>
    <row r="10" spans="1:24" s="6" customFormat="1" ht="15" hidden="1" customHeight="1" x14ac:dyDescent="0.3">
      <c r="A10" s="89"/>
      <c r="B10" s="221"/>
      <c r="C10" s="221"/>
      <c r="D10" s="221"/>
      <c r="E10" s="221"/>
      <c r="F10" s="86" t="s">
        <v>374</v>
      </c>
      <c r="G10" s="78"/>
      <c r="H10" s="87"/>
      <c r="I10" s="87"/>
      <c r="J10" s="88"/>
    </row>
    <row r="11" spans="1:24" s="6" customFormat="1" ht="15" customHeight="1" x14ac:dyDescent="0.3">
      <c r="A11" s="207" t="s">
        <v>5</v>
      </c>
      <c r="B11" s="221"/>
      <c r="C11" s="221"/>
      <c r="D11" s="221"/>
      <c r="E11" s="221"/>
      <c r="F11" s="86" t="s">
        <v>373</v>
      </c>
      <c r="G11" s="78"/>
      <c r="H11" s="79" t="s">
        <v>493</v>
      </c>
      <c r="I11" s="77" t="s">
        <v>66</v>
      </c>
      <c r="J11" s="90"/>
      <c r="N11" s="281" t="s">
        <v>533</v>
      </c>
      <c r="O11" s="281"/>
      <c r="P11" s="281"/>
      <c r="Q11" s="281"/>
      <c r="R11" s="281"/>
      <c r="S11" s="281"/>
      <c r="T11" s="290" t="s">
        <v>536</v>
      </c>
      <c r="U11" s="290"/>
      <c r="V11" s="290"/>
      <c r="W11" s="290"/>
      <c r="X11" s="291"/>
    </row>
    <row r="12" spans="1:24" s="6" customFormat="1" ht="15" customHeight="1" x14ac:dyDescent="0.3">
      <c r="A12" s="209"/>
      <c r="B12" s="221"/>
      <c r="C12" s="221"/>
      <c r="D12" s="221"/>
      <c r="E12" s="221"/>
      <c r="F12" s="86" t="s">
        <v>171</v>
      </c>
      <c r="G12" s="79" t="s">
        <v>493</v>
      </c>
      <c r="H12" s="77"/>
      <c r="I12" s="77" t="s">
        <v>66</v>
      </c>
      <c r="J12" s="90"/>
      <c r="N12" s="281" t="s">
        <v>534</v>
      </c>
      <c r="O12" s="281"/>
      <c r="P12" s="281"/>
      <c r="Q12" s="281"/>
      <c r="R12" s="281"/>
      <c r="S12" s="281"/>
      <c r="T12" s="292" t="s">
        <v>537</v>
      </c>
      <c r="U12" s="293"/>
      <c r="V12" s="293"/>
      <c r="W12" s="293"/>
      <c r="X12" s="294"/>
    </row>
    <row r="13" spans="1:24" s="6" customFormat="1" ht="15" hidden="1" customHeight="1" x14ac:dyDescent="0.3">
      <c r="A13" s="89"/>
      <c r="B13" s="221"/>
      <c r="C13" s="221"/>
      <c r="D13" s="221"/>
      <c r="E13" s="221"/>
      <c r="F13" s="86" t="s">
        <v>172</v>
      </c>
      <c r="G13" s="79"/>
      <c r="H13" s="77"/>
      <c r="I13" s="77"/>
      <c r="J13" s="88"/>
    </row>
    <row r="14" spans="1:24" s="6" customFormat="1" ht="15" customHeight="1" x14ac:dyDescent="0.3">
      <c r="A14" s="185" t="s">
        <v>7</v>
      </c>
      <c r="B14" s="221"/>
      <c r="C14" s="221"/>
      <c r="D14" s="221"/>
      <c r="E14" s="221"/>
      <c r="F14" s="86" t="s">
        <v>174</v>
      </c>
      <c r="G14" s="79" t="s">
        <v>493</v>
      </c>
      <c r="H14" s="77"/>
      <c r="I14" s="77" t="s">
        <v>66</v>
      </c>
      <c r="J14" s="90"/>
    </row>
    <row r="15" spans="1:24" s="6" customFormat="1" ht="15" customHeight="1" x14ac:dyDescent="0.3">
      <c r="A15" s="185"/>
      <c r="B15" s="221"/>
      <c r="C15" s="221"/>
      <c r="D15" s="221"/>
      <c r="E15" s="221"/>
      <c r="F15" s="86" t="s">
        <v>175</v>
      </c>
      <c r="G15" s="79" t="s">
        <v>493</v>
      </c>
      <c r="H15" s="77"/>
      <c r="I15" s="77" t="s">
        <v>65</v>
      </c>
      <c r="J15" s="91"/>
    </row>
    <row r="16" spans="1:24" s="6" customFormat="1" ht="15" customHeight="1" x14ac:dyDescent="0.3">
      <c r="A16" s="185"/>
      <c r="B16" s="221"/>
      <c r="C16" s="221"/>
      <c r="D16" s="221"/>
      <c r="E16" s="221"/>
      <c r="F16" s="86" t="s">
        <v>176</v>
      </c>
      <c r="G16" s="79" t="s">
        <v>493</v>
      </c>
      <c r="H16" s="77"/>
      <c r="I16" s="77" t="s">
        <v>66</v>
      </c>
      <c r="J16" s="90"/>
    </row>
    <row r="17" spans="1:10" s="6" customFormat="1" ht="15" customHeight="1" x14ac:dyDescent="0.3">
      <c r="A17" s="185"/>
      <c r="B17" s="221"/>
      <c r="C17" s="221"/>
      <c r="D17" s="221"/>
      <c r="E17" s="221"/>
      <c r="F17" s="86" t="s">
        <v>177</v>
      </c>
      <c r="G17" s="79" t="s">
        <v>493</v>
      </c>
      <c r="H17" s="77"/>
      <c r="I17" s="77" t="s">
        <v>66</v>
      </c>
      <c r="J17" s="90"/>
    </row>
    <row r="18" spans="1:10" s="6" customFormat="1" ht="15" customHeight="1" x14ac:dyDescent="0.3">
      <c r="A18" s="185"/>
      <c r="B18" s="221"/>
      <c r="C18" s="221"/>
      <c r="D18" s="221"/>
      <c r="E18" s="221"/>
      <c r="F18" s="86" t="s">
        <v>178</v>
      </c>
      <c r="G18" s="79" t="s">
        <v>493</v>
      </c>
      <c r="H18" s="77"/>
      <c r="I18" s="77" t="s">
        <v>65</v>
      </c>
      <c r="J18" s="91"/>
    </row>
    <row r="19" spans="1:10" ht="13.5" customHeight="1" x14ac:dyDescent="0.3">
      <c r="A19" s="178" t="s">
        <v>21</v>
      </c>
      <c r="B19" s="178"/>
      <c r="C19" s="178"/>
      <c r="D19" s="178"/>
      <c r="E19" s="178"/>
      <c r="F19" s="178"/>
      <c r="G19" s="178"/>
      <c r="H19" s="178"/>
      <c r="I19" s="178"/>
      <c r="J19" s="178"/>
    </row>
    <row r="20" spans="1:10" s="6" customFormat="1" ht="15" customHeight="1" x14ac:dyDescent="0.3">
      <c r="A20" s="76" t="s">
        <v>22</v>
      </c>
      <c r="B20" s="221"/>
      <c r="C20" s="221"/>
      <c r="D20" s="221"/>
      <c r="E20" s="221"/>
      <c r="F20" s="86" t="s">
        <v>180</v>
      </c>
      <c r="G20" s="79" t="s">
        <v>493</v>
      </c>
      <c r="H20" s="77"/>
      <c r="I20" s="77" t="s">
        <v>66</v>
      </c>
      <c r="J20" s="90"/>
    </row>
    <row r="21" spans="1:10" s="6" customFormat="1" ht="30" hidden="1" customHeight="1" x14ac:dyDescent="0.3">
      <c r="A21" s="241" t="s">
        <v>23</v>
      </c>
      <c r="B21" s="221"/>
      <c r="C21" s="221"/>
      <c r="D21" s="221"/>
      <c r="E21" s="221"/>
      <c r="F21" s="86" t="s">
        <v>184</v>
      </c>
      <c r="G21" s="79"/>
      <c r="H21" s="77"/>
      <c r="I21" s="77"/>
      <c r="J21" s="92"/>
    </row>
    <row r="22" spans="1:10" s="6" customFormat="1" ht="30" hidden="1" customHeight="1" x14ac:dyDescent="0.3">
      <c r="A22" s="241"/>
      <c r="B22" s="221"/>
      <c r="C22" s="221"/>
      <c r="D22" s="221"/>
      <c r="E22" s="221"/>
      <c r="F22" s="86" t="s">
        <v>185</v>
      </c>
      <c r="G22" s="79"/>
      <c r="H22" s="77"/>
      <c r="I22" s="77"/>
      <c r="J22" s="92"/>
    </row>
    <row r="23" spans="1:10" s="6" customFormat="1" ht="15" hidden="1" customHeight="1" x14ac:dyDescent="0.3">
      <c r="A23" s="241" t="s">
        <v>24</v>
      </c>
      <c r="B23" s="221"/>
      <c r="C23" s="221"/>
      <c r="D23" s="221"/>
      <c r="E23" s="221"/>
      <c r="F23" s="86" t="s">
        <v>30</v>
      </c>
      <c r="G23" s="79"/>
      <c r="H23" s="77"/>
      <c r="I23" s="77"/>
      <c r="J23" s="92"/>
    </row>
    <row r="24" spans="1:10" s="6" customFormat="1" ht="15" hidden="1" customHeight="1" x14ac:dyDescent="0.3">
      <c r="A24" s="241"/>
      <c r="B24" s="221"/>
      <c r="C24" s="221"/>
      <c r="D24" s="221"/>
      <c r="E24" s="221"/>
      <c r="F24" s="86" t="s">
        <v>29</v>
      </c>
      <c r="G24" s="79"/>
      <c r="H24" s="77"/>
      <c r="I24" s="77"/>
      <c r="J24" s="92"/>
    </row>
    <row r="25" spans="1:10" s="6" customFormat="1" ht="15" hidden="1" customHeight="1" x14ac:dyDescent="0.3">
      <c r="A25" s="241"/>
      <c r="B25" s="221"/>
      <c r="C25" s="221"/>
      <c r="D25" s="221"/>
      <c r="E25" s="221"/>
      <c r="F25" s="86" t="s">
        <v>28</v>
      </c>
      <c r="G25" s="79"/>
      <c r="H25" s="77"/>
      <c r="I25" s="77"/>
      <c r="J25" s="92"/>
    </row>
    <row r="26" spans="1:10" s="6" customFormat="1" ht="15" hidden="1" customHeight="1" x14ac:dyDescent="0.3">
      <c r="A26" s="241"/>
      <c r="B26" s="221"/>
      <c r="C26" s="221"/>
      <c r="D26" s="221"/>
      <c r="E26" s="221"/>
      <c r="F26" s="86" t="s">
        <v>186</v>
      </c>
      <c r="G26" s="79"/>
      <c r="H26" s="77"/>
      <c r="I26" s="77"/>
      <c r="J26" s="92"/>
    </row>
    <row r="27" spans="1:10" s="6" customFormat="1" ht="15" hidden="1" customHeight="1" x14ac:dyDescent="0.3">
      <c r="A27" s="241"/>
      <c r="B27" s="221"/>
      <c r="C27" s="221"/>
      <c r="D27" s="221"/>
      <c r="E27" s="221"/>
      <c r="F27" s="86" t="s">
        <v>27</v>
      </c>
      <c r="G27" s="79"/>
      <c r="H27" s="77"/>
      <c r="I27" s="77"/>
      <c r="J27" s="92"/>
    </row>
    <row r="28" spans="1:10" s="6" customFormat="1" ht="15" hidden="1" customHeight="1" x14ac:dyDescent="0.3">
      <c r="A28" s="241"/>
      <c r="B28" s="221"/>
      <c r="C28" s="221"/>
      <c r="D28" s="221"/>
      <c r="E28" s="221"/>
      <c r="F28" s="86" t="s">
        <v>26</v>
      </c>
      <c r="G28" s="79"/>
      <c r="H28" s="77"/>
      <c r="I28" s="77"/>
      <c r="J28" s="92"/>
    </row>
    <row r="29" spans="1:10" s="6" customFormat="1" ht="15" hidden="1" customHeight="1" x14ac:dyDescent="0.3">
      <c r="A29" s="241"/>
      <c r="B29" s="221"/>
      <c r="C29" s="221"/>
      <c r="D29" s="221"/>
      <c r="E29" s="221"/>
      <c r="F29" s="86" t="s">
        <v>187</v>
      </c>
      <c r="G29" s="79"/>
      <c r="H29" s="77"/>
      <c r="I29" s="77"/>
      <c r="J29" s="92"/>
    </row>
    <row r="30" spans="1:10" s="6" customFormat="1" ht="15" hidden="1" customHeight="1" x14ac:dyDescent="0.3">
      <c r="A30" s="241"/>
      <c r="B30" s="221"/>
      <c r="C30" s="221"/>
      <c r="D30" s="221"/>
      <c r="E30" s="221"/>
      <c r="F30" s="86" t="s">
        <v>188</v>
      </c>
      <c r="G30" s="79"/>
      <c r="H30" s="77"/>
      <c r="I30" s="77"/>
      <c r="J30" s="92"/>
    </row>
    <row r="31" spans="1:10" s="6" customFormat="1" ht="15" hidden="1" customHeight="1" x14ac:dyDescent="0.3">
      <c r="A31" s="241"/>
      <c r="B31" s="221"/>
      <c r="C31" s="221"/>
      <c r="D31" s="221"/>
      <c r="E31" s="221"/>
      <c r="F31" s="86" t="s">
        <v>189</v>
      </c>
      <c r="G31" s="79"/>
      <c r="H31" s="77"/>
      <c r="I31" s="77"/>
      <c r="J31" s="92"/>
    </row>
    <row r="32" spans="1:10" s="6" customFormat="1" ht="15" hidden="1" customHeight="1" x14ac:dyDescent="0.3">
      <c r="A32" s="241" t="s">
        <v>25</v>
      </c>
      <c r="B32" s="221"/>
      <c r="C32" s="221"/>
      <c r="D32" s="221"/>
      <c r="E32" s="221"/>
      <c r="F32" s="86" t="s">
        <v>190</v>
      </c>
      <c r="G32" s="79"/>
      <c r="H32" s="77"/>
      <c r="I32" s="77"/>
      <c r="J32" s="92"/>
    </row>
    <row r="33" spans="1:10" s="6" customFormat="1" ht="15" hidden="1" customHeight="1" x14ac:dyDescent="0.3">
      <c r="A33" s="241"/>
      <c r="B33" s="221"/>
      <c r="C33" s="221"/>
      <c r="D33" s="221"/>
      <c r="E33" s="221"/>
      <c r="F33" s="86" t="s">
        <v>191</v>
      </c>
      <c r="G33" s="79"/>
      <c r="H33" s="77"/>
      <c r="I33" s="77"/>
      <c r="J33" s="92"/>
    </row>
    <row r="34" spans="1:10" s="6" customFormat="1" ht="15" hidden="1" customHeight="1" x14ac:dyDescent="0.3">
      <c r="A34" s="241"/>
      <c r="B34" s="221"/>
      <c r="C34" s="221"/>
      <c r="D34" s="221"/>
      <c r="E34" s="221"/>
      <c r="F34" s="86" t="s">
        <v>192</v>
      </c>
      <c r="G34" s="79"/>
      <c r="H34" s="77"/>
      <c r="I34" s="77"/>
      <c r="J34" s="92"/>
    </row>
    <row r="35" spans="1:10" s="6" customFormat="1" ht="15" hidden="1" customHeight="1" x14ac:dyDescent="0.3">
      <c r="A35" s="241"/>
      <c r="B35" s="221"/>
      <c r="C35" s="221"/>
      <c r="D35" s="221"/>
      <c r="E35" s="221"/>
      <c r="F35" s="86" t="s">
        <v>193</v>
      </c>
      <c r="G35" s="79"/>
      <c r="H35" s="77"/>
      <c r="I35" s="77"/>
      <c r="J35" s="92"/>
    </row>
    <row r="36" spans="1:10" s="6" customFormat="1" ht="15" hidden="1" customHeight="1" x14ac:dyDescent="0.3">
      <c r="A36" s="241"/>
      <c r="B36" s="221"/>
      <c r="C36" s="221"/>
      <c r="D36" s="221"/>
      <c r="E36" s="221"/>
      <c r="F36" s="86" t="s">
        <v>194</v>
      </c>
      <c r="G36" s="79"/>
      <c r="H36" s="77"/>
      <c r="I36" s="77"/>
      <c r="J36" s="92"/>
    </row>
    <row r="37" spans="1:10" s="6" customFormat="1" ht="15" hidden="1" customHeight="1" x14ac:dyDescent="0.3">
      <c r="A37" s="241"/>
      <c r="B37" s="221"/>
      <c r="C37" s="221"/>
      <c r="D37" s="221"/>
      <c r="E37" s="221"/>
      <c r="F37" s="86" t="s">
        <v>195</v>
      </c>
      <c r="G37" s="79"/>
      <c r="H37" s="77"/>
      <c r="I37" s="77"/>
      <c r="J37" s="92"/>
    </row>
    <row r="38" spans="1:10" s="6" customFormat="1" ht="15" hidden="1" customHeight="1" x14ac:dyDescent="0.3">
      <c r="A38" s="241"/>
      <c r="B38" s="221"/>
      <c r="C38" s="221"/>
      <c r="D38" s="221"/>
      <c r="E38" s="221"/>
      <c r="F38" s="86" t="s">
        <v>196</v>
      </c>
      <c r="G38" s="79"/>
      <c r="H38" s="77"/>
      <c r="I38" s="77"/>
      <c r="J38" s="92"/>
    </row>
    <row r="39" spans="1:10" s="6" customFormat="1" ht="15" hidden="1" customHeight="1" x14ac:dyDescent="0.3">
      <c r="A39" s="241" t="s">
        <v>32</v>
      </c>
      <c r="B39" s="221"/>
      <c r="C39" s="221"/>
      <c r="D39" s="221"/>
      <c r="E39" s="221"/>
      <c r="F39" s="86" t="s">
        <v>197</v>
      </c>
      <c r="G39" s="79"/>
      <c r="H39" s="77"/>
      <c r="I39" s="77"/>
      <c r="J39" s="92"/>
    </row>
    <row r="40" spans="1:10" s="6" customFormat="1" ht="15" hidden="1" customHeight="1" x14ac:dyDescent="0.3">
      <c r="A40" s="241"/>
      <c r="B40" s="221"/>
      <c r="C40" s="221"/>
      <c r="D40" s="221"/>
      <c r="E40" s="221"/>
      <c r="F40" s="86" t="s">
        <v>198</v>
      </c>
      <c r="G40" s="79"/>
      <c r="H40" s="77"/>
      <c r="I40" s="77"/>
      <c r="J40" s="92"/>
    </row>
    <row r="41" spans="1:10" s="6" customFormat="1" ht="15" hidden="1" customHeight="1" x14ac:dyDescent="0.3">
      <c r="A41" s="241"/>
      <c r="B41" s="221"/>
      <c r="C41" s="221"/>
      <c r="D41" s="221"/>
      <c r="E41" s="221"/>
      <c r="F41" s="86" t="s">
        <v>199</v>
      </c>
      <c r="G41" s="79"/>
      <c r="H41" s="77"/>
      <c r="I41" s="77"/>
      <c r="J41" s="92"/>
    </row>
    <row r="42" spans="1:10" s="6" customFormat="1" ht="18.75" customHeight="1" x14ac:dyDescent="0.3">
      <c r="A42" s="267" t="s">
        <v>41</v>
      </c>
      <c r="B42" s="268"/>
      <c r="C42" s="268"/>
      <c r="D42" s="268"/>
      <c r="E42" s="268"/>
      <c r="F42" s="268"/>
      <c r="G42" s="268"/>
      <c r="H42" s="268"/>
      <c r="I42" s="268"/>
      <c r="J42" s="268"/>
    </row>
    <row r="43" spans="1:10" s="6" customFormat="1" ht="15" customHeight="1" x14ac:dyDescent="0.3">
      <c r="A43" s="207" t="s">
        <v>33</v>
      </c>
      <c r="B43" s="221"/>
      <c r="C43" s="221"/>
      <c r="D43" s="221"/>
      <c r="E43" s="221"/>
      <c r="F43" s="86" t="s">
        <v>203</v>
      </c>
      <c r="G43" s="79"/>
      <c r="H43" s="77" t="s">
        <v>493</v>
      </c>
      <c r="I43" s="77" t="s">
        <v>65</v>
      </c>
      <c r="J43" s="91"/>
    </row>
    <row r="44" spans="1:10" s="6" customFormat="1" ht="15" customHeight="1" x14ac:dyDescent="0.3">
      <c r="A44" s="209"/>
      <c r="B44" s="221"/>
      <c r="C44" s="221"/>
      <c r="D44" s="221"/>
      <c r="E44" s="221"/>
      <c r="F44" s="86" t="s">
        <v>204</v>
      </c>
      <c r="G44" s="79" t="s">
        <v>493</v>
      </c>
      <c r="H44" s="77" t="s">
        <v>493</v>
      </c>
      <c r="I44" s="77" t="s">
        <v>65</v>
      </c>
      <c r="J44" s="91"/>
    </row>
    <row r="45" spans="1:10" s="6" customFormat="1" ht="18.75" customHeight="1" x14ac:dyDescent="0.3">
      <c r="A45" s="76" t="s">
        <v>35</v>
      </c>
      <c r="B45" s="221"/>
      <c r="C45" s="221"/>
      <c r="D45" s="221"/>
      <c r="E45" s="221"/>
      <c r="F45" s="86" t="s">
        <v>205</v>
      </c>
      <c r="G45" s="79"/>
      <c r="H45" s="79" t="s">
        <v>493</v>
      </c>
      <c r="I45" s="77" t="s">
        <v>66</v>
      </c>
      <c r="J45" s="90"/>
    </row>
    <row r="46" spans="1:10" s="6" customFormat="1" ht="15" customHeight="1" x14ac:dyDescent="0.3">
      <c r="A46" s="185" t="s">
        <v>36</v>
      </c>
      <c r="B46" s="221"/>
      <c r="C46" s="221"/>
      <c r="D46" s="221"/>
      <c r="E46" s="221"/>
      <c r="F46" s="86" t="s">
        <v>207</v>
      </c>
      <c r="G46" s="79" t="s">
        <v>493</v>
      </c>
      <c r="H46" s="79" t="s">
        <v>493</v>
      </c>
      <c r="I46" s="77" t="s">
        <v>66</v>
      </c>
      <c r="J46" s="90"/>
    </row>
    <row r="47" spans="1:10" s="6" customFormat="1" ht="15" customHeight="1" x14ac:dyDescent="0.3">
      <c r="A47" s="185"/>
      <c r="B47" s="221"/>
      <c r="C47" s="221"/>
      <c r="D47" s="221"/>
      <c r="E47" s="221"/>
      <c r="F47" s="86" t="s">
        <v>208</v>
      </c>
      <c r="G47" s="79"/>
      <c r="H47" s="79" t="s">
        <v>493</v>
      </c>
      <c r="I47" s="77" t="s">
        <v>66</v>
      </c>
      <c r="J47" s="90"/>
    </row>
    <row r="48" spans="1:10" s="6" customFormat="1" ht="15" customHeight="1" x14ac:dyDescent="0.3">
      <c r="A48" s="185"/>
      <c r="B48" s="221"/>
      <c r="C48" s="221"/>
      <c r="D48" s="221"/>
      <c r="E48" s="221"/>
      <c r="F48" s="86" t="s">
        <v>209</v>
      </c>
      <c r="G48" s="79"/>
      <c r="H48" s="77" t="s">
        <v>493</v>
      </c>
      <c r="I48" s="77" t="s">
        <v>65</v>
      </c>
      <c r="J48" s="91"/>
    </row>
    <row r="49" spans="1:10" s="6" customFormat="1" ht="15" customHeight="1" x14ac:dyDescent="0.3">
      <c r="A49" s="185" t="s">
        <v>38</v>
      </c>
      <c r="B49" s="221"/>
      <c r="C49" s="221"/>
      <c r="D49" s="221"/>
      <c r="E49" s="221"/>
      <c r="F49" s="86" t="s">
        <v>210</v>
      </c>
      <c r="G49" s="79"/>
      <c r="H49" s="79" t="s">
        <v>493</v>
      </c>
      <c r="I49" s="77" t="s">
        <v>66</v>
      </c>
      <c r="J49" s="90"/>
    </row>
    <row r="50" spans="1:10" s="6" customFormat="1" ht="15" customHeight="1" x14ac:dyDescent="0.3">
      <c r="A50" s="185"/>
      <c r="B50" s="221"/>
      <c r="C50" s="221"/>
      <c r="D50" s="221"/>
      <c r="E50" s="221"/>
      <c r="F50" s="86" t="s">
        <v>212</v>
      </c>
      <c r="G50" s="79"/>
      <c r="H50" s="79" t="s">
        <v>493</v>
      </c>
      <c r="I50" s="77" t="s">
        <v>66</v>
      </c>
      <c r="J50" s="90"/>
    </row>
    <row r="51" spans="1:10" s="6" customFormat="1" ht="18.75" customHeight="1" x14ac:dyDescent="0.3">
      <c r="A51" s="272" t="s">
        <v>40</v>
      </c>
      <c r="B51" s="273"/>
      <c r="C51" s="273"/>
      <c r="D51" s="273"/>
      <c r="E51" s="273"/>
      <c r="F51" s="273"/>
      <c r="G51" s="273"/>
      <c r="H51" s="273"/>
      <c r="I51" s="273"/>
      <c r="J51" s="273"/>
    </row>
    <row r="52" spans="1:10" s="6" customFormat="1" ht="30" customHeight="1" x14ac:dyDescent="0.3">
      <c r="A52" s="185" t="s">
        <v>42</v>
      </c>
      <c r="B52" s="221"/>
      <c r="C52" s="221"/>
      <c r="D52" s="221"/>
      <c r="E52" s="221"/>
      <c r="F52" s="86" t="s">
        <v>213</v>
      </c>
      <c r="G52" s="79" t="s">
        <v>493</v>
      </c>
      <c r="H52" s="79"/>
      <c r="I52" s="77" t="s">
        <v>66</v>
      </c>
      <c r="J52" s="90"/>
    </row>
    <row r="53" spans="1:10" s="6" customFormat="1" ht="30" customHeight="1" x14ac:dyDescent="0.3">
      <c r="A53" s="185"/>
      <c r="B53" s="221"/>
      <c r="C53" s="221"/>
      <c r="D53" s="221"/>
      <c r="E53" s="221"/>
      <c r="F53" s="86" t="s">
        <v>214</v>
      </c>
      <c r="G53" s="79" t="s">
        <v>493</v>
      </c>
      <c r="H53" s="77"/>
      <c r="I53" s="77" t="s">
        <v>66</v>
      </c>
      <c r="J53" s="90"/>
    </row>
    <row r="54" spans="1:10" s="6" customFormat="1" ht="44.4" x14ac:dyDescent="0.3">
      <c r="A54" s="185"/>
      <c r="B54" s="221"/>
      <c r="C54" s="221"/>
      <c r="D54" s="221"/>
      <c r="E54" s="221"/>
      <c r="F54" s="86" t="s">
        <v>215</v>
      </c>
      <c r="G54" s="79" t="s">
        <v>493</v>
      </c>
      <c r="H54" s="77"/>
      <c r="I54" s="77" t="s">
        <v>65</v>
      </c>
      <c r="J54" s="91"/>
    </row>
    <row r="55" spans="1:10" s="6" customFormat="1" ht="45" x14ac:dyDescent="0.3">
      <c r="A55" s="185"/>
      <c r="B55" s="221"/>
      <c r="C55" s="221"/>
      <c r="D55" s="221"/>
      <c r="E55" s="221"/>
      <c r="F55" s="86" t="s">
        <v>217</v>
      </c>
      <c r="G55" s="79" t="s">
        <v>493</v>
      </c>
      <c r="H55" s="77"/>
      <c r="I55" s="77" t="s">
        <v>66</v>
      </c>
      <c r="J55" s="90"/>
    </row>
    <row r="56" spans="1:10" s="6" customFormat="1" ht="44.4" x14ac:dyDescent="0.3">
      <c r="A56" s="185"/>
      <c r="B56" s="221"/>
      <c r="C56" s="221"/>
      <c r="D56" s="221"/>
      <c r="E56" s="221"/>
      <c r="F56" s="86" t="s">
        <v>219</v>
      </c>
      <c r="G56" s="79" t="s">
        <v>493</v>
      </c>
      <c r="H56" s="77"/>
      <c r="I56" s="77" t="s">
        <v>65</v>
      </c>
      <c r="J56" s="91"/>
    </row>
    <row r="57" spans="1:10" s="6" customFormat="1" ht="44.4" x14ac:dyDescent="0.3">
      <c r="A57" s="185"/>
      <c r="B57" s="221"/>
      <c r="C57" s="221"/>
      <c r="D57" s="221"/>
      <c r="E57" s="221"/>
      <c r="F57" s="86" t="s">
        <v>223</v>
      </c>
      <c r="G57" s="79" t="s">
        <v>493</v>
      </c>
      <c r="H57" s="77"/>
      <c r="I57" s="77" t="s">
        <v>65</v>
      </c>
      <c r="J57" s="91"/>
    </row>
    <row r="58" spans="1:10" s="6" customFormat="1" ht="15" customHeight="1" x14ac:dyDescent="0.3">
      <c r="A58" s="185"/>
      <c r="B58" s="221"/>
      <c r="C58" s="221"/>
      <c r="D58" s="221"/>
      <c r="E58" s="221"/>
      <c r="F58" s="86" t="s">
        <v>225</v>
      </c>
      <c r="G58" s="79" t="s">
        <v>493</v>
      </c>
      <c r="H58" s="77"/>
      <c r="I58" s="77" t="s">
        <v>65</v>
      </c>
      <c r="J58" s="91"/>
    </row>
    <row r="59" spans="1:10" s="6" customFormat="1" ht="30" customHeight="1" x14ac:dyDescent="0.3">
      <c r="A59" s="185"/>
      <c r="B59" s="221"/>
      <c r="C59" s="221"/>
      <c r="D59" s="221"/>
      <c r="E59" s="221"/>
      <c r="F59" s="86" t="s">
        <v>226</v>
      </c>
      <c r="G59" s="79" t="s">
        <v>493</v>
      </c>
      <c r="H59" s="77"/>
      <c r="I59" s="77" t="s">
        <v>65</v>
      </c>
      <c r="J59" s="91"/>
    </row>
    <row r="60" spans="1:10" s="6" customFormat="1" ht="15" customHeight="1" x14ac:dyDescent="0.3">
      <c r="A60" s="185"/>
      <c r="B60" s="221"/>
      <c r="C60" s="221"/>
      <c r="D60" s="221"/>
      <c r="E60" s="221"/>
      <c r="F60" s="86" t="s">
        <v>227</v>
      </c>
      <c r="G60" s="79" t="s">
        <v>493</v>
      </c>
      <c r="H60" s="79" t="s">
        <v>493</v>
      </c>
      <c r="I60" s="77" t="s">
        <v>66</v>
      </c>
      <c r="J60" s="90"/>
    </row>
    <row r="61" spans="1:10" s="6" customFormat="1" ht="55.2" x14ac:dyDescent="0.3">
      <c r="A61" s="185"/>
      <c r="B61" s="221"/>
      <c r="C61" s="221"/>
      <c r="D61" s="221"/>
      <c r="E61" s="221"/>
      <c r="F61" s="86" t="s">
        <v>228</v>
      </c>
      <c r="G61" s="79" t="s">
        <v>493</v>
      </c>
      <c r="H61" s="77"/>
      <c r="I61" s="77" t="s">
        <v>65</v>
      </c>
      <c r="J61" s="91"/>
    </row>
    <row r="62" spans="1:10" s="6" customFormat="1" ht="55.2" x14ac:dyDescent="0.3">
      <c r="A62" s="207" t="s">
        <v>43</v>
      </c>
      <c r="B62" s="221"/>
      <c r="C62" s="221"/>
      <c r="D62" s="221"/>
      <c r="E62" s="221"/>
      <c r="F62" s="86" t="s">
        <v>377</v>
      </c>
      <c r="G62" s="79" t="s">
        <v>493</v>
      </c>
      <c r="H62" s="77"/>
      <c r="I62" s="77" t="s">
        <v>65</v>
      </c>
      <c r="J62" s="91"/>
    </row>
    <row r="63" spans="1:10" s="6" customFormat="1" ht="15" customHeight="1" x14ac:dyDescent="0.3">
      <c r="A63" s="208"/>
      <c r="B63" s="221"/>
      <c r="C63" s="221"/>
      <c r="D63" s="221"/>
      <c r="E63" s="221"/>
      <c r="F63" s="86" t="s">
        <v>230</v>
      </c>
      <c r="G63" s="79"/>
      <c r="H63" s="79" t="s">
        <v>493</v>
      </c>
      <c r="I63" s="77" t="s">
        <v>66</v>
      </c>
      <c r="J63" s="90"/>
    </row>
    <row r="64" spans="1:10" s="6" customFormat="1" ht="44.4" x14ac:dyDescent="0.3">
      <c r="A64" s="208"/>
      <c r="B64" s="221"/>
      <c r="C64" s="221"/>
      <c r="D64" s="221"/>
      <c r="E64" s="221"/>
      <c r="F64" s="86" t="s">
        <v>232</v>
      </c>
      <c r="G64" s="79"/>
      <c r="H64" s="77" t="s">
        <v>493</v>
      </c>
      <c r="I64" s="77" t="s">
        <v>65</v>
      </c>
      <c r="J64" s="91"/>
    </row>
    <row r="65" spans="1:11" s="6" customFormat="1" ht="15" customHeight="1" x14ac:dyDescent="0.3">
      <c r="A65" s="209"/>
      <c r="B65" s="221"/>
      <c r="C65" s="221"/>
      <c r="D65" s="221"/>
      <c r="E65" s="221"/>
      <c r="F65" s="86" t="s">
        <v>236</v>
      </c>
      <c r="G65" s="79" t="s">
        <v>493</v>
      </c>
      <c r="H65" s="79" t="s">
        <v>493</v>
      </c>
      <c r="I65" s="77" t="s">
        <v>66</v>
      </c>
      <c r="J65" s="90"/>
    </row>
    <row r="66" spans="1:11" s="6" customFormat="1" ht="43.2" customHeight="1" x14ac:dyDescent="0.3">
      <c r="A66" s="76" t="s">
        <v>44</v>
      </c>
      <c r="B66" s="221"/>
      <c r="C66" s="221"/>
      <c r="D66" s="221"/>
      <c r="E66" s="221"/>
      <c r="F66" s="86" t="s">
        <v>239</v>
      </c>
      <c r="G66" s="79" t="s">
        <v>493</v>
      </c>
      <c r="H66" s="77"/>
      <c r="I66" s="77" t="s">
        <v>65</v>
      </c>
      <c r="J66" s="91"/>
    </row>
    <row r="67" spans="1:11" s="6" customFormat="1" ht="44.4" x14ac:dyDescent="0.3">
      <c r="A67" s="185" t="s">
        <v>48</v>
      </c>
      <c r="B67" s="221"/>
      <c r="C67" s="221"/>
      <c r="D67" s="221"/>
      <c r="E67" s="221"/>
      <c r="F67" s="86" t="s">
        <v>242</v>
      </c>
      <c r="G67" s="79" t="s">
        <v>493</v>
      </c>
      <c r="H67" s="77"/>
      <c r="I67" s="77" t="s">
        <v>65</v>
      </c>
      <c r="J67" s="91"/>
    </row>
    <row r="68" spans="1:11" s="6" customFormat="1" ht="45" x14ac:dyDescent="0.3">
      <c r="A68" s="143"/>
      <c r="B68" s="221"/>
      <c r="C68" s="221"/>
      <c r="D68" s="221"/>
      <c r="E68" s="221"/>
      <c r="F68" s="86" t="s">
        <v>45</v>
      </c>
      <c r="G68" s="79" t="s">
        <v>493</v>
      </c>
      <c r="H68" s="79"/>
      <c r="I68" s="77" t="s">
        <v>66</v>
      </c>
      <c r="J68" s="90"/>
      <c r="K68" s="124"/>
    </row>
    <row r="69" spans="1:11" s="6" customFormat="1" ht="30" customHeight="1" x14ac:dyDescent="0.3">
      <c r="A69" s="143"/>
      <c r="B69" s="221"/>
      <c r="C69" s="221"/>
      <c r="D69" s="221"/>
      <c r="E69" s="221"/>
      <c r="F69" s="86" t="s">
        <v>46</v>
      </c>
      <c r="G69" s="79" t="s">
        <v>493</v>
      </c>
      <c r="H69" s="79"/>
      <c r="I69" s="77" t="s">
        <v>66</v>
      </c>
      <c r="J69" s="90"/>
    </row>
    <row r="70" spans="1:11" s="6" customFormat="1" ht="30" customHeight="1" x14ac:dyDescent="0.3">
      <c r="A70" s="143"/>
      <c r="B70" s="221"/>
      <c r="C70" s="221"/>
      <c r="D70" s="221"/>
      <c r="E70" s="221"/>
      <c r="F70" s="86" t="s">
        <v>47</v>
      </c>
      <c r="G70" s="79" t="s">
        <v>493</v>
      </c>
      <c r="H70" s="77"/>
      <c r="I70" s="77" t="s">
        <v>538</v>
      </c>
      <c r="J70" s="93"/>
    </row>
    <row r="71" spans="1:11" s="6" customFormat="1" ht="15" customHeight="1" x14ac:dyDescent="0.3">
      <c r="A71" s="143"/>
      <c r="B71" s="221"/>
      <c r="C71" s="221"/>
      <c r="D71" s="221"/>
      <c r="E71" s="221"/>
      <c r="F71" s="86" t="s">
        <v>243</v>
      </c>
      <c r="G71" s="79" t="s">
        <v>493</v>
      </c>
      <c r="H71" s="77"/>
      <c r="I71" s="77" t="s">
        <v>65</v>
      </c>
      <c r="J71" s="91"/>
    </row>
    <row r="72" spans="1:11" s="6" customFormat="1" ht="45" x14ac:dyDescent="0.3">
      <c r="A72" s="143"/>
      <c r="B72" s="221"/>
      <c r="C72" s="221"/>
      <c r="D72" s="221"/>
      <c r="E72" s="221"/>
      <c r="F72" s="86" t="s">
        <v>244</v>
      </c>
      <c r="G72" s="79" t="s">
        <v>493</v>
      </c>
      <c r="H72" s="79"/>
      <c r="I72" s="77" t="s">
        <v>66</v>
      </c>
      <c r="J72" s="90"/>
    </row>
    <row r="73" spans="1:11" s="6" customFormat="1" ht="30" customHeight="1" x14ac:dyDescent="0.3">
      <c r="A73" s="143"/>
      <c r="B73" s="221"/>
      <c r="C73" s="221"/>
      <c r="D73" s="221"/>
      <c r="E73" s="221"/>
      <c r="F73" s="86" t="s">
        <v>245</v>
      </c>
      <c r="G73" s="79" t="s">
        <v>493</v>
      </c>
      <c r="H73" s="79"/>
      <c r="I73" s="77" t="s">
        <v>66</v>
      </c>
      <c r="J73" s="90"/>
    </row>
    <row r="74" spans="1:11" s="6" customFormat="1" ht="30" customHeight="1" x14ac:dyDescent="0.3">
      <c r="A74" s="143"/>
      <c r="B74" s="221"/>
      <c r="C74" s="221"/>
      <c r="D74" s="221"/>
      <c r="E74" s="221"/>
      <c r="F74" s="86" t="s">
        <v>246</v>
      </c>
      <c r="G74" s="79" t="s">
        <v>493</v>
      </c>
      <c r="H74" s="77"/>
      <c r="I74" s="77" t="s">
        <v>65</v>
      </c>
      <c r="J74" s="91"/>
    </row>
    <row r="75" spans="1:11" s="6" customFormat="1" ht="30" customHeight="1" x14ac:dyDescent="0.3">
      <c r="A75" s="143"/>
      <c r="B75" s="221"/>
      <c r="C75" s="221"/>
      <c r="D75" s="221"/>
      <c r="E75" s="221"/>
      <c r="F75" s="86" t="s">
        <v>247</v>
      </c>
      <c r="G75" s="79" t="s">
        <v>493</v>
      </c>
      <c r="H75" s="77"/>
      <c r="I75" s="77" t="s">
        <v>65</v>
      </c>
      <c r="J75" s="91"/>
    </row>
    <row r="76" spans="1:11" s="6" customFormat="1" ht="30" customHeight="1" x14ac:dyDescent="0.3">
      <c r="A76" s="143"/>
      <c r="B76" s="221"/>
      <c r="C76" s="221"/>
      <c r="D76" s="221"/>
      <c r="E76" s="221"/>
      <c r="F76" s="86" t="s">
        <v>248</v>
      </c>
      <c r="G76" s="79" t="s">
        <v>493</v>
      </c>
      <c r="H76" s="77"/>
      <c r="I76" s="77" t="s">
        <v>65</v>
      </c>
      <c r="J76" s="91"/>
    </row>
    <row r="77" spans="1:11" s="6" customFormat="1" ht="44.4" x14ac:dyDescent="0.3">
      <c r="A77" s="143"/>
      <c r="B77" s="221"/>
      <c r="C77" s="221"/>
      <c r="D77" s="221"/>
      <c r="E77" s="221"/>
      <c r="F77" s="86" t="s">
        <v>249</v>
      </c>
      <c r="G77" s="79" t="s">
        <v>493</v>
      </c>
      <c r="H77" s="77"/>
      <c r="I77" s="77" t="s">
        <v>65</v>
      </c>
      <c r="J77" s="91"/>
    </row>
    <row r="78" spans="1:11" s="6" customFormat="1" ht="55.2" x14ac:dyDescent="0.3">
      <c r="A78" s="185" t="s">
        <v>50</v>
      </c>
      <c r="B78" s="221"/>
      <c r="C78" s="221"/>
      <c r="D78" s="221"/>
      <c r="E78" s="221"/>
      <c r="F78" s="86" t="s">
        <v>250</v>
      </c>
      <c r="G78" s="79" t="s">
        <v>493</v>
      </c>
      <c r="H78" s="77" t="s">
        <v>493</v>
      </c>
      <c r="I78" s="77" t="s">
        <v>65</v>
      </c>
      <c r="J78" s="91"/>
    </row>
    <row r="79" spans="1:11" s="6" customFormat="1" ht="30" customHeight="1" x14ac:dyDescent="0.3">
      <c r="A79" s="185"/>
      <c r="B79" s="221"/>
      <c r="C79" s="221"/>
      <c r="D79" s="221"/>
      <c r="E79" s="221"/>
      <c r="F79" s="86" t="s">
        <v>251</v>
      </c>
      <c r="G79" s="79" t="s">
        <v>493</v>
      </c>
      <c r="H79" s="77" t="s">
        <v>493</v>
      </c>
      <c r="I79" s="77" t="s">
        <v>65</v>
      </c>
      <c r="J79" s="91"/>
    </row>
    <row r="80" spans="1:11" s="6" customFormat="1" ht="15" customHeight="1" x14ac:dyDescent="0.3">
      <c r="A80" s="185"/>
      <c r="B80" s="221"/>
      <c r="C80" s="221"/>
      <c r="D80" s="221"/>
      <c r="E80" s="221"/>
      <c r="F80" s="86" t="s">
        <v>253</v>
      </c>
      <c r="G80" s="79"/>
      <c r="H80" s="77" t="s">
        <v>493</v>
      </c>
      <c r="I80" s="77" t="s">
        <v>65</v>
      </c>
      <c r="J80" s="91"/>
    </row>
    <row r="81" spans="1:10" s="6" customFormat="1" ht="15" customHeight="1" x14ac:dyDescent="0.3">
      <c r="A81" s="185"/>
      <c r="B81" s="221"/>
      <c r="C81" s="221"/>
      <c r="D81" s="221"/>
      <c r="E81" s="221"/>
      <c r="F81" s="86" t="s">
        <v>254</v>
      </c>
      <c r="G81" s="79"/>
      <c r="H81" s="77" t="s">
        <v>493</v>
      </c>
      <c r="I81" s="77" t="s">
        <v>65</v>
      </c>
      <c r="J81" s="91"/>
    </row>
    <row r="82" spans="1:10" s="6" customFormat="1" ht="15" customHeight="1" x14ac:dyDescent="0.3">
      <c r="A82" s="185" t="s">
        <v>52</v>
      </c>
      <c r="B82" s="221"/>
      <c r="C82" s="221"/>
      <c r="D82" s="221"/>
      <c r="E82" s="221"/>
      <c r="F82" s="86" t="s">
        <v>256</v>
      </c>
      <c r="G82" s="79" t="s">
        <v>493</v>
      </c>
      <c r="H82" s="79"/>
      <c r="I82" s="77" t="s">
        <v>66</v>
      </c>
      <c r="J82" s="90"/>
    </row>
    <row r="83" spans="1:10" s="6" customFormat="1" ht="15" customHeight="1" x14ac:dyDescent="0.3">
      <c r="A83" s="185"/>
      <c r="B83" s="221"/>
      <c r="C83" s="221"/>
      <c r="D83" s="221"/>
      <c r="E83" s="221"/>
      <c r="F83" s="86" t="s">
        <v>257</v>
      </c>
      <c r="G83" s="79" t="s">
        <v>493</v>
      </c>
      <c r="H83" s="79"/>
      <c r="I83" s="77" t="s">
        <v>66</v>
      </c>
      <c r="J83" s="90"/>
    </row>
    <row r="84" spans="1:10" s="6" customFormat="1" ht="15" customHeight="1" x14ac:dyDescent="0.3">
      <c r="A84" s="207" t="s">
        <v>61</v>
      </c>
      <c r="B84" s="210"/>
      <c r="C84" s="211"/>
      <c r="D84" s="211"/>
      <c r="E84" s="212"/>
      <c r="F84" s="86" t="s">
        <v>365</v>
      </c>
      <c r="G84" s="79" t="s">
        <v>493</v>
      </c>
      <c r="H84" s="77"/>
      <c r="I84" s="77" t="s">
        <v>65</v>
      </c>
      <c r="J84" s="91"/>
    </row>
    <row r="85" spans="1:10" s="6" customFormat="1" ht="15" customHeight="1" x14ac:dyDescent="0.3">
      <c r="A85" s="208"/>
      <c r="B85" s="213"/>
      <c r="C85" s="214"/>
      <c r="D85" s="214"/>
      <c r="E85" s="215"/>
      <c r="F85" s="86" t="s">
        <v>368</v>
      </c>
      <c r="G85" s="79" t="s">
        <v>493</v>
      </c>
      <c r="H85" s="77"/>
      <c r="I85" s="77" t="s">
        <v>65</v>
      </c>
      <c r="J85" s="91"/>
    </row>
    <row r="86" spans="1:10" s="6" customFormat="1" ht="15" customHeight="1" x14ac:dyDescent="0.3">
      <c r="A86" s="208"/>
      <c r="B86" s="213"/>
      <c r="C86" s="214"/>
      <c r="D86" s="214"/>
      <c r="E86" s="215"/>
      <c r="F86" s="86" t="s">
        <v>369</v>
      </c>
      <c r="G86" s="79" t="s">
        <v>493</v>
      </c>
      <c r="H86" s="77"/>
      <c r="I86" s="77" t="s">
        <v>65</v>
      </c>
      <c r="J86" s="91"/>
    </row>
    <row r="87" spans="1:10" s="6" customFormat="1" ht="15" customHeight="1" x14ac:dyDescent="0.3">
      <c r="A87" s="208"/>
      <c r="B87" s="213"/>
      <c r="C87" s="214"/>
      <c r="D87" s="214"/>
      <c r="E87" s="215"/>
      <c r="F87" s="86" t="s">
        <v>370</v>
      </c>
      <c r="G87" s="79" t="s">
        <v>493</v>
      </c>
      <c r="H87" s="77"/>
      <c r="I87" s="77" t="s">
        <v>65</v>
      </c>
      <c r="J87" s="91"/>
    </row>
    <row r="88" spans="1:10" s="6" customFormat="1" ht="15" customHeight="1" x14ac:dyDescent="0.3">
      <c r="A88" s="185" t="s">
        <v>346</v>
      </c>
      <c r="B88" s="213"/>
      <c r="C88" s="214"/>
      <c r="D88" s="214"/>
      <c r="E88" s="215"/>
      <c r="F88" s="86" t="s">
        <v>359</v>
      </c>
      <c r="G88" s="79" t="s">
        <v>493</v>
      </c>
      <c r="H88" s="77"/>
      <c r="I88" s="77" t="s">
        <v>65</v>
      </c>
      <c r="J88" s="91"/>
    </row>
    <row r="89" spans="1:10" s="6" customFormat="1" ht="30" customHeight="1" x14ac:dyDescent="0.3">
      <c r="A89" s="185"/>
      <c r="B89" s="213"/>
      <c r="C89" s="214"/>
      <c r="D89" s="214"/>
      <c r="E89" s="215"/>
      <c r="F89" s="86" t="s">
        <v>360</v>
      </c>
      <c r="G89" s="79" t="s">
        <v>493</v>
      </c>
      <c r="H89" s="77"/>
      <c r="I89" s="77" t="s">
        <v>65</v>
      </c>
      <c r="J89" s="91"/>
    </row>
    <row r="90" spans="1:10" s="6" customFormat="1" ht="30" customHeight="1" x14ac:dyDescent="0.3">
      <c r="A90" s="185"/>
      <c r="B90" s="213"/>
      <c r="C90" s="214"/>
      <c r="D90" s="214"/>
      <c r="E90" s="215"/>
      <c r="F90" s="86" t="s">
        <v>361</v>
      </c>
      <c r="G90" s="79" t="s">
        <v>493</v>
      </c>
      <c r="H90" s="77"/>
      <c r="I90" s="77" t="s">
        <v>65</v>
      </c>
      <c r="J90" s="91"/>
    </row>
    <row r="91" spans="1:10" s="6" customFormat="1" ht="30" customHeight="1" x14ac:dyDescent="0.3">
      <c r="A91" s="185"/>
      <c r="B91" s="213"/>
      <c r="C91" s="214"/>
      <c r="D91" s="214"/>
      <c r="E91" s="215"/>
      <c r="F91" s="86" t="s">
        <v>362</v>
      </c>
      <c r="G91" s="79" t="s">
        <v>493</v>
      </c>
      <c r="H91" s="77"/>
      <c r="I91" s="77" t="s">
        <v>66</v>
      </c>
      <c r="J91" s="94"/>
    </row>
    <row r="92" spans="1:10" s="6" customFormat="1" ht="15" customHeight="1" x14ac:dyDescent="0.3">
      <c r="A92" s="185"/>
      <c r="B92" s="213"/>
      <c r="C92" s="214"/>
      <c r="D92" s="214"/>
      <c r="E92" s="215"/>
      <c r="F92" s="86" t="s">
        <v>364</v>
      </c>
      <c r="G92" s="79" t="s">
        <v>493</v>
      </c>
      <c r="H92" s="77"/>
      <c r="I92" s="77" t="s">
        <v>66</v>
      </c>
      <c r="J92" s="94"/>
    </row>
    <row r="93" spans="1:10" s="6" customFormat="1" ht="30" customHeight="1" x14ac:dyDescent="0.3">
      <c r="A93" s="185"/>
      <c r="B93" s="213"/>
      <c r="C93" s="214"/>
      <c r="D93" s="214"/>
      <c r="E93" s="215"/>
      <c r="F93" s="86" t="s">
        <v>353</v>
      </c>
      <c r="G93" s="79" t="s">
        <v>493</v>
      </c>
      <c r="H93" s="77"/>
      <c r="I93" s="77" t="s">
        <v>65</v>
      </c>
      <c r="J93" s="91"/>
    </row>
    <row r="94" spans="1:10" s="6" customFormat="1" ht="15" customHeight="1" x14ac:dyDescent="0.3">
      <c r="A94" s="185"/>
      <c r="B94" s="213"/>
      <c r="C94" s="214"/>
      <c r="D94" s="214"/>
      <c r="E94" s="215"/>
      <c r="F94" s="86" t="s">
        <v>351</v>
      </c>
      <c r="G94" s="79" t="s">
        <v>493</v>
      </c>
      <c r="H94" s="77"/>
      <c r="I94" s="77" t="s">
        <v>66</v>
      </c>
      <c r="J94" s="94"/>
    </row>
    <row r="95" spans="1:10" s="6" customFormat="1" ht="55.2" x14ac:dyDescent="0.3">
      <c r="A95" s="185"/>
      <c r="B95" s="213"/>
      <c r="C95" s="214"/>
      <c r="D95" s="214"/>
      <c r="E95" s="215"/>
      <c r="F95" s="86" t="s">
        <v>350</v>
      </c>
      <c r="G95" s="79" t="s">
        <v>493</v>
      </c>
      <c r="H95" s="77"/>
      <c r="I95" s="77" t="s">
        <v>65</v>
      </c>
      <c r="J95" s="91"/>
    </row>
    <row r="96" spans="1:10" s="6" customFormat="1" ht="15" customHeight="1" x14ac:dyDescent="0.3">
      <c r="A96" s="267" t="s">
        <v>53</v>
      </c>
      <c r="B96" s="268"/>
      <c r="C96" s="268"/>
      <c r="D96" s="268"/>
      <c r="E96" s="268"/>
      <c r="F96" s="268"/>
      <c r="G96" s="268"/>
      <c r="H96" s="268"/>
      <c r="I96" s="268"/>
      <c r="J96" s="268"/>
    </row>
    <row r="97" spans="1:10" s="6" customFormat="1" ht="30" customHeight="1" x14ac:dyDescent="0.3">
      <c r="A97" s="185" t="s">
        <v>54</v>
      </c>
      <c r="B97" s="221"/>
      <c r="C97" s="221"/>
      <c r="D97" s="221"/>
      <c r="E97" s="221"/>
      <c r="F97" s="79" t="s">
        <v>258</v>
      </c>
      <c r="G97" s="79"/>
      <c r="H97" s="77" t="s">
        <v>493</v>
      </c>
      <c r="I97" s="77" t="s">
        <v>65</v>
      </c>
      <c r="J97" s="91"/>
    </row>
    <row r="98" spans="1:10" s="6" customFormat="1" ht="30" customHeight="1" x14ac:dyDescent="0.3">
      <c r="A98" s="185"/>
      <c r="B98" s="221"/>
      <c r="C98" s="221"/>
      <c r="D98" s="221"/>
      <c r="E98" s="221"/>
      <c r="F98" s="79" t="s">
        <v>259</v>
      </c>
      <c r="G98" s="79"/>
      <c r="H98" s="77" t="s">
        <v>493</v>
      </c>
      <c r="I98" s="77" t="s">
        <v>65</v>
      </c>
      <c r="J98" s="91"/>
    </row>
    <row r="99" spans="1:10" s="6" customFormat="1" ht="15" customHeight="1" x14ac:dyDescent="0.3">
      <c r="A99" s="185" t="s">
        <v>55</v>
      </c>
      <c r="B99" s="221"/>
      <c r="C99" s="221"/>
      <c r="D99" s="221"/>
      <c r="E99" s="221"/>
      <c r="F99" s="79" t="s">
        <v>260</v>
      </c>
      <c r="G99" s="79"/>
      <c r="H99" s="77" t="s">
        <v>493</v>
      </c>
      <c r="I99" s="77" t="s">
        <v>65</v>
      </c>
      <c r="J99" s="91"/>
    </row>
    <row r="100" spans="1:10" s="6" customFormat="1" ht="15" customHeight="1" x14ac:dyDescent="0.3">
      <c r="A100" s="185"/>
      <c r="B100" s="221"/>
      <c r="C100" s="221"/>
      <c r="D100" s="221"/>
      <c r="E100" s="221"/>
      <c r="F100" s="79" t="s">
        <v>261</v>
      </c>
      <c r="G100" s="79"/>
      <c r="H100" s="77" t="s">
        <v>493</v>
      </c>
      <c r="I100" s="77" t="s">
        <v>65</v>
      </c>
      <c r="J100" s="91"/>
    </row>
    <row r="101" spans="1:10" s="6" customFormat="1" ht="15" customHeight="1" x14ac:dyDescent="0.3">
      <c r="A101" s="185"/>
      <c r="B101" s="221"/>
      <c r="C101" s="221"/>
      <c r="D101" s="221"/>
      <c r="E101" s="221"/>
      <c r="F101" s="79" t="s">
        <v>262</v>
      </c>
      <c r="G101" s="79"/>
      <c r="H101" s="77" t="s">
        <v>493</v>
      </c>
      <c r="I101" s="77" t="s">
        <v>65</v>
      </c>
      <c r="J101" s="91"/>
    </row>
    <row r="102" spans="1:10" s="6" customFormat="1" ht="15" customHeight="1" x14ac:dyDescent="0.3">
      <c r="A102" s="185" t="s">
        <v>56</v>
      </c>
      <c r="B102" s="221"/>
      <c r="C102" s="221"/>
      <c r="D102" s="221"/>
      <c r="E102" s="221"/>
      <c r="F102" s="79" t="s">
        <v>263</v>
      </c>
      <c r="G102" s="79"/>
      <c r="H102" s="79" t="s">
        <v>493</v>
      </c>
      <c r="I102" s="77" t="s">
        <v>66</v>
      </c>
      <c r="J102" s="90"/>
    </row>
    <row r="103" spans="1:10" s="6" customFormat="1" ht="15" customHeight="1" x14ac:dyDescent="0.3">
      <c r="A103" s="185"/>
      <c r="B103" s="221"/>
      <c r="C103" s="221"/>
      <c r="D103" s="221"/>
      <c r="E103" s="221"/>
      <c r="F103" s="79" t="s">
        <v>264</v>
      </c>
      <c r="G103" s="79"/>
      <c r="H103" s="79" t="s">
        <v>493</v>
      </c>
      <c r="I103" s="77" t="s">
        <v>66</v>
      </c>
      <c r="J103" s="90"/>
    </row>
    <row r="104" spans="1:10" s="6" customFormat="1" ht="15" customHeight="1" x14ac:dyDescent="0.3">
      <c r="A104" s="185"/>
      <c r="B104" s="221"/>
      <c r="C104" s="221"/>
      <c r="D104" s="221"/>
      <c r="E104" s="221"/>
      <c r="F104" s="79" t="s">
        <v>539</v>
      </c>
      <c r="G104" s="79"/>
      <c r="H104" s="79" t="s">
        <v>493</v>
      </c>
      <c r="I104" s="77" t="s">
        <v>66</v>
      </c>
      <c r="J104" s="90"/>
    </row>
    <row r="105" spans="1:10" s="6" customFormat="1" ht="15" customHeight="1" x14ac:dyDescent="0.3">
      <c r="A105" s="185"/>
      <c r="B105" s="221"/>
      <c r="C105" s="221"/>
      <c r="D105" s="221"/>
      <c r="E105" s="221"/>
      <c r="F105" s="79" t="s">
        <v>261</v>
      </c>
      <c r="G105" s="79" t="s">
        <v>493</v>
      </c>
      <c r="H105" s="79" t="s">
        <v>493</v>
      </c>
      <c r="I105" s="77" t="s">
        <v>66</v>
      </c>
      <c r="J105" s="90"/>
    </row>
    <row r="106" spans="1:10" s="6" customFormat="1" ht="15" customHeight="1" x14ac:dyDescent="0.3">
      <c r="A106" s="185"/>
      <c r="B106" s="221"/>
      <c r="C106" s="221"/>
      <c r="D106" s="221"/>
      <c r="E106" s="221"/>
      <c r="F106" s="79" t="s">
        <v>266</v>
      </c>
      <c r="G106" s="79" t="s">
        <v>493</v>
      </c>
      <c r="H106" s="77"/>
      <c r="I106" s="77" t="s">
        <v>65</v>
      </c>
      <c r="J106" s="91"/>
    </row>
    <row r="107" spans="1:10" s="6" customFormat="1" ht="44.4" x14ac:dyDescent="0.3">
      <c r="A107" s="76" t="s">
        <v>59</v>
      </c>
      <c r="B107" s="221"/>
      <c r="C107" s="221"/>
      <c r="D107" s="221"/>
      <c r="E107" s="221"/>
      <c r="F107" s="79" t="s">
        <v>267</v>
      </c>
      <c r="G107" s="79"/>
      <c r="H107" s="77" t="s">
        <v>493</v>
      </c>
      <c r="I107" s="77" t="s">
        <v>65</v>
      </c>
      <c r="J107" s="91"/>
    </row>
    <row r="108" spans="1:10" s="6" customFormat="1" ht="15" customHeight="1" x14ac:dyDescent="0.3">
      <c r="A108" s="238" t="s">
        <v>278</v>
      </c>
      <c r="B108" s="239"/>
      <c r="C108" s="239"/>
      <c r="D108" s="239"/>
      <c r="E108" s="239"/>
      <c r="F108" s="239"/>
      <c r="G108" s="239"/>
      <c r="H108" s="239"/>
      <c r="I108" s="239"/>
      <c r="J108" s="240"/>
    </row>
    <row r="109" spans="1:10" s="6" customFormat="1" ht="15" customHeight="1" x14ac:dyDescent="0.3">
      <c r="A109" s="76" t="s">
        <v>540</v>
      </c>
      <c r="B109" s="222"/>
      <c r="C109" s="222"/>
      <c r="D109" s="222"/>
      <c r="E109" s="222"/>
      <c r="F109" s="64" t="s">
        <v>320</v>
      </c>
      <c r="G109" s="64" t="s">
        <v>493</v>
      </c>
      <c r="H109" s="77"/>
      <c r="I109" s="77" t="s">
        <v>65</v>
      </c>
      <c r="J109" s="91"/>
    </row>
    <row r="110" spans="1:10" s="6" customFormat="1" ht="15" customHeight="1" x14ac:dyDescent="0.3">
      <c r="A110" s="178" t="s">
        <v>280</v>
      </c>
      <c r="B110" s="222"/>
      <c r="C110" s="222"/>
      <c r="D110" s="222"/>
      <c r="E110" s="222"/>
      <c r="F110" s="64" t="s">
        <v>321</v>
      </c>
      <c r="G110" s="64" t="s">
        <v>493</v>
      </c>
      <c r="H110" s="77"/>
      <c r="I110" s="77" t="s">
        <v>65</v>
      </c>
      <c r="J110" s="91"/>
    </row>
    <row r="111" spans="1:10" s="6" customFormat="1" ht="15" customHeight="1" x14ac:dyDescent="0.3">
      <c r="A111" s="178"/>
      <c r="B111" s="222"/>
      <c r="C111" s="222"/>
      <c r="D111" s="222"/>
      <c r="E111" s="222"/>
      <c r="F111" s="64" t="s">
        <v>322</v>
      </c>
      <c r="G111" s="64" t="s">
        <v>493</v>
      </c>
      <c r="H111" s="77"/>
      <c r="I111" s="77" t="s">
        <v>65</v>
      </c>
      <c r="J111" s="91"/>
    </row>
    <row r="112" spans="1:10" s="6" customFormat="1" ht="15" customHeight="1" x14ac:dyDescent="0.3">
      <c r="A112" s="178"/>
      <c r="B112" s="222"/>
      <c r="C112" s="222"/>
      <c r="D112" s="222"/>
      <c r="E112" s="222"/>
      <c r="F112" s="64" t="s">
        <v>324</v>
      </c>
      <c r="G112" s="64" t="s">
        <v>493</v>
      </c>
      <c r="H112" s="77"/>
      <c r="I112" s="77" t="s">
        <v>65</v>
      </c>
      <c r="J112" s="91"/>
    </row>
    <row r="113" spans="1:10" s="6" customFormat="1" ht="15" customHeight="1" x14ac:dyDescent="0.3">
      <c r="A113" s="178"/>
      <c r="B113" s="222"/>
      <c r="C113" s="222"/>
      <c r="D113" s="222"/>
      <c r="E113" s="222"/>
      <c r="F113" s="64" t="s">
        <v>325</v>
      </c>
      <c r="G113" s="64" t="s">
        <v>493</v>
      </c>
      <c r="H113" s="77"/>
      <c r="I113" s="77" t="s">
        <v>65</v>
      </c>
      <c r="J113" s="91"/>
    </row>
    <row r="114" spans="1:10" s="6" customFormat="1" ht="15" customHeight="1" x14ac:dyDescent="0.3">
      <c r="A114" s="178" t="s">
        <v>281</v>
      </c>
      <c r="B114" s="222"/>
      <c r="C114" s="222"/>
      <c r="D114" s="222"/>
      <c r="E114" s="222"/>
      <c r="F114" s="64" t="s">
        <v>327</v>
      </c>
      <c r="G114" s="64" t="s">
        <v>493</v>
      </c>
      <c r="H114" s="77"/>
      <c r="I114" s="77" t="s">
        <v>65</v>
      </c>
      <c r="J114" s="91"/>
    </row>
    <row r="115" spans="1:10" s="6" customFormat="1" ht="15" customHeight="1" x14ac:dyDescent="0.3">
      <c r="A115" s="178"/>
      <c r="B115" s="222"/>
      <c r="C115" s="222"/>
      <c r="D115" s="222"/>
      <c r="E115" s="222"/>
      <c r="F115" s="64" t="s">
        <v>328</v>
      </c>
      <c r="G115" s="64" t="s">
        <v>493</v>
      </c>
      <c r="H115" s="77"/>
      <c r="I115" s="77" t="s">
        <v>65</v>
      </c>
      <c r="J115" s="91"/>
    </row>
    <row r="116" spans="1:10" s="6" customFormat="1" ht="15" customHeight="1" x14ac:dyDescent="0.3">
      <c r="A116" s="178"/>
      <c r="B116" s="222"/>
      <c r="C116" s="222"/>
      <c r="D116" s="222"/>
      <c r="E116" s="222"/>
      <c r="F116" s="64" t="s">
        <v>330</v>
      </c>
      <c r="G116" s="64" t="s">
        <v>493</v>
      </c>
      <c r="H116" s="77"/>
      <c r="I116" s="77" t="s">
        <v>65</v>
      </c>
      <c r="J116" s="91"/>
    </row>
    <row r="117" spans="1:10" s="6" customFormat="1" ht="15" customHeight="1" x14ac:dyDescent="0.3">
      <c r="A117" s="178"/>
      <c r="B117" s="222"/>
      <c r="C117" s="222"/>
      <c r="D117" s="222"/>
      <c r="E117" s="222"/>
      <c r="F117" s="64" t="s">
        <v>331</v>
      </c>
      <c r="G117" s="64" t="s">
        <v>493</v>
      </c>
      <c r="H117" s="77"/>
      <c r="I117" s="77" t="s">
        <v>65</v>
      </c>
      <c r="J117" s="91"/>
    </row>
    <row r="118" spans="1:10" s="6" customFormat="1" ht="30" customHeight="1" x14ac:dyDescent="0.3">
      <c r="A118" s="178"/>
      <c r="B118" s="222"/>
      <c r="C118" s="222"/>
      <c r="D118" s="222"/>
      <c r="E118" s="222"/>
      <c r="F118" s="64" t="s">
        <v>332</v>
      </c>
      <c r="G118" s="64" t="s">
        <v>493</v>
      </c>
      <c r="H118" s="77"/>
      <c r="I118" s="77" t="s">
        <v>65</v>
      </c>
      <c r="J118" s="91"/>
    </row>
    <row r="119" spans="1:10" s="6" customFormat="1" ht="30" customHeight="1" x14ac:dyDescent="0.3">
      <c r="A119" s="207" t="s">
        <v>282</v>
      </c>
      <c r="B119" s="222"/>
      <c r="C119" s="222"/>
      <c r="D119" s="222"/>
      <c r="E119" s="222"/>
      <c r="F119" s="64" t="s">
        <v>335</v>
      </c>
      <c r="G119" s="64" t="s">
        <v>493</v>
      </c>
      <c r="H119" s="77"/>
      <c r="I119" s="77" t="s">
        <v>65</v>
      </c>
      <c r="J119" s="91"/>
    </row>
    <row r="120" spans="1:10" s="5" customFormat="1" ht="30" customHeight="1" x14ac:dyDescent="0.3">
      <c r="A120" s="209"/>
      <c r="B120" s="222"/>
      <c r="C120" s="222"/>
      <c r="D120" s="222"/>
      <c r="E120" s="222"/>
      <c r="F120" s="64" t="s">
        <v>336</v>
      </c>
      <c r="G120" s="64" t="s">
        <v>493</v>
      </c>
      <c r="H120" s="77"/>
      <c r="I120" s="77" t="s">
        <v>65</v>
      </c>
      <c r="J120" s="91"/>
    </row>
    <row r="121" spans="1:10" s="5" customFormat="1" ht="44.4" x14ac:dyDescent="0.3">
      <c r="A121" s="76" t="s">
        <v>283</v>
      </c>
      <c r="B121" s="222"/>
      <c r="C121" s="223"/>
      <c r="D121" s="223"/>
      <c r="E121" s="223"/>
      <c r="F121" s="95" t="s">
        <v>314</v>
      </c>
      <c r="G121" s="95" t="s">
        <v>493</v>
      </c>
      <c r="H121" s="77"/>
      <c r="I121" s="77" t="s">
        <v>65</v>
      </c>
      <c r="J121" s="91"/>
    </row>
    <row r="122" spans="1:10" s="5" customFormat="1" ht="15" hidden="1" customHeight="1" x14ac:dyDescent="0.3">
      <c r="A122" s="271" t="s">
        <v>284</v>
      </c>
      <c r="B122" s="270"/>
      <c r="C122" s="270"/>
      <c r="D122" s="270"/>
      <c r="E122" s="270"/>
      <c r="F122" s="47" t="s">
        <v>337</v>
      </c>
      <c r="G122" s="47"/>
      <c r="H122" s="43"/>
      <c r="I122" s="43"/>
      <c r="J122" s="46"/>
    </row>
    <row r="123" spans="1:10" s="5" customFormat="1" ht="15" hidden="1" customHeight="1" x14ac:dyDescent="0.3">
      <c r="A123" s="271"/>
      <c r="B123" s="270"/>
      <c r="C123" s="270"/>
      <c r="D123" s="270"/>
      <c r="E123" s="270"/>
      <c r="F123" s="44" t="s">
        <v>338</v>
      </c>
      <c r="G123" s="44"/>
      <c r="H123" s="43"/>
      <c r="I123" s="43"/>
      <c r="J123" s="46"/>
    </row>
    <row r="124" spans="1:10" s="5" customFormat="1" ht="15" hidden="1" customHeight="1" x14ac:dyDescent="0.3">
      <c r="A124" s="271"/>
      <c r="B124" s="270"/>
      <c r="C124" s="270"/>
      <c r="D124" s="270"/>
      <c r="E124" s="270"/>
      <c r="F124" s="47" t="s">
        <v>339</v>
      </c>
      <c r="G124" s="47"/>
      <c r="H124" s="43"/>
      <c r="I124" s="43"/>
      <c r="J124" s="46"/>
    </row>
    <row r="125" spans="1:10" s="5" customFormat="1" ht="15" hidden="1" customHeight="1" x14ac:dyDescent="0.3">
      <c r="A125" s="271"/>
      <c r="B125" s="270"/>
      <c r="C125" s="270"/>
      <c r="D125" s="270"/>
      <c r="E125" s="270"/>
      <c r="F125" s="45" t="s">
        <v>340</v>
      </c>
      <c r="G125" s="45"/>
      <c r="H125" s="43"/>
      <c r="I125" s="43"/>
      <c r="J125" s="46"/>
    </row>
    <row r="126" spans="1:10" s="5" customFormat="1" ht="15" hidden="1" customHeight="1" x14ac:dyDescent="0.3">
      <c r="A126" s="269" t="s">
        <v>285</v>
      </c>
      <c r="B126" s="270"/>
      <c r="C126" s="270"/>
      <c r="D126" s="270"/>
      <c r="E126" s="270"/>
      <c r="F126" s="45" t="s">
        <v>341</v>
      </c>
      <c r="G126" s="45"/>
      <c r="H126" s="43"/>
      <c r="I126" s="43"/>
      <c r="J126" s="46"/>
    </row>
    <row r="127" spans="1:10" s="5" customFormat="1" ht="15" hidden="1" customHeight="1" x14ac:dyDescent="0.3">
      <c r="A127" s="269"/>
      <c r="B127" s="270"/>
      <c r="C127" s="270"/>
      <c r="D127" s="270"/>
      <c r="E127" s="270"/>
      <c r="F127" s="45" t="s">
        <v>342</v>
      </c>
      <c r="G127" s="45"/>
      <c r="H127" s="43"/>
      <c r="I127" s="43"/>
      <c r="J127" s="46"/>
    </row>
    <row r="128" spans="1:10" s="5" customFormat="1" ht="15" hidden="1" customHeight="1" x14ac:dyDescent="0.3">
      <c r="A128" s="269"/>
      <c r="B128" s="270"/>
      <c r="C128" s="270"/>
      <c r="D128" s="270"/>
      <c r="E128" s="270"/>
      <c r="F128" s="45" t="s">
        <v>343</v>
      </c>
      <c r="G128" s="45"/>
      <c r="H128" s="43"/>
      <c r="I128" s="43"/>
      <c r="J128" s="46"/>
    </row>
    <row r="129" spans="1:10" s="5" customFormat="1" ht="15" hidden="1" customHeight="1" x14ac:dyDescent="0.3">
      <c r="A129" s="269"/>
      <c r="B129" s="270"/>
      <c r="C129" s="270"/>
      <c r="D129" s="270"/>
      <c r="E129" s="270"/>
      <c r="F129" s="45" t="s">
        <v>344</v>
      </c>
      <c r="G129" s="45"/>
      <c r="H129" s="43"/>
      <c r="I129" s="43"/>
      <c r="J129" s="46"/>
    </row>
    <row r="130" spans="1:10" s="5" customFormat="1" ht="15" hidden="1" customHeight="1" x14ac:dyDescent="0.3">
      <c r="A130" s="269"/>
      <c r="B130" s="270"/>
      <c r="C130" s="270"/>
      <c r="D130" s="270"/>
      <c r="E130" s="270"/>
      <c r="F130" s="45" t="s">
        <v>345</v>
      </c>
      <c r="G130" s="45"/>
      <c r="H130" s="43"/>
      <c r="I130" s="43"/>
      <c r="J130" s="46"/>
    </row>
    <row r="131" spans="1:10" s="5" customFormat="1" ht="15" hidden="1" customHeight="1" x14ac:dyDescent="0.3">
      <c r="A131" s="271" t="s">
        <v>286</v>
      </c>
      <c r="B131" s="270"/>
      <c r="C131" s="270"/>
      <c r="D131" s="270"/>
      <c r="E131" s="270"/>
      <c r="F131" s="45" t="s">
        <v>313</v>
      </c>
      <c r="G131" s="45"/>
      <c r="H131" s="43"/>
      <c r="I131" s="43"/>
      <c r="J131" s="46"/>
    </row>
    <row r="132" spans="1:10" s="5" customFormat="1" ht="15" hidden="1" customHeight="1" x14ac:dyDescent="0.3">
      <c r="A132" s="271"/>
      <c r="B132" s="270"/>
      <c r="C132" s="270"/>
      <c r="D132" s="270"/>
      <c r="E132" s="270"/>
      <c r="F132" s="45" t="s">
        <v>312</v>
      </c>
      <c r="G132" s="45"/>
      <c r="H132" s="43"/>
      <c r="I132" s="43"/>
      <c r="J132" s="46"/>
    </row>
    <row r="133" spans="1:10" s="5" customFormat="1" ht="15" hidden="1" customHeight="1" x14ac:dyDescent="0.3">
      <c r="A133" s="271"/>
      <c r="B133" s="270"/>
      <c r="C133" s="270"/>
      <c r="D133" s="270"/>
      <c r="E133" s="270"/>
      <c r="F133" s="45" t="s">
        <v>311</v>
      </c>
      <c r="G133" s="45"/>
      <c r="H133" s="43"/>
      <c r="I133" s="43"/>
      <c r="J133" s="46"/>
    </row>
    <row r="134" spans="1:10" s="5" customFormat="1" ht="15" hidden="1" customHeight="1" x14ac:dyDescent="0.3">
      <c r="A134" s="271"/>
      <c r="B134" s="270"/>
      <c r="C134" s="270"/>
      <c r="D134" s="270"/>
      <c r="E134" s="270"/>
      <c r="F134" s="45" t="s">
        <v>310</v>
      </c>
      <c r="G134" s="45"/>
      <c r="H134" s="43"/>
      <c r="I134" s="43"/>
      <c r="J134" s="46"/>
    </row>
    <row r="135" spans="1:10" s="5" customFormat="1" ht="15" hidden="1" customHeight="1" x14ac:dyDescent="0.3">
      <c r="A135" s="271"/>
      <c r="B135" s="270"/>
      <c r="C135" s="270"/>
      <c r="D135" s="270"/>
      <c r="E135" s="270"/>
      <c r="F135" s="45" t="s">
        <v>309</v>
      </c>
      <c r="G135" s="45"/>
      <c r="H135" s="43"/>
      <c r="I135" s="43"/>
      <c r="J135" s="46"/>
    </row>
    <row r="136" spans="1:10" s="5" customFormat="1" ht="44.4" hidden="1" x14ac:dyDescent="0.3">
      <c r="A136" s="271"/>
      <c r="B136" s="270"/>
      <c r="C136" s="270"/>
      <c r="D136" s="270"/>
      <c r="E136" s="270"/>
      <c r="F136" s="45" t="s">
        <v>308</v>
      </c>
      <c r="G136" s="45"/>
      <c r="H136" s="43"/>
      <c r="I136" s="43"/>
      <c r="J136" s="46"/>
    </row>
    <row r="137" spans="1:10" s="5" customFormat="1" ht="15" hidden="1" customHeight="1" x14ac:dyDescent="0.3">
      <c r="A137" s="271" t="s">
        <v>287</v>
      </c>
      <c r="B137" s="270"/>
      <c r="C137" s="270"/>
      <c r="D137" s="270"/>
      <c r="E137" s="270"/>
      <c r="F137" s="45" t="s">
        <v>304</v>
      </c>
      <c r="G137" s="45"/>
      <c r="H137" s="43"/>
      <c r="I137" s="43"/>
      <c r="J137" s="46"/>
    </row>
    <row r="138" spans="1:10" s="5" customFormat="1" ht="15" hidden="1" customHeight="1" x14ac:dyDescent="0.3">
      <c r="A138" s="271"/>
      <c r="B138" s="270"/>
      <c r="C138" s="270"/>
      <c r="D138" s="270"/>
      <c r="E138" s="270"/>
      <c r="F138" s="45" t="s">
        <v>305</v>
      </c>
      <c r="G138" s="45"/>
      <c r="H138" s="43"/>
      <c r="I138" s="43"/>
      <c r="J138" s="46"/>
    </row>
    <row r="139" spans="1:10" s="5" customFormat="1" ht="15" hidden="1" customHeight="1" x14ac:dyDescent="0.3">
      <c r="A139" s="271"/>
      <c r="B139" s="270"/>
      <c r="C139" s="270"/>
      <c r="D139" s="270"/>
      <c r="E139" s="270"/>
      <c r="F139" s="45" t="s">
        <v>306</v>
      </c>
      <c r="G139" s="45"/>
      <c r="H139" s="43"/>
      <c r="I139" s="43"/>
      <c r="J139" s="46"/>
    </row>
    <row r="140" spans="1:10" s="5" customFormat="1" ht="72" hidden="1" x14ac:dyDescent="0.3">
      <c r="A140" s="271"/>
      <c r="B140" s="270"/>
      <c r="C140" s="270"/>
      <c r="D140" s="270"/>
      <c r="E140" s="270"/>
      <c r="F140" s="43" t="s">
        <v>307</v>
      </c>
      <c r="G140" s="43"/>
      <c r="H140" s="43"/>
      <c r="I140" s="43"/>
      <c r="J140" s="46"/>
    </row>
    <row r="141" spans="1:10" s="5" customFormat="1" ht="44.4" hidden="1" x14ac:dyDescent="0.3">
      <c r="A141" s="271" t="s">
        <v>288</v>
      </c>
      <c r="B141" s="270"/>
      <c r="C141" s="270"/>
      <c r="D141" s="270"/>
      <c r="E141" s="270"/>
      <c r="F141" s="43" t="s">
        <v>294</v>
      </c>
      <c r="G141" s="43"/>
      <c r="H141" s="43"/>
      <c r="I141" s="43"/>
      <c r="J141" s="46"/>
    </row>
    <row r="142" spans="1:10" s="5" customFormat="1" ht="15" hidden="1" customHeight="1" x14ac:dyDescent="0.3">
      <c r="A142" s="271"/>
      <c r="B142" s="270"/>
      <c r="C142" s="270"/>
      <c r="D142" s="270"/>
      <c r="E142" s="270"/>
      <c r="F142" s="43" t="s">
        <v>295</v>
      </c>
      <c r="G142" s="43"/>
      <c r="H142" s="43"/>
      <c r="I142" s="43"/>
      <c r="J142" s="46"/>
    </row>
    <row r="143" spans="1:10" s="5" customFormat="1" ht="15" hidden="1" customHeight="1" x14ac:dyDescent="0.3">
      <c r="A143" s="271"/>
      <c r="B143" s="270"/>
      <c r="C143" s="270"/>
      <c r="D143" s="270"/>
      <c r="E143" s="270"/>
      <c r="F143" s="43" t="s">
        <v>296</v>
      </c>
      <c r="G143" s="43"/>
      <c r="H143" s="43"/>
      <c r="I143" s="43"/>
      <c r="J143" s="46"/>
    </row>
    <row r="144" spans="1:10" s="5" customFormat="1" ht="15" hidden="1" customHeight="1" x14ac:dyDescent="0.3">
      <c r="A144" s="271"/>
      <c r="B144" s="270"/>
      <c r="C144" s="270"/>
      <c r="D144" s="270"/>
      <c r="E144" s="270"/>
      <c r="F144" s="43" t="s">
        <v>297</v>
      </c>
      <c r="G144" s="43"/>
      <c r="H144" s="43"/>
      <c r="I144" s="43"/>
      <c r="J144" s="46"/>
    </row>
    <row r="145" spans="1:10" s="5" customFormat="1" ht="15" hidden="1" customHeight="1" x14ac:dyDescent="0.3">
      <c r="A145" s="271"/>
      <c r="B145" s="270"/>
      <c r="C145" s="270"/>
      <c r="D145" s="270"/>
      <c r="E145" s="270"/>
      <c r="F145" s="43" t="s">
        <v>298</v>
      </c>
      <c r="G145" s="43"/>
      <c r="H145" s="43"/>
      <c r="I145" s="43"/>
      <c r="J145" s="46"/>
    </row>
    <row r="146" spans="1:10" s="5" customFormat="1" ht="15" hidden="1" customHeight="1" x14ac:dyDescent="0.3">
      <c r="A146" s="271"/>
      <c r="B146" s="270"/>
      <c r="C146" s="270"/>
      <c r="D146" s="270"/>
      <c r="E146" s="270"/>
      <c r="F146" s="43" t="s">
        <v>299</v>
      </c>
      <c r="G146" s="43"/>
      <c r="H146" s="43"/>
      <c r="I146" s="43"/>
      <c r="J146" s="46"/>
    </row>
    <row r="147" spans="1:10" s="5" customFormat="1" ht="15" hidden="1" customHeight="1" x14ac:dyDescent="0.3">
      <c r="A147" s="271"/>
      <c r="B147" s="270"/>
      <c r="C147" s="270"/>
      <c r="D147" s="270"/>
      <c r="E147" s="270"/>
      <c r="F147" s="43" t="s">
        <v>300</v>
      </c>
      <c r="G147" s="43"/>
      <c r="H147" s="43"/>
      <c r="I147" s="43"/>
      <c r="J147" s="46"/>
    </row>
    <row r="148" spans="1:10" s="5" customFormat="1" ht="15" hidden="1" customHeight="1" x14ac:dyDescent="0.3">
      <c r="A148" s="271"/>
      <c r="B148" s="270"/>
      <c r="C148" s="270"/>
      <c r="D148" s="270"/>
      <c r="E148" s="270"/>
      <c r="F148" s="43" t="s">
        <v>301</v>
      </c>
      <c r="G148" s="43"/>
      <c r="H148" s="43"/>
      <c r="I148" s="43"/>
      <c r="J148" s="46"/>
    </row>
    <row r="149" spans="1:10" s="5" customFormat="1" ht="15" hidden="1" customHeight="1" x14ac:dyDescent="0.3">
      <c r="A149" s="271"/>
      <c r="B149" s="270"/>
      <c r="C149" s="270"/>
      <c r="D149" s="270"/>
      <c r="E149" s="270"/>
      <c r="F149" s="43" t="s">
        <v>302</v>
      </c>
      <c r="G149" s="43"/>
      <c r="H149" s="43"/>
      <c r="I149" s="43"/>
      <c r="J149" s="46"/>
    </row>
    <row r="150" spans="1:10" s="5" customFormat="1" ht="15" hidden="1" customHeight="1" x14ac:dyDescent="0.3">
      <c r="A150" s="271"/>
      <c r="B150" s="270"/>
      <c r="C150" s="270"/>
      <c r="D150" s="270"/>
      <c r="E150" s="270"/>
      <c r="F150" s="43" t="s">
        <v>303</v>
      </c>
      <c r="G150" s="43"/>
      <c r="H150" s="43"/>
      <c r="I150" s="43"/>
      <c r="J150" s="46"/>
    </row>
  </sheetData>
  <mergeCells count="88">
    <mergeCell ref="N9:S9"/>
    <mergeCell ref="T7:X7"/>
    <mergeCell ref="T8:X8"/>
    <mergeCell ref="T9:X9"/>
    <mergeCell ref="A11:A12"/>
    <mergeCell ref="N11:S11"/>
    <mergeCell ref="T11:X11"/>
    <mergeCell ref="N12:S12"/>
    <mergeCell ref="T12:X12"/>
    <mergeCell ref="N8:S8"/>
    <mergeCell ref="N5:S5"/>
    <mergeCell ref="T5:X5"/>
    <mergeCell ref="N6:S6"/>
    <mergeCell ref="T6:X6"/>
    <mergeCell ref="N7:S7"/>
    <mergeCell ref="A39:A41"/>
    <mergeCell ref="B39:E41"/>
    <mergeCell ref="B20:E20"/>
    <mergeCell ref="A43:A44"/>
    <mergeCell ref="J6:J7"/>
    <mergeCell ref="A6:A7"/>
    <mergeCell ref="I6:I7"/>
    <mergeCell ref="A51:J51"/>
    <mergeCell ref="A49:A50"/>
    <mergeCell ref="B49:E50"/>
    <mergeCell ref="B45:E45"/>
    <mergeCell ref="A42:J42"/>
    <mergeCell ref="A46:A48"/>
    <mergeCell ref="B46:E48"/>
    <mergeCell ref="B43:E44"/>
    <mergeCell ref="A141:A150"/>
    <mergeCell ref="B141:E150"/>
    <mergeCell ref="A137:A140"/>
    <mergeCell ref="B137:E140"/>
    <mergeCell ref="A131:A136"/>
    <mergeCell ref="B131:E136"/>
    <mergeCell ref="A126:A130"/>
    <mergeCell ref="B126:E130"/>
    <mergeCell ref="B121:E121"/>
    <mergeCell ref="A122:A125"/>
    <mergeCell ref="B122:E125"/>
    <mergeCell ref="B119:E120"/>
    <mergeCell ref="A119:A120"/>
    <mergeCell ref="A114:A118"/>
    <mergeCell ref="B114:E118"/>
    <mergeCell ref="A110:A113"/>
    <mergeCell ref="B110:E113"/>
    <mergeCell ref="B109:E109"/>
    <mergeCell ref="A108:J108"/>
    <mergeCell ref="B107:E107"/>
    <mergeCell ref="A99:A101"/>
    <mergeCell ref="B99:E101"/>
    <mergeCell ref="A102:A106"/>
    <mergeCell ref="B102:E106"/>
    <mergeCell ref="A97:A98"/>
    <mergeCell ref="B97:E98"/>
    <mergeCell ref="A96:J96"/>
    <mergeCell ref="B88:E95"/>
    <mergeCell ref="A84:A87"/>
    <mergeCell ref="B84:E87"/>
    <mergeCell ref="A88:A95"/>
    <mergeCell ref="A82:A83"/>
    <mergeCell ref="B82:E83"/>
    <mergeCell ref="A78:A81"/>
    <mergeCell ref="B78:E81"/>
    <mergeCell ref="A67:A77"/>
    <mergeCell ref="B67:E77"/>
    <mergeCell ref="B66:E66"/>
    <mergeCell ref="B62:E65"/>
    <mergeCell ref="A52:A61"/>
    <mergeCell ref="B52:E61"/>
    <mergeCell ref="A62:A65"/>
    <mergeCell ref="F1:J4"/>
    <mergeCell ref="A14:A18"/>
    <mergeCell ref="B14:E18"/>
    <mergeCell ref="A32:A38"/>
    <mergeCell ref="B32:E38"/>
    <mergeCell ref="A21:A22"/>
    <mergeCell ref="B21:E22"/>
    <mergeCell ref="A23:A31"/>
    <mergeCell ref="B23:E31"/>
    <mergeCell ref="A19:J19"/>
    <mergeCell ref="A1:E4"/>
    <mergeCell ref="B6:E7"/>
    <mergeCell ref="B8:E13"/>
    <mergeCell ref="A5:J5"/>
    <mergeCell ref="G6:H6"/>
    <mergeCell ref="F6:F7"/>
  </mergeCells>
  <pageMargins left="0.70866141732283461" right="0.70866141732283461" top="0.74803149606299213" bottom="0.74803149606299213"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pageSetUpPr fitToPage="1"/>
  </sheetPr>
  <dimension ref="A1:AF35"/>
  <sheetViews>
    <sheetView showGridLines="0" zoomScale="62" zoomScaleNormal="62" workbookViewId="0">
      <pane ySplit="3" topLeftCell="A18" activePane="bottomLeft" state="frozen"/>
      <selection activeCell="A24" sqref="A24:M24"/>
      <selection pane="bottomLeft" activeCell="B2" sqref="B2:AA2"/>
    </sheetView>
  </sheetViews>
  <sheetFormatPr baseColWidth="10" defaultColWidth="11.44140625" defaultRowHeight="13.8" x14ac:dyDescent="0.3"/>
  <cols>
    <col min="1" max="1" width="46.33203125" style="10" customWidth="1"/>
    <col min="2" max="8" width="8.33203125" style="10" customWidth="1"/>
    <col min="9" max="25" width="7" style="10" customWidth="1"/>
    <col min="26" max="26" width="9" style="10" customWidth="1"/>
    <col min="27" max="27" width="7" style="10" customWidth="1"/>
    <col min="28" max="28" width="49.88671875" style="10" customWidth="1"/>
    <col min="29" max="31" width="11.44140625" style="10"/>
    <col min="32" max="32" width="0" style="10" hidden="1" customWidth="1"/>
    <col min="33" max="16384" width="11.44140625" style="10"/>
  </cols>
  <sheetData>
    <row r="1" spans="1:32" x14ac:dyDescent="0.3">
      <c r="I1" s="10" t="s">
        <v>150</v>
      </c>
    </row>
    <row r="2" spans="1:32" ht="85.5" customHeight="1" x14ac:dyDescent="0.3">
      <c r="A2" s="96"/>
      <c r="B2" s="295" t="s">
        <v>541</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104" t="s">
        <v>492</v>
      </c>
      <c r="AF2" s="10">
        <v>0.5</v>
      </c>
    </row>
    <row r="3" spans="1:32" ht="141" x14ac:dyDescent="0.3">
      <c r="A3" s="103" t="s">
        <v>78</v>
      </c>
      <c r="B3" s="97" t="s">
        <v>149</v>
      </c>
      <c r="C3" s="97" t="s">
        <v>453</v>
      </c>
      <c r="D3" s="97" t="s">
        <v>77</v>
      </c>
      <c r="E3" s="97" t="s">
        <v>107</v>
      </c>
      <c r="F3" s="97" t="s">
        <v>403</v>
      </c>
      <c r="G3" s="97" t="s">
        <v>404</v>
      </c>
      <c r="H3" s="97" t="s">
        <v>405</v>
      </c>
      <c r="I3" s="97" t="s">
        <v>107</v>
      </c>
      <c r="J3" s="97" t="s">
        <v>76</v>
      </c>
      <c r="K3" s="97" t="s">
        <v>75</v>
      </c>
      <c r="L3" s="97" t="s">
        <v>542</v>
      </c>
      <c r="M3" s="97" t="s">
        <v>420</v>
      </c>
      <c r="N3" s="97" t="s">
        <v>421</v>
      </c>
      <c r="O3" s="97" t="s">
        <v>378</v>
      </c>
      <c r="P3" s="97" t="s">
        <v>74</v>
      </c>
      <c r="Q3" s="97" t="s">
        <v>406</v>
      </c>
      <c r="R3" s="97" t="s">
        <v>379</v>
      </c>
      <c r="S3" s="97" t="s">
        <v>407</v>
      </c>
      <c r="T3" s="97" t="s">
        <v>151</v>
      </c>
      <c r="U3" s="97" t="s">
        <v>408</v>
      </c>
      <c r="V3" s="97" t="s">
        <v>409</v>
      </c>
      <c r="W3" s="97" t="s">
        <v>410</v>
      </c>
      <c r="X3" s="97" t="s">
        <v>411</v>
      </c>
      <c r="Y3" s="97" t="s">
        <v>412</v>
      </c>
      <c r="Z3" s="97" t="s">
        <v>413</v>
      </c>
      <c r="AA3" s="97" t="s">
        <v>414</v>
      </c>
      <c r="AB3" s="105" t="s">
        <v>0</v>
      </c>
    </row>
    <row r="4" spans="1:32" s="17" customFormat="1" ht="24.75" customHeight="1" x14ac:dyDescent="0.3">
      <c r="A4" s="296" t="s">
        <v>277</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8"/>
    </row>
    <row r="5" spans="1:32" ht="38.25" customHeight="1" x14ac:dyDescent="0.3">
      <c r="A5" s="98" t="s">
        <v>381</v>
      </c>
      <c r="B5" s="99">
        <v>0.5</v>
      </c>
      <c r="C5" s="99">
        <v>0.5</v>
      </c>
      <c r="D5" s="99">
        <v>0.5</v>
      </c>
      <c r="E5" s="99">
        <v>0.5</v>
      </c>
      <c r="F5" s="99">
        <v>0.5</v>
      </c>
      <c r="G5" s="99">
        <v>0.5</v>
      </c>
      <c r="H5" s="99">
        <v>0.5</v>
      </c>
      <c r="I5" s="99">
        <v>0.5</v>
      </c>
      <c r="J5" s="99">
        <v>0.5</v>
      </c>
      <c r="K5" s="99">
        <v>0.5</v>
      </c>
      <c r="L5" s="99">
        <v>0.5</v>
      </c>
      <c r="M5" s="99">
        <v>0.5</v>
      </c>
      <c r="N5" s="99">
        <v>0.5</v>
      </c>
      <c r="O5" s="99">
        <v>0.5</v>
      </c>
      <c r="P5" s="99">
        <v>0.5</v>
      </c>
      <c r="Q5" s="99">
        <v>0.5</v>
      </c>
      <c r="R5" s="99">
        <v>0.5</v>
      </c>
      <c r="S5" s="99">
        <v>0.5</v>
      </c>
      <c r="T5" s="99">
        <v>0.5</v>
      </c>
      <c r="U5" s="99">
        <v>0.5</v>
      </c>
      <c r="V5" s="99">
        <v>0.5</v>
      </c>
      <c r="W5" s="99">
        <v>0.5</v>
      </c>
      <c r="X5" s="99">
        <v>0.5</v>
      </c>
      <c r="Y5" s="99">
        <v>0.5</v>
      </c>
      <c r="Z5" s="99">
        <v>0.5</v>
      </c>
      <c r="AA5" s="99">
        <v>0.5</v>
      </c>
      <c r="AB5" s="98"/>
    </row>
    <row r="6" spans="1:32" ht="26.4" x14ac:dyDescent="0.3">
      <c r="A6" s="98" t="s">
        <v>380</v>
      </c>
      <c r="B6" s="99">
        <v>0.5</v>
      </c>
      <c r="C6" s="99">
        <v>0.5</v>
      </c>
      <c r="D6" s="99">
        <v>0.5</v>
      </c>
      <c r="E6" s="99">
        <v>0.5</v>
      </c>
      <c r="F6" s="99">
        <v>0.5</v>
      </c>
      <c r="G6" s="99">
        <v>0.5</v>
      </c>
      <c r="H6" s="99">
        <v>0.5</v>
      </c>
      <c r="I6" s="99">
        <v>0.5</v>
      </c>
      <c r="J6" s="99">
        <v>0.5</v>
      </c>
      <c r="K6" s="99">
        <v>0.5</v>
      </c>
      <c r="L6" s="99">
        <v>0.5</v>
      </c>
      <c r="M6" s="99">
        <v>0.5</v>
      </c>
      <c r="N6" s="99">
        <v>0.5</v>
      </c>
      <c r="O6" s="99">
        <v>0.5</v>
      </c>
      <c r="P6" s="99">
        <v>0.5</v>
      </c>
      <c r="Q6" s="99">
        <v>0.5</v>
      </c>
      <c r="R6" s="99">
        <v>0.5</v>
      </c>
      <c r="S6" s="99">
        <v>0.5</v>
      </c>
      <c r="T6" s="99">
        <v>0.5</v>
      </c>
      <c r="U6" s="99">
        <v>0.5</v>
      </c>
      <c r="V6" s="99">
        <v>0.5</v>
      </c>
      <c r="W6" s="99">
        <v>0.5</v>
      </c>
      <c r="X6" s="99">
        <v>0.5</v>
      </c>
      <c r="Y6" s="99">
        <v>0.5</v>
      </c>
      <c r="Z6" s="99">
        <v>0.5</v>
      </c>
      <c r="AA6" s="99">
        <v>0.5</v>
      </c>
      <c r="AB6" s="98" t="s">
        <v>427</v>
      </c>
    </row>
    <row r="7" spans="1:32" ht="26.4" x14ac:dyDescent="0.3">
      <c r="A7" s="98" t="s">
        <v>382</v>
      </c>
      <c r="B7" s="99">
        <v>0.5</v>
      </c>
      <c r="C7" s="99">
        <v>0.5</v>
      </c>
      <c r="D7" s="99">
        <v>0.5</v>
      </c>
      <c r="E7" s="99">
        <v>0.5</v>
      </c>
      <c r="F7" s="99">
        <v>0.5</v>
      </c>
      <c r="G7" s="99">
        <v>0.5</v>
      </c>
      <c r="H7" s="99">
        <v>0.5</v>
      </c>
      <c r="I7" s="99">
        <v>0.5</v>
      </c>
      <c r="J7" s="99">
        <v>0.5</v>
      </c>
      <c r="K7" s="99">
        <v>0.5</v>
      </c>
      <c r="L7" s="99">
        <v>0.5</v>
      </c>
      <c r="M7" s="99">
        <v>0.5</v>
      </c>
      <c r="N7" s="99">
        <v>0.5</v>
      </c>
      <c r="O7" s="99">
        <v>0.5</v>
      </c>
      <c r="P7" s="99">
        <v>0.5</v>
      </c>
      <c r="Q7" s="99">
        <v>0.5</v>
      </c>
      <c r="R7" s="99">
        <v>0.5</v>
      </c>
      <c r="S7" s="99">
        <v>0.5</v>
      </c>
      <c r="T7" s="99">
        <v>0.5</v>
      </c>
      <c r="U7" s="99">
        <v>0.5</v>
      </c>
      <c r="V7" s="99">
        <v>0.5</v>
      </c>
      <c r="W7" s="99">
        <v>0.5</v>
      </c>
      <c r="X7" s="99">
        <v>0.5</v>
      </c>
      <c r="Y7" s="99">
        <v>0.5</v>
      </c>
      <c r="Z7" s="99">
        <v>0.5</v>
      </c>
      <c r="AA7" s="99">
        <v>0.5</v>
      </c>
      <c r="AB7" s="98" t="s">
        <v>428</v>
      </c>
    </row>
    <row r="8" spans="1:32" ht="42.75" customHeight="1" x14ac:dyDescent="0.3">
      <c r="A8" s="100" t="s">
        <v>383</v>
      </c>
      <c r="B8" s="99">
        <v>1</v>
      </c>
      <c r="C8" s="99">
        <v>1</v>
      </c>
      <c r="D8" s="99">
        <v>1</v>
      </c>
      <c r="E8" s="99">
        <v>1</v>
      </c>
      <c r="F8" s="99">
        <v>1</v>
      </c>
      <c r="G8" s="99">
        <v>1</v>
      </c>
      <c r="H8" s="99">
        <v>1</v>
      </c>
      <c r="I8" s="99">
        <v>1</v>
      </c>
      <c r="J8" s="99">
        <v>1</v>
      </c>
      <c r="K8" s="99">
        <v>1</v>
      </c>
      <c r="L8" s="99">
        <v>1</v>
      </c>
      <c r="M8" s="99">
        <v>1</v>
      </c>
      <c r="N8" s="99">
        <v>1</v>
      </c>
      <c r="O8" s="99">
        <v>1</v>
      </c>
      <c r="P8" s="99">
        <v>1</v>
      </c>
      <c r="Q8" s="99">
        <v>1</v>
      </c>
      <c r="R8" s="99">
        <v>1</v>
      </c>
      <c r="S8" s="99">
        <v>1</v>
      </c>
      <c r="T8" s="99">
        <v>1</v>
      </c>
      <c r="U8" s="99">
        <v>1</v>
      </c>
      <c r="V8" s="99">
        <v>1</v>
      </c>
      <c r="W8" s="99">
        <v>1</v>
      </c>
      <c r="X8" s="99">
        <v>1</v>
      </c>
      <c r="Y8" s="99">
        <v>1</v>
      </c>
      <c r="Z8" s="99">
        <v>1</v>
      </c>
      <c r="AA8" s="99">
        <v>1</v>
      </c>
      <c r="AB8" s="100" t="s">
        <v>429</v>
      </c>
    </row>
    <row r="9" spans="1:32" ht="39.75" customHeight="1" x14ac:dyDescent="0.3">
      <c r="A9" s="100" t="s">
        <v>384</v>
      </c>
      <c r="B9" s="99">
        <v>0.5</v>
      </c>
      <c r="C9" s="99">
        <v>0.5</v>
      </c>
      <c r="D9" s="99">
        <v>0.5</v>
      </c>
      <c r="E9" s="99">
        <v>0.5</v>
      </c>
      <c r="F9" s="99">
        <v>0.5</v>
      </c>
      <c r="G9" s="99">
        <v>0.5</v>
      </c>
      <c r="H9" s="99">
        <v>0.5</v>
      </c>
      <c r="I9" s="99">
        <v>0.5</v>
      </c>
      <c r="J9" s="99">
        <v>0.5</v>
      </c>
      <c r="K9" s="99">
        <v>0.5</v>
      </c>
      <c r="L9" s="99">
        <v>0.5</v>
      </c>
      <c r="M9" s="99">
        <v>0.5</v>
      </c>
      <c r="N9" s="99">
        <v>0.5</v>
      </c>
      <c r="O9" s="99">
        <v>0.5</v>
      </c>
      <c r="P9" s="99">
        <v>0.5</v>
      </c>
      <c r="Q9" s="99">
        <v>0.5</v>
      </c>
      <c r="R9" s="99">
        <v>0.5</v>
      </c>
      <c r="S9" s="99">
        <v>0.5</v>
      </c>
      <c r="T9" s="99">
        <v>0.5</v>
      </c>
      <c r="U9" s="99">
        <v>0.5</v>
      </c>
      <c r="V9" s="99">
        <v>0.5</v>
      </c>
      <c r="W9" s="99">
        <v>0.5</v>
      </c>
      <c r="X9" s="99">
        <v>0.5</v>
      </c>
      <c r="Y9" s="99">
        <v>0.5</v>
      </c>
      <c r="Z9" s="99">
        <v>0.5</v>
      </c>
      <c r="AA9" s="99">
        <v>0.5</v>
      </c>
      <c r="AB9" s="100" t="s">
        <v>430</v>
      </c>
    </row>
    <row r="10" spans="1:32" ht="22.5" customHeight="1" x14ac:dyDescent="0.3">
      <c r="A10" s="100" t="s">
        <v>400</v>
      </c>
      <c r="B10" s="99">
        <v>1</v>
      </c>
      <c r="C10" s="99">
        <v>1</v>
      </c>
      <c r="D10" s="99">
        <v>1</v>
      </c>
      <c r="E10" s="99">
        <v>1</v>
      </c>
      <c r="F10" s="99">
        <v>1</v>
      </c>
      <c r="G10" s="99">
        <v>1</v>
      </c>
      <c r="H10" s="99">
        <v>1</v>
      </c>
      <c r="I10" s="99">
        <v>1</v>
      </c>
      <c r="J10" s="99">
        <v>1</v>
      </c>
      <c r="K10" s="99">
        <v>1</v>
      </c>
      <c r="L10" s="99">
        <v>1</v>
      </c>
      <c r="M10" s="99">
        <v>1</v>
      </c>
      <c r="N10" s="99">
        <v>1</v>
      </c>
      <c r="O10" s="99">
        <v>1</v>
      </c>
      <c r="P10" s="99">
        <v>1</v>
      </c>
      <c r="Q10" s="99">
        <v>1</v>
      </c>
      <c r="R10" s="99">
        <v>1</v>
      </c>
      <c r="S10" s="99">
        <v>1</v>
      </c>
      <c r="T10" s="99">
        <v>1</v>
      </c>
      <c r="U10" s="99">
        <v>1</v>
      </c>
      <c r="V10" s="99">
        <v>1</v>
      </c>
      <c r="W10" s="99">
        <v>1</v>
      </c>
      <c r="X10" s="99">
        <v>1</v>
      </c>
      <c r="Y10" s="99">
        <v>1</v>
      </c>
      <c r="Z10" s="99">
        <v>1</v>
      </c>
      <c r="AA10" s="99">
        <v>1</v>
      </c>
      <c r="AB10" s="100" t="s">
        <v>431</v>
      </c>
    </row>
    <row r="11" spans="1:32" ht="20.25" customHeight="1" x14ac:dyDescent="0.3">
      <c r="A11" s="98" t="s">
        <v>274</v>
      </c>
      <c r="B11" s="99">
        <v>1</v>
      </c>
      <c r="C11" s="99">
        <v>1</v>
      </c>
      <c r="D11" s="99">
        <v>1</v>
      </c>
      <c r="E11" s="99">
        <v>1</v>
      </c>
      <c r="F11" s="99">
        <v>1</v>
      </c>
      <c r="G11" s="99">
        <v>1</v>
      </c>
      <c r="H11" s="99">
        <v>1</v>
      </c>
      <c r="I11" s="99">
        <v>1</v>
      </c>
      <c r="J11" s="99">
        <v>1</v>
      </c>
      <c r="K11" s="99">
        <v>1</v>
      </c>
      <c r="L11" s="99">
        <v>1</v>
      </c>
      <c r="M11" s="99">
        <v>1</v>
      </c>
      <c r="N11" s="99">
        <v>1</v>
      </c>
      <c r="O11" s="99">
        <v>1</v>
      </c>
      <c r="P11" s="99">
        <v>1</v>
      </c>
      <c r="Q11" s="99">
        <v>1</v>
      </c>
      <c r="R11" s="99">
        <v>1</v>
      </c>
      <c r="S11" s="99">
        <v>1</v>
      </c>
      <c r="T11" s="99">
        <v>1</v>
      </c>
      <c r="U11" s="99">
        <v>1</v>
      </c>
      <c r="V11" s="99">
        <v>1</v>
      </c>
      <c r="W11" s="99">
        <v>1</v>
      </c>
      <c r="X11" s="99">
        <v>1</v>
      </c>
      <c r="Y11" s="99">
        <v>1</v>
      </c>
      <c r="Z11" s="99">
        <v>1</v>
      </c>
      <c r="AA11" s="99">
        <v>1</v>
      </c>
      <c r="AB11" s="98" t="s">
        <v>432</v>
      </c>
    </row>
    <row r="12" spans="1:32" x14ac:dyDescent="0.3">
      <c r="A12" s="106" t="s">
        <v>73</v>
      </c>
      <c r="B12" s="107">
        <f t="shared" ref="B12:AA12" si="0">AVERAGE(B5:B11)</f>
        <v>0.7142857142857143</v>
      </c>
      <c r="C12" s="107">
        <f t="shared" si="0"/>
        <v>0.7142857142857143</v>
      </c>
      <c r="D12" s="107">
        <f t="shared" si="0"/>
        <v>0.7142857142857143</v>
      </c>
      <c r="E12" s="107">
        <f t="shared" si="0"/>
        <v>0.7142857142857143</v>
      </c>
      <c r="F12" s="107">
        <f t="shared" si="0"/>
        <v>0.7142857142857143</v>
      </c>
      <c r="G12" s="107">
        <f t="shared" si="0"/>
        <v>0.7142857142857143</v>
      </c>
      <c r="H12" s="107">
        <f t="shared" si="0"/>
        <v>0.7142857142857143</v>
      </c>
      <c r="I12" s="107">
        <f t="shared" si="0"/>
        <v>0.7142857142857143</v>
      </c>
      <c r="J12" s="107">
        <f t="shared" si="0"/>
        <v>0.7142857142857143</v>
      </c>
      <c r="K12" s="107">
        <f t="shared" si="0"/>
        <v>0.7142857142857143</v>
      </c>
      <c r="L12" s="107">
        <f t="shared" ref="L12" si="1">AVERAGE(L5:L11)</f>
        <v>0.7142857142857143</v>
      </c>
      <c r="M12" s="107">
        <f t="shared" si="0"/>
        <v>0.7142857142857143</v>
      </c>
      <c r="N12" s="107">
        <f t="shared" si="0"/>
        <v>0.7142857142857143</v>
      </c>
      <c r="O12" s="107">
        <f t="shared" si="0"/>
        <v>0.7142857142857143</v>
      </c>
      <c r="P12" s="107">
        <f t="shared" si="0"/>
        <v>0.7142857142857143</v>
      </c>
      <c r="Q12" s="107">
        <f t="shared" si="0"/>
        <v>0.7142857142857143</v>
      </c>
      <c r="R12" s="107">
        <f t="shared" si="0"/>
        <v>0.7142857142857143</v>
      </c>
      <c r="S12" s="107">
        <f t="shared" si="0"/>
        <v>0.7142857142857143</v>
      </c>
      <c r="T12" s="107">
        <f t="shared" si="0"/>
        <v>0.7142857142857143</v>
      </c>
      <c r="U12" s="107">
        <f t="shared" si="0"/>
        <v>0.7142857142857143</v>
      </c>
      <c r="V12" s="107">
        <f t="shared" si="0"/>
        <v>0.7142857142857143</v>
      </c>
      <c r="W12" s="107">
        <f t="shared" si="0"/>
        <v>0.7142857142857143</v>
      </c>
      <c r="X12" s="107">
        <f t="shared" si="0"/>
        <v>0.7142857142857143</v>
      </c>
      <c r="Y12" s="107">
        <f t="shared" si="0"/>
        <v>0.7142857142857143</v>
      </c>
      <c r="Z12" s="107">
        <f t="shared" si="0"/>
        <v>0.7142857142857143</v>
      </c>
      <c r="AA12" s="107">
        <f t="shared" si="0"/>
        <v>0.7142857142857143</v>
      </c>
      <c r="AB12" s="106"/>
    </row>
    <row r="13" spans="1:32" s="18" customFormat="1" x14ac:dyDescent="0.3">
      <c r="A13" s="296" t="s">
        <v>276</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8"/>
    </row>
    <row r="14" spans="1:32" ht="26.4" x14ac:dyDescent="0.3">
      <c r="A14" s="98" t="s">
        <v>152</v>
      </c>
      <c r="B14" s="99">
        <v>0.5</v>
      </c>
      <c r="C14" s="99">
        <v>0.5</v>
      </c>
      <c r="D14" s="99">
        <v>0.5</v>
      </c>
      <c r="E14" s="99">
        <v>0.5</v>
      </c>
      <c r="F14" s="99">
        <v>0.5</v>
      </c>
      <c r="G14" s="99">
        <v>0.5</v>
      </c>
      <c r="H14" s="99">
        <v>0.5</v>
      </c>
      <c r="I14" s="99">
        <v>0.5</v>
      </c>
      <c r="J14" s="99">
        <v>0.5</v>
      </c>
      <c r="K14" s="99">
        <v>0.5</v>
      </c>
      <c r="L14" s="99">
        <v>0.5</v>
      </c>
      <c r="M14" s="99">
        <v>0.5</v>
      </c>
      <c r="N14" s="99">
        <v>0.5</v>
      </c>
      <c r="O14" s="99">
        <v>0.5</v>
      </c>
      <c r="P14" s="99">
        <v>0.5</v>
      </c>
      <c r="Q14" s="99">
        <v>0.5</v>
      </c>
      <c r="R14" s="99">
        <v>0.5</v>
      </c>
      <c r="S14" s="99">
        <v>0.5</v>
      </c>
      <c r="T14" s="99">
        <v>0.5</v>
      </c>
      <c r="U14" s="99">
        <v>0.5</v>
      </c>
      <c r="V14" s="99">
        <v>0.5</v>
      </c>
      <c r="W14" s="99">
        <v>0.5</v>
      </c>
      <c r="X14" s="99">
        <v>0.5</v>
      </c>
      <c r="Y14" s="99">
        <v>0.5</v>
      </c>
      <c r="Z14" s="99">
        <v>0.5</v>
      </c>
      <c r="AA14" s="99">
        <v>0.5</v>
      </c>
      <c r="AB14" s="98" t="s">
        <v>433</v>
      </c>
    </row>
    <row r="15" spans="1:32" ht="39.75" customHeight="1" x14ac:dyDescent="0.3">
      <c r="A15" s="98" t="s">
        <v>402</v>
      </c>
      <c r="B15" s="99">
        <v>0.5</v>
      </c>
      <c r="C15" s="99">
        <v>0.5</v>
      </c>
      <c r="D15" s="99">
        <v>0.5</v>
      </c>
      <c r="E15" s="99">
        <v>0.5</v>
      </c>
      <c r="F15" s="99">
        <v>0.5</v>
      </c>
      <c r="G15" s="99">
        <v>0.5</v>
      </c>
      <c r="H15" s="99">
        <v>0.5</v>
      </c>
      <c r="I15" s="99">
        <v>0.5</v>
      </c>
      <c r="J15" s="99">
        <v>0.5</v>
      </c>
      <c r="K15" s="99">
        <v>0.5</v>
      </c>
      <c r="L15" s="99">
        <v>0.5</v>
      </c>
      <c r="M15" s="99">
        <v>0.5</v>
      </c>
      <c r="N15" s="99">
        <v>0.5</v>
      </c>
      <c r="O15" s="99">
        <v>0.5</v>
      </c>
      <c r="P15" s="99">
        <v>0.5</v>
      </c>
      <c r="Q15" s="99">
        <v>0.5</v>
      </c>
      <c r="R15" s="99">
        <v>0.5</v>
      </c>
      <c r="S15" s="99">
        <v>0.5</v>
      </c>
      <c r="T15" s="99">
        <v>0.5</v>
      </c>
      <c r="U15" s="99">
        <v>0.5</v>
      </c>
      <c r="V15" s="99">
        <v>0.5</v>
      </c>
      <c r="W15" s="99">
        <v>0.5</v>
      </c>
      <c r="X15" s="99">
        <v>0.5</v>
      </c>
      <c r="Y15" s="99">
        <v>0.5</v>
      </c>
      <c r="Z15" s="99">
        <v>0.5</v>
      </c>
      <c r="AA15" s="99">
        <v>0.5</v>
      </c>
      <c r="AB15" s="98" t="s">
        <v>434</v>
      </c>
    </row>
    <row r="16" spans="1:32" ht="39.75" customHeight="1" x14ac:dyDescent="0.3">
      <c r="A16" s="98" t="s">
        <v>72</v>
      </c>
      <c r="B16" s="99">
        <v>1</v>
      </c>
      <c r="C16" s="99">
        <v>1</v>
      </c>
      <c r="D16" s="99">
        <v>1</v>
      </c>
      <c r="E16" s="99">
        <v>1</v>
      </c>
      <c r="F16" s="99">
        <v>1</v>
      </c>
      <c r="G16" s="99">
        <v>1</v>
      </c>
      <c r="H16" s="99">
        <v>1</v>
      </c>
      <c r="I16" s="99">
        <v>1</v>
      </c>
      <c r="J16" s="99">
        <v>1</v>
      </c>
      <c r="K16" s="99">
        <v>1</v>
      </c>
      <c r="L16" s="99">
        <v>1</v>
      </c>
      <c r="M16" s="99">
        <v>1</v>
      </c>
      <c r="N16" s="99">
        <v>1</v>
      </c>
      <c r="O16" s="99">
        <v>1</v>
      </c>
      <c r="P16" s="99">
        <v>1</v>
      </c>
      <c r="Q16" s="99">
        <v>1</v>
      </c>
      <c r="R16" s="99">
        <v>1</v>
      </c>
      <c r="S16" s="99">
        <v>1</v>
      </c>
      <c r="T16" s="99">
        <v>1</v>
      </c>
      <c r="U16" s="99">
        <v>1</v>
      </c>
      <c r="V16" s="99">
        <v>1</v>
      </c>
      <c r="W16" s="99">
        <v>1</v>
      </c>
      <c r="X16" s="99">
        <v>1</v>
      </c>
      <c r="Y16" s="99">
        <v>1</v>
      </c>
      <c r="Z16" s="99">
        <v>1</v>
      </c>
      <c r="AA16" s="99">
        <v>1</v>
      </c>
      <c r="AB16" s="98" t="s">
        <v>435</v>
      </c>
    </row>
    <row r="17" spans="1:28" ht="36" customHeight="1" x14ac:dyDescent="0.3">
      <c r="A17" s="98" t="s">
        <v>71</v>
      </c>
      <c r="B17" s="99">
        <v>0.5</v>
      </c>
      <c r="C17" s="99">
        <v>0.5</v>
      </c>
      <c r="D17" s="99">
        <v>0.5</v>
      </c>
      <c r="E17" s="99">
        <v>0.5</v>
      </c>
      <c r="F17" s="99">
        <v>0.5</v>
      </c>
      <c r="G17" s="99">
        <v>0.5</v>
      </c>
      <c r="H17" s="99">
        <v>0.5</v>
      </c>
      <c r="I17" s="99">
        <v>0.5</v>
      </c>
      <c r="J17" s="99">
        <v>0.5</v>
      </c>
      <c r="K17" s="99">
        <v>0.5</v>
      </c>
      <c r="L17" s="99">
        <v>0.5</v>
      </c>
      <c r="M17" s="99">
        <v>0.5</v>
      </c>
      <c r="N17" s="99">
        <v>0.5</v>
      </c>
      <c r="O17" s="99">
        <v>0.5</v>
      </c>
      <c r="P17" s="99">
        <v>0.5</v>
      </c>
      <c r="Q17" s="99">
        <v>0.5</v>
      </c>
      <c r="R17" s="99">
        <v>0.5</v>
      </c>
      <c r="S17" s="99">
        <v>0.5</v>
      </c>
      <c r="T17" s="99">
        <v>0.5</v>
      </c>
      <c r="U17" s="99">
        <v>0.5</v>
      </c>
      <c r="V17" s="99">
        <v>0.5</v>
      </c>
      <c r="W17" s="99">
        <v>0.5</v>
      </c>
      <c r="X17" s="99">
        <v>0.5</v>
      </c>
      <c r="Y17" s="99">
        <v>0.5</v>
      </c>
      <c r="Z17" s="99">
        <v>0.5</v>
      </c>
      <c r="AA17" s="99">
        <v>0.5</v>
      </c>
      <c r="AB17" s="98" t="s">
        <v>436</v>
      </c>
    </row>
    <row r="18" spans="1:28" ht="36" customHeight="1" x14ac:dyDescent="0.3">
      <c r="A18" s="98" t="s">
        <v>70</v>
      </c>
      <c r="B18" s="99">
        <v>1</v>
      </c>
      <c r="C18" s="99">
        <v>1</v>
      </c>
      <c r="D18" s="99">
        <v>1</v>
      </c>
      <c r="E18" s="99">
        <v>1</v>
      </c>
      <c r="F18" s="99">
        <v>1</v>
      </c>
      <c r="G18" s="99">
        <v>1</v>
      </c>
      <c r="H18" s="99">
        <v>1</v>
      </c>
      <c r="I18" s="99">
        <v>1</v>
      </c>
      <c r="J18" s="99">
        <v>1</v>
      </c>
      <c r="K18" s="99">
        <v>1</v>
      </c>
      <c r="L18" s="99">
        <v>1</v>
      </c>
      <c r="M18" s="99">
        <v>1</v>
      </c>
      <c r="N18" s="99">
        <v>1</v>
      </c>
      <c r="O18" s="99">
        <v>1</v>
      </c>
      <c r="P18" s="99">
        <v>1</v>
      </c>
      <c r="Q18" s="99">
        <v>1</v>
      </c>
      <c r="R18" s="99">
        <v>1</v>
      </c>
      <c r="S18" s="99">
        <v>1</v>
      </c>
      <c r="T18" s="99">
        <v>1</v>
      </c>
      <c r="U18" s="99">
        <v>1</v>
      </c>
      <c r="V18" s="99">
        <v>1</v>
      </c>
      <c r="W18" s="99">
        <v>1</v>
      </c>
      <c r="X18" s="99">
        <v>1</v>
      </c>
      <c r="Y18" s="99">
        <v>1</v>
      </c>
      <c r="Z18" s="99">
        <v>1</v>
      </c>
      <c r="AA18" s="99">
        <v>1</v>
      </c>
      <c r="AB18" s="98" t="s">
        <v>437</v>
      </c>
    </row>
    <row r="19" spans="1:28" ht="36" customHeight="1" x14ac:dyDescent="0.3">
      <c r="A19" s="98" t="s">
        <v>438</v>
      </c>
      <c r="B19" s="99">
        <v>0.5</v>
      </c>
      <c r="C19" s="99">
        <v>0.5</v>
      </c>
      <c r="D19" s="99">
        <v>0.5</v>
      </c>
      <c r="E19" s="99">
        <v>0.5</v>
      </c>
      <c r="F19" s="99">
        <v>0.5</v>
      </c>
      <c r="G19" s="99">
        <v>0.5</v>
      </c>
      <c r="H19" s="99">
        <v>0.5</v>
      </c>
      <c r="I19" s="99">
        <v>0.5</v>
      </c>
      <c r="J19" s="99">
        <v>0.5</v>
      </c>
      <c r="K19" s="99">
        <v>0.5</v>
      </c>
      <c r="L19" s="99">
        <v>0.5</v>
      </c>
      <c r="M19" s="99">
        <v>0.5</v>
      </c>
      <c r="N19" s="99">
        <v>0.5</v>
      </c>
      <c r="O19" s="99">
        <v>0.5</v>
      </c>
      <c r="P19" s="99">
        <v>0.5</v>
      </c>
      <c r="Q19" s="99">
        <v>0.5</v>
      </c>
      <c r="R19" s="99">
        <v>0.5</v>
      </c>
      <c r="S19" s="99">
        <v>0.5</v>
      </c>
      <c r="T19" s="99">
        <v>0.5</v>
      </c>
      <c r="U19" s="99">
        <v>0.5</v>
      </c>
      <c r="V19" s="99">
        <v>0.5</v>
      </c>
      <c r="W19" s="99">
        <v>0.5</v>
      </c>
      <c r="X19" s="99">
        <v>0.5</v>
      </c>
      <c r="Y19" s="99">
        <v>0.5</v>
      </c>
      <c r="Z19" s="99">
        <v>0.5</v>
      </c>
      <c r="AA19" s="99">
        <v>0.5</v>
      </c>
      <c r="AB19" s="98" t="s">
        <v>439</v>
      </c>
    </row>
    <row r="20" spans="1:28" ht="36" customHeight="1" x14ac:dyDescent="0.3">
      <c r="A20" s="98" t="s">
        <v>69</v>
      </c>
      <c r="B20" s="99">
        <v>0.5</v>
      </c>
      <c r="C20" s="99">
        <v>0.5</v>
      </c>
      <c r="D20" s="99">
        <v>0.5</v>
      </c>
      <c r="E20" s="99">
        <v>0.5</v>
      </c>
      <c r="F20" s="99">
        <v>0.5</v>
      </c>
      <c r="G20" s="99">
        <v>0.5</v>
      </c>
      <c r="H20" s="99">
        <v>0.5</v>
      </c>
      <c r="I20" s="99">
        <v>0.5</v>
      </c>
      <c r="J20" s="99">
        <v>0.5</v>
      </c>
      <c r="K20" s="99">
        <v>0.5</v>
      </c>
      <c r="L20" s="99">
        <v>0.5</v>
      </c>
      <c r="M20" s="99">
        <v>0.5</v>
      </c>
      <c r="N20" s="99">
        <v>0.5</v>
      </c>
      <c r="O20" s="99">
        <v>0.5</v>
      </c>
      <c r="P20" s="99">
        <v>0.5</v>
      </c>
      <c r="Q20" s="99">
        <v>0.5</v>
      </c>
      <c r="R20" s="99">
        <v>0.5</v>
      </c>
      <c r="S20" s="99">
        <v>0.5</v>
      </c>
      <c r="T20" s="99">
        <v>0.5</v>
      </c>
      <c r="U20" s="99">
        <v>0.5</v>
      </c>
      <c r="V20" s="99">
        <v>0.5</v>
      </c>
      <c r="W20" s="99">
        <v>0.5</v>
      </c>
      <c r="X20" s="99">
        <v>0.5</v>
      </c>
      <c r="Y20" s="99">
        <v>0.5</v>
      </c>
      <c r="Z20" s="99">
        <v>0.5</v>
      </c>
      <c r="AA20" s="99">
        <v>0.5</v>
      </c>
      <c r="AB20" s="98" t="s">
        <v>440</v>
      </c>
    </row>
    <row r="21" spans="1:28" ht="39" customHeight="1" x14ac:dyDescent="0.3">
      <c r="A21" s="100" t="s">
        <v>153</v>
      </c>
      <c r="B21" s="99">
        <v>1</v>
      </c>
      <c r="C21" s="99">
        <v>1</v>
      </c>
      <c r="D21" s="99">
        <v>1</v>
      </c>
      <c r="E21" s="99">
        <v>1</v>
      </c>
      <c r="F21" s="99">
        <v>1</v>
      </c>
      <c r="G21" s="99">
        <v>1</v>
      </c>
      <c r="H21" s="99">
        <v>1</v>
      </c>
      <c r="I21" s="99">
        <v>1</v>
      </c>
      <c r="J21" s="99">
        <v>1</v>
      </c>
      <c r="K21" s="99">
        <v>1</v>
      </c>
      <c r="L21" s="99">
        <v>1</v>
      </c>
      <c r="M21" s="99">
        <v>1</v>
      </c>
      <c r="N21" s="99">
        <v>1</v>
      </c>
      <c r="O21" s="99">
        <v>1</v>
      </c>
      <c r="P21" s="99">
        <v>1</v>
      </c>
      <c r="Q21" s="99">
        <v>1</v>
      </c>
      <c r="R21" s="99">
        <v>1</v>
      </c>
      <c r="S21" s="99">
        <v>1</v>
      </c>
      <c r="T21" s="99">
        <v>1</v>
      </c>
      <c r="U21" s="99">
        <v>1</v>
      </c>
      <c r="V21" s="99">
        <v>1</v>
      </c>
      <c r="W21" s="99">
        <v>1</v>
      </c>
      <c r="X21" s="99">
        <v>1</v>
      </c>
      <c r="Y21" s="99">
        <v>1</v>
      </c>
      <c r="Z21" s="99">
        <v>1</v>
      </c>
      <c r="AA21" s="99">
        <v>1</v>
      </c>
      <c r="AB21" s="100" t="s">
        <v>441</v>
      </c>
    </row>
    <row r="22" spans="1:28" ht="26.4" x14ac:dyDescent="0.3">
      <c r="A22" s="100" t="s">
        <v>154</v>
      </c>
      <c r="B22" s="99">
        <v>0</v>
      </c>
      <c r="C22" s="99">
        <v>0</v>
      </c>
      <c r="D22" s="99">
        <v>0</v>
      </c>
      <c r="E22" s="99">
        <v>0</v>
      </c>
      <c r="F22" s="99">
        <v>0</v>
      </c>
      <c r="G22" s="99">
        <v>0</v>
      </c>
      <c r="H22" s="99">
        <v>0</v>
      </c>
      <c r="I22" s="99">
        <v>0</v>
      </c>
      <c r="J22" s="99">
        <v>0</v>
      </c>
      <c r="K22" s="99">
        <v>0</v>
      </c>
      <c r="L22" s="99">
        <v>0</v>
      </c>
      <c r="M22" s="99">
        <v>0</v>
      </c>
      <c r="N22" s="99">
        <v>0</v>
      </c>
      <c r="O22" s="99">
        <v>0</v>
      </c>
      <c r="P22" s="99">
        <v>0</v>
      </c>
      <c r="Q22" s="99">
        <v>0</v>
      </c>
      <c r="R22" s="99">
        <v>0</v>
      </c>
      <c r="S22" s="99">
        <v>0</v>
      </c>
      <c r="T22" s="99">
        <v>0</v>
      </c>
      <c r="U22" s="99">
        <v>0</v>
      </c>
      <c r="V22" s="99">
        <v>0</v>
      </c>
      <c r="W22" s="99">
        <v>0</v>
      </c>
      <c r="X22" s="99">
        <v>0</v>
      </c>
      <c r="Y22" s="99">
        <v>0</v>
      </c>
      <c r="Z22" s="99">
        <v>0</v>
      </c>
      <c r="AA22" s="99">
        <v>0</v>
      </c>
      <c r="AB22" s="100" t="s">
        <v>442</v>
      </c>
    </row>
    <row r="23" spans="1:28" ht="26.4" x14ac:dyDescent="0.3">
      <c r="A23" s="100" t="s">
        <v>155</v>
      </c>
      <c r="B23" s="99">
        <v>0</v>
      </c>
      <c r="C23" s="99">
        <v>0</v>
      </c>
      <c r="D23" s="99">
        <v>0</v>
      </c>
      <c r="E23" s="99">
        <v>0</v>
      </c>
      <c r="F23" s="99">
        <v>0</v>
      </c>
      <c r="G23" s="99">
        <v>0</v>
      </c>
      <c r="H23" s="99">
        <v>0</v>
      </c>
      <c r="I23" s="99">
        <v>0</v>
      </c>
      <c r="J23" s="99">
        <v>0</v>
      </c>
      <c r="K23" s="99">
        <v>0</v>
      </c>
      <c r="L23" s="99">
        <v>0</v>
      </c>
      <c r="M23" s="99">
        <v>0</v>
      </c>
      <c r="N23" s="99">
        <v>0</v>
      </c>
      <c r="O23" s="99">
        <v>0</v>
      </c>
      <c r="P23" s="99">
        <v>0</v>
      </c>
      <c r="Q23" s="99">
        <v>0</v>
      </c>
      <c r="R23" s="99">
        <v>0</v>
      </c>
      <c r="S23" s="99">
        <v>0</v>
      </c>
      <c r="T23" s="99">
        <v>0</v>
      </c>
      <c r="U23" s="99">
        <v>0</v>
      </c>
      <c r="V23" s="99">
        <v>0</v>
      </c>
      <c r="W23" s="99">
        <v>0</v>
      </c>
      <c r="X23" s="99">
        <v>0</v>
      </c>
      <c r="Y23" s="99">
        <v>0</v>
      </c>
      <c r="Z23" s="99">
        <v>0</v>
      </c>
      <c r="AA23" s="99">
        <v>0</v>
      </c>
      <c r="AB23" s="100" t="s">
        <v>443</v>
      </c>
    </row>
    <row r="24" spans="1:28" ht="39.6" x14ac:dyDescent="0.3">
      <c r="A24" s="98" t="s">
        <v>399</v>
      </c>
      <c r="B24" s="99">
        <v>0.5</v>
      </c>
      <c r="C24" s="99">
        <v>0.5</v>
      </c>
      <c r="D24" s="99">
        <v>0.5</v>
      </c>
      <c r="E24" s="99">
        <v>0.5</v>
      </c>
      <c r="F24" s="99">
        <v>0.5</v>
      </c>
      <c r="G24" s="99">
        <v>0.5</v>
      </c>
      <c r="H24" s="99">
        <v>0.5</v>
      </c>
      <c r="I24" s="99">
        <v>0.5</v>
      </c>
      <c r="J24" s="99">
        <v>0.5</v>
      </c>
      <c r="K24" s="99">
        <v>0.5</v>
      </c>
      <c r="L24" s="99">
        <v>0.5</v>
      </c>
      <c r="M24" s="99">
        <v>0.5</v>
      </c>
      <c r="N24" s="99">
        <v>0.5</v>
      </c>
      <c r="O24" s="99">
        <v>0.5</v>
      </c>
      <c r="P24" s="99">
        <v>0.5</v>
      </c>
      <c r="Q24" s="99">
        <v>0.5</v>
      </c>
      <c r="R24" s="99">
        <v>0.5</v>
      </c>
      <c r="S24" s="99">
        <v>0.5</v>
      </c>
      <c r="T24" s="99">
        <v>0.5</v>
      </c>
      <c r="U24" s="99">
        <v>0.5</v>
      </c>
      <c r="V24" s="99">
        <v>0.5</v>
      </c>
      <c r="W24" s="99">
        <v>0.5</v>
      </c>
      <c r="X24" s="99">
        <v>0.5</v>
      </c>
      <c r="Y24" s="99">
        <v>0.5</v>
      </c>
      <c r="Z24" s="99">
        <v>0.5</v>
      </c>
      <c r="AA24" s="99">
        <v>0.5</v>
      </c>
      <c r="AB24" s="98" t="s">
        <v>444</v>
      </c>
    </row>
    <row r="25" spans="1:28" x14ac:dyDescent="0.3">
      <c r="A25" s="106" t="s">
        <v>68</v>
      </c>
      <c r="B25" s="107">
        <f t="shared" ref="B25:AA25" si="2">AVERAGE(B14:B24)</f>
        <v>0.54545454545454541</v>
      </c>
      <c r="C25" s="107">
        <f t="shared" si="2"/>
        <v>0.54545454545454541</v>
      </c>
      <c r="D25" s="107">
        <f t="shared" si="2"/>
        <v>0.54545454545454541</v>
      </c>
      <c r="E25" s="107">
        <f t="shared" si="2"/>
        <v>0.54545454545454541</v>
      </c>
      <c r="F25" s="107">
        <f t="shared" si="2"/>
        <v>0.54545454545454541</v>
      </c>
      <c r="G25" s="107">
        <f t="shared" si="2"/>
        <v>0.54545454545454541</v>
      </c>
      <c r="H25" s="107">
        <f t="shared" si="2"/>
        <v>0.54545454545454541</v>
      </c>
      <c r="I25" s="107">
        <f t="shared" si="2"/>
        <v>0.54545454545454541</v>
      </c>
      <c r="J25" s="107">
        <f t="shared" si="2"/>
        <v>0.54545454545454541</v>
      </c>
      <c r="K25" s="107">
        <f t="shared" si="2"/>
        <v>0.54545454545454541</v>
      </c>
      <c r="L25" s="107">
        <f t="shared" ref="L25" si="3">AVERAGE(L14:L24)</f>
        <v>0.54545454545454541</v>
      </c>
      <c r="M25" s="107">
        <f t="shared" si="2"/>
        <v>0.54545454545454541</v>
      </c>
      <c r="N25" s="107">
        <f t="shared" si="2"/>
        <v>0.54545454545454541</v>
      </c>
      <c r="O25" s="107">
        <f t="shared" si="2"/>
        <v>0.54545454545454541</v>
      </c>
      <c r="P25" s="107">
        <f t="shared" si="2"/>
        <v>0.54545454545454541</v>
      </c>
      <c r="Q25" s="107">
        <f t="shared" si="2"/>
        <v>0.54545454545454541</v>
      </c>
      <c r="R25" s="107">
        <f t="shared" si="2"/>
        <v>0.54545454545454541</v>
      </c>
      <c r="S25" s="107">
        <f t="shared" si="2"/>
        <v>0.54545454545454541</v>
      </c>
      <c r="T25" s="107">
        <f t="shared" si="2"/>
        <v>0.54545454545454541</v>
      </c>
      <c r="U25" s="107">
        <f t="shared" si="2"/>
        <v>0.54545454545454541</v>
      </c>
      <c r="V25" s="107">
        <f t="shared" si="2"/>
        <v>0.54545454545454541</v>
      </c>
      <c r="W25" s="107">
        <f t="shared" si="2"/>
        <v>0.54545454545454541</v>
      </c>
      <c r="X25" s="107">
        <f t="shared" si="2"/>
        <v>0.54545454545454541</v>
      </c>
      <c r="Y25" s="107">
        <f t="shared" si="2"/>
        <v>0.54545454545454541</v>
      </c>
      <c r="Z25" s="107">
        <f t="shared" si="2"/>
        <v>0.54545454545454541</v>
      </c>
      <c r="AA25" s="107">
        <f t="shared" si="2"/>
        <v>0.54545454545454541</v>
      </c>
      <c r="AB25" s="106"/>
    </row>
    <row r="26" spans="1:28" s="18" customFormat="1" ht="24.75" customHeight="1" x14ac:dyDescent="0.3">
      <c r="A26" s="296" t="s">
        <v>275</v>
      </c>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8"/>
    </row>
    <row r="27" spans="1:28" ht="39.6" x14ac:dyDescent="0.3">
      <c r="A27" s="98" t="s">
        <v>156</v>
      </c>
      <c r="B27" s="99">
        <v>0.5</v>
      </c>
      <c r="C27" s="99">
        <v>0.5</v>
      </c>
      <c r="D27" s="99">
        <v>0.5</v>
      </c>
      <c r="E27" s="99">
        <v>0.5</v>
      </c>
      <c r="F27" s="99">
        <v>0.5</v>
      </c>
      <c r="G27" s="99">
        <v>0.5</v>
      </c>
      <c r="H27" s="99">
        <v>0.5</v>
      </c>
      <c r="I27" s="99">
        <v>0.5</v>
      </c>
      <c r="J27" s="99">
        <v>0.5</v>
      </c>
      <c r="K27" s="99">
        <v>0.5</v>
      </c>
      <c r="L27" s="99">
        <v>0.5</v>
      </c>
      <c r="M27" s="99">
        <v>0.5</v>
      </c>
      <c r="N27" s="99">
        <v>0.5</v>
      </c>
      <c r="O27" s="99">
        <v>0.5</v>
      </c>
      <c r="P27" s="99">
        <v>0.5</v>
      </c>
      <c r="Q27" s="99">
        <v>0.5</v>
      </c>
      <c r="R27" s="99">
        <v>0.5</v>
      </c>
      <c r="S27" s="99">
        <v>0.5</v>
      </c>
      <c r="T27" s="99">
        <v>0.5</v>
      </c>
      <c r="U27" s="99">
        <v>0.5</v>
      </c>
      <c r="V27" s="99">
        <v>0.5</v>
      </c>
      <c r="W27" s="99">
        <v>0.5</v>
      </c>
      <c r="X27" s="99">
        <v>0.5</v>
      </c>
      <c r="Y27" s="99">
        <v>0.5</v>
      </c>
      <c r="Z27" s="99">
        <v>0.5</v>
      </c>
      <c r="AA27" s="99">
        <v>0.5</v>
      </c>
      <c r="AB27" s="98" t="s">
        <v>445</v>
      </c>
    </row>
    <row r="28" spans="1:28" ht="26.4" x14ac:dyDescent="0.3">
      <c r="A28" s="98" t="s">
        <v>157</v>
      </c>
      <c r="B28" s="99">
        <v>0.5</v>
      </c>
      <c r="C28" s="99">
        <v>0.5</v>
      </c>
      <c r="D28" s="99">
        <v>0.5</v>
      </c>
      <c r="E28" s="99">
        <v>0.5</v>
      </c>
      <c r="F28" s="99">
        <v>0.5</v>
      </c>
      <c r="G28" s="99">
        <v>0.5</v>
      </c>
      <c r="H28" s="99">
        <v>0.5</v>
      </c>
      <c r="I28" s="99">
        <v>0.5</v>
      </c>
      <c r="J28" s="99">
        <v>0.5</v>
      </c>
      <c r="K28" s="99">
        <v>0.5</v>
      </c>
      <c r="L28" s="99">
        <v>0.5</v>
      </c>
      <c r="M28" s="99">
        <v>0.5</v>
      </c>
      <c r="N28" s="99">
        <v>0.5</v>
      </c>
      <c r="O28" s="99">
        <v>0.5</v>
      </c>
      <c r="P28" s="99">
        <v>0.5</v>
      </c>
      <c r="Q28" s="99">
        <v>0.5</v>
      </c>
      <c r="R28" s="99">
        <v>0.5</v>
      </c>
      <c r="S28" s="99">
        <v>0.5</v>
      </c>
      <c r="T28" s="99">
        <v>0.5</v>
      </c>
      <c r="U28" s="99">
        <v>0.5</v>
      </c>
      <c r="V28" s="99">
        <v>0.5</v>
      </c>
      <c r="W28" s="99">
        <v>0.5</v>
      </c>
      <c r="X28" s="99">
        <v>0.5</v>
      </c>
      <c r="Y28" s="99">
        <v>0.5</v>
      </c>
      <c r="Z28" s="99">
        <v>0.5</v>
      </c>
      <c r="AA28" s="99">
        <v>0.5</v>
      </c>
      <c r="AB28" s="98" t="s">
        <v>521</v>
      </c>
    </row>
    <row r="29" spans="1:28" ht="20.25" customHeight="1" x14ac:dyDescent="0.3">
      <c r="A29" s="98" t="s">
        <v>158</v>
      </c>
      <c r="B29" s="99">
        <v>0.5</v>
      </c>
      <c r="C29" s="99">
        <v>0.5</v>
      </c>
      <c r="D29" s="99">
        <v>0.5</v>
      </c>
      <c r="E29" s="99">
        <v>0.5</v>
      </c>
      <c r="F29" s="99">
        <v>0.5</v>
      </c>
      <c r="G29" s="99">
        <v>0.5</v>
      </c>
      <c r="H29" s="99">
        <v>0.5</v>
      </c>
      <c r="I29" s="99">
        <v>0.5</v>
      </c>
      <c r="J29" s="99">
        <v>0.5</v>
      </c>
      <c r="K29" s="99">
        <v>0.5</v>
      </c>
      <c r="L29" s="99">
        <v>0.5</v>
      </c>
      <c r="M29" s="99">
        <v>0.5</v>
      </c>
      <c r="N29" s="99">
        <v>0.5</v>
      </c>
      <c r="O29" s="99">
        <v>0.5</v>
      </c>
      <c r="P29" s="99">
        <v>0.5</v>
      </c>
      <c r="Q29" s="99">
        <v>0.5</v>
      </c>
      <c r="R29" s="99">
        <v>0.5</v>
      </c>
      <c r="S29" s="99">
        <v>0.5</v>
      </c>
      <c r="T29" s="99">
        <v>0.5</v>
      </c>
      <c r="U29" s="99">
        <v>0.5</v>
      </c>
      <c r="V29" s="99">
        <v>0.5</v>
      </c>
      <c r="W29" s="99">
        <v>0.5</v>
      </c>
      <c r="X29" s="99">
        <v>0.5</v>
      </c>
      <c r="Y29" s="99">
        <v>0.5</v>
      </c>
      <c r="Z29" s="99">
        <v>0.5</v>
      </c>
      <c r="AA29" s="99">
        <v>0.5</v>
      </c>
      <c r="AB29" s="98" t="s">
        <v>522</v>
      </c>
    </row>
    <row r="30" spans="1:28" ht="26.4" x14ac:dyDescent="0.3">
      <c r="A30" s="98" t="s">
        <v>401</v>
      </c>
      <c r="B30" s="99">
        <v>0.5</v>
      </c>
      <c r="C30" s="99">
        <v>0.5</v>
      </c>
      <c r="D30" s="99">
        <v>0.5</v>
      </c>
      <c r="E30" s="99">
        <v>0.5</v>
      </c>
      <c r="F30" s="99">
        <v>0.5</v>
      </c>
      <c r="G30" s="99">
        <v>0.5</v>
      </c>
      <c r="H30" s="99">
        <v>0.5</v>
      </c>
      <c r="I30" s="99">
        <v>0.5</v>
      </c>
      <c r="J30" s="99">
        <v>0.5</v>
      </c>
      <c r="K30" s="99">
        <v>0.5</v>
      </c>
      <c r="L30" s="99">
        <v>0.5</v>
      </c>
      <c r="M30" s="99">
        <v>0.5</v>
      </c>
      <c r="N30" s="99">
        <v>0.5</v>
      </c>
      <c r="O30" s="99">
        <v>0.5</v>
      </c>
      <c r="P30" s="99">
        <v>0.5</v>
      </c>
      <c r="Q30" s="99">
        <v>0.5</v>
      </c>
      <c r="R30" s="99">
        <v>0.5</v>
      </c>
      <c r="S30" s="99">
        <v>0.5</v>
      </c>
      <c r="T30" s="99">
        <v>0.5</v>
      </c>
      <c r="U30" s="99">
        <v>0.5</v>
      </c>
      <c r="V30" s="99">
        <v>0.5</v>
      </c>
      <c r="W30" s="99">
        <v>0.5</v>
      </c>
      <c r="X30" s="99">
        <v>0.5</v>
      </c>
      <c r="Y30" s="99">
        <v>0.5</v>
      </c>
      <c r="Z30" s="99">
        <v>0.5</v>
      </c>
      <c r="AA30" s="99">
        <v>0.5</v>
      </c>
      <c r="AB30" s="98" t="s">
        <v>446</v>
      </c>
    </row>
    <row r="31" spans="1:28" x14ac:dyDescent="0.3">
      <c r="A31" s="106" t="s">
        <v>67</v>
      </c>
      <c r="B31" s="107">
        <f t="shared" ref="B31:AA31" si="4">AVERAGE(B27:B30)</f>
        <v>0.5</v>
      </c>
      <c r="C31" s="107">
        <f t="shared" si="4"/>
        <v>0.5</v>
      </c>
      <c r="D31" s="107">
        <f t="shared" si="4"/>
        <v>0.5</v>
      </c>
      <c r="E31" s="107">
        <f t="shared" si="4"/>
        <v>0.5</v>
      </c>
      <c r="F31" s="107">
        <f t="shared" si="4"/>
        <v>0.5</v>
      </c>
      <c r="G31" s="107">
        <f t="shared" si="4"/>
        <v>0.5</v>
      </c>
      <c r="H31" s="107">
        <f t="shared" si="4"/>
        <v>0.5</v>
      </c>
      <c r="I31" s="107">
        <f t="shared" si="4"/>
        <v>0.5</v>
      </c>
      <c r="J31" s="107">
        <f t="shared" si="4"/>
        <v>0.5</v>
      </c>
      <c r="K31" s="107">
        <f t="shared" si="4"/>
        <v>0.5</v>
      </c>
      <c r="L31" s="107">
        <f t="shared" ref="L31" si="5">AVERAGE(L27:L30)</f>
        <v>0.5</v>
      </c>
      <c r="M31" s="107">
        <f t="shared" si="4"/>
        <v>0.5</v>
      </c>
      <c r="N31" s="107">
        <f t="shared" si="4"/>
        <v>0.5</v>
      </c>
      <c r="O31" s="107">
        <f t="shared" si="4"/>
        <v>0.5</v>
      </c>
      <c r="P31" s="107">
        <f t="shared" si="4"/>
        <v>0.5</v>
      </c>
      <c r="Q31" s="107">
        <f>AVERAGE(Q27:Q30)</f>
        <v>0.5</v>
      </c>
      <c r="R31" s="107">
        <f t="shared" si="4"/>
        <v>0.5</v>
      </c>
      <c r="S31" s="107">
        <f t="shared" si="4"/>
        <v>0.5</v>
      </c>
      <c r="T31" s="107">
        <f t="shared" si="4"/>
        <v>0.5</v>
      </c>
      <c r="U31" s="107">
        <f t="shared" si="4"/>
        <v>0.5</v>
      </c>
      <c r="V31" s="107">
        <f t="shared" si="4"/>
        <v>0.5</v>
      </c>
      <c r="W31" s="107">
        <f t="shared" si="4"/>
        <v>0.5</v>
      </c>
      <c r="X31" s="107">
        <f t="shared" si="4"/>
        <v>0.5</v>
      </c>
      <c r="Y31" s="107">
        <f t="shared" si="4"/>
        <v>0.5</v>
      </c>
      <c r="Z31" s="107">
        <f t="shared" si="4"/>
        <v>0.5</v>
      </c>
      <c r="AA31" s="107">
        <f t="shared" si="4"/>
        <v>0.5</v>
      </c>
      <c r="AB31" s="107"/>
    </row>
    <row r="32" spans="1:28" ht="24.75" customHeight="1" x14ac:dyDescent="0.3">
      <c r="A32" s="101" t="s">
        <v>494</v>
      </c>
      <c r="B32" s="102">
        <f t="shared" ref="B32:AA32" si="6">B12+B25+B31</f>
        <v>1.7597402597402598</v>
      </c>
      <c r="C32" s="102">
        <f t="shared" si="6"/>
        <v>1.7597402597402598</v>
      </c>
      <c r="D32" s="102">
        <f t="shared" si="6"/>
        <v>1.7597402597402598</v>
      </c>
      <c r="E32" s="102">
        <f t="shared" si="6"/>
        <v>1.7597402597402598</v>
      </c>
      <c r="F32" s="102">
        <f t="shared" si="6"/>
        <v>1.7597402597402598</v>
      </c>
      <c r="G32" s="102">
        <f t="shared" si="6"/>
        <v>1.7597402597402598</v>
      </c>
      <c r="H32" s="102">
        <f t="shared" si="6"/>
        <v>1.7597402597402598</v>
      </c>
      <c r="I32" s="102">
        <f t="shared" si="6"/>
        <v>1.7597402597402598</v>
      </c>
      <c r="J32" s="102">
        <f t="shared" si="6"/>
        <v>1.7597402597402598</v>
      </c>
      <c r="K32" s="102">
        <f t="shared" si="6"/>
        <v>1.7597402597402598</v>
      </c>
      <c r="L32" s="102">
        <f t="shared" ref="L32" si="7">L12+L25+L31</f>
        <v>1.7597402597402598</v>
      </c>
      <c r="M32" s="102">
        <f t="shared" si="6"/>
        <v>1.7597402597402598</v>
      </c>
      <c r="N32" s="102">
        <f t="shared" si="6"/>
        <v>1.7597402597402598</v>
      </c>
      <c r="O32" s="102">
        <f t="shared" si="6"/>
        <v>1.7597402597402598</v>
      </c>
      <c r="P32" s="102">
        <f t="shared" si="6"/>
        <v>1.7597402597402598</v>
      </c>
      <c r="Q32" s="102">
        <f t="shared" si="6"/>
        <v>1.7597402597402598</v>
      </c>
      <c r="R32" s="102">
        <f t="shared" si="6"/>
        <v>1.7597402597402598</v>
      </c>
      <c r="S32" s="102">
        <f t="shared" si="6"/>
        <v>1.7597402597402598</v>
      </c>
      <c r="T32" s="102">
        <f t="shared" si="6"/>
        <v>1.7597402597402598</v>
      </c>
      <c r="U32" s="102">
        <f t="shared" si="6"/>
        <v>1.7597402597402598</v>
      </c>
      <c r="V32" s="102">
        <f t="shared" si="6"/>
        <v>1.7597402597402598</v>
      </c>
      <c r="W32" s="102">
        <f t="shared" si="6"/>
        <v>1.7597402597402598</v>
      </c>
      <c r="X32" s="102">
        <f t="shared" si="6"/>
        <v>1.7597402597402598</v>
      </c>
      <c r="Y32" s="102">
        <f t="shared" si="6"/>
        <v>1.7597402597402598</v>
      </c>
      <c r="Z32" s="102">
        <f t="shared" si="6"/>
        <v>1.7597402597402598</v>
      </c>
      <c r="AA32" s="102">
        <f t="shared" si="6"/>
        <v>1.7597402597402598</v>
      </c>
      <c r="AB32" s="101"/>
    </row>
    <row r="33" spans="1:1" hidden="1" x14ac:dyDescent="0.3">
      <c r="A33" s="10">
        <v>0</v>
      </c>
    </row>
    <row r="34" spans="1:1" hidden="1" x14ac:dyDescent="0.3">
      <c r="A34" s="10">
        <v>0.5</v>
      </c>
    </row>
    <row r="35" spans="1:1" hidden="1" x14ac:dyDescent="0.3">
      <c r="A35" s="10">
        <v>1</v>
      </c>
    </row>
  </sheetData>
  <mergeCells count="4">
    <mergeCell ref="B2:AA2"/>
    <mergeCell ref="A26:AB26"/>
    <mergeCell ref="A13:AB13"/>
    <mergeCell ref="A4:AB4"/>
  </mergeCells>
  <dataValidations count="1">
    <dataValidation type="list" allowBlank="1" showInputMessage="1" showErrorMessage="1" sqref="B14:AA24 B5:AA11 B27:AA30" xr:uid="{00000000-0002-0000-0500-000000000000}">
      <formula1>$A$33:$A$35</formula1>
    </dataValidation>
  </dataValidations>
  <printOptions horizontalCentered="1"/>
  <pageMargins left="0.39370078740157483" right="0.39370078740157483" top="0.98425196850393704" bottom="1" header="0.98425196850393704" footer="0"/>
  <pageSetup scale="61" orientation="portrait" horizontalDpi="4294967294"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1:BV57"/>
  <sheetViews>
    <sheetView showGridLines="0" zoomScale="70" zoomScaleNormal="70" workbookViewId="0">
      <pane ySplit="3" topLeftCell="A19" activePane="bottomLeft" state="frozen"/>
      <selection activeCell="A24" sqref="A24:M24"/>
      <selection pane="bottomLeft" activeCell="T26" sqref="T26"/>
    </sheetView>
  </sheetViews>
  <sheetFormatPr baseColWidth="10" defaultColWidth="11.44140625" defaultRowHeight="14.4" x14ac:dyDescent="0.3"/>
  <cols>
    <col min="1" max="1" width="45.109375" style="14" customWidth="1"/>
    <col min="2" max="27" width="7.33203125" style="11" customWidth="1"/>
    <col min="28" max="28" width="47.33203125" style="11" customWidth="1"/>
    <col min="29" max="29" width="54.5546875" style="11" customWidth="1"/>
    <col min="30" max="32" width="11.44140625" style="11"/>
    <col min="33" max="33" width="0" style="11" hidden="1" customWidth="1"/>
    <col min="34" max="74" width="11.44140625" style="11"/>
    <col min="75" max="16384" width="11.44140625" style="14"/>
  </cols>
  <sheetData>
    <row r="1" spans="1:74" x14ac:dyDescent="0.3">
      <c r="A1" s="13"/>
    </row>
    <row r="2" spans="1:74" ht="80.25" customHeight="1" x14ac:dyDescent="0.25">
      <c r="A2" s="108"/>
      <c r="B2" s="299" t="s">
        <v>108</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116" t="s">
        <v>492</v>
      </c>
    </row>
    <row r="3" spans="1:74" ht="153.6" x14ac:dyDescent="0.3">
      <c r="A3" s="103" t="s">
        <v>80</v>
      </c>
      <c r="B3" s="97" t="s">
        <v>149</v>
      </c>
      <c r="C3" s="97" t="s">
        <v>453</v>
      </c>
      <c r="D3" s="97" t="s">
        <v>77</v>
      </c>
      <c r="E3" s="97" t="s">
        <v>107</v>
      </c>
      <c r="F3" s="97" t="s">
        <v>403</v>
      </c>
      <c r="G3" s="97" t="s">
        <v>404</v>
      </c>
      <c r="H3" s="97" t="s">
        <v>405</v>
      </c>
      <c r="I3" s="97" t="s">
        <v>107</v>
      </c>
      <c r="J3" s="97" t="s">
        <v>76</v>
      </c>
      <c r="K3" s="97" t="s">
        <v>75</v>
      </c>
      <c r="L3" s="97" t="s">
        <v>542</v>
      </c>
      <c r="M3" s="97" t="s">
        <v>420</v>
      </c>
      <c r="N3" s="97" t="s">
        <v>421</v>
      </c>
      <c r="O3" s="97" t="s">
        <v>378</v>
      </c>
      <c r="P3" s="97" t="s">
        <v>74</v>
      </c>
      <c r="Q3" s="97" t="s">
        <v>406</v>
      </c>
      <c r="R3" s="97" t="s">
        <v>379</v>
      </c>
      <c r="S3" s="97" t="s">
        <v>407</v>
      </c>
      <c r="T3" s="97" t="s">
        <v>151</v>
      </c>
      <c r="U3" s="97" t="s">
        <v>408</v>
      </c>
      <c r="V3" s="97" t="s">
        <v>409</v>
      </c>
      <c r="W3" s="97" t="s">
        <v>410</v>
      </c>
      <c r="X3" s="97" t="s">
        <v>411</v>
      </c>
      <c r="Y3" s="97" t="s">
        <v>412</v>
      </c>
      <c r="Z3" s="97" t="s">
        <v>413</v>
      </c>
      <c r="AA3" s="97" t="s">
        <v>414</v>
      </c>
      <c r="AB3" s="103" t="s">
        <v>0</v>
      </c>
    </row>
    <row r="4" spans="1:74" x14ac:dyDescent="0.3">
      <c r="A4" s="300" t="s">
        <v>109</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row>
    <row r="5" spans="1:74" ht="34.5" customHeight="1" x14ac:dyDescent="0.3">
      <c r="A5" s="109" t="s">
        <v>110</v>
      </c>
      <c r="B5" s="99">
        <v>0.5</v>
      </c>
      <c r="C5" s="99">
        <v>0</v>
      </c>
      <c r="D5" s="99">
        <v>0.5</v>
      </c>
      <c r="E5" s="99">
        <v>0.5</v>
      </c>
      <c r="F5" s="99">
        <v>0.5</v>
      </c>
      <c r="G5" s="99">
        <v>0.5</v>
      </c>
      <c r="H5" s="99">
        <v>0.5</v>
      </c>
      <c r="I5" s="99">
        <v>0.5</v>
      </c>
      <c r="J5" s="99">
        <v>0.5</v>
      </c>
      <c r="K5" s="99">
        <v>0.5</v>
      </c>
      <c r="L5" s="99">
        <v>0.5</v>
      </c>
      <c r="M5" s="99">
        <v>0.5</v>
      </c>
      <c r="N5" s="99">
        <v>0.5</v>
      </c>
      <c r="O5" s="99">
        <v>0.5</v>
      </c>
      <c r="P5" s="99">
        <v>1</v>
      </c>
      <c r="Q5" s="99">
        <v>0.5</v>
      </c>
      <c r="R5" s="99">
        <v>0.5</v>
      </c>
      <c r="S5" s="99">
        <v>0.5</v>
      </c>
      <c r="T5" s="99">
        <v>0.5</v>
      </c>
      <c r="U5" s="99">
        <v>1</v>
      </c>
      <c r="V5" s="99">
        <v>1</v>
      </c>
      <c r="W5" s="99">
        <v>0.5</v>
      </c>
      <c r="X5" s="99">
        <v>0.5</v>
      </c>
      <c r="Y5" s="99">
        <v>0.5</v>
      </c>
      <c r="Z5" s="99">
        <v>0.5</v>
      </c>
      <c r="AA5" s="118">
        <v>0.5</v>
      </c>
      <c r="AB5" s="98" t="s">
        <v>447</v>
      </c>
    </row>
    <row r="6" spans="1:74" ht="34.5" customHeight="1" x14ac:dyDescent="0.3">
      <c r="A6" s="109" t="s">
        <v>111</v>
      </c>
      <c r="B6" s="99"/>
      <c r="C6" s="99"/>
      <c r="D6" s="99">
        <v>1</v>
      </c>
      <c r="E6" s="99"/>
      <c r="F6" s="99"/>
      <c r="G6" s="99">
        <v>1</v>
      </c>
      <c r="H6" s="99"/>
      <c r="I6" s="99">
        <v>1</v>
      </c>
      <c r="J6" s="99">
        <v>1</v>
      </c>
      <c r="K6" s="99">
        <v>1</v>
      </c>
      <c r="L6" s="99"/>
      <c r="M6" s="99">
        <v>0.5</v>
      </c>
      <c r="N6" s="99">
        <v>1</v>
      </c>
      <c r="O6" s="99">
        <v>1</v>
      </c>
      <c r="P6" s="99"/>
      <c r="Q6" s="99"/>
      <c r="R6" s="99">
        <v>1</v>
      </c>
      <c r="S6" s="99">
        <v>1</v>
      </c>
      <c r="T6" s="99">
        <v>1</v>
      </c>
      <c r="U6" s="99">
        <v>1</v>
      </c>
      <c r="V6" s="99">
        <v>1</v>
      </c>
      <c r="W6" s="99">
        <v>1</v>
      </c>
      <c r="X6" s="99">
        <v>1</v>
      </c>
      <c r="Y6" s="99">
        <v>1</v>
      </c>
      <c r="Z6" s="99">
        <v>1</v>
      </c>
      <c r="AA6" s="118">
        <v>1</v>
      </c>
      <c r="AB6" s="98" t="s">
        <v>448</v>
      </c>
    </row>
    <row r="7" spans="1:74" ht="49.5" customHeight="1" x14ac:dyDescent="0.3">
      <c r="A7" s="109" t="s">
        <v>112</v>
      </c>
      <c r="B7" s="99">
        <v>0</v>
      </c>
      <c r="C7" s="99">
        <v>0</v>
      </c>
      <c r="D7" s="99">
        <v>0</v>
      </c>
      <c r="E7" s="99">
        <v>0</v>
      </c>
      <c r="F7" s="99">
        <v>0</v>
      </c>
      <c r="G7" s="99">
        <v>0</v>
      </c>
      <c r="H7" s="99">
        <v>0</v>
      </c>
      <c r="I7" s="99">
        <v>0</v>
      </c>
      <c r="J7" s="99">
        <v>0</v>
      </c>
      <c r="K7" s="99">
        <v>0</v>
      </c>
      <c r="L7" s="99">
        <v>0</v>
      </c>
      <c r="M7" s="99">
        <v>0</v>
      </c>
      <c r="N7" s="99">
        <v>0</v>
      </c>
      <c r="O7" s="99">
        <v>0</v>
      </c>
      <c r="P7" s="99"/>
      <c r="Q7" s="99">
        <v>0</v>
      </c>
      <c r="R7" s="99">
        <v>0</v>
      </c>
      <c r="S7" s="99">
        <v>0</v>
      </c>
      <c r="T7" s="99">
        <v>0</v>
      </c>
      <c r="U7" s="99">
        <v>0</v>
      </c>
      <c r="V7" s="99">
        <v>0</v>
      </c>
      <c r="W7" s="99">
        <v>0</v>
      </c>
      <c r="X7" s="99">
        <v>0</v>
      </c>
      <c r="Y7" s="99">
        <v>0</v>
      </c>
      <c r="Z7" s="99">
        <v>0</v>
      </c>
      <c r="AA7" s="118">
        <v>0</v>
      </c>
      <c r="AB7" s="98" t="s">
        <v>449</v>
      </c>
    </row>
    <row r="8" spans="1:74" ht="34.5" customHeight="1" x14ac:dyDescent="0.3">
      <c r="A8" s="109" t="s">
        <v>159</v>
      </c>
      <c r="B8" s="99"/>
      <c r="C8" s="99">
        <v>0</v>
      </c>
      <c r="D8" s="99">
        <v>0</v>
      </c>
      <c r="E8" s="99">
        <v>0.5</v>
      </c>
      <c r="F8" s="99"/>
      <c r="G8" s="99">
        <v>0.5</v>
      </c>
      <c r="H8" s="99"/>
      <c r="I8" s="99">
        <v>0</v>
      </c>
      <c r="J8" s="99">
        <v>0.5</v>
      </c>
      <c r="K8" s="99">
        <v>0</v>
      </c>
      <c r="L8" s="99">
        <v>0</v>
      </c>
      <c r="M8" s="99">
        <v>0.5</v>
      </c>
      <c r="N8" s="99">
        <v>0.5</v>
      </c>
      <c r="O8" s="99">
        <v>0.5</v>
      </c>
      <c r="P8" s="99"/>
      <c r="Q8" s="99">
        <v>0.5</v>
      </c>
      <c r="R8" s="99">
        <v>0.5</v>
      </c>
      <c r="S8" s="99">
        <v>0.5</v>
      </c>
      <c r="T8" s="99">
        <v>0.5</v>
      </c>
      <c r="U8" s="99">
        <v>0.5</v>
      </c>
      <c r="V8" s="99">
        <v>0.5</v>
      </c>
      <c r="W8" s="99">
        <v>0</v>
      </c>
      <c r="X8" s="99">
        <v>0</v>
      </c>
      <c r="Y8" s="99">
        <v>0</v>
      </c>
      <c r="Z8" s="99">
        <v>0.5</v>
      </c>
      <c r="AA8" s="118">
        <v>0.5</v>
      </c>
      <c r="AB8" s="98" t="s">
        <v>450</v>
      </c>
    </row>
    <row r="9" spans="1:74" ht="34.5" customHeight="1" x14ac:dyDescent="0.3">
      <c r="A9" s="109" t="s">
        <v>160</v>
      </c>
      <c r="B9" s="99">
        <v>0.5</v>
      </c>
      <c r="C9" s="99">
        <v>0.5</v>
      </c>
      <c r="D9" s="99">
        <v>0.5</v>
      </c>
      <c r="E9" s="99">
        <v>0.5</v>
      </c>
      <c r="F9" s="99">
        <v>0.5</v>
      </c>
      <c r="G9" s="99">
        <v>0.5</v>
      </c>
      <c r="H9" s="99">
        <v>0.5</v>
      </c>
      <c r="I9" s="99">
        <v>0.5</v>
      </c>
      <c r="J9" s="99">
        <v>0.5</v>
      </c>
      <c r="K9" s="99">
        <v>0.5</v>
      </c>
      <c r="L9" s="99">
        <v>0.5</v>
      </c>
      <c r="M9" s="99">
        <v>0.5</v>
      </c>
      <c r="N9" s="99">
        <v>0.5</v>
      </c>
      <c r="O9" s="99">
        <v>0.5</v>
      </c>
      <c r="P9" s="99">
        <v>0.5</v>
      </c>
      <c r="Q9" s="99">
        <v>0.5</v>
      </c>
      <c r="R9" s="99">
        <v>0.5</v>
      </c>
      <c r="S9" s="99">
        <v>0.5</v>
      </c>
      <c r="T9" s="99">
        <v>0.5</v>
      </c>
      <c r="U9" s="99">
        <v>0.5</v>
      </c>
      <c r="V9" s="99">
        <v>0.5</v>
      </c>
      <c r="W9" s="99">
        <v>0.5</v>
      </c>
      <c r="X9" s="99">
        <v>0.5</v>
      </c>
      <c r="Y9" s="99">
        <v>0.5</v>
      </c>
      <c r="Z9" s="99">
        <v>0.5</v>
      </c>
      <c r="AA9" s="118">
        <v>0.5</v>
      </c>
      <c r="AB9" s="98" t="s">
        <v>451</v>
      </c>
    </row>
    <row r="10" spans="1:74" ht="47.25" customHeight="1" x14ac:dyDescent="0.3">
      <c r="A10" s="109" t="s">
        <v>161</v>
      </c>
      <c r="B10" s="99">
        <v>0</v>
      </c>
      <c r="C10" s="99">
        <v>0</v>
      </c>
      <c r="D10" s="99">
        <v>0</v>
      </c>
      <c r="E10" s="99">
        <v>0</v>
      </c>
      <c r="F10" s="99">
        <v>0</v>
      </c>
      <c r="G10" s="99">
        <v>0</v>
      </c>
      <c r="H10" s="99">
        <v>0</v>
      </c>
      <c r="I10" s="99">
        <v>0</v>
      </c>
      <c r="J10" s="99">
        <v>0</v>
      </c>
      <c r="K10" s="99">
        <v>0</v>
      </c>
      <c r="L10" s="99">
        <v>0</v>
      </c>
      <c r="M10" s="99">
        <v>0</v>
      </c>
      <c r="N10" s="99">
        <v>0</v>
      </c>
      <c r="O10" s="99">
        <v>0</v>
      </c>
      <c r="P10" s="99">
        <v>0</v>
      </c>
      <c r="Q10" s="99">
        <v>0</v>
      </c>
      <c r="R10" s="99">
        <v>0</v>
      </c>
      <c r="S10" s="99">
        <v>0</v>
      </c>
      <c r="T10" s="99">
        <v>0</v>
      </c>
      <c r="U10" s="99">
        <v>0</v>
      </c>
      <c r="V10" s="99">
        <v>0</v>
      </c>
      <c r="W10" s="99">
        <v>0</v>
      </c>
      <c r="X10" s="99">
        <v>0</v>
      </c>
      <c r="Y10" s="99">
        <v>0</v>
      </c>
      <c r="Z10" s="99">
        <v>0</v>
      </c>
      <c r="AA10" s="118">
        <v>0</v>
      </c>
      <c r="AB10" s="98" t="s">
        <v>452</v>
      </c>
    </row>
    <row r="11" spans="1:74" s="16" customFormat="1" ht="17.25" customHeight="1" x14ac:dyDescent="0.3">
      <c r="A11" s="131" t="s">
        <v>113</v>
      </c>
      <c r="B11" s="132">
        <f t="shared" ref="B11:AA11" si="0">AVERAGE(B5:B10)</f>
        <v>0.25</v>
      </c>
      <c r="C11" s="132">
        <f t="shared" si="0"/>
        <v>0.1</v>
      </c>
      <c r="D11" s="132">
        <f t="shared" si="0"/>
        <v>0.33333333333333331</v>
      </c>
      <c r="E11" s="132">
        <f t="shared" si="0"/>
        <v>0.3</v>
      </c>
      <c r="F11" s="132">
        <f t="shared" si="0"/>
        <v>0.25</v>
      </c>
      <c r="G11" s="132">
        <f t="shared" si="0"/>
        <v>0.41666666666666669</v>
      </c>
      <c r="H11" s="132">
        <f t="shared" si="0"/>
        <v>0.25</v>
      </c>
      <c r="I11" s="132">
        <f t="shared" si="0"/>
        <v>0.33333333333333331</v>
      </c>
      <c r="J11" s="132">
        <f t="shared" si="0"/>
        <v>0.41666666666666669</v>
      </c>
      <c r="K11" s="132">
        <f t="shared" si="0"/>
        <v>0.33333333333333331</v>
      </c>
      <c r="L11" s="132">
        <f t="shared" si="0"/>
        <v>0.2</v>
      </c>
      <c r="M11" s="132">
        <f t="shared" si="0"/>
        <v>0.33333333333333331</v>
      </c>
      <c r="N11" s="132">
        <f t="shared" si="0"/>
        <v>0.41666666666666669</v>
      </c>
      <c r="O11" s="132">
        <f t="shared" si="0"/>
        <v>0.41666666666666669</v>
      </c>
      <c r="P11" s="132">
        <f t="shared" si="0"/>
        <v>0.5</v>
      </c>
      <c r="Q11" s="132">
        <f t="shared" si="0"/>
        <v>0.3</v>
      </c>
      <c r="R11" s="132">
        <f t="shared" si="0"/>
        <v>0.41666666666666669</v>
      </c>
      <c r="S11" s="132">
        <f t="shared" si="0"/>
        <v>0.41666666666666669</v>
      </c>
      <c r="T11" s="132">
        <f t="shared" si="0"/>
        <v>0.41666666666666669</v>
      </c>
      <c r="U11" s="132">
        <f t="shared" si="0"/>
        <v>0.5</v>
      </c>
      <c r="V11" s="132">
        <f t="shared" si="0"/>
        <v>0.5</v>
      </c>
      <c r="W11" s="132">
        <f t="shared" si="0"/>
        <v>0.33333333333333331</v>
      </c>
      <c r="X11" s="132">
        <f t="shared" si="0"/>
        <v>0.33333333333333331</v>
      </c>
      <c r="Y11" s="132">
        <f t="shared" si="0"/>
        <v>0.33333333333333331</v>
      </c>
      <c r="Z11" s="132">
        <f t="shared" si="0"/>
        <v>0.41666666666666669</v>
      </c>
      <c r="AA11" s="132">
        <f t="shared" si="0"/>
        <v>0.41666666666666669</v>
      </c>
      <c r="AB11" s="132"/>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row>
    <row r="12" spans="1:74" x14ac:dyDescent="0.3">
      <c r="A12" s="301" t="s">
        <v>114</v>
      </c>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3"/>
    </row>
    <row r="13" spans="1:74" ht="32.25" customHeight="1" x14ac:dyDescent="0.3">
      <c r="A13" s="109" t="s">
        <v>396</v>
      </c>
      <c r="B13" s="99"/>
      <c r="C13" s="99"/>
      <c r="D13" s="99">
        <v>0</v>
      </c>
      <c r="E13" s="99"/>
      <c r="F13" s="99"/>
      <c r="G13" s="99">
        <v>0</v>
      </c>
      <c r="H13" s="99"/>
      <c r="I13" s="99"/>
      <c r="J13" s="99"/>
      <c r="K13" s="99">
        <v>0</v>
      </c>
      <c r="L13" s="99"/>
      <c r="M13" s="99"/>
      <c r="N13" s="99">
        <v>0</v>
      </c>
      <c r="O13" s="99"/>
      <c r="P13" s="99"/>
      <c r="Q13" s="99"/>
      <c r="R13" s="99"/>
      <c r="S13" s="99">
        <v>0</v>
      </c>
      <c r="T13" s="99">
        <v>0</v>
      </c>
      <c r="U13" s="99"/>
      <c r="V13" s="99"/>
      <c r="W13" s="99"/>
      <c r="X13" s="99"/>
      <c r="Y13" s="99"/>
      <c r="Z13" s="99"/>
      <c r="AA13" s="118"/>
      <c r="AB13" s="98" t="s">
        <v>454</v>
      </c>
    </row>
    <row r="14" spans="1:74" ht="56.25" customHeight="1" x14ac:dyDescent="0.3">
      <c r="A14" s="109" t="s">
        <v>115</v>
      </c>
      <c r="B14" s="99"/>
      <c r="C14" s="99"/>
      <c r="D14" s="99">
        <v>0</v>
      </c>
      <c r="E14" s="99"/>
      <c r="F14" s="99"/>
      <c r="G14" s="99">
        <v>0</v>
      </c>
      <c r="H14" s="99"/>
      <c r="I14" s="99">
        <v>0</v>
      </c>
      <c r="J14" s="99">
        <v>0</v>
      </c>
      <c r="K14" s="99">
        <v>0</v>
      </c>
      <c r="L14" s="99"/>
      <c r="M14" s="99">
        <v>0</v>
      </c>
      <c r="N14" s="99">
        <v>0</v>
      </c>
      <c r="O14" s="99"/>
      <c r="P14" s="99"/>
      <c r="Q14" s="99">
        <v>0</v>
      </c>
      <c r="R14" s="99">
        <v>0</v>
      </c>
      <c r="S14" s="99">
        <v>0</v>
      </c>
      <c r="T14" s="99">
        <v>0</v>
      </c>
      <c r="U14" s="99">
        <v>0</v>
      </c>
      <c r="V14" s="99">
        <v>0</v>
      </c>
      <c r="W14" s="99"/>
      <c r="X14" s="99"/>
      <c r="Y14" s="99"/>
      <c r="Z14" s="99"/>
      <c r="AA14" s="118"/>
      <c r="AB14" s="98" t="s">
        <v>455</v>
      </c>
    </row>
    <row r="15" spans="1:74" ht="39.75" customHeight="1" x14ac:dyDescent="0.3">
      <c r="A15" s="109" t="s">
        <v>397</v>
      </c>
      <c r="B15" s="99"/>
      <c r="C15" s="99"/>
      <c r="D15" s="99">
        <v>0</v>
      </c>
      <c r="E15" s="99"/>
      <c r="F15" s="99">
        <v>0</v>
      </c>
      <c r="G15" s="99">
        <v>0</v>
      </c>
      <c r="H15" s="99">
        <v>0</v>
      </c>
      <c r="I15" s="99">
        <v>0</v>
      </c>
      <c r="J15" s="99">
        <v>0</v>
      </c>
      <c r="K15" s="99">
        <v>0</v>
      </c>
      <c r="L15" s="99"/>
      <c r="M15" s="99">
        <v>0</v>
      </c>
      <c r="N15" s="99">
        <v>0</v>
      </c>
      <c r="O15" s="99">
        <v>1</v>
      </c>
      <c r="P15" s="99"/>
      <c r="Q15" s="99">
        <v>1</v>
      </c>
      <c r="R15" s="99">
        <v>1</v>
      </c>
      <c r="S15" s="99">
        <v>1</v>
      </c>
      <c r="T15" s="99">
        <v>1</v>
      </c>
      <c r="U15" s="99"/>
      <c r="V15" s="99"/>
      <c r="W15" s="99"/>
      <c r="X15" s="99"/>
      <c r="Y15" s="99"/>
      <c r="Z15" s="99"/>
      <c r="AA15" s="118"/>
      <c r="AB15" s="98" t="s">
        <v>456</v>
      </c>
    </row>
    <row r="16" spans="1:74" ht="39.75" customHeight="1" x14ac:dyDescent="0.3">
      <c r="A16" s="109" t="s">
        <v>116</v>
      </c>
      <c r="B16" s="99">
        <v>0</v>
      </c>
      <c r="C16" s="99">
        <v>0</v>
      </c>
      <c r="D16" s="99">
        <v>0</v>
      </c>
      <c r="E16" s="99">
        <v>0</v>
      </c>
      <c r="F16" s="99"/>
      <c r="G16" s="99">
        <v>0</v>
      </c>
      <c r="H16" s="99"/>
      <c r="I16" s="99">
        <v>0</v>
      </c>
      <c r="J16" s="99">
        <v>0</v>
      </c>
      <c r="K16" s="99">
        <v>0</v>
      </c>
      <c r="L16" s="99"/>
      <c r="M16" s="99"/>
      <c r="N16" s="99">
        <v>0</v>
      </c>
      <c r="O16" s="99">
        <v>0</v>
      </c>
      <c r="P16" s="99"/>
      <c r="Q16" s="99">
        <v>0</v>
      </c>
      <c r="R16" s="99">
        <v>0</v>
      </c>
      <c r="S16" s="99">
        <v>0</v>
      </c>
      <c r="T16" s="99">
        <v>0</v>
      </c>
      <c r="U16" s="99"/>
      <c r="V16" s="99"/>
      <c r="W16" s="99">
        <v>0</v>
      </c>
      <c r="X16" s="99">
        <v>0</v>
      </c>
      <c r="Y16" s="99">
        <v>0</v>
      </c>
      <c r="Z16" s="99">
        <v>0</v>
      </c>
      <c r="AA16" s="118">
        <v>0</v>
      </c>
      <c r="AB16" s="98" t="s">
        <v>457</v>
      </c>
    </row>
    <row r="17" spans="1:28" ht="36" customHeight="1" x14ac:dyDescent="0.3">
      <c r="A17" s="110" t="s">
        <v>162</v>
      </c>
      <c r="B17" s="99">
        <v>1</v>
      </c>
      <c r="C17" s="99">
        <v>1</v>
      </c>
      <c r="D17" s="99">
        <v>1</v>
      </c>
      <c r="E17" s="99">
        <v>1</v>
      </c>
      <c r="F17" s="99">
        <v>1</v>
      </c>
      <c r="G17" s="99">
        <v>1</v>
      </c>
      <c r="H17" s="99">
        <v>1</v>
      </c>
      <c r="I17" s="99">
        <v>1</v>
      </c>
      <c r="J17" s="99">
        <v>1</v>
      </c>
      <c r="K17" s="99">
        <v>1</v>
      </c>
      <c r="L17" s="99">
        <v>1</v>
      </c>
      <c r="M17" s="99">
        <v>1</v>
      </c>
      <c r="N17" s="99">
        <v>1</v>
      </c>
      <c r="O17" s="99">
        <v>1</v>
      </c>
      <c r="P17" s="99">
        <v>1</v>
      </c>
      <c r="Q17" s="99">
        <v>1</v>
      </c>
      <c r="R17" s="99">
        <v>1</v>
      </c>
      <c r="S17" s="99">
        <v>1</v>
      </c>
      <c r="T17" s="99">
        <v>1</v>
      </c>
      <c r="U17" s="99">
        <v>1</v>
      </c>
      <c r="V17" s="99">
        <v>1</v>
      </c>
      <c r="W17" s="99">
        <v>1</v>
      </c>
      <c r="X17" s="99">
        <v>1</v>
      </c>
      <c r="Y17" s="99">
        <v>1</v>
      </c>
      <c r="Z17" s="99">
        <v>1</v>
      </c>
      <c r="AA17" s="118">
        <v>1</v>
      </c>
      <c r="AB17" s="119" t="s">
        <v>458</v>
      </c>
    </row>
    <row r="18" spans="1:28" ht="36" customHeight="1" x14ac:dyDescent="0.3">
      <c r="A18" s="110" t="s">
        <v>459</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118"/>
      <c r="AB18" s="119" t="s">
        <v>460</v>
      </c>
    </row>
    <row r="19" spans="1:28" ht="36" customHeight="1" x14ac:dyDescent="0.3">
      <c r="A19" s="110" t="s">
        <v>163</v>
      </c>
      <c r="B19" s="99"/>
      <c r="C19" s="99"/>
      <c r="D19" s="99">
        <v>1</v>
      </c>
      <c r="E19" s="99">
        <v>1</v>
      </c>
      <c r="F19" s="99">
        <v>1</v>
      </c>
      <c r="G19" s="99">
        <v>1</v>
      </c>
      <c r="H19" s="99">
        <v>1</v>
      </c>
      <c r="I19" s="99">
        <v>1</v>
      </c>
      <c r="J19" s="99">
        <v>1</v>
      </c>
      <c r="K19" s="99">
        <v>1</v>
      </c>
      <c r="L19" s="99"/>
      <c r="M19" s="99">
        <v>1</v>
      </c>
      <c r="N19" s="99">
        <v>1</v>
      </c>
      <c r="O19" s="99">
        <v>1</v>
      </c>
      <c r="P19" s="99">
        <v>1</v>
      </c>
      <c r="Q19" s="99">
        <v>1</v>
      </c>
      <c r="R19" s="99">
        <v>1</v>
      </c>
      <c r="S19" s="99">
        <v>1</v>
      </c>
      <c r="T19" s="99">
        <v>1</v>
      </c>
      <c r="U19" s="99">
        <v>1</v>
      </c>
      <c r="V19" s="99">
        <v>1</v>
      </c>
      <c r="W19" s="99">
        <v>1</v>
      </c>
      <c r="X19" s="99">
        <v>1</v>
      </c>
      <c r="Y19" s="99">
        <v>1</v>
      </c>
      <c r="Z19" s="99">
        <v>1</v>
      </c>
      <c r="AA19" s="118">
        <v>1</v>
      </c>
      <c r="AB19" s="98" t="s">
        <v>461</v>
      </c>
    </row>
    <row r="20" spans="1:28" x14ac:dyDescent="0.3">
      <c r="A20" s="131" t="s">
        <v>117</v>
      </c>
      <c r="B20" s="132">
        <f t="shared" ref="B20:AA20" si="1">AVERAGE(B13:B19)</f>
        <v>0.5</v>
      </c>
      <c r="C20" s="132">
        <f t="shared" si="1"/>
        <v>0.5</v>
      </c>
      <c r="D20" s="132">
        <f t="shared" si="1"/>
        <v>0.33333333333333331</v>
      </c>
      <c r="E20" s="132">
        <f t="shared" si="1"/>
        <v>0.66666666666666663</v>
      </c>
      <c r="F20" s="132">
        <f t="shared" si="1"/>
        <v>0.66666666666666663</v>
      </c>
      <c r="G20" s="132">
        <f t="shared" si="1"/>
        <v>0.33333333333333331</v>
      </c>
      <c r="H20" s="132">
        <f t="shared" si="1"/>
        <v>0.66666666666666663</v>
      </c>
      <c r="I20" s="132">
        <f t="shared" si="1"/>
        <v>0.4</v>
      </c>
      <c r="J20" s="132">
        <f t="shared" si="1"/>
        <v>0.4</v>
      </c>
      <c r="K20" s="132">
        <f t="shared" si="1"/>
        <v>0.33333333333333331</v>
      </c>
      <c r="L20" s="132">
        <f t="shared" si="1"/>
        <v>1</v>
      </c>
      <c r="M20" s="132">
        <f t="shared" si="1"/>
        <v>0.5</v>
      </c>
      <c r="N20" s="132">
        <f t="shared" si="1"/>
        <v>0.33333333333333331</v>
      </c>
      <c r="O20" s="132">
        <f t="shared" si="1"/>
        <v>0.75</v>
      </c>
      <c r="P20" s="132">
        <f t="shared" si="1"/>
        <v>1</v>
      </c>
      <c r="Q20" s="132">
        <f t="shared" si="1"/>
        <v>0.6</v>
      </c>
      <c r="R20" s="132">
        <f t="shared" si="1"/>
        <v>0.6</v>
      </c>
      <c r="S20" s="132">
        <f t="shared" si="1"/>
        <v>0.5</v>
      </c>
      <c r="T20" s="132">
        <f t="shared" si="1"/>
        <v>0.5</v>
      </c>
      <c r="U20" s="132">
        <f t="shared" si="1"/>
        <v>0.66666666666666663</v>
      </c>
      <c r="V20" s="132">
        <f t="shared" si="1"/>
        <v>0.66666666666666663</v>
      </c>
      <c r="W20" s="132">
        <f t="shared" si="1"/>
        <v>0.66666666666666663</v>
      </c>
      <c r="X20" s="132">
        <f t="shared" si="1"/>
        <v>0.66666666666666663</v>
      </c>
      <c r="Y20" s="132">
        <f t="shared" si="1"/>
        <v>0.66666666666666663</v>
      </c>
      <c r="Z20" s="132">
        <f t="shared" si="1"/>
        <v>0.66666666666666663</v>
      </c>
      <c r="AA20" s="132">
        <f t="shared" si="1"/>
        <v>0.66666666666666663</v>
      </c>
      <c r="AB20" s="131"/>
    </row>
    <row r="21" spans="1:28" x14ac:dyDescent="0.3">
      <c r="A21" s="304" t="s">
        <v>118</v>
      </c>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6"/>
    </row>
    <row r="22" spans="1:28" x14ac:dyDescent="0.3">
      <c r="A22" s="109" t="s">
        <v>119</v>
      </c>
      <c r="B22" s="99"/>
      <c r="C22" s="99"/>
      <c r="D22" s="99">
        <v>1</v>
      </c>
      <c r="E22" s="99">
        <v>1</v>
      </c>
      <c r="F22" s="99">
        <v>1</v>
      </c>
      <c r="G22" s="99">
        <v>1</v>
      </c>
      <c r="H22" s="99">
        <v>1</v>
      </c>
      <c r="I22" s="99">
        <v>1</v>
      </c>
      <c r="J22" s="99">
        <v>1</v>
      </c>
      <c r="K22" s="99">
        <v>1</v>
      </c>
      <c r="L22" s="99">
        <v>1</v>
      </c>
      <c r="M22" s="99">
        <v>1</v>
      </c>
      <c r="N22" s="99">
        <v>1</v>
      </c>
      <c r="O22" s="99">
        <v>1</v>
      </c>
      <c r="P22" s="99">
        <v>1</v>
      </c>
      <c r="Q22" s="99">
        <v>1</v>
      </c>
      <c r="R22" s="99">
        <v>1</v>
      </c>
      <c r="S22" s="99">
        <v>1</v>
      </c>
      <c r="T22" s="99">
        <v>1</v>
      </c>
      <c r="U22" s="99">
        <v>1</v>
      </c>
      <c r="V22" s="99">
        <v>1</v>
      </c>
      <c r="W22" s="99">
        <v>1</v>
      </c>
      <c r="X22" s="99">
        <v>1</v>
      </c>
      <c r="Y22" s="99">
        <v>1</v>
      </c>
      <c r="Z22" s="99">
        <v>1</v>
      </c>
      <c r="AA22" s="99">
        <v>1</v>
      </c>
      <c r="AB22" s="98" t="s">
        <v>523</v>
      </c>
    </row>
    <row r="23" spans="1:28" ht="26.4" x14ac:dyDescent="0.3">
      <c r="A23" s="109" t="s">
        <v>120</v>
      </c>
      <c r="B23" s="99"/>
      <c r="C23" s="99"/>
      <c r="D23" s="99">
        <v>0</v>
      </c>
      <c r="E23" s="99">
        <v>0</v>
      </c>
      <c r="F23" s="99">
        <v>0</v>
      </c>
      <c r="G23" s="99">
        <v>0</v>
      </c>
      <c r="H23" s="99">
        <v>0</v>
      </c>
      <c r="I23" s="99">
        <v>0</v>
      </c>
      <c r="J23" s="99">
        <v>0</v>
      </c>
      <c r="K23" s="99">
        <v>0</v>
      </c>
      <c r="L23" s="99">
        <v>0</v>
      </c>
      <c r="M23" s="99">
        <v>0</v>
      </c>
      <c r="N23" s="99">
        <v>0</v>
      </c>
      <c r="O23" s="99">
        <v>0</v>
      </c>
      <c r="P23" s="99">
        <v>0</v>
      </c>
      <c r="Q23" s="99">
        <v>0</v>
      </c>
      <c r="R23" s="99">
        <v>0</v>
      </c>
      <c r="S23" s="99">
        <v>0</v>
      </c>
      <c r="T23" s="99">
        <v>0</v>
      </c>
      <c r="U23" s="99">
        <v>0</v>
      </c>
      <c r="V23" s="99">
        <v>0</v>
      </c>
      <c r="W23" s="99">
        <v>0</v>
      </c>
      <c r="X23" s="99">
        <v>0</v>
      </c>
      <c r="Y23" s="99">
        <v>0</v>
      </c>
      <c r="Z23" s="99">
        <v>0</v>
      </c>
      <c r="AA23" s="99">
        <v>0</v>
      </c>
      <c r="AB23" s="111"/>
    </row>
    <row r="24" spans="1:28" ht="26.4" x14ac:dyDescent="0.3">
      <c r="A24" s="109" t="s">
        <v>121</v>
      </c>
      <c r="B24" s="99">
        <v>1</v>
      </c>
      <c r="C24" s="99">
        <v>1</v>
      </c>
      <c r="D24" s="99">
        <v>1</v>
      </c>
      <c r="E24" s="99">
        <v>1</v>
      </c>
      <c r="F24" s="99">
        <v>1</v>
      </c>
      <c r="G24" s="99">
        <v>1</v>
      </c>
      <c r="H24" s="99">
        <v>1</v>
      </c>
      <c r="I24" s="99">
        <v>1</v>
      </c>
      <c r="J24" s="99">
        <v>1</v>
      </c>
      <c r="K24" s="99">
        <v>1</v>
      </c>
      <c r="L24" s="99">
        <v>1</v>
      </c>
      <c r="M24" s="99">
        <v>1</v>
      </c>
      <c r="N24" s="99">
        <v>1</v>
      </c>
      <c r="O24" s="99">
        <v>1</v>
      </c>
      <c r="P24" s="99">
        <v>1</v>
      </c>
      <c r="Q24" s="99">
        <v>1</v>
      </c>
      <c r="R24" s="99">
        <v>1</v>
      </c>
      <c r="S24" s="99">
        <v>1</v>
      </c>
      <c r="T24" s="99">
        <v>1</v>
      </c>
      <c r="U24" s="99">
        <v>1</v>
      </c>
      <c r="V24" s="99">
        <v>1</v>
      </c>
      <c r="W24" s="99">
        <v>1</v>
      </c>
      <c r="X24" s="99">
        <v>1</v>
      </c>
      <c r="Y24" s="99">
        <v>1</v>
      </c>
      <c r="Z24" s="99">
        <v>1</v>
      </c>
      <c r="AA24" s="99">
        <v>1</v>
      </c>
      <c r="AB24" s="111"/>
    </row>
    <row r="25" spans="1:28" ht="28.5" customHeight="1" x14ac:dyDescent="0.3">
      <c r="A25" s="109" t="s">
        <v>122</v>
      </c>
      <c r="B25" s="99">
        <v>0.5</v>
      </c>
      <c r="C25" s="99"/>
      <c r="D25" s="99">
        <v>0.5</v>
      </c>
      <c r="E25" s="99">
        <v>0.5</v>
      </c>
      <c r="F25" s="99"/>
      <c r="G25" s="99">
        <v>0.5</v>
      </c>
      <c r="H25" s="99"/>
      <c r="I25" s="99">
        <v>0.5</v>
      </c>
      <c r="J25" s="99">
        <v>0.5</v>
      </c>
      <c r="K25" s="99">
        <v>0.5</v>
      </c>
      <c r="L25" s="99">
        <v>0.5</v>
      </c>
      <c r="M25" s="99"/>
      <c r="N25" s="99">
        <v>0.5</v>
      </c>
      <c r="O25" s="99">
        <v>0.5</v>
      </c>
      <c r="P25" s="99"/>
      <c r="Q25" s="99">
        <v>0.5</v>
      </c>
      <c r="R25" s="99">
        <v>0.5</v>
      </c>
      <c r="S25" s="99">
        <v>0.5</v>
      </c>
      <c r="T25" s="99">
        <v>0.5</v>
      </c>
      <c r="U25" s="99"/>
      <c r="V25" s="99"/>
      <c r="W25" s="99">
        <v>0.5</v>
      </c>
      <c r="X25" s="99">
        <v>0.5</v>
      </c>
      <c r="Y25" s="99">
        <v>0.5</v>
      </c>
      <c r="Z25" s="99">
        <v>0.5</v>
      </c>
      <c r="AA25" s="99">
        <v>0.5</v>
      </c>
      <c r="AB25" s="112" t="s">
        <v>524</v>
      </c>
    </row>
    <row r="26" spans="1:28" ht="24" customHeight="1" x14ac:dyDescent="0.3">
      <c r="A26" s="109" t="s">
        <v>164</v>
      </c>
      <c r="B26" s="99"/>
      <c r="C26" s="99"/>
      <c r="D26" s="99">
        <v>0</v>
      </c>
      <c r="E26" s="99">
        <v>0</v>
      </c>
      <c r="F26" s="99"/>
      <c r="G26" s="99">
        <v>0</v>
      </c>
      <c r="H26" s="99"/>
      <c r="I26" s="99">
        <v>0</v>
      </c>
      <c r="J26" s="99">
        <v>0</v>
      </c>
      <c r="K26" s="99">
        <v>0</v>
      </c>
      <c r="L26" s="99"/>
      <c r="M26" s="99"/>
      <c r="N26" s="99">
        <v>0</v>
      </c>
      <c r="O26" s="99">
        <v>0</v>
      </c>
      <c r="P26" s="99"/>
      <c r="Q26" s="99">
        <v>0</v>
      </c>
      <c r="R26" s="99">
        <v>0</v>
      </c>
      <c r="S26" s="99">
        <v>0</v>
      </c>
      <c r="T26" s="99">
        <v>0</v>
      </c>
      <c r="U26" s="99"/>
      <c r="V26" s="99"/>
      <c r="W26" s="99">
        <v>0</v>
      </c>
      <c r="X26" s="99">
        <v>0</v>
      </c>
      <c r="Y26" s="99">
        <v>0</v>
      </c>
      <c r="Z26" s="99">
        <v>0</v>
      </c>
      <c r="AA26" s="99">
        <v>0</v>
      </c>
      <c r="AB26" s="112"/>
    </row>
    <row r="27" spans="1:28" ht="46.5" customHeight="1" x14ac:dyDescent="0.3">
      <c r="A27" s="109" t="s">
        <v>123</v>
      </c>
      <c r="B27" s="99">
        <v>0</v>
      </c>
      <c r="C27" s="99">
        <v>0</v>
      </c>
      <c r="D27" s="99">
        <v>0</v>
      </c>
      <c r="E27" s="99">
        <v>0</v>
      </c>
      <c r="F27" s="99">
        <v>0</v>
      </c>
      <c r="G27" s="99">
        <v>0</v>
      </c>
      <c r="H27" s="99">
        <v>0</v>
      </c>
      <c r="I27" s="99">
        <v>0</v>
      </c>
      <c r="J27" s="99">
        <v>0</v>
      </c>
      <c r="K27" s="99">
        <v>0</v>
      </c>
      <c r="L27" s="99">
        <v>0</v>
      </c>
      <c r="M27" s="99">
        <v>0</v>
      </c>
      <c r="N27" s="99">
        <v>0</v>
      </c>
      <c r="O27" s="99">
        <v>0</v>
      </c>
      <c r="P27" s="99"/>
      <c r="Q27" s="99">
        <v>0</v>
      </c>
      <c r="R27" s="99">
        <v>0</v>
      </c>
      <c r="S27" s="99">
        <v>0</v>
      </c>
      <c r="T27" s="99">
        <v>0</v>
      </c>
      <c r="U27" s="99">
        <v>0</v>
      </c>
      <c r="V27" s="99">
        <v>0</v>
      </c>
      <c r="W27" s="99">
        <v>0</v>
      </c>
      <c r="X27" s="99">
        <v>0</v>
      </c>
      <c r="Y27" s="99">
        <v>0</v>
      </c>
      <c r="Z27" s="99">
        <v>0</v>
      </c>
      <c r="AA27" s="99">
        <v>0</v>
      </c>
      <c r="AB27" s="111"/>
    </row>
    <row r="28" spans="1:28" ht="26.4" x14ac:dyDescent="0.3">
      <c r="A28" s="109" t="s">
        <v>398</v>
      </c>
      <c r="B28" s="99">
        <v>0</v>
      </c>
      <c r="C28" s="99">
        <v>0</v>
      </c>
      <c r="D28" s="99">
        <v>0</v>
      </c>
      <c r="E28" s="99">
        <v>0</v>
      </c>
      <c r="F28" s="99">
        <v>0</v>
      </c>
      <c r="G28" s="99">
        <v>0</v>
      </c>
      <c r="H28" s="99">
        <v>0</v>
      </c>
      <c r="I28" s="99">
        <v>0</v>
      </c>
      <c r="J28" s="99">
        <v>0</v>
      </c>
      <c r="K28" s="99">
        <v>0</v>
      </c>
      <c r="L28" s="99">
        <v>0</v>
      </c>
      <c r="M28" s="99">
        <v>0</v>
      </c>
      <c r="N28" s="99">
        <v>0</v>
      </c>
      <c r="O28" s="99">
        <v>0</v>
      </c>
      <c r="P28" s="99">
        <v>0</v>
      </c>
      <c r="Q28" s="99">
        <v>0</v>
      </c>
      <c r="R28" s="99">
        <v>0</v>
      </c>
      <c r="S28" s="99">
        <v>0</v>
      </c>
      <c r="T28" s="99">
        <v>0</v>
      </c>
      <c r="U28" s="99">
        <v>0</v>
      </c>
      <c r="V28" s="99">
        <v>0</v>
      </c>
      <c r="W28" s="99">
        <v>0</v>
      </c>
      <c r="X28" s="99">
        <v>0</v>
      </c>
      <c r="Y28" s="99">
        <v>0</v>
      </c>
      <c r="Z28" s="99">
        <v>0</v>
      </c>
      <c r="AA28" s="99">
        <v>0</v>
      </c>
      <c r="AB28" s="111" t="s">
        <v>543</v>
      </c>
    </row>
    <row r="29" spans="1:28" s="11" customFormat="1" x14ac:dyDescent="0.3">
      <c r="A29" s="131" t="s">
        <v>124</v>
      </c>
      <c r="B29" s="132">
        <f xml:space="preserve"> AVERAGE(B22:B28)</f>
        <v>0.375</v>
      </c>
      <c r="C29" s="132">
        <f t="shared" ref="C29:AA29" si="2" xml:space="preserve"> AVERAGE(C22:C28)</f>
        <v>0.33333333333333331</v>
      </c>
      <c r="D29" s="132">
        <f t="shared" si="2"/>
        <v>0.35714285714285715</v>
      </c>
      <c r="E29" s="132">
        <f t="shared" si="2"/>
        <v>0.35714285714285715</v>
      </c>
      <c r="F29" s="132">
        <f t="shared" si="2"/>
        <v>0.4</v>
      </c>
      <c r="G29" s="132">
        <f t="shared" si="2"/>
        <v>0.35714285714285715</v>
      </c>
      <c r="H29" s="132">
        <f t="shared" si="2"/>
        <v>0.4</v>
      </c>
      <c r="I29" s="132">
        <f t="shared" si="2"/>
        <v>0.35714285714285715</v>
      </c>
      <c r="J29" s="132">
        <f t="shared" si="2"/>
        <v>0.35714285714285715</v>
      </c>
      <c r="K29" s="132">
        <f t="shared" si="2"/>
        <v>0.35714285714285715</v>
      </c>
      <c r="L29" s="132">
        <f t="shared" ref="L29" si="3" xml:space="preserve"> AVERAGE(L22:L28)</f>
        <v>0.41666666666666669</v>
      </c>
      <c r="M29" s="132">
        <f t="shared" si="2"/>
        <v>0.4</v>
      </c>
      <c r="N29" s="132">
        <f t="shared" si="2"/>
        <v>0.35714285714285715</v>
      </c>
      <c r="O29" s="132">
        <f t="shared" si="2"/>
        <v>0.35714285714285715</v>
      </c>
      <c r="P29" s="132">
        <f t="shared" si="2"/>
        <v>0.5</v>
      </c>
      <c r="Q29" s="132">
        <f t="shared" si="2"/>
        <v>0.35714285714285715</v>
      </c>
      <c r="R29" s="132">
        <f t="shared" si="2"/>
        <v>0.35714285714285715</v>
      </c>
      <c r="S29" s="132">
        <f t="shared" si="2"/>
        <v>0.35714285714285715</v>
      </c>
      <c r="T29" s="132">
        <f t="shared" si="2"/>
        <v>0.35714285714285715</v>
      </c>
      <c r="U29" s="132">
        <f t="shared" si="2"/>
        <v>0.4</v>
      </c>
      <c r="V29" s="132">
        <f t="shared" si="2"/>
        <v>0.4</v>
      </c>
      <c r="W29" s="132">
        <f t="shared" si="2"/>
        <v>0.35714285714285715</v>
      </c>
      <c r="X29" s="132">
        <f t="shared" si="2"/>
        <v>0.35714285714285715</v>
      </c>
      <c r="Y29" s="132">
        <f t="shared" si="2"/>
        <v>0.35714285714285715</v>
      </c>
      <c r="Z29" s="132">
        <f t="shared" si="2"/>
        <v>0.35714285714285715</v>
      </c>
      <c r="AA29" s="132">
        <f t="shared" si="2"/>
        <v>0.35714285714285715</v>
      </c>
      <c r="AB29" s="133"/>
    </row>
    <row r="30" spans="1:28" s="11" customFormat="1" hidden="1" x14ac:dyDescent="0.3">
      <c r="A30" s="113">
        <v>0</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4"/>
    </row>
    <row r="31" spans="1:28" s="11" customFormat="1" hidden="1" x14ac:dyDescent="0.3">
      <c r="A31" s="114">
        <v>0.5</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row>
    <row r="32" spans="1:28" s="11" customFormat="1" hidden="1" x14ac:dyDescent="0.3">
      <c r="A32" s="114">
        <v>1</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row>
    <row r="33" spans="1:28" s="11" customFormat="1" ht="21.75" customHeight="1" x14ac:dyDescent="0.3">
      <c r="A33" s="101" t="s">
        <v>494</v>
      </c>
      <c r="B33" s="115">
        <f>B11+B20+B29</f>
        <v>1.125</v>
      </c>
      <c r="C33" s="115">
        <f t="shared" ref="C33:AA33" si="4">C11+C20+C29</f>
        <v>0.93333333333333335</v>
      </c>
      <c r="D33" s="115">
        <f t="shared" si="4"/>
        <v>1.0238095238095237</v>
      </c>
      <c r="E33" s="115">
        <f t="shared" si="4"/>
        <v>1.3238095238095238</v>
      </c>
      <c r="F33" s="115">
        <f t="shared" si="4"/>
        <v>1.3166666666666667</v>
      </c>
      <c r="G33" s="115">
        <f t="shared" si="4"/>
        <v>1.1071428571428572</v>
      </c>
      <c r="H33" s="115">
        <f t="shared" si="4"/>
        <v>1.3166666666666667</v>
      </c>
      <c r="I33" s="115">
        <f t="shared" si="4"/>
        <v>1.0904761904761906</v>
      </c>
      <c r="J33" s="115">
        <f t="shared" si="4"/>
        <v>1.1738095238095239</v>
      </c>
      <c r="K33" s="115">
        <f t="shared" si="4"/>
        <v>1.0238095238095237</v>
      </c>
      <c r="L33" s="115">
        <f>L11+L20+L29</f>
        <v>1.6166666666666667</v>
      </c>
      <c r="M33" s="115">
        <f t="shared" si="4"/>
        <v>1.2333333333333334</v>
      </c>
      <c r="N33" s="115">
        <f t="shared" si="4"/>
        <v>1.1071428571428572</v>
      </c>
      <c r="O33" s="115">
        <f t="shared" si="4"/>
        <v>1.5238095238095239</v>
      </c>
      <c r="P33" s="115">
        <f t="shared" si="4"/>
        <v>2</v>
      </c>
      <c r="Q33" s="115">
        <f t="shared" si="4"/>
        <v>1.2571428571428571</v>
      </c>
      <c r="R33" s="115">
        <f t="shared" si="4"/>
        <v>1.3738095238095238</v>
      </c>
      <c r="S33" s="115">
        <f t="shared" si="4"/>
        <v>1.2738095238095239</v>
      </c>
      <c r="T33" s="115">
        <f t="shared" si="4"/>
        <v>1.2738095238095239</v>
      </c>
      <c r="U33" s="115">
        <f t="shared" si="4"/>
        <v>1.5666666666666664</v>
      </c>
      <c r="V33" s="115">
        <f t="shared" si="4"/>
        <v>1.5666666666666664</v>
      </c>
      <c r="W33" s="115">
        <f t="shared" si="4"/>
        <v>1.3571428571428572</v>
      </c>
      <c r="X33" s="115">
        <f t="shared" si="4"/>
        <v>1.3571428571428572</v>
      </c>
      <c r="Y33" s="115">
        <f t="shared" si="4"/>
        <v>1.3571428571428572</v>
      </c>
      <c r="Z33" s="115">
        <f t="shared" si="4"/>
        <v>1.4404761904761905</v>
      </c>
      <c r="AA33" s="115">
        <f t="shared" si="4"/>
        <v>1.4404761904761905</v>
      </c>
      <c r="AB33" s="101"/>
    </row>
    <row r="34" spans="1:28" s="11" customFormat="1" x14ac:dyDescent="0.3"/>
    <row r="35" spans="1:28" s="11" customFormat="1" x14ac:dyDescent="0.3"/>
    <row r="36" spans="1:28" s="11" customFormat="1" x14ac:dyDescent="0.3"/>
    <row r="37" spans="1:28" s="11" customFormat="1" x14ac:dyDescent="0.3"/>
    <row r="38" spans="1:28" s="11" customFormat="1" x14ac:dyDescent="0.3"/>
    <row r="39" spans="1:28" s="11" customFormat="1" x14ac:dyDescent="0.3"/>
    <row r="40" spans="1:28" s="11" customFormat="1" x14ac:dyDescent="0.3"/>
    <row r="41" spans="1:28" s="11" customFormat="1" x14ac:dyDescent="0.3"/>
    <row r="42" spans="1:28" s="11" customFormat="1" x14ac:dyDescent="0.3"/>
    <row r="43" spans="1:28" s="11" customFormat="1" x14ac:dyDescent="0.3"/>
    <row r="44" spans="1:28" s="11" customFormat="1" x14ac:dyDescent="0.3"/>
    <row r="45" spans="1:28" s="11" customFormat="1" x14ac:dyDescent="0.3"/>
    <row r="46" spans="1:28" s="11" customFormat="1" x14ac:dyDescent="0.3"/>
    <row r="47" spans="1:28" s="11" customFormat="1" x14ac:dyDescent="0.3"/>
    <row r="48" spans="1:28" s="11" customFormat="1" x14ac:dyDescent="0.3"/>
    <row r="49" s="11" customFormat="1" x14ac:dyDescent="0.3"/>
    <row r="50" s="11" customFormat="1" x14ac:dyDescent="0.3"/>
    <row r="51" s="11" customFormat="1" x14ac:dyDescent="0.3"/>
    <row r="52" s="11" customFormat="1" x14ac:dyDescent="0.3"/>
    <row r="53" s="11" customFormat="1" x14ac:dyDescent="0.3"/>
    <row r="54" s="11" customFormat="1" x14ac:dyDescent="0.3"/>
    <row r="55" s="11" customFormat="1" x14ac:dyDescent="0.3"/>
    <row r="56" s="11" customFormat="1" x14ac:dyDescent="0.3"/>
    <row r="57" s="11" customFormat="1" x14ac:dyDescent="0.3"/>
  </sheetData>
  <mergeCells count="4">
    <mergeCell ref="B2:AA2"/>
    <mergeCell ref="A4:AB4"/>
    <mergeCell ref="A12:AB12"/>
    <mergeCell ref="A21:AB21"/>
  </mergeCells>
  <dataValidations count="1">
    <dataValidation type="list" allowBlank="1" showInputMessage="1" showErrorMessage="1" sqref="B13:AA19 B5:AA10 B22:AA28" xr:uid="{00000000-0002-0000-0600-000000000000}">
      <formula1>$A$30:$A$32</formula1>
    </dataValidation>
  </dataValidations>
  <printOptions horizontalCentered="1"/>
  <pageMargins left="0.39370078740157483" right="0.39370078740157483" top="0.98425196850393704" bottom="1" header="1.0236220472440944" footer="0"/>
  <pageSetup scale="65" orientation="portrait" horizontalDpi="4294967294"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2:BS29"/>
  <sheetViews>
    <sheetView showGridLines="0" zoomScale="70" zoomScaleNormal="70" workbookViewId="0">
      <pane ySplit="3" topLeftCell="A4" activePane="bottomLeft" state="frozen"/>
      <selection activeCell="A24" sqref="A24:M24"/>
      <selection pane="bottomLeft" activeCell="V9" sqref="V9"/>
    </sheetView>
  </sheetViews>
  <sheetFormatPr baseColWidth="10" defaultColWidth="11.44140625" defaultRowHeight="14.4" x14ac:dyDescent="0.3"/>
  <cols>
    <col min="1" max="1" width="43.44140625" style="9" customWidth="1"/>
    <col min="2" max="27" width="7.33203125" style="9" customWidth="1"/>
    <col min="28" max="29" width="39.88671875" style="9" customWidth="1"/>
    <col min="30" max="32" width="11.44140625" style="9"/>
    <col min="33" max="33" width="0" style="9" hidden="1" customWidth="1"/>
    <col min="34" max="16384" width="11.44140625" style="9"/>
  </cols>
  <sheetData>
    <row r="2" spans="1:71" s="2" customFormat="1" ht="95.25" customHeight="1" x14ac:dyDescent="0.3">
      <c r="A2" s="8"/>
      <c r="B2" s="307" t="s">
        <v>79</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123" t="s">
        <v>492</v>
      </c>
      <c r="AC2" s="9"/>
      <c r="AD2" s="9"/>
      <c r="AE2" s="9"/>
      <c r="AF2" s="9"/>
      <c r="AG2" s="9">
        <v>0.5</v>
      </c>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s="2" customFormat="1" ht="138" x14ac:dyDescent="0.3">
      <c r="A3" s="121" t="s">
        <v>80</v>
      </c>
      <c r="B3" s="33" t="s">
        <v>149</v>
      </c>
      <c r="C3" s="33" t="s">
        <v>453</v>
      </c>
      <c r="D3" s="33" t="s">
        <v>77</v>
      </c>
      <c r="E3" s="33" t="s">
        <v>107</v>
      </c>
      <c r="F3" s="33" t="s">
        <v>403</v>
      </c>
      <c r="G3" s="33" t="s">
        <v>404</v>
      </c>
      <c r="H3" s="33" t="s">
        <v>405</v>
      </c>
      <c r="I3" s="33" t="s">
        <v>107</v>
      </c>
      <c r="J3" s="33" t="s">
        <v>76</v>
      </c>
      <c r="K3" s="33" t="s">
        <v>75</v>
      </c>
      <c r="L3" s="33" t="s">
        <v>542</v>
      </c>
      <c r="M3" s="33" t="s">
        <v>420</v>
      </c>
      <c r="N3" s="33" t="s">
        <v>421</v>
      </c>
      <c r="O3" s="33" t="s">
        <v>378</v>
      </c>
      <c r="P3" s="33" t="s">
        <v>74</v>
      </c>
      <c r="Q3" s="33" t="s">
        <v>406</v>
      </c>
      <c r="R3" s="33" t="s">
        <v>379</v>
      </c>
      <c r="S3" s="33" t="s">
        <v>407</v>
      </c>
      <c r="T3" s="33" t="s">
        <v>151</v>
      </c>
      <c r="U3" s="33" t="s">
        <v>408</v>
      </c>
      <c r="V3" s="33" t="s">
        <v>409</v>
      </c>
      <c r="W3" s="33" t="s">
        <v>410</v>
      </c>
      <c r="X3" s="33" t="s">
        <v>411</v>
      </c>
      <c r="Y3" s="33" t="s">
        <v>412</v>
      </c>
      <c r="Z3" s="33" t="s">
        <v>413</v>
      </c>
      <c r="AA3" s="33" t="s">
        <v>414</v>
      </c>
      <c r="AB3" s="121" t="s">
        <v>0</v>
      </c>
      <c r="AC3" s="9" t="s">
        <v>60</v>
      </c>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24.75" customHeight="1" x14ac:dyDescent="0.3">
      <c r="A4" s="308" t="s">
        <v>81</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10"/>
    </row>
    <row r="5" spans="1:71" ht="20.25" customHeight="1" x14ac:dyDescent="0.3">
      <c r="A5" s="1" t="s">
        <v>385</v>
      </c>
      <c r="B5" s="7">
        <v>1</v>
      </c>
      <c r="C5" s="7">
        <v>1</v>
      </c>
      <c r="D5" s="7"/>
      <c r="E5" s="7">
        <v>1</v>
      </c>
      <c r="F5" s="7"/>
      <c r="G5" s="7">
        <v>1</v>
      </c>
      <c r="H5" s="7"/>
      <c r="I5" s="7"/>
      <c r="J5" s="7"/>
      <c r="K5" s="7"/>
      <c r="L5" s="7">
        <v>1</v>
      </c>
      <c r="M5" s="7"/>
      <c r="N5" s="7">
        <v>1</v>
      </c>
      <c r="O5" s="7"/>
      <c r="P5" s="7"/>
      <c r="Q5" s="7"/>
      <c r="R5" s="7">
        <v>1</v>
      </c>
      <c r="S5" s="7">
        <v>1</v>
      </c>
      <c r="T5" s="7">
        <v>1</v>
      </c>
      <c r="U5" s="7">
        <v>1</v>
      </c>
      <c r="V5" s="7">
        <v>1</v>
      </c>
      <c r="W5" s="7">
        <v>1</v>
      </c>
      <c r="X5" s="7">
        <v>1</v>
      </c>
      <c r="Y5" s="7">
        <v>1</v>
      </c>
      <c r="Z5" s="7">
        <v>1</v>
      </c>
      <c r="AA5" s="7">
        <v>1</v>
      </c>
      <c r="AB5" s="1" t="s">
        <v>462</v>
      </c>
    </row>
    <row r="6" spans="1:71" ht="30.75" customHeight="1" x14ac:dyDescent="0.3">
      <c r="A6" s="1" t="s">
        <v>386</v>
      </c>
      <c r="B6" s="7">
        <v>1</v>
      </c>
      <c r="C6" s="7">
        <v>1</v>
      </c>
      <c r="D6" s="7"/>
      <c r="E6" s="7"/>
      <c r="F6" s="7"/>
      <c r="G6" s="7">
        <v>1</v>
      </c>
      <c r="H6" s="7"/>
      <c r="I6" s="7"/>
      <c r="J6" s="7">
        <v>1</v>
      </c>
      <c r="K6" s="7">
        <v>1</v>
      </c>
      <c r="L6" s="7"/>
      <c r="M6" s="7"/>
      <c r="N6" s="7">
        <v>1</v>
      </c>
      <c r="O6" s="7"/>
      <c r="P6" s="7"/>
      <c r="Q6" s="7"/>
      <c r="R6" s="7">
        <v>1</v>
      </c>
      <c r="S6" s="7">
        <v>1</v>
      </c>
      <c r="T6" s="7">
        <v>1</v>
      </c>
      <c r="U6" s="7">
        <v>1</v>
      </c>
      <c r="V6" s="7">
        <v>1</v>
      </c>
      <c r="W6" s="7">
        <v>1</v>
      </c>
      <c r="X6" s="7">
        <v>1</v>
      </c>
      <c r="Y6" s="7">
        <v>1</v>
      </c>
      <c r="Z6" s="7">
        <v>1</v>
      </c>
      <c r="AA6" s="7">
        <v>1</v>
      </c>
      <c r="AB6" s="1" t="s">
        <v>463</v>
      </c>
    </row>
    <row r="7" spans="1:71" ht="35.25" customHeight="1" x14ac:dyDescent="0.3">
      <c r="A7" s="1" t="s">
        <v>387</v>
      </c>
      <c r="B7" s="7">
        <v>1</v>
      </c>
      <c r="C7" s="7">
        <v>1</v>
      </c>
      <c r="D7" s="7"/>
      <c r="E7" s="7">
        <v>1</v>
      </c>
      <c r="F7" s="7"/>
      <c r="G7" s="7">
        <v>1</v>
      </c>
      <c r="H7" s="7"/>
      <c r="I7" s="7">
        <v>1</v>
      </c>
      <c r="J7" s="7">
        <v>1</v>
      </c>
      <c r="K7" s="7">
        <v>1</v>
      </c>
      <c r="L7" s="7">
        <v>1</v>
      </c>
      <c r="M7" s="7"/>
      <c r="N7" s="7">
        <v>1</v>
      </c>
      <c r="O7" s="7"/>
      <c r="P7" s="7"/>
      <c r="Q7" s="7"/>
      <c r="R7" s="7">
        <v>1</v>
      </c>
      <c r="S7" s="7">
        <v>1</v>
      </c>
      <c r="T7" s="7">
        <v>1</v>
      </c>
      <c r="U7" s="7"/>
      <c r="V7" s="7"/>
      <c r="W7" s="7">
        <v>1</v>
      </c>
      <c r="X7" s="7">
        <v>1</v>
      </c>
      <c r="Y7" s="7">
        <v>1</v>
      </c>
      <c r="Z7" s="7">
        <v>1</v>
      </c>
      <c r="AA7" s="7">
        <v>1</v>
      </c>
      <c r="AB7" s="1" t="s">
        <v>464</v>
      </c>
    </row>
    <row r="8" spans="1:71" ht="28.8" x14ac:dyDescent="0.3">
      <c r="A8" s="1" t="s">
        <v>388</v>
      </c>
      <c r="B8" s="7">
        <v>1</v>
      </c>
      <c r="C8" s="7">
        <v>1</v>
      </c>
      <c r="D8" s="7"/>
      <c r="E8" s="7">
        <v>1</v>
      </c>
      <c r="F8" s="7"/>
      <c r="G8" s="7">
        <v>1</v>
      </c>
      <c r="H8" s="7"/>
      <c r="I8" s="7">
        <v>1</v>
      </c>
      <c r="J8" s="7">
        <v>1</v>
      </c>
      <c r="K8" s="7">
        <v>1</v>
      </c>
      <c r="L8" s="7"/>
      <c r="M8" s="7"/>
      <c r="N8" s="7">
        <v>1</v>
      </c>
      <c r="O8" s="7"/>
      <c r="P8" s="7"/>
      <c r="Q8" s="7">
        <v>1</v>
      </c>
      <c r="R8" s="7">
        <v>1</v>
      </c>
      <c r="S8" s="7"/>
      <c r="T8" s="7"/>
      <c r="U8" s="7"/>
      <c r="V8" s="7"/>
      <c r="W8" s="7">
        <v>1</v>
      </c>
      <c r="X8" s="7">
        <v>1</v>
      </c>
      <c r="Y8" s="7">
        <v>1</v>
      </c>
      <c r="Z8" s="7">
        <v>1</v>
      </c>
      <c r="AA8" s="7">
        <v>1</v>
      </c>
      <c r="AB8" s="1" t="s">
        <v>465</v>
      </c>
    </row>
    <row r="9" spans="1:71" ht="57.6" x14ac:dyDescent="0.3">
      <c r="A9" s="1" t="s">
        <v>466</v>
      </c>
      <c r="B9" s="7">
        <v>1</v>
      </c>
      <c r="C9" s="7"/>
      <c r="D9" s="7"/>
      <c r="E9" s="7"/>
      <c r="F9" s="7"/>
      <c r="G9" s="7"/>
      <c r="H9" s="7"/>
      <c r="I9" s="7"/>
      <c r="J9" s="7"/>
      <c r="K9" s="7"/>
      <c r="L9" s="7"/>
      <c r="M9" s="7"/>
      <c r="N9" s="7"/>
      <c r="O9" s="7"/>
      <c r="P9" s="7"/>
      <c r="Q9" s="7"/>
      <c r="R9" s="7">
        <v>1</v>
      </c>
      <c r="S9" s="7"/>
      <c r="T9" s="7"/>
      <c r="U9" s="7"/>
      <c r="V9" s="7"/>
      <c r="W9" s="7"/>
      <c r="X9" s="7"/>
      <c r="Y9" s="7"/>
      <c r="Z9" s="7"/>
      <c r="AA9" s="7"/>
      <c r="AB9" s="1" t="s">
        <v>467</v>
      </c>
    </row>
    <row r="10" spans="1:71" ht="59.25" customHeight="1" x14ac:dyDescent="0.3">
      <c r="A10" s="1" t="s">
        <v>389</v>
      </c>
      <c r="B10" s="7">
        <v>0.5</v>
      </c>
      <c r="C10" s="7">
        <v>0.5</v>
      </c>
      <c r="D10" s="7">
        <v>0.5</v>
      </c>
      <c r="E10" s="7">
        <v>0.5</v>
      </c>
      <c r="F10" s="7">
        <v>0.5</v>
      </c>
      <c r="G10" s="7">
        <v>0.5</v>
      </c>
      <c r="H10" s="7">
        <v>0.5</v>
      </c>
      <c r="I10" s="7">
        <v>0.5</v>
      </c>
      <c r="J10" s="7">
        <v>0.5</v>
      </c>
      <c r="K10" s="7">
        <v>0.5</v>
      </c>
      <c r="L10" s="7">
        <v>0.5</v>
      </c>
      <c r="M10" s="7">
        <v>0.5</v>
      </c>
      <c r="N10" s="7">
        <v>0.5</v>
      </c>
      <c r="O10" s="7">
        <v>0.5</v>
      </c>
      <c r="P10" s="7">
        <v>0.5</v>
      </c>
      <c r="Q10" s="7">
        <v>0.5</v>
      </c>
      <c r="R10" s="7">
        <v>0.5</v>
      </c>
      <c r="S10" s="7">
        <v>0.5</v>
      </c>
      <c r="T10" s="7">
        <v>0.5</v>
      </c>
      <c r="U10" s="7">
        <v>0.5</v>
      </c>
      <c r="V10" s="7">
        <v>0.5</v>
      </c>
      <c r="W10" s="7">
        <v>0.5</v>
      </c>
      <c r="X10" s="7">
        <v>0.5</v>
      </c>
      <c r="Y10" s="7">
        <v>0.5</v>
      </c>
      <c r="Z10" s="7">
        <v>0.5</v>
      </c>
      <c r="AA10" s="7">
        <v>0.5</v>
      </c>
      <c r="AB10" s="1" t="s">
        <v>468</v>
      </c>
    </row>
    <row r="11" spans="1:71" s="11" customFormat="1" x14ac:dyDescent="0.3">
      <c r="A11" s="127" t="s">
        <v>82</v>
      </c>
      <c r="B11" s="122">
        <f>AVERAGE(B5:B10)</f>
        <v>0.91666666666666663</v>
      </c>
      <c r="C11" s="122">
        <f>AVERAGE(C5:C9)</f>
        <v>1</v>
      </c>
      <c r="D11" s="122">
        <f>AVERAGE(D5:D10)</f>
        <v>0.5</v>
      </c>
      <c r="E11" s="122">
        <f>AVERAGE(E5:E10)</f>
        <v>0.875</v>
      </c>
      <c r="F11" s="122">
        <f>AVERAGE(F5:F10)</f>
        <v>0.5</v>
      </c>
      <c r="G11" s="122">
        <f t="shared" ref="G11:M11" si="0">AVERAGE(G5:G10)</f>
        <v>0.9</v>
      </c>
      <c r="H11" s="122">
        <f t="shared" si="0"/>
        <v>0.5</v>
      </c>
      <c r="I11" s="122">
        <f t="shared" si="0"/>
        <v>0.83333333333333337</v>
      </c>
      <c r="J11" s="122">
        <f t="shared" si="0"/>
        <v>0.875</v>
      </c>
      <c r="K11" s="122">
        <f t="shared" si="0"/>
        <v>0.875</v>
      </c>
      <c r="L11" s="122">
        <f t="shared" si="0"/>
        <v>0.83333333333333337</v>
      </c>
      <c r="M11" s="122">
        <f t="shared" si="0"/>
        <v>0.5</v>
      </c>
      <c r="N11" s="122">
        <f t="shared" ref="N11:T11" si="1">AVERAGE(N5:N10)</f>
        <v>0.9</v>
      </c>
      <c r="O11" s="122">
        <f t="shared" si="1"/>
        <v>0.5</v>
      </c>
      <c r="P11" s="122">
        <f t="shared" si="1"/>
        <v>0.5</v>
      </c>
      <c r="Q11" s="122">
        <f t="shared" si="1"/>
        <v>0.75</v>
      </c>
      <c r="R11" s="122">
        <f t="shared" si="1"/>
        <v>0.91666666666666663</v>
      </c>
      <c r="S11" s="122">
        <f t="shared" si="1"/>
        <v>0.875</v>
      </c>
      <c r="T11" s="122">
        <f t="shared" si="1"/>
        <v>0.875</v>
      </c>
      <c r="U11" s="122">
        <f t="shared" ref="U11:X11" si="2">AVERAGE(U5:U10)</f>
        <v>0.83333333333333337</v>
      </c>
      <c r="V11" s="122">
        <f t="shared" si="2"/>
        <v>0.83333333333333337</v>
      </c>
      <c r="W11" s="122">
        <f t="shared" si="2"/>
        <v>0.9</v>
      </c>
      <c r="X11" s="122">
        <f t="shared" si="2"/>
        <v>0.9</v>
      </c>
      <c r="Y11" s="122">
        <f>AVERAGE(Y5:Y10)</f>
        <v>0.9</v>
      </c>
      <c r="Z11" s="122">
        <f>AVERAGE(Z5:Z10)</f>
        <v>0.9</v>
      </c>
      <c r="AA11" s="122">
        <f>AVERAGE(AA5:AA10)</f>
        <v>0.9</v>
      </c>
      <c r="AB11" s="127"/>
    </row>
    <row r="12" spans="1:71" ht="17.25" customHeight="1" x14ac:dyDescent="0.3">
      <c r="A12" s="311" t="s">
        <v>83</v>
      </c>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3"/>
    </row>
    <row r="13" spans="1:71" ht="32.25" customHeight="1" x14ac:dyDescent="0.3">
      <c r="A13" s="3" t="s">
        <v>390</v>
      </c>
      <c r="B13" s="7">
        <v>1</v>
      </c>
      <c r="C13" s="7">
        <v>1</v>
      </c>
      <c r="D13" s="7">
        <v>1</v>
      </c>
      <c r="E13" s="7">
        <v>1</v>
      </c>
      <c r="F13" s="7"/>
      <c r="G13" s="7">
        <v>1</v>
      </c>
      <c r="H13" s="7"/>
      <c r="I13" s="7">
        <v>1</v>
      </c>
      <c r="J13" s="7">
        <v>1</v>
      </c>
      <c r="K13" s="7">
        <v>1</v>
      </c>
      <c r="L13" s="7">
        <v>1</v>
      </c>
      <c r="M13" s="7"/>
      <c r="N13" s="7">
        <v>1</v>
      </c>
      <c r="O13" s="7">
        <v>1</v>
      </c>
      <c r="P13" s="7"/>
      <c r="Q13" s="7">
        <v>1</v>
      </c>
      <c r="R13" s="7">
        <v>1</v>
      </c>
      <c r="S13" s="7">
        <v>1</v>
      </c>
      <c r="T13" s="7">
        <v>1</v>
      </c>
      <c r="U13" s="7"/>
      <c r="V13" s="7"/>
      <c r="W13" s="7">
        <v>1</v>
      </c>
      <c r="X13" s="7">
        <v>1</v>
      </c>
      <c r="Y13" s="7">
        <v>1</v>
      </c>
      <c r="Z13" s="7">
        <v>1</v>
      </c>
      <c r="AA13" s="7">
        <v>1</v>
      </c>
      <c r="AB13" s="3" t="s">
        <v>469</v>
      </c>
    </row>
    <row r="14" spans="1:71" ht="32.25" customHeight="1" x14ac:dyDescent="0.3">
      <c r="A14" s="3" t="s">
        <v>391</v>
      </c>
      <c r="B14" s="7"/>
      <c r="C14" s="7"/>
      <c r="D14" s="7">
        <v>0</v>
      </c>
      <c r="E14" s="7">
        <v>0</v>
      </c>
      <c r="F14" s="7"/>
      <c r="G14" s="7">
        <v>0</v>
      </c>
      <c r="H14" s="7"/>
      <c r="I14" s="7">
        <v>0</v>
      </c>
      <c r="J14" s="7">
        <v>0</v>
      </c>
      <c r="K14" s="7">
        <v>0</v>
      </c>
      <c r="L14" s="7"/>
      <c r="M14" s="7"/>
      <c r="N14" s="7">
        <v>0</v>
      </c>
      <c r="O14" s="7"/>
      <c r="P14" s="7"/>
      <c r="Q14" s="7"/>
      <c r="R14" s="7">
        <v>0</v>
      </c>
      <c r="S14" s="7">
        <v>0</v>
      </c>
      <c r="T14" s="7">
        <v>0</v>
      </c>
      <c r="U14" s="7"/>
      <c r="V14" s="7"/>
      <c r="W14" s="7"/>
      <c r="X14" s="7"/>
      <c r="Y14" s="7"/>
      <c r="Z14" s="7"/>
      <c r="AA14" s="7"/>
      <c r="AB14" s="3" t="s">
        <v>470</v>
      </c>
    </row>
    <row r="15" spans="1:71" ht="36.75" customHeight="1" x14ac:dyDescent="0.3">
      <c r="A15" s="3" t="s">
        <v>392</v>
      </c>
      <c r="B15" s="7">
        <v>0</v>
      </c>
      <c r="C15" s="7">
        <v>0</v>
      </c>
      <c r="D15" s="7">
        <v>0</v>
      </c>
      <c r="E15" s="7">
        <v>0</v>
      </c>
      <c r="F15" s="7">
        <v>0</v>
      </c>
      <c r="G15" s="7">
        <v>0</v>
      </c>
      <c r="H15" s="7">
        <v>0</v>
      </c>
      <c r="I15" s="7">
        <v>0</v>
      </c>
      <c r="J15" s="7">
        <v>0</v>
      </c>
      <c r="K15" s="7">
        <v>0</v>
      </c>
      <c r="L15" s="7"/>
      <c r="M15" s="7">
        <v>0</v>
      </c>
      <c r="N15" s="7">
        <v>0</v>
      </c>
      <c r="O15" s="7">
        <v>0</v>
      </c>
      <c r="P15" s="7"/>
      <c r="Q15" s="7">
        <v>0</v>
      </c>
      <c r="R15" s="7">
        <v>0</v>
      </c>
      <c r="S15" s="7">
        <v>0</v>
      </c>
      <c r="T15" s="7">
        <v>0</v>
      </c>
      <c r="U15" s="7">
        <v>0</v>
      </c>
      <c r="V15" s="7">
        <v>0</v>
      </c>
      <c r="W15" s="7">
        <v>0</v>
      </c>
      <c r="X15" s="7">
        <v>0</v>
      </c>
      <c r="Y15" s="7">
        <v>0</v>
      </c>
      <c r="Z15" s="7">
        <v>0</v>
      </c>
      <c r="AA15" s="7">
        <v>0</v>
      </c>
      <c r="AB15" s="3" t="s">
        <v>471</v>
      </c>
    </row>
    <row r="16" spans="1:71" ht="47.25" customHeight="1" x14ac:dyDescent="0.3">
      <c r="A16" s="3" t="s">
        <v>393</v>
      </c>
      <c r="B16" s="7">
        <v>0.5</v>
      </c>
      <c r="C16" s="7">
        <v>0.5</v>
      </c>
      <c r="D16" s="7">
        <v>0.5</v>
      </c>
      <c r="E16" s="7">
        <v>0.5</v>
      </c>
      <c r="F16" s="7">
        <v>0.5</v>
      </c>
      <c r="G16" s="7">
        <v>0.5</v>
      </c>
      <c r="H16" s="7">
        <v>0.5</v>
      </c>
      <c r="I16" s="7">
        <v>0.5</v>
      </c>
      <c r="J16" s="7">
        <v>0.5</v>
      </c>
      <c r="K16" s="7">
        <v>0.5</v>
      </c>
      <c r="L16" s="7">
        <v>0.5</v>
      </c>
      <c r="M16" s="7">
        <v>0.5</v>
      </c>
      <c r="N16" s="7">
        <v>0.5</v>
      </c>
      <c r="O16" s="7">
        <v>0.5</v>
      </c>
      <c r="P16" s="7">
        <v>0.5</v>
      </c>
      <c r="Q16" s="7">
        <v>0.5</v>
      </c>
      <c r="R16" s="7">
        <v>0.5</v>
      </c>
      <c r="S16" s="7">
        <v>0.5</v>
      </c>
      <c r="T16" s="7">
        <v>0.5</v>
      </c>
      <c r="U16" s="7">
        <v>0.5</v>
      </c>
      <c r="V16" s="7">
        <v>0.5</v>
      </c>
      <c r="W16" s="7">
        <v>0.5</v>
      </c>
      <c r="X16" s="7">
        <v>0.5</v>
      </c>
      <c r="Y16" s="7">
        <v>0.5</v>
      </c>
      <c r="Z16" s="7">
        <v>0.5</v>
      </c>
      <c r="AA16" s="7">
        <v>0.5</v>
      </c>
      <c r="AB16" s="3" t="s">
        <v>472</v>
      </c>
    </row>
    <row r="17" spans="1:28" ht="39.75" customHeight="1" x14ac:dyDescent="0.3">
      <c r="A17" s="3" t="s">
        <v>394</v>
      </c>
      <c r="B17" s="7">
        <v>0</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3" t="s">
        <v>473</v>
      </c>
    </row>
    <row r="18" spans="1:28" s="11" customFormat="1" x14ac:dyDescent="0.3">
      <c r="A18" s="127" t="s">
        <v>84</v>
      </c>
      <c r="B18" s="128">
        <f t="shared" ref="B18:AA18" si="3">AVERAGE(B12:B17)</f>
        <v>0.375</v>
      </c>
      <c r="C18" s="128">
        <f t="shared" si="3"/>
        <v>0.375</v>
      </c>
      <c r="D18" s="128">
        <f t="shared" si="3"/>
        <v>0.3</v>
      </c>
      <c r="E18" s="128">
        <f t="shared" si="3"/>
        <v>0.3</v>
      </c>
      <c r="F18" s="128">
        <f t="shared" si="3"/>
        <v>0.16666666666666666</v>
      </c>
      <c r="G18" s="128">
        <f t="shared" si="3"/>
        <v>0.3</v>
      </c>
      <c r="H18" s="128">
        <f t="shared" si="3"/>
        <v>0.16666666666666666</v>
      </c>
      <c r="I18" s="128">
        <f t="shared" si="3"/>
        <v>0.3</v>
      </c>
      <c r="J18" s="128">
        <f t="shared" si="3"/>
        <v>0.3</v>
      </c>
      <c r="K18" s="128">
        <f t="shared" si="3"/>
        <v>0.3</v>
      </c>
      <c r="L18" s="128">
        <f t="shared" si="3"/>
        <v>0.5</v>
      </c>
      <c r="M18" s="128">
        <f t="shared" si="3"/>
        <v>0.16666666666666666</v>
      </c>
      <c r="N18" s="128">
        <f t="shared" si="3"/>
        <v>0.3</v>
      </c>
      <c r="O18" s="128">
        <f t="shared" si="3"/>
        <v>0.375</v>
      </c>
      <c r="P18" s="128">
        <f t="shared" si="3"/>
        <v>0.25</v>
      </c>
      <c r="Q18" s="128">
        <f t="shared" si="3"/>
        <v>0.375</v>
      </c>
      <c r="R18" s="128">
        <f t="shared" si="3"/>
        <v>0.3</v>
      </c>
      <c r="S18" s="128">
        <f t="shared" si="3"/>
        <v>0.3</v>
      </c>
      <c r="T18" s="128">
        <f t="shared" si="3"/>
        <v>0.3</v>
      </c>
      <c r="U18" s="128">
        <f t="shared" si="3"/>
        <v>0.16666666666666666</v>
      </c>
      <c r="V18" s="128">
        <f t="shared" si="3"/>
        <v>0.16666666666666666</v>
      </c>
      <c r="W18" s="128">
        <f t="shared" si="3"/>
        <v>0.375</v>
      </c>
      <c r="X18" s="128">
        <f t="shared" si="3"/>
        <v>0.375</v>
      </c>
      <c r="Y18" s="128">
        <f t="shared" si="3"/>
        <v>0.375</v>
      </c>
      <c r="Z18" s="128">
        <f t="shared" si="3"/>
        <v>0.375</v>
      </c>
      <c r="AA18" s="128">
        <f t="shared" si="3"/>
        <v>0.375</v>
      </c>
      <c r="AB18" s="127"/>
    </row>
    <row r="19" spans="1:28" x14ac:dyDescent="0.3">
      <c r="A19" s="311" t="s">
        <v>85</v>
      </c>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3"/>
    </row>
    <row r="20" spans="1:28" ht="48" customHeight="1" x14ac:dyDescent="0.3">
      <c r="A20" s="3" t="s">
        <v>86</v>
      </c>
      <c r="B20" s="7">
        <v>1</v>
      </c>
      <c r="C20" s="7">
        <v>1</v>
      </c>
      <c r="D20" s="7">
        <v>1</v>
      </c>
      <c r="E20" s="7">
        <v>1</v>
      </c>
      <c r="F20" s="7">
        <v>1</v>
      </c>
      <c r="G20" s="7">
        <v>1</v>
      </c>
      <c r="H20" s="7">
        <v>1</v>
      </c>
      <c r="I20" s="7">
        <v>1</v>
      </c>
      <c r="J20" s="7">
        <v>1</v>
      </c>
      <c r="K20" s="7">
        <v>1</v>
      </c>
      <c r="L20" s="7">
        <v>1</v>
      </c>
      <c r="M20" s="7">
        <v>1</v>
      </c>
      <c r="N20" s="7">
        <v>1</v>
      </c>
      <c r="O20" s="7">
        <v>1</v>
      </c>
      <c r="P20" s="7">
        <v>1</v>
      </c>
      <c r="Q20" s="7">
        <v>1</v>
      </c>
      <c r="R20" s="7">
        <v>1</v>
      </c>
      <c r="S20" s="7">
        <v>1</v>
      </c>
      <c r="T20" s="7">
        <v>1</v>
      </c>
      <c r="U20" s="7">
        <v>1</v>
      </c>
      <c r="V20" s="7">
        <v>1</v>
      </c>
      <c r="W20" s="7">
        <v>1</v>
      </c>
      <c r="X20" s="7">
        <v>1</v>
      </c>
      <c r="Y20" s="7">
        <v>1</v>
      </c>
      <c r="Z20" s="7">
        <v>1</v>
      </c>
      <c r="AA20" s="7">
        <v>1</v>
      </c>
      <c r="AB20" s="3" t="s">
        <v>525</v>
      </c>
    </row>
    <row r="21" spans="1:28" ht="43.5" customHeight="1" x14ac:dyDescent="0.3">
      <c r="A21" s="3" t="s">
        <v>87</v>
      </c>
      <c r="B21" s="7">
        <v>1</v>
      </c>
      <c r="C21" s="7">
        <v>1</v>
      </c>
      <c r="D21" s="7">
        <v>1</v>
      </c>
      <c r="E21" s="7">
        <v>1</v>
      </c>
      <c r="F21" s="7">
        <v>1</v>
      </c>
      <c r="G21" s="7">
        <v>1</v>
      </c>
      <c r="H21" s="7">
        <v>1</v>
      </c>
      <c r="I21" s="7">
        <v>1</v>
      </c>
      <c r="J21" s="7">
        <v>1</v>
      </c>
      <c r="K21" s="7">
        <v>1</v>
      </c>
      <c r="L21" s="7">
        <v>1</v>
      </c>
      <c r="M21" s="7">
        <v>1</v>
      </c>
      <c r="N21" s="7">
        <v>1</v>
      </c>
      <c r="O21" s="7">
        <v>1</v>
      </c>
      <c r="P21" s="7"/>
      <c r="Q21" s="7">
        <v>1</v>
      </c>
      <c r="R21" s="7">
        <v>1</v>
      </c>
      <c r="S21" s="7">
        <v>1</v>
      </c>
      <c r="T21" s="7">
        <v>1</v>
      </c>
      <c r="U21" s="7">
        <v>1</v>
      </c>
      <c r="V21" s="7">
        <v>1</v>
      </c>
      <c r="W21" s="7">
        <v>1</v>
      </c>
      <c r="X21" s="7">
        <v>1</v>
      </c>
      <c r="Y21" s="7">
        <v>1</v>
      </c>
      <c r="Z21" s="7">
        <v>1</v>
      </c>
      <c r="AA21" s="7">
        <v>1</v>
      </c>
      <c r="AB21" s="3" t="s">
        <v>474</v>
      </c>
    </row>
    <row r="22" spans="1:28" ht="28.8" x14ac:dyDescent="0.3">
      <c r="A22" s="3" t="s">
        <v>88</v>
      </c>
      <c r="B22" s="7">
        <v>1</v>
      </c>
      <c r="C22" s="7">
        <v>1</v>
      </c>
      <c r="D22" s="7">
        <v>1</v>
      </c>
      <c r="E22" s="7">
        <v>1</v>
      </c>
      <c r="F22" s="7"/>
      <c r="G22" s="7">
        <v>1</v>
      </c>
      <c r="H22" s="7"/>
      <c r="I22" s="7">
        <v>1</v>
      </c>
      <c r="J22" s="7">
        <v>1</v>
      </c>
      <c r="K22" s="7">
        <v>1</v>
      </c>
      <c r="L22" s="7">
        <v>1</v>
      </c>
      <c r="M22" s="7"/>
      <c r="N22" s="7">
        <v>1</v>
      </c>
      <c r="O22" s="7">
        <v>1</v>
      </c>
      <c r="P22" s="7"/>
      <c r="Q22" s="7">
        <v>0</v>
      </c>
      <c r="R22" s="7">
        <v>1</v>
      </c>
      <c r="S22" s="7">
        <v>1</v>
      </c>
      <c r="T22" s="7">
        <v>1</v>
      </c>
      <c r="U22" s="7"/>
      <c r="V22" s="7"/>
      <c r="W22" s="7">
        <v>1</v>
      </c>
      <c r="X22" s="7">
        <v>1</v>
      </c>
      <c r="Y22" s="7">
        <v>1</v>
      </c>
      <c r="Z22" s="7">
        <v>1</v>
      </c>
      <c r="AA22" s="7">
        <v>1</v>
      </c>
      <c r="AB22" s="3" t="s">
        <v>475</v>
      </c>
    </row>
    <row r="23" spans="1:28" ht="43.2" x14ac:dyDescent="0.3">
      <c r="A23" s="26" t="s">
        <v>395</v>
      </c>
      <c r="B23" s="7">
        <v>1</v>
      </c>
      <c r="C23" s="7">
        <v>1</v>
      </c>
      <c r="D23" s="7">
        <v>1</v>
      </c>
      <c r="E23" s="7">
        <v>1</v>
      </c>
      <c r="F23" s="7"/>
      <c r="G23" s="7">
        <v>1</v>
      </c>
      <c r="H23" s="7"/>
      <c r="I23" s="7">
        <v>1</v>
      </c>
      <c r="J23" s="7">
        <v>1</v>
      </c>
      <c r="K23" s="7">
        <v>1</v>
      </c>
      <c r="L23" s="7">
        <v>1</v>
      </c>
      <c r="M23" s="7"/>
      <c r="N23" s="7">
        <v>1</v>
      </c>
      <c r="O23" s="7">
        <v>1</v>
      </c>
      <c r="P23" s="7"/>
      <c r="Q23" s="7">
        <v>0</v>
      </c>
      <c r="R23" s="7">
        <v>1</v>
      </c>
      <c r="S23" s="7">
        <v>1</v>
      </c>
      <c r="T23" s="7">
        <v>1</v>
      </c>
      <c r="U23" s="7"/>
      <c r="V23" s="7"/>
      <c r="W23" s="7">
        <v>1</v>
      </c>
      <c r="X23" s="7">
        <v>1</v>
      </c>
      <c r="Y23" s="7">
        <v>1</v>
      </c>
      <c r="Z23" s="7">
        <v>1</v>
      </c>
      <c r="AA23" s="7">
        <v>1</v>
      </c>
      <c r="AB23" s="26" t="s">
        <v>476</v>
      </c>
    </row>
    <row r="24" spans="1:28" ht="62.25" customHeight="1" x14ac:dyDescent="0.3">
      <c r="A24" s="26" t="s">
        <v>544</v>
      </c>
      <c r="B24" s="7">
        <v>1</v>
      </c>
      <c r="C24" s="7">
        <v>1</v>
      </c>
      <c r="D24" s="7">
        <v>1</v>
      </c>
      <c r="E24" s="7">
        <v>1</v>
      </c>
      <c r="F24" s="7">
        <v>1</v>
      </c>
      <c r="G24" s="7">
        <v>1</v>
      </c>
      <c r="H24" s="7">
        <v>1</v>
      </c>
      <c r="I24" s="7">
        <v>1</v>
      </c>
      <c r="J24" s="7">
        <v>1</v>
      </c>
      <c r="K24" s="7">
        <v>1</v>
      </c>
      <c r="L24" s="7">
        <v>1</v>
      </c>
      <c r="M24" s="7">
        <v>1</v>
      </c>
      <c r="N24" s="7">
        <v>1</v>
      </c>
      <c r="O24" s="7">
        <v>1</v>
      </c>
      <c r="P24" s="7">
        <v>1</v>
      </c>
      <c r="Q24" s="7">
        <v>1</v>
      </c>
      <c r="R24" s="7">
        <v>1</v>
      </c>
      <c r="S24" s="7">
        <v>1</v>
      </c>
      <c r="T24" s="7">
        <v>1</v>
      </c>
      <c r="U24" s="7">
        <v>1</v>
      </c>
      <c r="V24" s="7">
        <v>1</v>
      </c>
      <c r="W24" s="7">
        <v>1</v>
      </c>
      <c r="X24" s="7">
        <v>1</v>
      </c>
      <c r="Y24" s="7">
        <v>1</v>
      </c>
      <c r="Z24" s="7">
        <v>1</v>
      </c>
      <c r="AA24" s="7">
        <v>1</v>
      </c>
      <c r="AB24" s="26" t="s">
        <v>477</v>
      </c>
    </row>
    <row r="25" spans="1:28" s="11" customFormat="1" x14ac:dyDescent="0.3">
      <c r="A25" s="127" t="s">
        <v>89</v>
      </c>
      <c r="B25" s="129">
        <f t="shared" ref="B25:AA25" si="4">AVERAGE(B20:B24)</f>
        <v>1</v>
      </c>
      <c r="C25" s="129">
        <f t="shared" si="4"/>
        <v>1</v>
      </c>
      <c r="D25" s="129">
        <f t="shared" si="4"/>
        <v>1</v>
      </c>
      <c r="E25" s="129">
        <f t="shared" si="4"/>
        <v>1</v>
      </c>
      <c r="F25" s="129">
        <f t="shared" si="4"/>
        <v>1</v>
      </c>
      <c r="G25" s="129">
        <f t="shared" si="4"/>
        <v>1</v>
      </c>
      <c r="H25" s="129">
        <f t="shared" si="4"/>
        <v>1</v>
      </c>
      <c r="I25" s="129">
        <f t="shared" si="4"/>
        <v>1</v>
      </c>
      <c r="J25" s="129">
        <f t="shared" si="4"/>
        <v>1</v>
      </c>
      <c r="K25" s="129">
        <f t="shared" si="4"/>
        <v>1</v>
      </c>
      <c r="L25" s="129">
        <f t="shared" si="4"/>
        <v>1</v>
      </c>
      <c r="M25" s="129">
        <f t="shared" si="4"/>
        <v>1</v>
      </c>
      <c r="N25" s="129">
        <f t="shared" si="4"/>
        <v>1</v>
      </c>
      <c r="O25" s="129">
        <f t="shared" si="4"/>
        <v>1</v>
      </c>
      <c r="P25" s="129">
        <f t="shared" si="4"/>
        <v>1</v>
      </c>
      <c r="Q25" s="129">
        <f t="shared" si="4"/>
        <v>0.6</v>
      </c>
      <c r="R25" s="129">
        <f t="shared" si="4"/>
        <v>1</v>
      </c>
      <c r="S25" s="129">
        <f t="shared" si="4"/>
        <v>1</v>
      </c>
      <c r="T25" s="129">
        <f t="shared" si="4"/>
        <v>1</v>
      </c>
      <c r="U25" s="129">
        <f t="shared" si="4"/>
        <v>1</v>
      </c>
      <c r="V25" s="129">
        <f t="shared" si="4"/>
        <v>1</v>
      </c>
      <c r="W25" s="129">
        <f t="shared" si="4"/>
        <v>1</v>
      </c>
      <c r="X25" s="129">
        <f t="shared" si="4"/>
        <v>1</v>
      </c>
      <c r="Y25" s="129">
        <f t="shared" si="4"/>
        <v>1</v>
      </c>
      <c r="Z25" s="129">
        <f t="shared" si="4"/>
        <v>1</v>
      </c>
      <c r="AA25" s="129">
        <f t="shared" si="4"/>
        <v>1</v>
      </c>
      <c r="AB25" s="127"/>
    </row>
    <row r="26" spans="1:28" hidden="1" x14ac:dyDescent="0.3">
      <c r="A26" s="9">
        <v>0</v>
      </c>
    </row>
    <row r="27" spans="1:28" hidden="1" x14ac:dyDescent="0.3">
      <c r="A27" s="9">
        <v>0.5</v>
      </c>
    </row>
    <row r="28" spans="1:28" hidden="1" x14ac:dyDescent="0.3">
      <c r="A28" s="9">
        <v>1</v>
      </c>
    </row>
    <row r="29" spans="1:28" ht="19.5" customHeight="1" x14ac:dyDescent="0.3">
      <c r="A29" s="2" t="s">
        <v>494</v>
      </c>
      <c r="B29" s="48">
        <f t="shared" ref="B29:AA29" si="5">B11+B18+B25</f>
        <v>2.2916666666666665</v>
      </c>
      <c r="C29" s="48">
        <f t="shared" si="5"/>
        <v>2.375</v>
      </c>
      <c r="D29" s="48">
        <f t="shared" si="5"/>
        <v>1.8</v>
      </c>
      <c r="E29" s="48">
        <f t="shared" si="5"/>
        <v>2.1749999999999998</v>
      </c>
      <c r="F29" s="48">
        <f t="shared" si="5"/>
        <v>1.6666666666666665</v>
      </c>
      <c r="G29" s="48">
        <f t="shared" si="5"/>
        <v>2.2000000000000002</v>
      </c>
      <c r="H29" s="48">
        <f t="shared" si="5"/>
        <v>1.6666666666666665</v>
      </c>
      <c r="I29" s="48">
        <f t="shared" si="5"/>
        <v>2.1333333333333333</v>
      </c>
      <c r="J29" s="48">
        <f t="shared" si="5"/>
        <v>2.1749999999999998</v>
      </c>
      <c r="K29" s="48">
        <f t="shared" si="5"/>
        <v>2.1749999999999998</v>
      </c>
      <c r="L29" s="48">
        <f t="shared" si="5"/>
        <v>2.3333333333333335</v>
      </c>
      <c r="M29" s="48">
        <f t="shared" si="5"/>
        <v>1.6666666666666665</v>
      </c>
      <c r="N29" s="48">
        <f t="shared" si="5"/>
        <v>2.2000000000000002</v>
      </c>
      <c r="O29" s="48">
        <f t="shared" si="5"/>
        <v>1.875</v>
      </c>
      <c r="P29" s="48">
        <f t="shared" si="5"/>
        <v>1.75</v>
      </c>
      <c r="Q29" s="48">
        <f t="shared" si="5"/>
        <v>1.7250000000000001</v>
      </c>
      <c r="R29" s="48">
        <f t="shared" si="5"/>
        <v>2.2166666666666668</v>
      </c>
      <c r="S29" s="48">
        <f t="shared" si="5"/>
        <v>2.1749999999999998</v>
      </c>
      <c r="T29" s="48">
        <f t="shared" si="5"/>
        <v>2.1749999999999998</v>
      </c>
      <c r="U29" s="48">
        <f t="shared" si="5"/>
        <v>2</v>
      </c>
      <c r="V29" s="48">
        <f t="shared" si="5"/>
        <v>2</v>
      </c>
      <c r="W29" s="48">
        <f t="shared" si="5"/>
        <v>2.2749999999999999</v>
      </c>
      <c r="X29" s="48">
        <f t="shared" si="5"/>
        <v>2.2749999999999999</v>
      </c>
      <c r="Y29" s="48">
        <f t="shared" si="5"/>
        <v>2.2749999999999999</v>
      </c>
      <c r="Z29" s="48">
        <f t="shared" si="5"/>
        <v>2.2749999999999999</v>
      </c>
      <c r="AA29" s="48">
        <f t="shared" si="5"/>
        <v>2.2749999999999999</v>
      </c>
      <c r="AB29" s="2"/>
    </row>
  </sheetData>
  <mergeCells count="4">
    <mergeCell ref="B2:AA2"/>
    <mergeCell ref="A4:AB4"/>
    <mergeCell ref="A12:AB12"/>
    <mergeCell ref="A19:AB19"/>
  </mergeCells>
  <dataValidations count="1">
    <dataValidation type="list" allowBlank="1" showInputMessage="1" showErrorMessage="1" sqref="B13:AA17 B5:AA10 B20:AA24" xr:uid="{00000000-0002-0000-0700-000000000000}">
      <formula1>$A$26:$A$28</formula1>
    </dataValidation>
  </dataValidations>
  <printOptions horizontalCentered="1"/>
  <pageMargins left="0.39370078740157483" right="0.39370078740157483" top="0.98425196850393704" bottom="0.25" header="0.98425196850393704" footer="0"/>
  <pageSetup scale="65" orientation="landscape" horizontalDpi="4294967294"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AE20"/>
  <sheetViews>
    <sheetView zoomScale="70" zoomScaleNormal="70" workbookViewId="0">
      <selection activeCell="AD14" sqref="AD14"/>
    </sheetView>
  </sheetViews>
  <sheetFormatPr baseColWidth="10" defaultColWidth="4.33203125" defaultRowHeight="14.4" x14ac:dyDescent="0.3"/>
  <cols>
    <col min="1" max="1" width="43.44140625" style="11" customWidth="1"/>
    <col min="2" max="2" width="8.6640625" style="11" customWidth="1"/>
    <col min="3" max="27" width="7.6640625" style="11" customWidth="1"/>
    <col min="28" max="28" width="4.33203125" style="11"/>
    <col min="29" max="29" width="21.44140625" style="11" customWidth="1"/>
    <col min="30" max="30" width="19.44140625" style="11" customWidth="1"/>
    <col min="31" max="31" width="9" style="11" customWidth="1"/>
    <col min="32" max="32" width="4.33203125" style="11" customWidth="1"/>
    <col min="33" max="16384" width="4.33203125" style="11"/>
  </cols>
  <sheetData>
    <row r="1" spans="1:31" ht="87.75" customHeight="1" x14ac:dyDescent="0.3">
      <c r="A1" s="19"/>
      <c r="B1" s="314" t="s">
        <v>90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row>
    <row r="2" spans="1:31" ht="121.5" customHeight="1" x14ac:dyDescent="0.3">
      <c r="A2" s="120" t="s">
        <v>91</v>
      </c>
      <c r="B2" s="33" t="s">
        <v>149</v>
      </c>
      <c r="C2" s="33" t="s">
        <v>453</v>
      </c>
      <c r="D2" s="33" t="s">
        <v>77</v>
      </c>
      <c r="E2" s="33" t="s">
        <v>107</v>
      </c>
      <c r="F2" s="33" t="s">
        <v>403</v>
      </c>
      <c r="G2" s="33" t="s">
        <v>404</v>
      </c>
      <c r="H2" s="33" t="s">
        <v>405</v>
      </c>
      <c r="I2" s="33" t="s">
        <v>107</v>
      </c>
      <c r="J2" s="33" t="s">
        <v>76</v>
      </c>
      <c r="K2" s="33" t="s">
        <v>75</v>
      </c>
      <c r="L2" s="33" t="s">
        <v>542</v>
      </c>
      <c r="M2" s="33" t="s">
        <v>420</v>
      </c>
      <c r="N2" s="33" t="s">
        <v>421</v>
      </c>
      <c r="O2" s="33" t="s">
        <v>378</v>
      </c>
      <c r="P2" s="33" t="s">
        <v>74</v>
      </c>
      <c r="Q2" s="33" t="s">
        <v>406</v>
      </c>
      <c r="R2" s="33" t="s">
        <v>379</v>
      </c>
      <c r="S2" s="33" t="s">
        <v>407</v>
      </c>
      <c r="T2" s="33" t="s">
        <v>151</v>
      </c>
      <c r="U2" s="33" t="s">
        <v>408</v>
      </c>
      <c r="V2" s="33" t="s">
        <v>409</v>
      </c>
      <c r="W2" s="33" t="s">
        <v>410</v>
      </c>
      <c r="X2" s="33" t="s">
        <v>411</v>
      </c>
      <c r="Y2" s="33" t="s">
        <v>412</v>
      </c>
      <c r="Z2" s="33" t="s">
        <v>413</v>
      </c>
      <c r="AA2" s="33" t="s">
        <v>414</v>
      </c>
    </row>
    <row r="3" spans="1:31" ht="26.25" customHeight="1" thickBot="1" x14ac:dyDescent="0.35">
      <c r="A3" s="316" t="s">
        <v>92</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row>
    <row r="4" spans="1:31" ht="17.25" customHeight="1" thickBot="1" x14ac:dyDescent="0.35">
      <c r="A4" s="12" t="s">
        <v>14</v>
      </c>
      <c r="B4" s="49">
        <f>vulpersonas!B12</f>
        <v>0.7142857142857143</v>
      </c>
      <c r="C4" s="49">
        <f>vulpersonas!C12</f>
        <v>0.7142857142857143</v>
      </c>
      <c r="D4" s="49">
        <f>vulpersonas!D12</f>
        <v>0.7142857142857143</v>
      </c>
      <c r="E4" s="49">
        <f>vulpersonas!E12</f>
        <v>0.7142857142857143</v>
      </c>
      <c r="F4" s="49">
        <f>vulpersonas!F12</f>
        <v>0.7142857142857143</v>
      </c>
      <c r="G4" s="49">
        <f>vulpersonas!G12</f>
        <v>0.7142857142857143</v>
      </c>
      <c r="H4" s="49">
        <f>vulpersonas!H12</f>
        <v>0.7142857142857143</v>
      </c>
      <c r="I4" s="49">
        <f>vulpersonas!I12</f>
        <v>0.7142857142857143</v>
      </c>
      <c r="J4" s="49">
        <f>vulpersonas!J12</f>
        <v>0.7142857142857143</v>
      </c>
      <c r="K4" s="49">
        <f>vulpersonas!K12</f>
        <v>0.7142857142857143</v>
      </c>
      <c r="L4" s="49">
        <f>vulpersonas!L12</f>
        <v>0.7142857142857143</v>
      </c>
      <c r="M4" s="49">
        <f>vulpersonas!M12</f>
        <v>0.7142857142857143</v>
      </c>
      <c r="N4" s="49">
        <f>vulpersonas!N12</f>
        <v>0.7142857142857143</v>
      </c>
      <c r="O4" s="49">
        <f>vulpersonas!O12</f>
        <v>0.7142857142857143</v>
      </c>
      <c r="P4" s="49">
        <f>vulpersonas!P12</f>
        <v>0.7142857142857143</v>
      </c>
      <c r="Q4" s="49">
        <f>vulpersonas!Q12</f>
        <v>0.7142857142857143</v>
      </c>
      <c r="R4" s="49">
        <f>vulpersonas!R12</f>
        <v>0.7142857142857143</v>
      </c>
      <c r="S4" s="49">
        <f>vulpersonas!S12</f>
        <v>0.7142857142857143</v>
      </c>
      <c r="T4" s="49">
        <f>vulpersonas!T12</f>
        <v>0.7142857142857143</v>
      </c>
      <c r="U4" s="49">
        <f>vulpersonas!U12</f>
        <v>0.7142857142857143</v>
      </c>
      <c r="V4" s="49">
        <f>vulpersonas!V12</f>
        <v>0.7142857142857143</v>
      </c>
      <c r="W4" s="49">
        <f>vulpersonas!W12</f>
        <v>0.7142857142857143</v>
      </c>
      <c r="X4" s="49">
        <f>vulpersonas!X12</f>
        <v>0.7142857142857143</v>
      </c>
      <c r="Y4" s="49">
        <f>vulpersonas!Y12</f>
        <v>0.7142857142857143</v>
      </c>
      <c r="Z4" s="49">
        <f>vulpersonas!Z12</f>
        <v>0.7142857142857143</v>
      </c>
      <c r="AA4" s="49">
        <f>vulpersonas!AA12</f>
        <v>0.7142857142857143</v>
      </c>
      <c r="AC4" s="36" t="s">
        <v>490</v>
      </c>
      <c r="AD4" s="36" t="s">
        <v>478</v>
      </c>
      <c r="AE4" s="37" t="s">
        <v>10</v>
      </c>
    </row>
    <row r="5" spans="1:31" ht="17.25" customHeight="1" thickBot="1" x14ac:dyDescent="0.35">
      <c r="A5" s="12" t="s">
        <v>15</v>
      </c>
      <c r="B5" s="49">
        <f>vulpersonas!B25</f>
        <v>0.54545454545454541</v>
      </c>
      <c r="C5" s="49">
        <f>vulpersonas!C25</f>
        <v>0.54545454545454541</v>
      </c>
      <c r="D5" s="49">
        <f>vulpersonas!D25</f>
        <v>0.54545454545454541</v>
      </c>
      <c r="E5" s="49">
        <f>vulpersonas!E25</f>
        <v>0.54545454545454541</v>
      </c>
      <c r="F5" s="49">
        <f>vulpersonas!F25</f>
        <v>0.54545454545454541</v>
      </c>
      <c r="G5" s="49">
        <f>vulpersonas!G25</f>
        <v>0.54545454545454541</v>
      </c>
      <c r="H5" s="49">
        <f>vulpersonas!H25</f>
        <v>0.54545454545454541</v>
      </c>
      <c r="I5" s="49">
        <f>vulpersonas!I25</f>
        <v>0.54545454545454541</v>
      </c>
      <c r="J5" s="49">
        <f>vulpersonas!J25</f>
        <v>0.54545454545454541</v>
      </c>
      <c r="K5" s="49">
        <f>vulpersonas!K25</f>
        <v>0.54545454545454541</v>
      </c>
      <c r="L5" s="49">
        <f>vulpersonas!L25</f>
        <v>0.54545454545454541</v>
      </c>
      <c r="M5" s="49">
        <f>vulpersonas!M25</f>
        <v>0.54545454545454541</v>
      </c>
      <c r="N5" s="49">
        <f>vulpersonas!N25</f>
        <v>0.54545454545454541</v>
      </c>
      <c r="O5" s="49">
        <f>vulpersonas!O25</f>
        <v>0.54545454545454541</v>
      </c>
      <c r="P5" s="49">
        <f>vulpersonas!P25</f>
        <v>0.54545454545454541</v>
      </c>
      <c r="Q5" s="49">
        <f>vulpersonas!Q25</f>
        <v>0.54545454545454541</v>
      </c>
      <c r="R5" s="49">
        <f>vulpersonas!R25</f>
        <v>0.54545454545454541</v>
      </c>
      <c r="S5" s="49">
        <f>vulpersonas!S25</f>
        <v>0.54545454545454541</v>
      </c>
      <c r="T5" s="49">
        <f>vulpersonas!T25</f>
        <v>0.54545454545454541</v>
      </c>
      <c r="U5" s="49">
        <f>vulpersonas!U25</f>
        <v>0.54545454545454541</v>
      </c>
      <c r="V5" s="49">
        <f>vulpersonas!V25</f>
        <v>0.54545454545454541</v>
      </c>
      <c r="W5" s="49">
        <f>vulpersonas!W25</f>
        <v>0.54545454545454541</v>
      </c>
      <c r="X5" s="49">
        <f>vulpersonas!X25</f>
        <v>0.54545454545454541</v>
      </c>
      <c r="Y5" s="49">
        <f>vulpersonas!Y25</f>
        <v>0.54545454545454541</v>
      </c>
      <c r="Z5" s="49">
        <f>vulpersonas!Z25</f>
        <v>0.54545454545454541</v>
      </c>
      <c r="AA5" s="49">
        <f>vulpersonas!AA25</f>
        <v>0.54545454545454541</v>
      </c>
      <c r="AC5" s="38" t="s">
        <v>482</v>
      </c>
      <c r="AD5" s="30" t="s">
        <v>481</v>
      </c>
      <c r="AE5" s="41" t="s">
        <v>94</v>
      </c>
    </row>
    <row r="6" spans="1:31" ht="16.5" customHeight="1" thickBot="1" x14ac:dyDescent="0.35">
      <c r="A6" s="12" t="s">
        <v>16</v>
      </c>
      <c r="B6" s="49">
        <f>vulpersonas!B31</f>
        <v>0.5</v>
      </c>
      <c r="C6" s="49">
        <f>vulpersonas!C31</f>
        <v>0.5</v>
      </c>
      <c r="D6" s="49">
        <f>vulpersonas!D31</f>
        <v>0.5</v>
      </c>
      <c r="E6" s="49">
        <f>vulpersonas!E31</f>
        <v>0.5</v>
      </c>
      <c r="F6" s="49">
        <f>vulpersonas!F31</f>
        <v>0.5</v>
      </c>
      <c r="G6" s="49">
        <f>vulpersonas!G31</f>
        <v>0.5</v>
      </c>
      <c r="H6" s="49">
        <f>vulpersonas!H31</f>
        <v>0.5</v>
      </c>
      <c r="I6" s="49">
        <f>vulpersonas!I31</f>
        <v>0.5</v>
      </c>
      <c r="J6" s="49">
        <f>vulpersonas!J31</f>
        <v>0.5</v>
      </c>
      <c r="K6" s="49">
        <f>vulpersonas!K31</f>
        <v>0.5</v>
      </c>
      <c r="L6" s="49">
        <f>vulpersonas!L31</f>
        <v>0.5</v>
      </c>
      <c r="M6" s="49">
        <f>vulpersonas!M31</f>
        <v>0.5</v>
      </c>
      <c r="N6" s="49">
        <f>vulpersonas!N31</f>
        <v>0.5</v>
      </c>
      <c r="O6" s="49">
        <f>vulpersonas!O31</f>
        <v>0.5</v>
      </c>
      <c r="P6" s="49">
        <f>vulpersonas!P31</f>
        <v>0.5</v>
      </c>
      <c r="Q6" s="49">
        <f>vulpersonas!Q31</f>
        <v>0.5</v>
      </c>
      <c r="R6" s="49">
        <f>vulpersonas!R31</f>
        <v>0.5</v>
      </c>
      <c r="S6" s="49">
        <f>vulpersonas!S31</f>
        <v>0.5</v>
      </c>
      <c r="T6" s="49">
        <f>vulpersonas!T31</f>
        <v>0.5</v>
      </c>
      <c r="U6" s="49">
        <f>vulpersonas!U31</f>
        <v>0.5</v>
      </c>
      <c r="V6" s="49">
        <f>vulpersonas!V31</f>
        <v>0.5</v>
      </c>
      <c r="W6" s="49">
        <f>vulpersonas!W31</f>
        <v>0.5</v>
      </c>
      <c r="X6" s="49">
        <f>vulpersonas!X31</f>
        <v>0.5</v>
      </c>
      <c r="Y6" s="49">
        <f>vulpersonas!Y31</f>
        <v>0.5</v>
      </c>
      <c r="Z6" s="49">
        <f>vulpersonas!Z31</f>
        <v>0.5</v>
      </c>
      <c r="AA6" s="49">
        <f>vulpersonas!AA31</f>
        <v>0.5</v>
      </c>
      <c r="AC6" s="38" t="s">
        <v>483</v>
      </c>
      <c r="AD6" s="29" t="s">
        <v>480</v>
      </c>
      <c r="AE6" s="40" t="s">
        <v>94</v>
      </c>
    </row>
    <row r="7" spans="1:31" ht="24" customHeight="1" thickBot="1" x14ac:dyDescent="0.35">
      <c r="A7" s="120" t="s">
        <v>93</v>
      </c>
      <c r="B7" s="130">
        <f t="shared" ref="B7:AA7" si="0">SUM(B4:B6)</f>
        <v>1.7597402597402598</v>
      </c>
      <c r="C7" s="130">
        <f t="shared" si="0"/>
        <v>1.7597402597402598</v>
      </c>
      <c r="D7" s="130">
        <f t="shared" si="0"/>
        <v>1.7597402597402598</v>
      </c>
      <c r="E7" s="130">
        <f t="shared" si="0"/>
        <v>1.7597402597402598</v>
      </c>
      <c r="F7" s="130">
        <f t="shared" si="0"/>
        <v>1.7597402597402598</v>
      </c>
      <c r="G7" s="130">
        <f t="shared" si="0"/>
        <v>1.7597402597402598</v>
      </c>
      <c r="H7" s="130">
        <f t="shared" si="0"/>
        <v>1.7597402597402598</v>
      </c>
      <c r="I7" s="130">
        <f t="shared" si="0"/>
        <v>1.7597402597402598</v>
      </c>
      <c r="J7" s="130">
        <f t="shared" si="0"/>
        <v>1.7597402597402598</v>
      </c>
      <c r="K7" s="130">
        <f t="shared" si="0"/>
        <v>1.7597402597402598</v>
      </c>
      <c r="L7" s="130">
        <f t="shared" si="0"/>
        <v>1.7597402597402598</v>
      </c>
      <c r="M7" s="130">
        <f t="shared" si="0"/>
        <v>1.7597402597402598</v>
      </c>
      <c r="N7" s="130">
        <f t="shared" si="0"/>
        <v>1.7597402597402598</v>
      </c>
      <c r="O7" s="130">
        <f t="shared" si="0"/>
        <v>1.7597402597402598</v>
      </c>
      <c r="P7" s="130">
        <f t="shared" si="0"/>
        <v>1.7597402597402598</v>
      </c>
      <c r="Q7" s="130">
        <f t="shared" si="0"/>
        <v>1.7597402597402598</v>
      </c>
      <c r="R7" s="130">
        <f t="shared" si="0"/>
        <v>1.7597402597402598</v>
      </c>
      <c r="S7" s="130">
        <f t="shared" si="0"/>
        <v>1.7597402597402598</v>
      </c>
      <c r="T7" s="130">
        <f t="shared" si="0"/>
        <v>1.7597402597402598</v>
      </c>
      <c r="U7" s="130">
        <f t="shared" si="0"/>
        <v>1.7597402597402598</v>
      </c>
      <c r="V7" s="130">
        <f t="shared" si="0"/>
        <v>1.7597402597402598</v>
      </c>
      <c r="W7" s="130">
        <f t="shared" si="0"/>
        <v>1.7597402597402598</v>
      </c>
      <c r="X7" s="130">
        <f t="shared" si="0"/>
        <v>1.7597402597402598</v>
      </c>
      <c r="Y7" s="130">
        <f t="shared" si="0"/>
        <v>1.7597402597402598</v>
      </c>
      <c r="Z7" s="130">
        <f t="shared" si="0"/>
        <v>1.7597402597402598</v>
      </c>
      <c r="AA7" s="130">
        <f t="shared" si="0"/>
        <v>1.7597402597402598</v>
      </c>
      <c r="AC7" s="38" t="s">
        <v>484</v>
      </c>
      <c r="AD7" s="42" t="s">
        <v>479</v>
      </c>
      <c r="AE7" s="39" t="s">
        <v>94</v>
      </c>
    </row>
    <row r="8" spans="1:31" ht="26.25" customHeight="1" x14ac:dyDescent="0.3">
      <c r="A8" s="120" t="s">
        <v>9</v>
      </c>
      <c r="B8" s="34" t="s">
        <v>94</v>
      </c>
      <c r="C8" s="34" t="s">
        <v>94</v>
      </c>
      <c r="D8" s="34" t="s">
        <v>94</v>
      </c>
      <c r="E8" s="34" t="s">
        <v>94</v>
      </c>
      <c r="F8" s="34" t="s">
        <v>94</v>
      </c>
      <c r="G8" s="34" t="s">
        <v>94</v>
      </c>
      <c r="H8" s="34" t="s">
        <v>94</v>
      </c>
      <c r="I8" s="34" t="s">
        <v>94</v>
      </c>
      <c r="J8" s="34" t="s">
        <v>94</v>
      </c>
      <c r="K8" s="34" t="s">
        <v>94</v>
      </c>
      <c r="L8" s="34" t="s">
        <v>94</v>
      </c>
      <c r="M8" s="34" t="s">
        <v>94</v>
      </c>
      <c r="N8" s="34" t="s">
        <v>94</v>
      </c>
      <c r="O8" s="34" t="s">
        <v>94</v>
      </c>
      <c r="P8" s="34" t="s">
        <v>94</v>
      </c>
      <c r="Q8" s="34" t="s">
        <v>94</v>
      </c>
      <c r="R8" s="34" t="s">
        <v>94</v>
      </c>
      <c r="S8" s="34" t="s">
        <v>94</v>
      </c>
      <c r="T8" s="34" t="s">
        <v>94</v>
      </c>
      <c r="U8" s="34" t="s">
        <v>94</v>
      </c>
      <c r="V8" s="34" t="s">
        <v>94</v>
      </c>
      <c r="W8" s="34" t="s">
        <v>94</v>
      </c>
      <c r="X8" s="34" t="s">
        <v>94</v>
      </c>
      <c r="Y8" s="34" t="s">
        <v>94</v>
      </c>
      <c r="Z8" s="34" t="s">
        <v>94</v>
      </c>
      <c r="AA8" s="34" t="s">
        <v>94</v>
      </c>
    </row>
    <row r="9" spans="1:31" ht="26.25" customHeight="1" x14ac:dyDescent="0.3">
      <c r="A9" s="316" t="s">
        <v>95</v>
      </c>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row>
    <row r="10" spans="1:31" x14ac:dyDescent="0.3">
      <c r="A10" s="14" t="s">
        <v>17</v>
      </c>
      <c r="B10" s="49">
        <f>vulrecursos!B11</f>
        <v>0.25</v>
      </c>
      <c r="C10" s="49">
        <f>vulrecursos!C11</f>
        <v>0.1</v>
      </c>
      <c r="D10" s="49">
        <f>vulrecursos!D11</f>
        <v>0.33333333333333331</v>
      </c>
      <c r="E10" s="49">
        <f>vulrecursos!E11</f>
        <v>0.3</v>
      </c>
      <c r="F10" s="49">
        <f>vulrecursos!F11</f>
        <v>0.25</v>
      </c>
      <c r="G10" s="49">
        <f>vulrecursos!G11</f>
        <v>0.41666666666666669</v>
      </c>
      <c r="H10" s="49">
        <f>vulrecursos!H11</f>
        <v>0.25</v>
      </c>
      <c r="I10" s="49">
        <f>vulrecursos!I11</f>
        <v>0.33333333333333331</v>
      </c>
      <c r="J10" s="49">
        <f>vulrecursos!J11</f>
        <v>0.41666666666666669</v>
      </c>
      <c r="K10" s="49">
        <f>vulrecursos!K11</f>
        <v>0.33333333333333331</v>
      </c>
      <c r="L10" s="49">
        <f>vulrecursos!L11</f>
        <v>0.2</v>
      </c>
      <c r="M10" s="49">
        <f>vulrecursos!M11</f>
        <v>0.33333333333333331</v>
      </c>
      <c r="N10" s="49">
        <f>vulrecursos!N11</f>
        <v>0.41666666666666669</v>
      </c>
      <c r="O10" s="49">
        <f>vulrecursos!O11</f>
        <v>0.41666666666666669</v>
      </c>
      <c r="P10" s="49">
        <f>vulrecursos!P11</f>
        <v>0.5</v>
      </c>
      <c r="Q10" s="49">
        <f>vulrecursos!Q11</f>
        <v>0.3</v>
      </c>
      <c r="R10" s="49">
        <f>vulrecursos!R11</f>
        <v>0.41666666666666669</v>
      </c>
      <c r="S10" s="49">
        <f>vulrecursos!S11</f>
        <v>0.41666666666666669</v>
      </c>
      <c r="T10" s="49">
        <f>vulrecursos!T11</f>
        <v>0.41666666666666669</v>
      </c>
      <c r="U10" s="49">
        <f>vulrecursos!U11</f>
        <v>0.5</v>
      </c>
      <c r="V10" s="49">
        <f>vulrecursos!V11</f>
        <v>0.5</v>
      </c>
      <c r="W10" s="49">
        <f>vulrecursos!W11</f>
        <v>0.33333333333333331</v>
      </c>
      <c r="X10" s="49">
        <f>vulrecursos!X11</f>
        <v>0.33333333333333331</v>
      </c>
      <c r="Y10" s="49">
        <f>vulrecursos!Y11</f>
        <v>0.33333333333333331</v>
      </c>
      <c r="Z10" s="49">
        <f>vulrecursos!Z11</f>
        <v>0.41666666666666669</v>
      </c>
      <c r="AA10" s="49">
        <f>vulrecursos!AA11</f>
        <v>0.41666666666666669</v>
      </c>
    </row>
    <row r="11" spans="1:31" x14ac:dyDescent="0.3">
      <c r="A11" s="14" t="s">
        <v>18</v>
      </c>
      <c r="B11" s="49">
        <f>vulrecursos!B20</f>
        <v>0.5</v>
      </c>
      <c r="C11" s="49">
        <f>vulrecursos!C20</f>
        <v>0.5</v>
      </c>
      <c r="D11" s="49">
        <f>vulrecursos!D20</f>
        <v>0.33333333333333331</v>
      </c>
      <c r="E11" s="49">
        <f>vulrecursos!E20</f>
        <v>0.66666666666666663</v>
      </c>
      <c r="F11" s="49">
        <f>vulrecursos!F20</f>
        <v>0.66666666666666663</v>
      </c>
      <c r="G11" s="49">
        <f>vulrecursos!G20</f>
        <v>0.33333333333333331</v>
      </c>
      <c r="H11" s="49">
        <f>vulrecursos!H20</f>
        <v>0.66666666666666663</v>
      </c>
      <c r="I11" s="49">
        <f>vulrecursos!I20</f>
        <v>0.4</v>
      </c>
      <c r="J11" s="49">
        <f>vulrecursos!J20</f>
        <v>0.4</v>
      </c>
      <c r="K11" s="49">
        <f>vulrecursos!K20</f>
        <v>0.33333333333333331</v>
      </c>
      <c r="L11" s="49">
        <f>vulrecursos!L20</f>
        <v>1</v>
      </c>
      <c r="M11" s="49">
        <f>vulrecursos!M20</f>
        <v>0.5</v>
      </c>
      <c r="N11" s="49">
        <f>vulrecursos!N20</f>
        <v>0.33333333333333331</v>
      </c>
      <c r="O11" s="49">
        <f>vulrecursos!O20</f>
        <v>0.75</v>
      </c>
      <c r="P11" s="49">
        <f>vulrecursos!P20</f>
        <v>1</v>
      </c>
      <c r="Q11" s="49">
        <f>vulrecursos!Q20</f>
        <v>0.6</v>
      </c>
      <c r="R11" s="49">
        <f>vulrecursos!R20</f>
        <v>0.6</v>
      </c>
      <c r="S11" s="49">
        <f>vulrecursos!S20</f>
        <v>0.5</v>
      </c>
      <c r="T11" s="49">
        <f>vulrecursos!T20</f>
        <v>0.5</v>
      </c>
      <c r="U11" s="49">
        <f>vulrecursos!U20</f>
        <v>0.66666666666666663</v>
      </c>
      <c r="V11" s="49">
        <f>vulrecursos!V20</f>
        <v>0.66666666666666663</v>
      </c>
      <c r="W11" s="49">
        <f>vulrecursos!W20</f>
        <v>0.66666666666666663</v>
      </c>
      <c r="X11" s="49">
        <f>vulrecursos!X20</f>
        <v>0.66666666666666663</v>
      </c>
      <c r="Y11" s="49">
        <f>vulrecursos!Y20</f>
        <v>0.66666666666666663</v>
      </c>
      <c r="Z11" s="49">
        <f>vulrecursos!Z20</f>
        <v>0.66666666666666663</v>
      </c>
      <c r="AA11" s="49">
        <f>vulrecursos!AA20</f>
        <v>0.66666666666666663</v>
      </c>
    </row>
    <row r="12" spans="1:31" x14ac:dyDescent="0.3">
      <c r="A12" s="20" t="s">
        <v>19</v>
      </c>
      <c r="B12" s="50">
        <f>vulrecursos!B29</f>
        <v>0.375</v>
      </c>
      <c r="C12" s="50">
        <f>vulrecursos!C29</f>
        <v>0.33333333333333331</v>
      </c>
      <c r="D12" s="50">
        <f>vulrecursos!D29</f>
        <v>0.35714285714285715</v>
      </c>
      <c r="E12" s="50">
        <f>vulrecursos!E29</f>
        <v>0.35714285714285715</v>
      </c>
      <c r="F12" s="50">
        <f>vulrecursos!F29</f>
        <v>0.4</v>
      </c>
      <c r="G12" s="50">
        <f>vulrecursos!G29</f>
        <v>0.35714285714285715</v>
      </c>
      <c r="H12" s="50">
        <f>vulrecursos!H29</f>
        <v>0.4</v>
      </c>
      <c r="I12" s="50">
        <f>vulrecursos!I29</f>
        <v>0.35714285714285715</v>
      </c>
      <c r="J12" s="50">
        <f>vulrecursos!J29</f>
        <v>0.35714285714285715</v>
      </c>
      <c r="K12" s="50">
        <f>vulrecursos!K29</f>
        <v>0.35714285714285715</v>
      </c>
      <c r="L12" s="50">
        <f>vulrecursos!L29</f>
        <v>0.41666666666666669</v>
      </c>
      <c r="M12" s="50">
        <f>vulrecursos!M29</f>
        <v>0.4</v>
      </c>
      <c r="N12" s="50">
        <f>vulrecursos!N29</f>
        <v>0.35714285714285715</v>
      </c>
      <c r="O12" s="50">
        <f>vulrecursos!O29</f>
        <v>0.35714285714285715</v>
      </c>
      <c r="P12" s="50">
        <f>vulrecursos!P29</f>
        <v>0.5</v>
      </c>
      <c r="Q12" s="50">
        <f>vulrecursos!Q29</f>
        <v>0.35714285714285715</v>
      </c>
      <c r="R12" s="50">
        <f>vulrecursos!R29</f>
        <v>0.35714285714285715</v>
      </c>
      <c r="S12" s="50">
        <f>vulrecursos!S29</f>
        <v>0.35714285714285715</v>
      </c>
      <c r="T12" s="50">
        <f>vulrecursos!T29</f>
        <v>0.35714285714285715</v>
      </c>
      <c r="U12" s="50">
        <f>vulrecursos!U29</f>
        <v>0.4</v>
      </c>
      <c r="V12" s="50">
        <f>vulrecursos!V29</f>
        <v>0.4</v>
      </c>
      <c r="W12" s="50">
        <f>vulrecursos!W29</f>
        <v>0.35714285714285715</v>
      </c>
      <c r="X12" s="50">
        <f>vulrecursos!X29</f>
        <v>0.35714285714285715</v>
      </c>
      <c r="Y12" s="50">
        <f>vulrecursos!Y29</f>
        <v>0.35714285714285715</v>
      </c>
      <c r="Z12" s="50">
        <f>vulrecursos!Z29</f>
        <v>0.35714285714285715</v>
      </c>
      <c r="AA12" s="50">
        <f>vulrecursos!AA29</f>
        <v>0.35714285714285715</v>
      </c>
    </row>
    <row r="13" spans="1:31" x14ac:dyDescent="0.3">
      <c r="A13" s="120" t="s">
        <v>96</v>
      </c>
      <c r="B13" s="130">
        <f t="shared" ref="B13:AA13" si="1">SUM(B10:B12)</f>
        <v>1.125</v>
      </c>
      <c r="C13" s="130">
        <f t="shared" si="1"/>
        <v>0.93333333333333335</v>
      </c>
      <c r="D13" s="130">
        <f t="shared" si="1"/>
        <v>1.0238095238095237</v>
      </c>
      <c r="E13" s="130">
        <f t="shared" si="1"/>
        <v>1.3238095238095238</v>
      </c>
      <c r="F13" s="130">
        <f t="shared" si="1"/>
        <v>1.3166666666666667</v>
      </c>
      <c r="G13" s="130">
        <f t="shared" si="1"/>
        <v>1.1071428571428572</v>
      </c>
      <c r="H13" s="130">
        <f t="shared" si="1"/>
        <v>1.3166666666666667</v>
      </c>
      <c r="I13" s="130">
        <f t="shared" si="1"/>
        <v>1.0904761904761906</v>
      </c>
      <c r="J13" s="130">
        <f t="shared" si="1"/>
        <v>1.1738095238095239</v>
      </c>
      <c r="K13" s="130">
        <f t="shared" si="1"/>
        <v>1.0238095238095237</v>
      </c>
      <c r="L13" s="130">
        <f t="shared" si="1"/>
        <v>1.6166666666666667</v>
      </c>
      <c r="M13" s="130">
        <f t="shared" si="1"/>
        <v>1.2333333333333334</v>
      </c>
      <c r="N13" s="130">
        <f t="shared" si="1"/>
        <v>1.1071428571428572</v>
      </c>
      <c r="O13" s="130">
        <f t="shared" si="1"/>
        <v>1.5238095238095239</v>
      </c>
      <c r="P13" s="130">
        <f t="shared" si="1"/>
        <v>2</v>
      </c>
      <c r="Q13" s="130">
        <f t="shared" si="1"/>
        <v>1.2571428571428571</v>
      </c>
      <c r="R13" s="130">
        <f t="shared" si="1"/>
        <v>1.3738095238095238</v>
      </c>
      <c r="S13" s="130">
        <f t="shared" si="1"/>
        <v>1.2738095238095239</v>
      </c>
      <c r="T13" s="130">
        <f t="shared" si="1"/>
        <v>1.2738095238095239</v>
      </c>
      <c r="U13" s="130">
        <f t="shared" si="1"/>
        <v>1.5666666666666664</v>
      </c>
      <c r="V13" s="130">
        <f t="shared" si="1"/>
        <v>1.5666666666666664</v>
      </c>
      <c r="W13" s="130">
        <f t="shared" si="1"/>
        <v>1.3571428571428572</v>
      </c>
      <c r="X13" s="130">
        <f t="shared" si="1"/>
        <v>1.3571428571428572</v>
      </c>
      <c r="Y13" s="130">
        <f t="shared" si="1"/>
        <v>1.3571428571428572</v>
      </c>
      <c r="Z13" s="130">
        <f t="shared" si="1"/>
        <v>1.4404761904761905</v>
      </c>
      <c r="AA13" s="130">
        <f t="shared" si="1"/>
        <v>1.4404761904761905</v>
      </c>
    </row>
    <row r="14" spans="1:31" ht="26.25" customHeight="1" x14ac:dyDescent="0.3">
      <c r="A14" s="120" t="s">
        <v>9</v>
      </c>
      <c r="B14" s="34" t="s">
        <v>94</v>
      </c>
      <c r="C14" s="41" t="s">
        <v>94</v>
      </c>
      <c r="D14" s="34" t="s">
        <v>94</v>
      </c>
      <c r="E14" s="34" t="s">
        <v>94</v>
      </c>
      <c r="F14" s="34" t="s">
        <v>94</v>
      </c>
      <c r="G14" s="34" t="s">
        <v>94</v>
      </c>
      <c r="H14" s="34" t="s">
        <v>94</v>
      </c>
      <c r="I14" s="34" t="s">
        <v>94</v>
      </c>
      <c r="J14" s="34" t="s">
        <v>94</v>
      </c>
      <c r="K14" s="34" t="s">
        <v>94</v>
      </c>
      <c r="L14" s="34" t="s">
        <v>94</v>
      </c>
      <c r="M14" s="34" t="s">
        <v>94</v>
      </c>
      <c r="N14" s="34" t="s">
        <v>94</v>
      </c>
      <c r="O14" s="34" t="s">
        <v>94</v>
      </c>
      <c r="P14" s="34" t="s">
        <v>94</v>
      </c>
      <c r="Q14" s="34" t="s">
        <v>94</v>
      </c>
      <c r="R14" s="34" t="s">
        <v>94</v>
      </c>
      <c r="S14" s="34" t="s">
        <v>94</v>
      </c>
      <c r="T14" s="34" t="s">
        <v>94</v>
      </c>
      <c r="U14" s="34" t="s">
        <v>94</v>
      </c>
      <c r="V14" s="34" t="s">
        <v>94</v>
      </c>
      <c r="W14" s="34" t="s">
        <v>94</v>
      </c>
      <c r="X14" s="34" t="s">
        <v>94</v>
      </c>
      <c r="Y14" s="34" t="s">
        <v>94</v>
      </c>
      <c r="Z14" s="34" t="s">
        <v>94</v>
      </c>
      <c r="AA14" s="34" t="s">
        <v>94</v>
      </c>
    </row>
    <row r="15" spans="1:31" ht="26.25" customHeight="1" x14ac:dyDescent="0.3">
      <c r="A15" s="316" t="s">
        <v>97</v>
      </c>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row>
    <row r="16" spans="1:31" x14ac:dyDescent="0.3">
      <c r="A16" s="14" t="s">
        <v>98</v>
      </c>
      <c r="B16" s="49">
        <f>vulsistemas!B11</f>
        <v>0.91666666666666663</v>
      </c>
      <c r="C16" s="49">
        <f>vulsistemas!C11</f>
        <v>1</v>
      </c>
      <c r="D16" s="49">
        <f>vulsistemas!D11</f>
        <v>0.5</v>
      </c>
      <c r="E16" s="49">
        <f>vulsistemas!E11</f>
        <v>0.875</v>
      </c>
      <c r="F16" s="49">
        <f>vulsistemas!F11</f>
        <v>0.5</v>
      </c>
      <c r="G16" s="49">
        <f>vulsistemas!G11</f>
        <v>0.9</v>
      </c>
      <c r="H16" s="49">
        <f>vulsistemas!H11</f>
        <v>0.5</v>
      </c>
      <c r="I16" s="49">
        <f>vulsistemas!I11</f>
        <v>0.83333333333333337</v>
      </c>
      <c r="J16" s="49">
        <f>vulsistemas!J11</f>
        <v>0.875</v>
      </c>
      <c r="K16" s="49">
        <f>vulsistemas!K11</f>
        <v>0.875</v>
      </c>
      <c r="L16" s="49">
        <f>vulsistemas!L11</f>
        <v>0.83333333333333337</v>
      </c>
      <c r="M16" s="49">
        <f>vulsistemas!M11</f>
        <v>0.5</v>
      </c>
      <c r="N16" s="49">
        <f>vulsistemas!N11</f>
        <v>0.9</v>
      </c>
      <c r="O16" s="49">
        <f>vulsistemas!O11</f>
        <v>0.5</v>
      </c>
      <c r="P16" s="49">
        <f>vulsistemas!P11</f>
        <v>0.5</v>
      </c>
      <c r="Q16" s="49">
        <f>vulsistemas!Q11</f>
        <v>0.75</v>
      </c>
      <c r="R16" s="49">
        <f>vulsistemas!R11</f>
        <v>0.91666666666666663</v>
      </c>
      <c r="S16" s="49">
        <f>vulsistemas!S11</f>
        <v>0.875</v>
      </c>
      <c r="T16" s="49">
        <f>vulsistemas!T11</f>
        <v>0.875</v>
      </c>
      <c r="U16" s="49">
        <f>vulsistemas!U11</f>
        <v>0.83333333333333337</v>
      </c>
      <c r="V16" s="49">
        <f>vulsistemas!V11</f>
        <v>0.83333333333333337</v>
      </c>
      <c r="W16" s="49">
        <f>vulsistemas!W11</f>
        <v>0.9</v>
      </c>
      <c r="X16" s="49">
        <f>vulsistemas!X11</f>
        <v>0.9</v>
      </c>
      <c r="Y16" s="49">
        <f>vulsistemas!Y11</f>
        <v>0.9</v>
      </c>
      <c r="Z16" s="49">
        <f>vulsistemas!Z11</f>
        <v>0.9</v>
      </c>
      <c r="AA16" s="49">
        <f>vulsistemas!AA11</f>
        <v>0.9</v>
      </c>
    </row>
    <row r="17" spans="1:27" x14ac:dyDescent="0.3">
      <c r="A17" s="14" t="s">
        <v>99</v>
      </c>
      <c r="B17" s="49">
        <f>vulsistemas!B18</f>
        <v>0.375</v>
      </c>
      <c r="C17" s="49">
        <f>vulsistemas!C18</f>
        <v>0.375</v>
      </c>
      <c r="D17" s="49">
        <f>vulsistemas!D18</f>
        <v>0.3</v>
      </c>
      <c r="E17" s="49">
        <f>vulsistemas!E18</f>
        <v>0.3</v>
      </c>
      <c r="F17" s="49">
        <f>vulsistemas!F18</f>
        <v>0.16666666666666666</v>
      </c>
      <c r="G17" s="49">
        <f>vulsistemas!G18</f>
        <v>0.3</v>
      </c>
      <c r="H17" s="49">
        <f>vulsistemas!H18</f>
        <v>0.16666666666666666</v>
      </c>
      <c r="I17" s="49">
        <f>vulsistemas!I18</f>
        <v>0.3</v>
      </c>
      <c r="J17" s="49">
        <f>vulsistemas!J18</f>
        <v>0.3</v>
      </c>
      <c r="K17" s="49">
        <f>vulsistemas!K18</f>
        <v>0.3</v>
      </c>
      <c r="L17" s="49">
        <f>vulsistemas!L18</f>
        <v>0.5</v>
      </c>
      <c r="M17" s="49">
        <f>vulsistemas!M18</f>
        <v>0.16666666666666666</v>
      </c>
      <c r="N17" s="49">
        <f>vulsistemas!N18</f>
        <v>0.3</v>
      </c>
      <c r="O17" s="49">
        <f>vulsistemas!O18</f>
        <v>0.375</v>
      </c>
      <c r="P17" s="49">
        <f>vulsistemas!P18</f>
        <v>0.25</v>
      </c>
      <c r="Q17" s="49">
        <f>vulsistemas!Q18</f>
        <v>0.375</v>
      </c>
      <c r="R17" s="49">
        <f>vulsistemas!R18</f>
        <v>0.3</v>
      </c>
      <c r="S17" s="49">
        <f>vulsistemas!S18</f>
        <v>0.3</v>
      </c>
      <c r="T17" s="49">
        <f>vulsistemas!T18</f>
        <v>0.3</v>
      </c>
      <c r="U17" s="49">
        <f>vulsistemas!U18</f>
        <v>0.16666666666666666</v>
      </c>
      <c r="V17" s="49">
        <f>vulsistemas!V18</f>
        <v>0.16666666666666666</v>
      </c>
      <c r="W17" s="49">
        <f>vulsistemas!W18</f>
        <v>0.375</v>
      </c>
      <c r="X17" s="49">
        <f>vulsistemas!X18</f>
        <v>0.375</v>
      </c>
      <c r="Y17" s="49">
        <f>vulsistemas!Y18</f>
        <v>0.375</v>
      </c>
      <c r="Z17" s="49">
        <f>vulsistemas!Z18</f>
        <v>0.375</v>
      </c>
      <c r="AA17" s="49">
        <f>vulsistemas!AA18</f>
        <v>0.375</v>
      </c>
    </row>
    <row r="18" spans="1:27" x14ac:dyDescent="0.3">
      <c r="A18" s="14" t="s">
        <v>20</v>
      </c>
      <c r="B18" s="49">
        <f>vulsistemas!B25</f>
        <v>1</v>
      </c>
      <c r="C18" s="49">
        <f>vulsistemas!C25</f>
        <v>1</v>
      </c>
      <c r="D18" s="49">
        <f>vulsistemas!D25</f>
        <v>1</v>
      </c>
      <c r="E18" s="49">
        <f>vulsistemas!E25</f>
        <v>1</v>
      </c>
      <c r="F18" s="49">
        <f>vulsistemas!F25</f>
        <v>1</v>
      </c>
      <c r="G18" s="49">
        <f>vulsistemas!G25</f>
        <v>1</v>
      </c>
      <c r="H18" s="49">
        <f>vulsistemas!H25</f>
        <v>1</v>
      </c>
      <c r="I18" s="49">
        <f>vulsistemas!I25</f>
        <v>1</v>
      </c>
      <c r="J18" s="49">
        <f>vulsistemas!J25</f>
        <v>1</v>
      </c>
      <c r="K18" s="49">
        <f>vulsistemas!K25</f>
        <v>1</v>
      </c>
      <c r="L18" s="49">
        <f>vulsistemas!L25</f>
        <v>1</v>
      </c>
      <c r="M18" s="49">
        <f>vulsistemas!M25</f>
        <v>1</v>
      </c>
      <c r="N18" s="49">
        <f>vulsistemas!N25</f>
        <v>1</v>
      </c>
      <c r="O18" s="49">
        <f>vulsistemas!O25</f>
        <v>1</v>
      </c>
      <c r="P18" s="49">
        <f>vulsistemas!P25</f>
        <v>1</v>
      </c>
      <c r="Q18" s="49">
        <f>vulsistemas!Q25</f>
        <v>0.6</v>
      </c>
      <c r="R18" s="49">
        <f>vulsistemas!R25</f>
        <v>1</v>
      </c>
      <c r="S18" s="49">
        <f>vulsistemas!S25</f>
        <v>1</v>
      </c>
      <c r="T18" s="49">
        <f>vulsistemas!T25</f>
        <v>1</v>
      </c>
      <c r="U18" s="49">
        <f>vulsistemas!U25</f>
        <v>1</v>
      </c>
      <c r="V18" s="49">
        <f>vulsistemas!V25</f>
        <v>1</v>
      </c>
      <c r="W18" s="49">
        <f>vulsistemas!W25</f>
        <v>1</v>
      </c>
      <c r="X18" s="49">
        <f>vulsistemas!X25</f>
        <v>1</v>
      </c>
      <c r="Y18" s="49">
        <f>vulsistemas!Y25</f>
        <v>1</v>
      </c>
      <c r="Z18" s="49">
        <f>vulsistemas!Z25</f>
        <v>1</v>
      </c>
      <c r="AA18" s="49">
        <f>vulsistemas!AA25</f>
        <v>1</v>
      </c>
    </row>
    <row r="19" spans="1:27" x14ac:dyDescent="0.3">
      <c r="A19" s="120" t="s">
        <v>100</v>
      </c>
      <c r="B19" s="130">
        <f t="shared" ref="B19:AA19" si="2">SUM(B16:B18)</f>
        <v>2.2916666666666665</v>
      </c>
      <c r="C19" s="130">
        <f t="shared" si="2"/>
        <v>2.375</v>
      </c>
      <c r="D19" s="130">
        <f t="shared" si="2"/>
        <v>1.8</v>
      </c>
      <c r="E19" s="130">
        <f t="shared" si="2"/>
        <v>2.1749999999999998</v>
      </c>
      <c r="F19" s="130">
        <f t="shared" si="2"/>
        <v>1.6666666666666665</v>
      </c>
      <c r="G19" s="130">
        <f t="shared" si="2"/>
        <v>2.2000000000000002</v>
      </c>
      <c r="H19" s="130">
        <f t="shared" si="2"/>
        <v>1.6666666666666665</v>
      </c>
      <c r="I19" s="130">
        <f t="shared" si="2"/>
        <v>2.1333333333333333</v>
      </c>
      <c r="J19" s="130">
        <f t="shared" si="2"/>
        <v>2.1749999999999998</v>
      </c>
      <c r="K19" s="130">
        <f t="shared" si="2"/>
        <v>2.1749999999999998</v>
      </c>
      <c r="L19" s="130">
        <f t="shared" si="2"/>
        <v>2.3333333333333335</v>
      </c>
      <c r="M19" s="130">
        <f t="shared" si="2"/>
        <v>1.6666666666666665</v>
      </c>
      <c r="N19" s="130">
        <f t="shared" si="2"/>
        <v>2.2000000000000002</v>
      </c>
      <c r="O19" s="130">
        <f t="shared" si="2"/>
        <v>1.875</v>
      </c>
      <c r="P19" s="130">
        <f t="shared" si="2"/>
        <v>1.75</v>
      </c>
      <c r="Q19" s="130">
        <f t="shared" si="2"/>
        <v>1.7250000000000001</v>
      </c>
      <c r="R19" s="130">
        <f t="shared" si="2"/>
        <v>2.2166666666666668</v>
      </c>
      <c r="S19" s="130">
        <f t="shared" si="2"/>
        <v>2.1749999999999998</v>
      </c>
      <c r="T19" s="130">
        <f t="shared" si="2"/>
        <v>2.1749999999999998</v>
      </c>
      <c r="U19" s="130">
        <f t="shared" si="2"/>
        <v>2</v>
      </c>
      <c r="V19" s="130">
        <f t="shared" si="2"/>
        <v>2</v>
      </c>
      <c r="W19" s="130">
        <f t="shared" si="2"/>
        <v>2.2749999999999999</v>
      </c>
      <c r="X19" s="130">
        <f t="shared" si="2"/>
        <v>2.2749999999999999</v>
      </c>
      <c r="Y19" s="130">
        <f t="shared" si="2"/>
        <v>2.2749999999999999</v>
      </c>
      <c r="Z19" s="130">
        <f t="shared" si="2"/>
        <v>2.2749999999999999</v>
      </c>
      <c r="AA19" s="130">
        <f t="shared" si="2"/>
        <v>2.2749999999999999</v>
      </c>
    </row>
    <row r="20" spans="1:27" ht="26.25" customHeight="1" x14ac:dyDescent="0.3">
      <c r="A20" s="120" t="s">
        <v>9</v>
      </c>
      <c r="B20" s="35" t="s">
        <v>94</v>
      </c>
      <c r="C20" s="35" t="s">
        <v>94</v>
      </c>
      <c r="D20" s="34" t="s">
        <v>94</v>
      </c>
      <c r="E20" s="35" t="s">
        <v>94</v>
      </c>
      <c r="F20" s="34" t="s">
        <v>94</v>
      </c>
      <c r="G20" s="35" t="s">
        <v>94</v>
      </c>
      <c r="H20" s="34" t="s">
        <v>94</v>
      </c>
      <c r="I20" s="35" t="s">
        <v>94</v>
      </c>
      <c r="J20" s="35" t="s">
        <v>94</v>
      </c>
      <c r="K20" s="35" t="s">
        <v>94</v>
      </c>
      <c r="L20" s="35" t="s">
        <v>94</v>
      </c>
      <c r="M20" s="34" t="s">
        <v>94</v>
      </c>
      <c r="N20" s="35" t="s">
        <v>94</v>
      </c>
      <c r="O20" s="34" t="s">
        <v>94</v>
      </c>
      <c r="P20" s="34" t="s">
        <v>94</v>
      </c>
      <c r="Q20" s="34" t="s">
        <v>94</v>
      </c>
      <c r="R20" s="35" t="s">
        <v>94</v>
      </c>
      <c r="S20" s="34" t="s">
        <v>94</v>
      </c>
      <c r="T20" s="34" t="s">
        <v>94</v>
      </c>
      <c r="U20" s="34" t="s">
        <v>94</v>
      </c>
      <c r="V20" s="34" t="s">
        <v>94</v>
      </c>
      <c r="W20" s="35" t="s">
        <v>94</v>
      </c>
      <c r="X20" s="35" t="s">
        <v>94</v>
      </c>
      <c r="Y20" s="35" t="s">
        <v>94</v>
      </c>
      <c r="Z20" s="35" t="s">
        <v>94</v>
      </c>
      <c r="AA20" s="35" t="s">
        <v>94</v>
      </c>
    </row>
  </sheetData>
  <mergeCells count="4">
    <mergeCell ref="B1:AA1"/>
    <mergeCell ref="A15:AA15"/>
    <mergeCell ref="A9:AA9"/>
    <mergeCell ref="A3:AA3"/>
  </mergeCells>
  <conditionalFormatting sqref="B20">
    <cfRule type="iconSet" priority="99">
      <iconSet iconSet="3Signs">
        <cfvo type="percent" val="0"/>
        <cfvo type="percent" val="33"/>
        <cfvo type="percent" val="67"/>
      </iconSet>
    </cfRule>
    <cfRule type="iconSet" priority="91">
      <iconSet iconSet="3Signs" showValue="0">
        <cfvo type="percent" val="0"/>
        <cfvo type="num" val="&quot;1.1&quot;"/>
        <cfvo type="num" val="0"/>
      </iconSet>
    </cfRule>
    <cfRule type="iconSet" priority="92">
      <iconSet iconSet="3TrafficLights2">
        <cfvo type="percent" val="0"/>
        <cfvo type="percent" val="33"/>
        <cfvo type="percent" val="67"/>
      </iconSet>
    </cfRule>
    <cfRule type="iconSet" priority="93">
      <iconSet iconSet="3Signs">
        <cfvo type="percent" val="0"/>
        <cfvo type="percent" val="33"/>
        <cfvo type="percent" val="67"/>
      </iconSet>
    </cfRule>
    <cfRule type="colorScale" priority="94">
      <colorScale>
        <cfvo type="min"/>
        <cfvo type="percentile" val="50"/>
        <cfvo type="max"/>
        <color rgb="FFF8696B"/>
        <color rgb="FFFFEB84"/>
        <color rgb="FF63BE7B"/>
      </colorScale>
    </cfRule>
    <cfRule type="iconSet" priority="95">
      <iconSet iconSet="3Symbols2" showValue="0" reverse="1">
        <cfvo type="percent" val="0"/>
        <cfvo type="percent" val="&quot;1.1&quot;"/>
        <cfvo type="num" val="&quot;2.1&quot;"/>
      </iconSet>
    </cfRule>
    <cfRule type="iconSet" priority="96">
      <iconSet iconSet="4TrafficLights">
        <cfvo type="percent" val="0"/>
        <cfvo type="percent" val="25"/>
        <cfvo type="percent" val="50"/>
        <cfvo type="percent" val="75"/>
      </iconSet>
    </cfRule>
    <cfRule type="colorScale" priority="88">
      <colorScale>
        <cfvo type="min"/>
        <cfvo type="percentile" val="50"/>
        <cfvo type="max"/>
        <color rgb="FFF8696B"/>
        <color rgb="FFFFEB84"/>
        <color rgb="FF63BE7B"/>
      </colorScale>
    </cfRule>
    <cfRule type="iconSet" priority="97">
      <iconSet iconSet="3Signs" showValue="0">
        <cfvo type="percent" val="0"/>
        <cfvo type="num" val="&quot;1.1&quot;"/>
        <cfvo type="num" val="0"/>
      </iconSet>
    </cfRule>
    <cfRule type="iconSet" priority="387">
      <iconSet iconSet="3Signs">
        <cfvo type="percent" val="0"/>
        <cfvo type="percent" val="33"/>
        <cfvo type="percent" val="67"/>
      </iconSet>
    </cfRule>
    <cfRule type="iconSet" priority="98">
      <iconSet iconSet="3TrafficLights2">
        <cfvo type="percent" val="0"/>
        <cfvo type="percent" val="33"/>
        <cfvo type="percent" val="67"/>
      </iconSet>
    </cfRule>
    <cfRule type="colorScale" priority="100">
      <colorScale>
        <cfvo type="min"/>
        <cfvo type="percentile" val="50"/>
        <cfvo type="max"/>
        <color rgb="FFF8696B"/>
        <color rgb="FFFFEB84"/>
        <color rgb="FF63BE7B"/>
      </colorScale>
    </cfRule>
    <cfRule type="iconSet" priority="392">
      <iconSet iconSet="3TrafficLights2">
        <cfvo type="percent" val="0"/>
        <cfvo type="percent" val="33"/>
        <cfvo type="percent" val="67"/>
      </iconSet>
    </cfRule>
    <cfRule type="iconSet" priority="391">
      <iconSet iconSet="3Signs" showValue="0">
        <cfvo type="percent" val="0"/>
        <cfvo type="num" val="&quot;1.1&quot;"/>
        <cfvo type="num" val="0"/>
      </iconSet>
    </cfRule>
    <cfRule type="iconSet" priority="390">
      <iconSet iconSet="4TrafficLights">
        <cfvo type="percent" val="0"/>
        <cfvo type="percent" val="25"/>
        <cfvo type="percent" val="50"/>
        <cfvo type="percent" val="75"/>
      </iconSet>
    </cfRule>
    <cfRule type="iconSet" priority="389">
      <iconSet iconSet="3Symbols2" showValue="0" reverse="1">
        <cfvo type="percent" val="0"/>
        <cfvo type="percent" val="&quot;1.1&quot;"/>
        <cfvo type="num" val="&quot;2.1&quot;"/>
      </iconSet>
    </cfRule>
    <cfRule type="colorScale" priority="388">
      <colorScale>
        <cfvo type="min"/>
        <cfvo type="percentile" val="50"/>
        <cfvo type="max"/>
        <color rgb="FFF8696B"/>
        <color rgb="FFFFEB84"/>
        <color rgb="FF63BE7B"/>
      </colorScale>
    </cfRule>
    <cfRule type="iconSet" priority="101">
      <iconSet iconSet="3Symbols2" showValue="0" reverse="1">
        <cfvo type="percent" val="0"/>
        <cfvo type="percent" val="&quot;1.1&quot;"/>
        <cfvo type="num" val="&quot;2.1&quot;"/>
      </iconSet>
    </cfRule>
    <cfRule type="iconSet" priority="102">
      <iconSet iconSet="4TrafficLights">
        <cfvo type="percent" val="0"/>
        <cfvo type="percent" val="25"/>
        <cfvo type="percent" val="50"/>
        <cfvo type="percent" val="75"/>
      </iconSet>
    </cfRule>
    <cfRule type="iconSet" priority="103">
      <iconSet iconSet="3Signs" showValue="0">
        <cfvo type="percent" val="0"/>
        <cfvo type="num" val="&quot;1.1&quot;"/>
        <cfvo type="num" val="0"/>
      </iconSet>
    </cfRule>
    <cfRule type="iconSet" priority="104">
      <iconSet iconSet="3TrafficLights2">
        <cfvo type="percent" val="0"/>
        <cfvo type="percent" val="33"/>
        <cfvo type="percent" val="67"/>
      </iconSet>
    </cfRule>
    <cfRule type="iconSet" priority="87">
      <iconSet iconSet="3Signs">
        <cfvo type="percent" val="0"/>
        <cfvo type="percent" val="33"/>
        <cfvo type="percent" val="67"/>
      </iconSet>
    </cfRule>
    <cfRule type="iconSet" priority="89">
      <iconSet iconSet="3Symbols2" showValue="0" reverse="1">
        <cfvo type="percent" val="0"/>
        <cfvo type="percent" val="&quot;1.1&quot;"/>
        <cfvo type="num" val="&quot;2.1&quot;"/>
      </iconSet>
    </cfRule>
    <cfRule type="iconSet" priority="90">
      <iconSet iconSet="4TrafficLights">
        <cfvo type="percent" val="0"/>
        <cfvo type="percent" val="25"/>
        <cfvo type="percent" val="50"/>
        <cfvo type="percent" val="75"/>
      </iconSet>
    </cfRule>
  </conditionalFormatting>
  <conditionalFormatting sqref="B14:C14">
    <cfRule type="cellIs" dxfId="4" priority="62" stopIfTrue="1" operator="between">
      <formula>"0.0"</formula>
      <formula>"1.0"</formula>
    </cfRule>
  </conditionalFormatting>
  <conditionalFormatting sqref="B8:AA8">
    <cfRule type="colorScale" priority="2">
      <colorScale>
        <cfvo type="min"/>
        <cfvo type="percentile" val="50"/>
        <cfvo type="max"/>
        <color rgb="FFF8696B"/>
        <color rgb="FFFFEB84"/>
        <color rgb="FF63BE7B"/>
      </colorScale>
    </cfRule>
    <cfRule type="iconSet" priority="3">
      <iconSet iconSet="3Symbols2" showValue="0" reverse="1">
        <cfvo type="percent" val="0"/>
        <cfvo type="percent" val="&quot;1.1&quot;"/>
        <cfvo type="num" val="&quot;2.1&quot;"/>
      </iconSet>
    </cfRule>
    <cfRule type="iconSet" priority="4">
      <iconSet iconSet="4TrafficLights">
        <cfvo type="percent" val="0"/>
        <cfvo type="percent" val="25"/>
        <cfvo type="percent" val="50"/>
        <cfvo type="percent" val="75"/>
      </iconSet>
    </cfRule>
    <cfRule type="iconSet" priority="5">
      <iconSet iconSet="3Signs" showValue="0">
        <cfvo type="percent" val="0"/>
        <cfvo type="num" val="&quot;1.1&quot;"/>
        <cfvo type="num" val="0"/>
      </iconSet>
    </cfRule>
    <cfRule type="iconSet" priority="6">
      <iconSet iconSet="3TrafficLights2">
        <cfvo type="percent" val="0"/>
        <cfvo type="percent" val="33"/>
        <cfvo type="percent" val="67"/>
      </iconSet>
    </cfRule>
    <cfRule type="iconSet" priority="7">
      <iconSet iconSet="3Signs">
        <cfvo type="percent" val="0"/>
        <cfvo type="percent" val="33"/>
        <cfvo type="percent" val="67"/>
      </iconSet>
    </cfRule>
    <cfRule type="colorScale" priority="1085">
      <colorScale>
        <cfvo type="min"/>
        <cfvo type="percentile" val="50"/>
        <cfvo type="max"/>
        <color rgb="FFF8696B"/>
        <color rgb="FFFFEB84"/>
        <color rgb="FF63BE7B"/>
      </colorScale>
    </cfRule>
    <cfRule type="iconSet" priority="1084">
      <iconSet iconSet="3Signs">
        <cfvo type="percent" val="0"/>
        <cfvo type="percent" val="33"/>
        <cfvo type="percent" val="67"/>
      </iconSet>
    </cfRule>
    <cfRule type="iconSet" priority="1089">
      <iconSet iconSet="3TrafficLights2">
        <cfvo type="percent" val="0"/>
        <cfvo type="percent" val="33"/>
        <cfvo type="percent" val="67"/>
      </iconSet>
    </cfRule>
    <cfRule type="iconSet" priority="1088">
      <iconSet iconSet="3Signs" showValue="0">
        <cfvo type="percent" val="0"/>
        <cfvo type="num" val="&quot;1.1&quot;"/>
        <cfvo type="num" val="0"/>
      </iconSet>
    </cfRule>
    <cfRule type="iconSet" priority="1087">
      <iconSet iconSet="4TrafficLights">
        <cfvo type="percent" val="0"/>
        <cfvo type="percent" val="25"/>
        <cfvo type="percent" val="50"/>
        <cfvo type="percent" val="75"/>
      </iconSet>
    </cfRule>
    <cfRule type="iconSet" priority="1086">
      <iconSet iconSet="3Symbols2" showValue="0" reverse="1">
        <cfvo type="percent" val="0"/>
        <cfvo type="percent" val="&quot;1.1&quot;"/>
        <cfvo type="num" val="&quot;2.1&quot;"/>
      </iconSet>
    </cfRule>
    <cfRule type="iconSet" priority="1">
      <iconSet iconSet="3Signs">
        <cfvo type="percent" val="0"/>
        <cfvo type="percent" val="33"/>
        <cfvo type="percent" val="67"/>
      </iconSet>
    </cfRule>
  </conditionalFormatting>
  <conditionalFormatting sqref="B20:AA20 D14:AA14 B8:AA8">
    <cfRule type="cellIs" dxfId="3" priority="589" stopIfTrue="1" operator="between">
      <formula>"0.0"</formula>
      <formula>"1.0"</formula>
    </cfRule>
  </conditionalFormatting>
  <conditionalFormatting sqref="B20:AA20">
    <cfRule type="iconSet" priority="1096">
      <iconSet iconSet="3Signs">
        <cfvo type="percent" val="0"/>
        <cfvo type="percent" val="33"/>
        <cfvo type="percent" val="67"/>
      </iconSet>
    </cfRule>
  </conditionalFormatting>
  <conditionalFormatting sqref="C14">
    <cfRule type="iconSet" priority="61">
      <iconSet iconSet="3Signs">
        <cfvo type="percent" val="0"/>
        <cfvo type="percent" val="33"/>
        <cfvo type="percent" val="67"/>
      </iconSet>
    </cfRule>
    <cfRule type="colorScale" priority="63">
      <colorScale>
        <cfvo type="min"/>
        <cfvo type="percentile" val="50"/>
        <cfvo type="max"/>
        <color rgb="FFF8696B"/>
        <color rgb="FFFFEB84"/>
        <color rgb="FF63BE7B"/>
      </colorScale>
    </cfRule>
    <cfRule type="iconSet" priority="64">
      <iconSet iconSet="3Symbols2" showValue="0" reverse="1">
        <cfvo type="percent" val="0"/>
        <cfvo type="percent" val="&quot;1.1&quot;"/>
        <cfvo type="num" val="&quot;2.1&quot;"/>
      </iconSet>
    </cfRule>
    <cfRule type="iconSet" priority="65">
      <iconSet iconSet="4TrafficLights">
        <cfvo type="percent" val="0"/>
        <cfvo type="percent" val="25"/>
        <cfvo type="percent" val="50"/>
        <cfvo type="percent" val="75"/>
      </iconSet>
    </cfRule>
    <cfRule type="iconSet" priority="66">
      <iconSet iconSet="3Signs" showValue="0">
        <cfvo type="percent" val="0"/>
        <cfvo type="num" val="&quot;1.1&quot;"/>
        <cfvo type="num" val="0"/>
      </iconSet>
    </cfRule>
    <cfRule type="iconSet" priority="67">
      <iconSet iconSet="3TrafficLights2">
        <cfvo type="percent" val="0"/>
        <cfvo type="percent" val="33"/>
        <cfvo type="percent" val="67"/>
      </iconSet>
    </cfRule>
    <cfRule type="iconSet" priority="68">
      <iconSet iconSet="3Signs">
        <cfvo type="percent" val="0"/>
        <cfvo type="percent" val="33"/>
        <cfvo type="percent" val="67"/>
      </iconSet>
    </cfRule>
    <cfRule type="colorScale" priority="50">
      <colorScale>
        <cfvo type="min"/>
        <cfvo type="percentile" val="50"/>
        <cfvo type="max"/>
        <color rgb="FFF8696B"/>
        <color rgb="FFFFEB84"/>
        <color rgb="FF63BE7B"/>
      </colorScale>
    </cfRule>
    <cfRule type="iconSet" priority="59">
      <iconSet iconSet="3Signs" showValue="0">
        <cfvo type="percent" val="0"/>
        <cfvo type="num" val="&quot;1.1&quot;"/>
        <cfvo type="num" val="0"/>
      </iconSet>
    </cfRule>
    <cfRule type="iconSet" priority="60">
      <iconSet iconSet="3TrafficLights2">
        <cfvo type="percent" val="0"/>
        <cfvo type="percent" val="33"/>
        <cfvo type="percent" val="67"/>
      </iconSet>
    </cfRule>
    <cfRule type="iconSet" priority="51">
      <iconSet iconSet="3Symbols2" showValue="0" reverse="1">
        <cfvo type="percent" val="0"/>
        <cfvo type="percent" val="&quot;1.1&quot;"/>
        <cfvo type="num" val="&quot;2.1&quot;"/>
      </iconSet>
    </cfRule>
    <cfRule type="iconSet" priority="52">
      <iconSet iconSet="4TrafficLights">
        <cfvo type="percent" val="0"/>
        <cfvo type="percent" val="25"/>
        <cfvo type="percent" val="50"/>
        <cfvo type="percent" val="75"/>
      </iconSet>
    </cfRule>
    <cfRule type="iconSet" priority="53">
      <iconSet iconSet="3Signs" showValue="0">
        <cfvo type="percent" val="0"/>
        <cfvo type="num" val="&quot;1.1&quot;"/>
        <cfvo type="num" val="0"/>
      </iconSet>
    </cfRule>
    <cfRule type="iconSet" priority="54">
      <iconSet iconSet="3TrafficLights2">
        <cfvo type="percent" val="0"/>
        <cfvo type="percent" val="33"/>
        <cfvo type="percent" val="67"/>
      </iconSet>
    </cfRule>
    <cfRule type="iconSet" priority="55">
      <iconSet iconSet="3Signs">
        <cfvo type="percent" val="0"/>
        <cfvo type="percent" val="33"/>
        <cfvo type="percent" val="67"/>
      </iconSet>
    </cfRule>
    <cfRule type="colorScale" priority="56">
      <colorScale>
        <cfvo type="min"/>
        <cfvo type="percentile" val="50"/>
        <cfvo type="max"/>
        <color rgb="FFF8696B"/>
        <color rgb="FFFFEB84"/>
        <color rgb="FF63BE7B"/>
      </colorScale>
    </cfRule>
    <cfRule type="iconSet" priority="57">
      <iconSet iconSet="3Symbols2" showValue="0" reverse="1">
        <cfvo type="percent" val="0"/>
        <cfvo type="percent" val="&quot;1.1&quot;"/>
        <cfvo type="num" val="&quot;2.1&quot;"/>
      </iconSet>
    </cfRule>
    <cfRule type="iconSet" priority="58">
      <iconSet iconSet="4TrafficLights">
        <cfvo type="percent" val="0"/>
        <cfvo type="percent" val="25"/>
        <cfvo type="percent" val="50"/>
        <cfvo type="percent" val="75"/>
      </iconSet>
    </cfRule>
  </conditionalFormatting>
  <conditionalFormatting sqref="C20">
    <cfRule type="iconSet" priority="216">
      <iconSet iconSet="4TrafficLights">
        <cfvo type="percent" val="0"/>
        <cfvo type="percent" val="25"/>
        <cfvo type="percent" val="50"/>
        <cfvo type="percent" val="75"/>
      </iconSet>
    </cfRule>
    <cfRule type="iconSet" priority="217">
      <iconSet iconSet="3Signs" showValue="0">
        <cfvo type="percent" val="0"/>
        <cfvo type="num" val="&quot;1.1&quot;"/>
        <cfvo type="num" val="0"/>
      </iconSet>
    </cfRule>
    <cfRule type="iconSet" priority="218">
      <iconSet iconSet="3TrafficLights2">
        <cfvo type="percent" val="0"/>
        <cfvo type="percent" val="33"/>
        <cfvo type="percent" val="67"/>
      </iconSet>
    </cfRule>
    <cfRule type="iconSet" priority="381">
      <iconSet iconSet="3Signs">
        <cfvo type="percent" val="0"/>
        <cfvo type="percent" val="33"/>
        <cfvo type="percent" val="67"/>
      </iconSet>
    </cfRule>
    <cfRule type="colorScale" priority="382">
      <colorScale>
        <cfvo type="min"/>
        <cfvo type="percentile" val="50"/>
        <cfvo type="max"/>
        <color rgb="FFF8696B"/>
        <color rgb="FFFFEB84"/>
        <color rgb="FF63BE7B"/>
      </colorScale>
    </cfRule>
    <cfRule type="iconSet" priority="384">
      <iconSet iconSet="4TrafficLights">
        <cfvo type="percent" val="0"/>
        <cfvo type="percent" val="25"/>
        <cfvo type="percent" val="50"/>
        <cfvo type="percent" val="75"/>
      </iconSet>
    </cfRule>
    <cfRule type="iconSet" priority="385">
      <iconSet iconSet="3Signs" showValue="0">
        <cfvo type="percent" val="0"/>
        <cfvo type="num" val="&quot;1.1&quot;"/>
        <cfvo type="num" val="0"/>
      </iconSet>
    </cfRule>
    <cfRule type="iconSet" priority="386">
      <iconSet iconSet="3TrafficLights2">
        <cfvo type="percent" val="0"/>
        <cfvo type="percent" val="33"/>
        <cfvo type="percent" val="67"/>
      </iconSet>
    </cfRule>
    <cfRule type="iconSet" priority="383">
      <iconSet iconSet="3Symbols2" showValue="0" reverse="1">
        <cfvo type="percent" val="0"/>
        <cfvo type="percent" val="&quot;1.1&quot;"/>
        <cfvo type="num" val="&quot;2.1&quot;"/>
      </iconSet>
    </cfRule>
    <cfRule type="iconSet" priority="213">
      <iconSet iconSet="3Signs">
        <cfvo type="percent" val="0"/>
        <cfvo type="percent" val="33"/>
        <cfvo type="percent" val="67"/>
      </iconSet>
    </cfRule>
    <cfRule type="colorScale" priority="214">
      <colorScale>
        <cfvo type="min"/>
        <cfvo type="percentile" val="50"/>
        <cfvo type="max"/>
        <color rgb="FFF8696B"/>
        <color rgb="FFFFEB84"/>
        <color rgb="FF63BE7B"/>
      </colorScale>
    </cfRule>
    <cfRule type="iconSet" priority="215">
      <iconSet iconSet="3Symbols2" showValue="0" reverse="1">
        <cfvo type="percent" val="0"/>
        <cfvo type="percent" val="&quot;1.1&quot;"/>
        <cfvo type="num" val="&quot;2.1&quot;"/>
      </iconSet>
    </cfRule>
    <cfRule type="iconSet" priority="69">
      <iconSet iconSet="3Signs">
        <cfvo type="percent" val="0"/>
        <cfvo type="percent" val="33"/>
        <cfvo type="percent" val="67"/>
      </iconSet>
    </cfRule>
    <cfRule type="colorScale" priority="70">
      <colorScale>
        <cfvo type="min"/>
        <cfvo type="percentile" val="50"/>
        <cfvo type="max"/>
        <color rgb="FFF8696B"/>
        <color rgb="FFFFEB84"/>
        <color rgb="FF63BE7B"/>
      </colorScale>
    </cfRule>
    <cfRule type="iconSet" priority="71">
      <iconSet iconSet="3Symbols2" showValue="0" reverse="1">
        <cfvo type="percent" val="0"/>
        <cfvo type="percent" val="&quot;1.1&quot;"/>
        <cfvo type="num" val="&quot;2.1&quot;"/>
      </iconSet>
    </cfRule>
    <cfRule type="iconSet" priority="72">
      <iconSet iconSet="4TrafficLights">
        <cfvo type="percent" val="0"/>
        <cfvo type="percent" val="25"/>
        <cfvo type="percent" val="50"/>
        <cfvo type="percent" val="75"/>
      </iconSet>
    </cfRule>
    <cfRule type="iconSet" priority="73">
      <iconSet iconSet="3Signs" showValue="0">
        <cfvo type="percent" val="0"/>
        <cfvo type="num" val="&quot;1.1&quot;"/>
        <cfvo type="num" val="0"/>
      </iconSet>
    </cfRule>
    <cfRule type="iconSet" priority="74">
      <iconSet iconSet="3TrafficLights2">
        <cfvo type="percent" val="0"/>
        <cfvo type="percent" val="33"/>
        <cfvo type="percent" val="67"/>
      </iconSet>
    </cfRule>
    <cfRule type="iconSet" priority="75">
      <iconSet iconSet="3Signs">
        <cfvo type="percent" val="0"/>
        <cfvo type="percent" val="33"/>
        <cfvo type="percent" val="67"/>
      </iconSet>
    </cfRule>
    <cfRule type="colorScale" priority="76">
      <colorScale>
        <cfvo type="min"/>
        <cfvo type="percentile" val="50"/>
        <cfvo type="max"/>
        <color rgb="FFF8696B"/>
        <color rgb="FFFFEB84"/>
        <color rgb="FF63BE7B"/>
      </colorScale>
    </cfRule>
    <cfRule type="iconSet" priority="77">
      <iconSet iconSet="3Symbols2" showValue="0" reverse="1">
        <cfvo type="percent" val="0"/>
        <cfvo type="percent" val="&quot;1.1&quot;"/>
        <cfvo type="num" val="&quot;2.1&quot;"/>
      </iconSet>
    </cfRule>
    <cfRule type="iconSet" priority="78">
      <iconSet iconSet="4TrafficLights">
        <cfvo type="percent" val="0"/>
        <cfvo type="percent" val="25"/>
        <cfvo type="percent" val="50"/>
        <cfvo type="percent" val="75"/>
      </iconSet>
    </cfRule>
    <cfRule type="iconSet" priority="79">
      <iconSet iconSet="3Signs" showValue="0">
        <cfvo type="percent" val="0"/>
        <cfvo type="num" val="&quot;1.1&quot;"/>
        <cfvo type="num" val="0"/>
      </iconSet>
    </cfRule>
    <cfRule type="iconSet" priority="80">
      <iconSet iconSet="3TrafficLights2">
        <cfvo type="percent" val="0"/>
        <cfvo type="percent" val="33"/>
        <cfvo type="percent" val="67"/>
      </iconSet>
    </cfRule>
    <cfRule type="iconSet" priority="81">
      <iconSet iconSet="3Signs">
        <cfvo type="percent" val="0"/>
        <cfvo type="percent" val="33"/>
        <cfvo type="percent" val="67"/>
      </iconSet>
    </cfRule>
    <cfRule type="colorScale" priority="82">
      <colorScale>
        <cfvo type="min"/>
        <cfvo type="percentile" val="50"/>
        <cfvo type="max"/>
        <color rgb="FFF8696B"/>
        <color rgb="FFFFEB84"/>
        <color rgb="FF63BE7B"/>
      </colorScale>
    </cfRule>
    <cfRule type="iconSet" priority="83">
      <iconSet iconSet="3Symbols2" showValue="0" reverse="1">
        <cfvo type="percent" val="0"/>
        <cfvo type="percent" val="&quot;1.1&quot;"/>
        <cfvo type="num" val="&quot;2.1&quot;"/>
      </iconSet>
    </cfRule>
    <cfRule type="iconSet" priority="84">
      <iconSet iconSet="4TrafficLights">
        <cfvo type="percent" val="0"/>
        <cfvo type="percent" val="25"/>
        <cfvo type="percent" val="50"/>
        <cfvo type="percent" val="75"/>
      </iconSet>
    </cfRule>
    <cfRule type="iconSet" priority="85">
      <iconSet iconSet="3Signs" showValue="0">
        <cfvo type="percent" val="0"/>
        <cfvo type="num" val="&quot;1.1&quot;"/>
        <cfvo type="num" val="0"/>
      </iconSet>
    </cfRule>
    <cfRule type="iconSet" priority="86">
      <iconSet iconSet="3TrafficLights2">
        <cfvo type="percent" val="0"/>
        <cfvo type="percent" val="33"/>
        <cfvo type="percent" val="67"/>
      </iconSet>
    </cfRule>
  </conditionalFormatting>
  <conditionalFormatting sqref="D20">
    <cfRule type="iconSet" priority="375">
      <iconSet iconSet="3Signs">
        <cfvo type="percent" val="0"/>
        <cfvo type="percent" val="33"/>
        <cfvo type="percent" val="67"/>
      </iconSet>
    </cfRule>
    <cfRule type="iconSet" priority="380">
      <iconSet iconSet="3TrafficLights2">
        <cfvo type="percent" val="0"/>
        <cfvo type="percent" val="33"/>
        <cfvo type="percent" val="67"/>
      </iconSet>
    </cfRule>
    <cfRule type="iconSet" priority="379">
      <iconSet iconSet="3Signs" showValue="0">
        <cfvo type="percent" val="0"/>
        <cfvo type="num" val="&quot;1.1&quot;"/>
        <cfvo type="num" val="0"/>
      </iconSet>
    </cfRule>
    <cfRule type="iconSet" priority="378">
      <iconSet iconSet="4TrafficLights">
        <cfvo type="percent" val="0"/>
        <cfvo type="percent" val="25"/>
        <cfvo type="percent" val="50"/>
        <cfvo type="percent" val="75"/>
      </iconSet>
    </cfRule>
    <cfRule type="iconSet" priority="377">
      <iconSet iconSet="3Symbols2" showValue="0" reverse="1">
        <cfvo type="percent" val="0"/>
        <cfvo type="percent" val="&quot;1.1&quot;"/>
        <cfvo type="num" val="&quot;2.1&quot;"/>
      </iconSet>
    </cfRule>
    <cfRule type="colorScale" priority="376">
      <colorScale>
        <cfvo type="min"/>
        <cfvo type="percentile" val="50"/>
        <cfvo type="max"/>
        <color rgb="FFF8696B"/>
        <color rgb="FFFFEB84"/>
        <color rgb="FF63BE7B"/>
      </colorScale>
    </cfRule>
  </conditionalFormatting>
  <conditionalFormatting sqref="D14:AA14 B14">
    <cfRule type="iconSet" priority="1093">
      <iconSet iconSet="4TrafficLights">
        <cfvo type="percent" val="0"/>
        <cfvo type="percent" val="25"/>
        <cfvo type="percent" val="50"/>
        <cfvo type="percent" val="75"/>
      </iconSet>
    </cfRule>
    <cfRule type="iconSet" priority="1092">
      <iconSet iconSet="3Symbols2" showValue="0" reverse="1">
        <cfvo type="percent" val="0"/>
        <cfvo type="percent" val="&quot;1.1&quot;"/>
        <cfvo type="num" val="&quot;2.1&quot;"/>
      </iconSet>
    </cfRule>
    <cfRule type="colorScale" priority="1091">
      <colorScale>
        <cfvo type="min"/>
        <cfvo type="percentile" val="50"/>
        <cfvo type="max"/>
        <color rgb="FFF8696B"/>
        <color rgb="FFFFEB84"/>
        <color rgb="FF63BE7B"/>
      </colorScale>
    </cfRule>
    <cfRule type="iconSet" priority="1090">
      <iconSet iconSet="3Signs">
        <cfvo type="percent" val="0"/>
        <cfvo type="percent" val="33"/>
        <cfvo type="percent" val="67"/>
      </iconSet>
    </cfRule>
    <cfRule type="iconSet" priority="1095">
      <iconSet iconSet="3TrafficLights2">
        <cfvo type="percent" val="0"/>
        <cfvo type="percent" val="33"/>
        <cfvo type="percent" val="67"/>
      </iconSet>
    </cfRule>
    <cfRule type="iconSet" priority="1094">
      <iconSet iconSet="3Signs" showValue="0">
        <cfvo type="percent" val="0"/>
        <cfvo type="num" val="&quot;1.1&quot;"/>
        <cfvo type="num" val="0"/>
      </iconSet>
    </cfRule>
  </conditionalFormatting>
  <conditionalFormatting sqref="E20">
    <cfRule type="iconSet" priority="355">
      <iconSet iconSet="3Signs" showValue="0">
        <cfvo type="percent" val="0"/>
        <cfvo type="num" val="&quot;1.1&quot;"/>
        <cfvo type="num" val="0"/>
      </iconSet>
    </cfRule>
    <cfRule type="iconSet" priority="113">
      <iconSet iconSet="3Symbols2" showValue="0" reverse="1">
        <cfvo type="percent" val="0"/>
        <cfvo type="percent" val="&quot;1.1&quot;"/>
        <cfvo type="num" val="&quot;2.1&quot;"/>
      </iconSet>
    </cfRule>
    <cfRule type="iconSet" priority="353">
      <iconSet iconSet="3Symbols2" showValue="0" reverse="1">
        <cfvo type="percent" val="0"/>
        <cfvo type="percent" val="&quot;1.1&quot;"/>
        <cfvo type="num" val="&quot;2.1&quot;"/>
      </iconSet>
    </cfRule>
    <cfRule type="colorScale" priority="352">
      <colorScale>
        <cfvo type="min"/>
        <cfvo type="percentile" val="50"/>
        <cfvo type="max"/>
        <color rgb="FFF8696B"/>
        <color rgb="FFFFEB84"/>
        <color rgb="FF63BE7B"/>
      </colorScale>
    </cfRule>
    <cfRule type="iconSet" priority="351">
      <iconSet iconSet="3Signs">
        <cfvo type="percent" val="0"/>
        <cfvo type="percent" val="33"/>
        <cfvo type="percent" val="67"/>
      </iconSet>
    </cfRule>
    <cfRule type="iconSet" priority="114">
      <iconSet iconSet="4TrafficLights">
        <cfvo type="percent" val="0"/>
        <cfvo type="percent" val="25"/>
        <cfvo type="percent" val="50"/>
        <cfvo type="percent" val="75"/>
      </iconSet>
    </cfRule>
    <cfRule type="colorScale" priority="118">
      <colorScale>
        <cfvo type="min"/>
        <cfvo type="percentile" val="50"/>
        <cfvo type="max"/>
        <color rgb="FFF8696B"/>
        <color rgb="FFFFEB84"/>
        <color rgb="FF63BE7B"/>
      </colorScale>
    </cfRule>
    <cfRule type="iconSet" priority="115">
      <iconSet iconSet="3Signs" showValue="0">
        <cfvo type="percent" val="0"/>
        <cfvo type="num" val="&quot;1.1&quot;"/>
        <cfvo type="num" val="0"/>
      </iconSet>
    </cfRule>
    <cfRule type="iconSet" priority="116">
      <iconSet iconSet="3TrafficLights2">
        <cfvo type="percent" val="0"/>
        <cfvo type="percent" val="33"/>
        <cfvo type="percent" val="67"/>
      </iconSet>
    </cfRule>
    <cfRule type="iconSet" priority="117">
      <iconSet iconSet="3Signs">
        <cfvo type="percent" val="0"/>
        <cfvo type="percent" val="33"/>
        <cfvo type="percent" val="67"/>
      </iconSet>
    </cfRule>
    <cfRule type="iconSet" priority="105">
      <iconSet iconSet="3Signs">
        <cfvo type="percent" val="0"/>
        <cfvo type="percent" val="33"/>
        <cfvo type="percent" val="67"/>
      </iconSet>
    </cfRule>
    <cfRule type="colorScale" priority="106">
      <colorScale>
        <cfvo type="min"/>
        <cfvo type="percentile" val="50"/>
        <cfvo type="max"/>
        <color rgb="FFF8696B"/>
        <color rgb="FFFFEB84"/>
        <color rgb="FF63BE7B"/>
      </colorScale>
    </cfRule>
    <cfRule type="iconSet" priority="107">
      <iconSet iconSet="3Symbols2" showValue="0" reverse="1">
        <cfvo type="percent" val="0"/>
        <cfvo type="percent" val="&quot;1.1&quot;"/>
        <cfvo type="num" val="&quot;2.1&quot;"/>
      </iconSet>
    </cfRule>
    <cfRule type="iconSet" priority="108">
      <iconSet iconSet="4TrafficLights">
        <cfvo type="percent" val="0"/>
        <cfvo type="percent" val="25"/>
        <cfvo type="percent" val="50"/>
        <cfvo type="percent" val="75"/>
      </iconSet>
    </cfRule>
    <cfRule type="iconSet" priority="109">
      <iconSet iconSet="3Signs" showValue="0">
        <cfvo type="percent" val="0"/>
        <cfvo type="num" val="&quot;1.1&quot;"/>
        <cfvo type="num" val="0"/>
      </iconSet>
    </cfRule>
    <cfRule type="iconSet" priority="110">
      <iconSet iconSet="3TrafficLights2">
        <cfvo type="percent" val="0"/>
        <cfvo type="percent" val="33"/>
        <cfvo type="percent" val="67"/>
      </iconSet>
    </cfRule>
    <cfRule type="iconSet" priority="111">
      <iconSet iconSet="3Signs">
        <cfvo type="percent" val="0"/>
        <cfvo type="percent" val="33"/>
        <cfvo type="percent" val="67"/>
      </iconSet>
    </cfRule>
    <cfRule type="colorScale" priority="112">
      <colorScale>
        <cfvo type="min"/>
        <cfvo type="percentile" val="50"/>
        <cfvo type="max"/>
        <color rgb="FFF8696B"/>
        <color rgb="FFFFEB84"/>
        <color rgb="FF63BE7B"/>
      </colorScale>
    </cfRule>
    <cfRule type="iconSet" priority="354">
      <iconSet iconSet="4TrafficLights">
        <cfvo type="percent" val="0"/>
        <cfvo type="percent" val="25"/>
        <cfvo type="percent" val="50"/>
        <cfvo type="percent" val="75"/>
      </iconSet>
    </cfRule>
    <cfRule type="iconSet" priority="356">
      <iconSet iconSet="3TrafficLights2">
        <cfvo type="percent" val="0"/>
        <cfvo type="percent" val="33"/>
        <cfvo type="percent" val="67"/>
      </iconSet>
    </cfRule>
    <cfRule type="iconSet" priority="122">
      <iconSet iconSet="3TrafficLights2">
        <cfvo type="percent" val="0"/>
        <cfvo type="percent" val="33"/>
        <cfvo type="percent" val="67"/>
      </iconSet>
    </cfRule>
    <cfRule type="iconSet" priority="121">
      <iconSet iconSet="3Signs" showValue="0">
        <cfvo type="percent" val="0"/>
        <cfvo type="num" val="&quot;1.1&quot;"/>
        <cfvo type="num" val="0"/>
      </iconSet>
    </cfRule>
    <cfRule type="iconSet" priority="120">
      <iconSet iconSet="4TrafficLights">
        <cfvo type="percent" val="0"/>
        <cfvo type="percent" val="25"/>
        <cfvo type="percent" val="50"/>
        <cfvo type="percent" val="75"/>
      </iconSet>
    </cfRule>
    <cfRule type="iconSet" priority="119">
      <iconSet iconSet="3Symbols2" showValue="0" reverse="1">
        <cfvo type="percent" val="0"/>
        <cfvo type="percent" val="&quot;1.1&quot;"/>
        <cfvo type="num" val="&quot;2.1&quot;"/>
      </iconSet>
    </cfRule>
  </conditionalFormatting>
  <conditionalFormatting sqref="F20">
    <cfRule type="iconSet" priority="46">
      <iconSet iconSet="3Symbols2" showValue="0" reverse="1">
        <cfvo type="percent" val="0"/>
        <cfvo type="percent" val="&quot;1.1&quot;"/>
        <cfvo type="num" val="&quot;2.1&quot;"/>
      </iconSet>
    </cfRule>
    <cfRule type="iconSet" priority="350">
      <iconSet iconSet="3TrafficLights2">
        <cfvo type="percent" val="0"/>
        <cfvo type="percent" val="33"/>
        <cfvo type="percent" val="67"/>
      </iconSet>
    </cfRule>
    <cfRule type="iconSet" priority="349">
      <iconSet iconSet="3Signs" showValue="0">
        <cfvo type="percent" val="0"/>
        <cfvo type="num" val="&quot;1.1&quot;"/>
        <cfvo type="num" val="0"/>
      </iconSet>
    </cfRule>
    <cfRule type="iconSet" priority="348">
      <iconSet iconSet="4TrafficLights">
        <cfvo type="percent" val="0"/>
        <cfvo type="percent" val="25"/>
        <cfvo type="percent" val="50"/>
        <cfvo type="percent" val="75"/>
      </iconSet>
    </cfRule>
    <cfRule type="iconSet" priority="347">
      <iconSet iconSet="3Symbols2" showValue="0" reverse="1">
        <cfvo type="percent" val="0"/>
        <cfvo type="percent" val="&quot;1.1&quot;"/>
        <cfvo type="num" val="&quot;2.1&quot;"/>
      </iconSet>
    </cfRule>
    <cfRule type="colorScale" priority="346">
      <colorScale>
        <cfvo type="min"/>
        <cfvo type="percentile" val="50"/>
        <cfvo type="max"/>
        <color rgb="FFF8696B"/>
        <color rgb="FFFFEB84"/>
        <color rgb="FF63BE7B"/>
      </colorScale>
    </cfRule>
    <cfRule type="iconSet" priority="345">
      <iconSet iconSet="3Signs">
        <cfvo type="percent" val="0"/>
        <cfvo type="percent" val="33"/>
        <cfvo type="percent" val="67"/>
      </iconSet>
    </cfRule>
    <cfRule type="iconSet" priority="48">
      <iconSet iconSet="3Signs" showValue="0">
        <cfvo type="percent" val="0"/>
        <cfvo type="num" val="&quot;1.1&quot;"/>
        <cfvo type="num" val="0"/>
      </iconSet>
    </cfRule>
    <cfRule type="iconSet" priority="49">
      <iconSet iconSet="3TrafficLights2">
        <cfvo type="percent" val="0"/>
        <cfvo type="percent" val="33"/>
        <cfvo type="percent" val="67"/>
      </iconSet>
    </cfRule>
    <cfRule type="iconSet" priority="44">
      <iconSet iconSet="3Signs">
        <cfvo type="percent" val="0"/>
        <cfvo type="percent" val="33"/>
        <cfvo type="percent" val="67"/>
      </iconSet>
    </cfRule>
    <cfRule type="colorScale" priority="45">
      <colorScale>
        <cfvo type="min"/>
        <cfvo type="percentile" val="50"/>
        <cfvo type="max"/>
        <color rgb="FFF8696B"/>
        <color rgb="FFFFEB84"/>
        <color rgb="FF63BE7B"/>
      </colorScale>
    </cfRule>
    <cfRule type="iconSet" priority="47">
      <iconSet iconSet="4TrafficLights">
        <cfvo type="percent" val="0"/>
        <cfvo type="percent" val="25"/>
        <cfvo type="percent" val="50"/>
        <cfvo type="percent" val="75"/>
      </iconSet>
    </cfRule>
  </conditionalFormatting>
  <conditionalFormatting sqref="G20">
    <cfRule type="iconSet" priority="344">
      <iconSet iconSet="3TrafficLights2">
        <cfvo type="percent" val="0"/>
        <cfvo type="percent" val="33"/>
        <cfvo type="percent" val="67"/>
      </iconSet>
    </cfRule>
    <cfRule type="iconSet" priority="343">
      <iconSet iconSet="3Signs" showValue="0">
        <cfvo type="percent" val="0"/>
        <cfvo type="num" val="&quot;1.1&quot;"/>
        <cfvo type="num" val="0"/>
      </iconSet>
    </cfRule>
    <cfRule type="iconSet" priority="342">
      <iconSet iconSet="4TrafficLights">
        <cfvo type="percent" val="0"/>
        <cfvo type="percent" val="25"/>
        <cfvo type="percent" val="50"/>
        <cfvo type="percent" val="75"/>
      </iconSet>
    </cfRule>
    <cfRule type="iconSet" priority="341">
      <iconSet iconSet="3Symbols2" showValue="0" reverse="1">
        <cfvo type="percent" val="0"/>
        <cfvo type="percent" val="&quot;1.1&quot;"/>
        <cfvo type="num" val="&quot;2.1&quot;"/>
      </iconSet>
    </cfRule>
    <cfRule type="colorScale" priority="340">
      <colorScale>
        <cfvo type="min"/>
        <cfvo type="percentile" val="50"/>
        <cfvo type="max"/>
        <color rgb="FFF8696B"/>
        <color rgb="FFFFEB84"/>
        <color rgb="FF63BE7B"/>
      </colorScale>
    </cfRule>
    <cfRule type="iconSet" priority="339">
      <iconSet iconSet="3Signs">
        <cfvo type="percent" val="0"/>
        <cfvo type="percent" val="33"/>
        <cfvo type="percent" val="67"/>
      </iconSet>
    </cfRule>
    <cfRule type="iconSet" priority="135">
      <iconSet iconSet="3Signs">
        <cfvo type="percent" val="0"/>
        <cfvo type="percent" val="33"/>
        <cfvo type="percent" val="67"/>
      </iconSet>
    </cfRule>
    <cfRule type="iconSet" priority="139">
      <iconSet iconSet="3Signs" showValue="0">
        <cfvo type="percent" val="0"/>
        <cfvo type="num" val="&quot;1.1&quot;"/>
        <cfvo type="num" val="0"/>
      </iconSet>
    </cfRule>
    <cfRule type="colorScale" priority="136">
      <colorScale>
        <cfvo type="min"/>
        <cfvo type="percentile" val="50"/>
        <cfvo type="max"/>
        <color rgb="FFF8696B"/>
        <color rgb="FFFFEB84"/>
        <color rgb="FF63BE7B"/>
      </colorScale>
    </cfRule>
    <cfRule type="iconSet" priority="137">
      <iconSet iconSet="3Symbols2" showValue="0" reverse="1">
        <cfvo type="percent" val="0"/>
        <cfvo type="percent" val="&quot;1.1&quot;"/>
        <cfvo type="num" val="&quot;2.1&quot;"/>
      </iconSet>
    </cfRule>
    <cfRule type="iconSet" priority="138">
      <iconSet iconSet="4TrafficLights">
        <cfvo type="percent" val="0"/>
        <cfvo type="percent" val="25"/>
        <cfvo type="percent" val="50"/>
        <cfvo type="percent" val="75"/>
      </iconSet>
    </cfRule>
    <cfRule type="iconSet" priority="140">
      <iconSet iconSet="3TrafficLights2">
        <cfvo type="percent" val="0"/>
        <cfvo type="percent" val="33"/>
        <cfvo type="percent" val="67"/>
      </iconSet>
    </cfRule>
    <cfRule type="iconSet" priority="123">
      <iconSet iconSet="3Signs">
        <cfvo type="percent" val="0"/>
        <cfvo type="percent" val="33"/>
        <cfvo type="percent" val="67"/>
      </iconSet>
    </cfRule>
    <cfRule type="colorScale" priority="124">
      <colorScale>
        <cfvo type="min"/>
        <cfvo type="percentile" val="50"/>
        <cfvo type="max"/>
        <color rgb="FFF8696B"/>
        <color rgb="FFFFEB84"/>
        <color rgb="FF63BE7B"/>
      </colorScale>
    </cfRule>
    <cfRule type="iconSet" priority="125">
      <iconSet iconSet="3Symbols2" showValue="0" reverse="1">
        <cfvo type="percent" val="0"/>
        <cfvo type="percent" val="&quot;1.1&quot;"/>
        <cfvo type="num" val="&quot;2.1&quot;"/>
      </iconSet>
    </cfRule>
    <cfRule type="iconSet" priority="126">
      <iconSet iconSet="4TrafficLights">
        <cfvo type="percent" val="0"/>
        <cfvo type="percent" val="25"/>
        <cfvo type="percent" val="50"/>
        <cfvo type="percent" val="75"/>
      </iconSet>
    </cfRule>
    <cfRule type="iconSet" priority="127">
      <iconSet iconSet="3Signs" showValue="0">
        <cfvo type="percent" val="0"/>
        <cfvo type="num" val="&quot;1.1&quot;"/>
        <cfvo type="num" val="0"/>
      </iconSet>
    </cfRule>
    <cfRule type="iconSet" priority="128">
      <iconSet iconSet="3TrafficLights2">
        <cfvo type="percent" val="0"/>
        <cfvo type="percent" val="33"/>
        <cfvo type="percent" val="67"/>
      </iconSet>
    </cfRule>
    <cfRule type="iconSet" priority="129">
      <iconSet iconSet="3Signs">
        <cfvo type="percent" val="0"/>
        <cfvo type="percent" val="33"/>
        <cfvo type="percent" val="67"/>
      </iconSet>
    </cfRule>
    <cfRule type="colorScale" priority="130">
      <colorScale>
        <cfvo type="min"/>
        <cfvo type="percentile" val="50"/>
        <cfvo type="max"/>
        <color rgb="FFF8696B"/>
        <color rgb="FFFFEB84"/>
        <color rgb="FF63BE7B"/>
      </colorScale>
    </cfRule>
    <cfRule type="iconSet" priority="131">
      <iconSet iconSet="3Symbols2" showValue="0" reverse="1">
        <cfvo type="percent" val="0"/>
        <cfvo type="percent" val="&quot;1.1&quot;"/>
        <cfvo type="num" val="&quot;2.1&quot;"/>
      </iconSet>
    </cfRule>
    <cfRule type="iconSet" priority="132">
      <iconSet iconSet="4TrafficLights">
        <cfvo type="percent" val="0"/>
        <cfvo type="percent" val="25"/>
        <cfvo type="percent" val="50"/>
        <cfvo type="percent" val="75"/>
      </iconSet>
    </cfRule>
    <cfRule type="iconSet" priority="133">
      <iconSet iconSet="3Signs" showValue="0">
        <cfvo type="percent" val="0"/>
        <cfvo type="num" val="&quot;1.1&quot;"/>
        <cfvo type="num" val="0"/>
      </iconSet>
    </cfRule>
    <cfRule type="iconSet" priority="134">
      <iconSet iconSet="3TrafficLights2">
        <cfvo type="percent" val="0"/>
        <cfvo type="percent" val="33"/>
        <cfvo type="percent" val="67"/>
      </iconSet>
    </cfRule>
  </conditionalFormatting>
  <conditionalFormatting sqref="H20">
    <cfRule type="iconSet" priority="338">
      <iconSet iconSet="3TrafficLights2">
        <cfvo type="percent" val="0"/>
        <cfvo type="percent" val="33"/>
        <cfvo type="percent" val="67"/>
      </iconSet>
    </cfRule>
    <cfRule type="iconSet" priority="43">
      <iconSet iconSet="3TrafficLights2">
        <cfvo type="percent" val="0"/>
        <cfvo type="percent" val="33"/>
        <cfvo type="percent" val="67"/>
      </iconSet>
    </cfRule>
    <cfRule type="iconSet" priority="42">
      <iconSet iconSet="3Signs" showValue="0">
        <cfvo type="percent" val="0"/>
        <cfvo type="num" val="&quot;1.1&quot;"/>
        <cfvo type="num" val="0"/>
      </iconSet>
    </cfRule>
    <cfRule type="iconSet" priority="41">
      <iconSet iconSet="4TrafficLights">
        <cfvo type="percent" val="0"/>
        <cfvo type="percent" val="25"/>
        <cfvo type="percent" val="50"/>
        <cfvo type="percent" val="75"/>
      </iconSet>
    </cfRule>
    <cfRule type="iconSet" priority="40">
      <iconSet iconSet="3Symbols2" showValue="0" reverse="1">
        <cfvo type="percent" val="0"/>
        <cfvo type="percent" val="&quot;1.1&quot;"/>
        <cfvo type="num" val="&quot;2.1&quot;"/>
      </iconSet>
    </cfRule>
    <cfRule type="iconSet" priority="337">
      <iconSet iconSet="3Signs" showValue="0">
        <cfvo type="percent" val="0"/>
        <cfvo type="num" val="&quot;1.1&quot;"/>
        <cfvo type="num" val="0"/>
      </iconSet>
    </cfRule>
    <cfRule type="colorScale" priority="39">
      <colorScale>
        <cfvo type="min"/>
        <cfvo type="percentile" val="50"/>
        <cfvo type="max"/>
        <color rgb="FFF8696B"/>
        <color rgb="FFFFEB84"/>
        <color rgb="FF63BE7B"/>
      </colorScale>
    </cfRule>
    <cfRule type="iconSet" priority="336">
      <iconSet iconSet="4TrafficLights">
        <cfvo type="percent" val="0"/>
        <cfvo type="percent" val="25"/>
        <cfvo type="percent" val="50"/>
        <cfvo type="percent" val="75"/>
      </iconSet>
    </cfRule>
    <cfRule type="iconSet" priority="335">
      <iconSet iconSet="3Symbols2" showValue="0" reverse="1">
        <cfvo type="percent" val="0"/>
        <cfvo type="percent" val="&quot;1.1&quot;"/>
        <cfvo type="num" val="&quot;2.1&quot;"/>
      </iconSet>
    </cfRule>
    <cfRule type="colorScale" priority="334">
      <colorScale>
        <cfvo type="min"/>
        <cfvo type="percentile" val="50"/>
        <cfvo type="max"/>
        <color rgb="FFF8696B"/>
        <color rgb="FFFFEB84"/>
        <color rgb="FF63BE7B"/>
      </colorScale>
    </cfRule>
    <cfRule type="iconSet" priority="333">
      <iconSet iconSet="3Signs">
        <cfvo type="percent" val="0"/>
        <cfvo type="percent" val="33"/>
        <cfvo type="percent" val="67"/>
      </iconSet>
    </cfRule>
    <cfRule type="iconSet" priority="38">
      <iconSet iconSet="3Signs">
        <cfvo type="percent" val="0"/>
        <cfvo type="percent" val="33"/>
        <cfvo type="percent" val="67"/>
      </iconSet>
    </cfRule>
  </conditionalFormatting>
  <conditionalFormatting sqref="I20">
    <cfRule type="iconSet" priority="332">
      <iconSet iconSet="3TrafficLights2">
        <cfvo type="percent" val="0"/>
        <cfvo type="percent" val="33"/>
        <cfvo type="percent" val="67"/>
      </iconSet>
    </cfRule>
    <cfRule type="iconSet" priority="330">
      <iconSet iconSet="4TrafficLights">
        <cfvo type="percent" val="0"/>
        <cfvo type="percent" val="25"/>
        <cfvo type="percent" val="50"/>
        <cfvo type="percent" val="75"/>
      </iconSet>
    </cfRule>
    <cfRule type="iconSet" priority="329">
      <iconSet iconSet="3Symbols2" showValue="0" reverse="1">
        <cfvo type="percent" val="0"/>
        <cfvo type="percent" val="&quot;1.1&quot;"/>
        <cfvo type="num" val="&quot;2.1&quot;"/>
      </iconSet>
    </cfRule>
    <cfRule type="colorScale" priority="328">
      <colorScale>
        <cfvo type="min"/>
        <cfvo type="percentile" val="50"/>
        <cfvo type="max"/>
        <color rgb="FFF8696B"/>
        <color rgb="FFFFEB84"/>
        <color rgb="FF63BE7B"/>
      </colorScale>
    </cfRule>
    <cfRule type="iconSet" priority="327">
      <iconSet iconSet="3Signs">
        <cfvo type="percent" val="0"/>
        <cfvo type="percent" val="33"/>
        <cfvo type="percent" val="67"/>
      </iconSet>
    </cfRule>
    <cfRule type="iconSet" priority="331">
      <iconSet iconSet="3Signs" showValue="0">
        <cfvo type="percent" val="0"/>
        <cfvo type="num" val="&quot;1.1&quot;"/>
        <cfvo type="num" val="0"/>
      </iconSet>
    </cfRule>
  </conditionalFormatting>
  <conditionalFormatting sqref="I20:L20">
    <cfRule type="colorScale" priority="142">
      <colorScale>
        <cfvo type="min"/>
        <cfvo type="percentile" val="50"/>
        <cfvo type="max"/>
        <color rgb="FFF8696B"/>
        <color rgb="FFFFEB84"/>
        <color rgb="FF63BE7B"/>
      </colorScale>
    </cfRule>
    <cfRule type="iconSet" priority="143">
      <iconSet iconSet="3Symbols2" showValue="0" reverse="1">
        <cfvo type="percent" val="0"/>
        <cfvo type="percent" val="&quot;1.1&quot;"/>
        <cfvo type="num" val="&quot;2.1&quot;"/>
      </iconSet>
    </cfRule>
    <cfRule type="iconSet" priority="141">
      <iconSet iconSet="3Signs">
        <cfvo type="percent" val="0"/>
        <cfvo type="percent" val="33"/>
        <cfvo type="percent" val="67"/>
      </iconSet>
    </cfRule>
    <cfRule type="iconSet" priority="145">
      <iconSet iconSet="3Signs" showValue="0">
        <cfvo type="percent" val="0"/>
        <cfvo type="num" val="&quot;1.1&quot;"/>
        <cfvo type="num" val="0"/>
      </iconSet>
    </cfRule>
    <cfRule type="iconSet" priority="146">
      <iconSet iconSet="3TrafficLights2">
        <cfvo type="percent" val="0"/>
        <cfvo type="percent" val="33"/>
        <cfvo type="percent" val="67"/>
      </iconSet>
    </cfRule>
    <cfRule type="iconSet" priority="147">
      <iconSet iconSet="3Signs">
        <cfvo type="percent" val="0"/>
        <cfvo type="percent" val="33"/>
        <cfvo type="percent" val="67"/>
      </iconSet>
    </cfRule>
    <cfRule type="colorScale" priority="148">
      <colorScale>
        <cfvo type="min"/>
        <cfvo type="percentile" val="50"/>
        <cfvo type="max"/>
        <color rgb="FFF8696B"/>
        <color rgb="FFFFEB84"/>
        <color rgb="FF63BE7B"/>
      </colorScale>
    </cfRule>
    <cfRule type="iconSet" priority="149">
      <iconSet iconSet="3Symbols2" showValue="0" reverse="1">
        <cfvo type="percent" val="0"/>
        <cfvo type="percent" val="&quot;1.1&quot;"/>
        <cfvo type="num" val="&quot;2.1&quot;"/>
      </iconSet>
    </cfRule>
    <cfRule type="iconSet" priority="150">
      <iconSet iconSet="4TrafficLights">
        <cfvo type="percent" val="0"/>
        <cfvo type="percent" val="25"/>
        <cfvo type="percent" val="50"/>
        <cfvo type="percent" val="75"/>
      </iconSet>
    </cfRule>
    <cfRule type="iconSet" priority="151">
      <iconSet iconSet="3Signs" showValue="0">
        <cfvo type="percent" val="0"/>
        <cfvo type="num" val="&quot;1.1&quot;"/>
        <cfvo type="num" val="0"/>
      </iconSet>
    </cfRule>
    <cfRule type="iconSet" priority="144">
      <iconSet iconSet="4TrafficLights">
        <cfvo type="percent" val="0"/>
        <cfvo type="percent" val="25"/>
        <cfvo type="percent" val="50"/>
        <cfvo type="percent" val="75"/>
      </iconSet>
    </cfRule>
    <cfRule type="iconSet" priority="152">
      <iconSet iconSet="3TrafficLights2">
        <cfvo type="percent" val="0"/>
        <cfvo type="percent" val="33"/>
        <cfvo type="percent" val="67"/>
      </iconSet>
    </cfRule>
  </conditionalFormatting>
  <conditionalFormatting sqref="J20">
    <cfRule type="iconSet" priority="324">
      <iconSet iconSet="4TrafficLights">
        <cfvo type="percent" val="0"/>
        <cfvo type="percent" val="25"/>
        <cfvo type="percent" val="50"/>
        <cfvo type="percent" val="75"/>
      </iconSet>
    </cfRule>
    <cfRule type="iconSet" priority="323">
      <iconSet iconSet="3Symbols2" showValue="0" reverse="1">
        <cfvo type="percent" val="0"/>
        <cfvo type="percent" val="&quot;1.1&quot;"/>
        <cfvo type="num" val="&quot;2.1&quot;"/>
      </iconSet>
    </cfRule>
    <cfRule type="colorScale" priority="322">
      <colorScale>
        <cfvo type="min"/>
        <cfvo type="percentile" val="50"/>
        <cfvo type="max"/>
        <color rgb="FFF8696B"/>
        <color rgb="FFFFEB84"/>
        <color rgb="FF63BE7B"/>
      </colorScale>
    </cfRule>
    <cfRule type="iconSet" priority="321">
      <iconSet iconSet="3Signs">
        <cfvo type="percent" val="0"/>
        <cfvo type="percent" val="33"/>
        <cfvo type="percent" val="67"/>
      </iconSet>
    </cfRule>
    <cfRule type="iconSet" priority="325">
      <iconSet iconSet="3Signs" showValue="0">
        <cfvo type="percent" val="0"/>
        <cfvo type="num" val="&quot;1.1&quot;"/>
        <cfvo type="num" val="0"/>
      </iconSet>
    </cfRule>
    <cfRule type="iconSet" priority="326">
      <iconSet iconSet="3TrafficLights2">
        <cfvo type="percent" val="0"/>
        <cfvo type="percent" val="33"/>
        <cfvo type="percent" val="67"/>
      </iconSet>
    </cfRule>
  </conditionalFormatting>
  <conditionalFormatting sqref="K20:L20">
    <cfRule type="iconSet" priority="317">
      <iconSet iconSet="3Symbols2" showValue="0" reverse="1">
        <cfvo type="percent" val="0"/>
        <cfvo type="percent" val="&quot;1.1&quot;"/>
        <cfvo type="num" val="&quot;2.1&quot;"/>
      </iconSet>
    </cfRule>
    <cfRule type="iconSet" priority="318">
      <iconSet iconSet="4TrafficLights">
        <cfvo type="percent" val="0"/>
        <cfvo type="percent" val="25"/>
        <cfvo type="percent" val="50"/>
        <cfvo type="percent" val="75"/>
      </iconSet>
    </cfRule>
    <cfRule type="iconSet" priority="319">
      <iconSet iconSet="3Signs" showValue="0">
        <cfvo type="percent" val="0"/>
        <cfvo type="num" val="&quot;1.1&quot;"/>
        <cfvo type="num" val="0"/>
      </iconSet>
    </cfRule>
    <cfRule type="iconSet" priority="320">
      <iconSet iconSet="3TrafficLights2">
        <cfvo type="percent" val="0"/>
        <cfvo type="percent" val="33"/>
        <cfvo type="percent" val="67"/>
      </iconSet>
    </cfRule>
    <cfRule type="colorScale" priority="316">
      <colorScale>
        <cfvo type="min"/>
        <cfvo type="percentile" val="50"/>
        <cfvo type="max"/>
        <color rgb="FFF8696B"/>
        <color rgb="FFFFEB84"/>
        <color rgb="FF63BE7B"/>
      </colorScale>
    </cfRule>
    <cfRule type="iconSet" priority="315">
      <iconSet iconSet="3Signs">
        <cfvo type="percent" val="0"/>
        <cfvo type="percent" val="33"/>
        <cfvo type="percent" val="67"/>
      </iconSet>
    </cfRule>
  </conditionalFormatting>
  <conditionalFormatting sqref="L20">
    <cfRule type="colorScale" priority="33">
      <colorScale>
        <cfvo type="min"/>
        <cfvo type="percentile" val="50"/>
        <cfvo type="max"/>
        <color rgb="FFF8696B"/>
        <color rgb="FFFFEB84"/>
        <color rgb="FF63BE7B"/>
      </colorScale>
    </cfRule>
    <cfRule type="iconSet" priority="37">
      <iconSet iconSet="3TrafficLights2">
        <cfvo type="percent" val="0"/>
        <cfvo type="percent" val="33"/>
        <cfvo type="percent" val="67"/>
      </iconSet>
    </cfRule>
    <cfRule type="iconSet" priority="32">
      <iconSet iconSet="3Signs">
        <cfvo type="percent" val="0"/>
        <cfvo type="percent" val="33"/>
        <cfvo type="percent" val="67"/>
      </iconSet>
    </cfRule>
    <cfRule type="iconSet" priority="36">
      <iconSet iconSet="3Signs" showValue="0">
        <cfvo type="percent" val="0"/>
        <cfvo type="num" val="&quot;1.1&quot;"/>
        <cfvo type="num" val="0"/>
      </iconSet>
    </cfRule>
    <cfRule type="iconSet" priority="34">
      <iconSet iconSet="3Symbols2" showValue="0" reverse="1">
        <cfvo type="percent" val="0"/>
        <cfvo type="percent" val="&quot;1.1&quot;"/>
        <cfvo type="num" val="&quot;2.1&quot;"/>
      </iconSet>
    </cfRule>
    <cfRule type="iconSet" priority="35">
      <iconSet iconSet="4TrafficLights">
        <cfvo type="percent" val="0"/>
        <cfvo type="percent" val="25"/>
        <cfvo type="percent" val="50"/>
        <cfvo type="percent" val="75"/>
      </iconSet>
    </cfRule>
  </conditionalFormatting>
  <conditionalFormatting sqref="M20">
    <cfRule type="colorScale" priority="27">
      <colorScale>
        <cfvo type="min"/>
        <cfvo type="percentile" val="50"/>
        <cfvo type="max"/>
        <color rgb="FFF8696B"/>
        <color rgb="FFFFEB84"/>
        <color rgb="FF63BE7B"/>
      </colorScale>
    </cfRule>
    <cfRule type="iconSet" priority="28">
      <iconSet iconSet="3Symbols2" showValue="0" reverse="1">
        <cfvo type="percent" val="0"/>
        <cfvo type="percent" val="&quot;1.1&quot;"/>
        <cfvo type="num" val="&quot;2.1&quot;"/>
      </iconSet>
    </cfRule>
    <cfRule type="iconSet" priority="29">
      <iconSet iconSet="4TrafficLights">
        <cfvo type="percent" val="0"/>
        <cfvo type="percent" val="25"/>
        <cfvo type="percent" val="50"/>
        <cfvo type="percent" val="75"/>
      </iconSet>
    </cfRule>
    <cfRule type="iconSet" priority="314">
      <iconSet iconSet="3TrafficLights2">
        <cfvo type="percent" val="0"/>
        <cfvo type="percent" val="33"/>
        <cfvo type="percent" val="67"/>
      </iconSet>
    </cfRule>
    <cfRule type="iconSet" priority="313">
      <iconSet iconSet="3Signs" showValue="0">
        <cfvo type="percent" val="0"/>
        <cfvo type="num" val="&quot;1.1&quot;"/>
        <cfvo type="num" val="0"/>
      </iconSet>
    </cfRule>
    <cfRule type="iconSet" priority="312">
      <iconSet iconSet="4TrafficLights">
        <cfvo type="percent" val="0"/>
        <cfvo type="percent" val="25"/>
        <cfvo type="percent" val="50"/>
        <cfvo type="percent" val="75"/>
      </iconSet>
    </cfRule>
    <cfRule type="colorScale" priority="310">
      <colorScale>
        <cfvo type="min"/>
        <cfvo type="percentile" val="50"/>
        <cfvo type="max"/>
        <color rgb="FFF8696B"/>
        <color rgb="FFFFEB84"/>
        <color rgb="FF63BE7B"/>
      </colorScale>
    </cfRule>
    <cfRule type="iconSet" priority="309">
      <iconSet iconSet="3Signs">
        <cfvo type="percent" val="0"/>
        <cfvo type="percent" val="33"/>
        <cfvo type="percent" val="67"/>
      </iconSet>
    </cfRule>
    <cfRule type="iconSet" priority="30">
      <iconSet iconSet="3Signs" showValue="0">
        <cfvo type="percent" val="0"/>
        <cfvo type="num" val="&quot;1.1&quot;"/>
        <cfvo type="num" val="0"/>
      </iconSet>
    </cfRule>
    <cfRule type="iconSet" priority="31">
      <iconSet iconSet="3TrafficLights2">
        <cfvo type="percent" val="0"/>
        <cfvo type="percent" val="33"/>
        <cfvo type="percent" val="67"/>
      </iconSet>
    </cfRule>
    <cfRule type="iconSet" priority="311">
      <iconSet iconSet="3Symbols2" showValue="0" reverse="1">
        <cfvo type="percent" val="0"/>
        <cfvo type="percent" val="&quot;1.1&quot;"/>
        <cfvo type="num" val="&quot;2.1&quot;"/>
      </iconSet>
    </cfRule>
    <cfRule type="iconSet" priority="26">
      <iconSet iconSet="3Signs">
        <cfvo type="percent" val="0"/>
        <cfvo type="percent" val="33"/>
        <cfvo type="percent" val="67"/>
      </iconSet>
    </cfRule>
  </conditionalFormatting>
  <conditionalFormatting sqref="N20">
    <cfRule type="iconSet" priority="159">
      <iconSet iconSet="3Signs">
        <cfvo type="percent" val="0"/>
        <cfvo type="percent" val="33"/>
        <cfvo type="percent" val="67"/>
      </iconSet>
    </cfRule>
    <cfRule type="colorScale" priority="160">
      <colorScale>
        <cfvo type="min"/>
        <cfvo type="percentile" val="50"/>
        <cfvo type="max"/>
        <color rgb="FFF8696B"/>
        <color rgb="FFFFEB84"/>
        <color rgb="FF63BE7B"/>
      </colorScale>
    </cfRule>
    <cfRule type="iconSet" priority="161">
      <iconSet iconSet="3Symbols2" showValue="0" reverse="1">
        <cfvo type="percent" val="0"/>
        <cfvo type="percent" val="&quot;1.1&quot;"/>
        <cfvo type="num" val="&quot;2.1&quot;"/>
      </iconSet>
    </cfRule>
    <cfRule type="iconSet" priority="308">
      <iconSet iconSet="3TrafficLights2">
        <cfvo type="percent" val="0"/>
        <cfvo type="percent" val="33"/>
        <cfvo type="percent" val="67"/>
      </iconSet>
    </cfRule>
    <cfRule type="iconSet" priority="162">
      <iconSet iconSet="4TrafficLights">
        <cfvo type="percent" val="0"/>
        <cfvo type="percent" val="25"/>
        <cfvo type="percent" val="50"/>
        <cfvo type="percent" val="75"/>
      </iconSet>
    </cfRule>
    <cfRule type="iconSet" priority="163">
      <iconSet iconSet="3Signs" showValue="0">
        <cfvo type="percent" val="0"/>
        <cfvo type="num" val="&quot;1.1&quot;"/>
        <cfvo type="num" val="0"/>
      </iconSet>
    </cfRule>
    <cfRule type="iconSet" priority="164">
      <iconSet iconSet="3TrafficLights2">
        <cfvo type="percent" val="0"/>
        <cfvo type="percent" val="33"/>
        <cfvo type="percent" val="67"/>
      </iconSet>
    </cfRule>
    <cfRule type="iconSet" priority="305">
      <iconSet iconSet="3Symbols2" showValue="0" reverse="1">
        <cfvo type="percent" val="0"/>
        <cfvo type="percent" val="&quot;1.1&quot;"/>
        <cfvo type="num" val="&quot;2.1&quot;"/>
      </iconSet>
    </cfRule>
    <cfRule type="colorScale" priority="304">
      <colorScale>
        <cfvo type="min"/>
        <cfvo type="percentile" val="50"/>
        <cfvo type="max"/>
        <color rgb="FFF8696B"/>
        <color rgb="FFFFEB84"/>
        <color rgb="FF63BE7B"/>
      </colorScale>
    </cfRule>
    <cfRule type="iconSet" priority="307">
      <iconSet iconSet="3Signs" showValue="0">
        <cfvo type="percent" val="0"/>
        <cfvo type="num" val="&quot;1.1&quot;"/>
        <cfvo type="num" val="0"/>
      </iconSet>
    </cfRule>
    <cfRule type="iconSet" priority="303">
      <iconSet iconSet="3Signs">
        <cfvo type="percent" val="0"/>
        <cfvo type="percent" val="33"/>
        <cfvo type="percent" val="67"/>
      </iconSet>
    </cfRule>
    <cfRule type="iconSet" priority="306">
      <iconSet iconSet="4TrafficLights">
        <cfvo type="percent" val="0"/>
        <cfvo type="percent" val="25"/>
        <cfvo type="percent" val="50"/>
        <cfvo type="percent" val="75"/>
      </iconSet>
    </cfRule>
    <cfRule type="iconSet" priority="153">
      <iconSet iconSet="3Signs">
        <cfvo type="percent" val="0"/>
        <cfvo type="percent" val="33"/>
        <cfvo type="percent" val="67"/>
      </iconSet>
    </cfRule>
    <cfRule type="colorScale" priority="154">
      <colorScale>
        <cfvo type="min"/>
        <cfvo type="percentile" val="50"/>
        <cfvo type="max"/>
        <color rgb="FFF8696B"/>
        <color rgb="FFFFEB84"/>
        <color rgb="FF63BE7B"/>
      </colorScale>
    </cfRule>
    <cfRule type="iconSet" priority="155">
      <iconSet iconSet="3Symbols2" showValue="0" reverse="1">
        <cfvo type="percent" val="0"/>
        <cfvo type="percent" val="&quot;1.1&quot;"/>
        <cfvo type="num" val="&quot;2.1&quot;"/>
      </iconSet>
    </cfRule>
    <cfRule type="iconSet" priority="156">
      <iconSet iconSet="4TrafficLights">
        <cfvo type="percent" val="0"/>
        <cfvo type="percent" val="25"/>
        <cfvo type="percent" val="50"/>
        <cfvo type="percent" val="75"/>
      </iconSet>
    </cfRule>
    <cfRule type="iconSet" priority="157">
      <iconSet iconSet="3Signs" showValue="0">
        <cfvo type="percent" val="0"/>
        <cfvo type="num" val="&quot;1.1&quot;"/>
        <cfvo type="num" val="0"/>
      </iconSet>
    </cfRule>
    <cfRule type="iconSet" priority="158">
      <iconSet iconSet="3TrafficLights2">
        <cfvo type="percent" val="0"/>
        <cfvo type="percent" val="33"/>
        <cfvo type="percent" val="67"/>
      </iconSet>
    </cfRule>
  </conditionalFormatting>
  <conditionalFormatting sqref="O14">
    <cfRule type="colorScale" priority="202">
      <colorScale>
        <cfvo type="min"/>
        <cfvo type="percentile" val="50"/>
        <cfvo type="max"/>
        <color rgb="FFF8696B"/>
        <color rgb="FFFFEB84"/>
        <color rgb="FF63BE7B"/>
      </colorScale>
    </cfRule>
    <cfRule type="iconSet" priority="203">
      <iconSet iconSet="3Symbols2" showValue="0" reverse="1">
        <cfvo type="percent" val="0"/>
        <cfvo type="percent" val="&quot;1.1&quot;"/>
        <cfvo type="num" val="&quot;2.1&quot;"/>
      </iconSet>
    </cfRule>
    <cfRule type="iconSet" priority="204">
      <iconSet iconSet="4TrafficLights">
        <cfvo type="percent" val="0"/>
        <cfvo type="percent" val="25"/>
        <cfvo type="percent" val="50"/>
        <cfvo type="percent" val="75"/>
      </iconSet>
    </cfRule>
    <cfRule type="iconSet" priority="205">
      <iconSet iconSet="3Signs" showValue="0">
        <cfvo type="percent" val="0"/>
        <cfvo type="num" val="&quot;1.1&quot;"/>
        <cfvo type="num" val="0"/>
      </iconSet>
    </cfRule>
    <cfRule type="iconSet" priority="206">
      <iconSet iconSet="3TrafficLights2">
        <cfvo type="percent" val="0"/>
        <cfvo type="percent" val="33"/>
        <cfvo type="percent" val="67"/>
      </iconSet>
    </cfRule>
    <cfRule type="iconSet" priority="201">
      <iconSet iconSet="3Signs">
        <cfvo type="percent" val="0"/>
        <cfvo type="percent" val="33"/>
        <cfvo type="percent" val="67"/>
      </iconSet>
    </cfRule>
  </conditionalFormatting>
  <conditionalFormatting sqref="O20">
    <cfRule type="iconSet" priority="302">
      <iconSet iconSet="3TrafficLights2">
        <cfvo type="percent" val="0"/>
        <cfvo type="percent" val="33"/>
        <cfvo type="percent" val="67"/>
      </iconSet>
    </cfRule>
    <cfRule type="iconSet" priority="301">
      <iconSet iconSet="3Signs" showValue="0">
        <cfvo type="percent" val="0"/>
        <cfvo type="num" val="&quot;1.1&quot;"/>
        <cfvo type="num" val="0"/>
      </iconSet>
    </cfRule>
    <cfRule type="iconSet" priority="300">
      <iconSet iconSet="4TrafficLights">
        <cfvo type="percent" val="0"/>
        <cfvo type="percent" val="25"/>
        <cfvo type="percent" val="50"/>
        <cfvo type="percent" val="75"/>
      </iconSet>
    </cfRule>
    <cfRule type="colorScale" priority="298">
      <colorScale>
        <cfvo type="min"/>
        <cfvo type="percentile" val="50"/>
        <cfvo type="max"/>
        <color rgb="FFF8696B"/>
        <color rgb="FFFFEB84"/>
        <color rgb="FF63BE7B"/>
      </colorScale>
    </cfRule>
    <cfRule type="iconSet" priority="297">
      <iconSet iconSet="3Signs">
        <cfvo type="percent" val="0"/>
        <cfvo type="percent" val="33"/>
        <cfvo type="percent" val="67"/>
      </iconSet>
    </cfRule>
    <cfRule type="iconSet" priority="299">
      <iconSet iconSet="3Symbols2" showValue="0" reverse="1">
        <cfvo type="percent" val="0"/>
        <cfvo type="percent" val="&quot;1.1&quot;"/>
        <cfvo type="num" val="&quot;2.1&quot;"/>
      </iconSet>
    </cfRule>
  </conditionalFormatting>
  <conditionalFormatting sqref="P20">
    <cfRule type="iconSet" priority="20">
      <iconSet iconSet="3Signs">
        <cfvo type="percent" val="0"/>
        <cfvo type="percent" val="33"/>
        <cfvo type="percent" val="67"/>
      </iconSet>
    </cfRule>
    <cfRule type="colorScale" priority="21">
      <colorScale>
        <cfvo type="min"/>
        <cfvo type="percentile" val="50"/>
        <cfvo type="max"/>
        <color rgb="FFF8696B"/>
        <color rgb="FFFFEB84"/>
        <color rgb="FF63BE7B"/>
      </colorScale>
    </cfRule>
    <cfRule type="iconSet" priority="22">
      <iconSet iconSet="3Symbols2" showValue="0" reverse="1">
        <cfvo type="percent" val="0"/>
        <cfvo type="percent" val="&quot;1.1&quot;"/>
        <cfvo type="num" val="&quot;2.1&quot;"/>
      </iconSet>
    </cfRule>
    <cfRule type="iconSet" priority="24">
      <iconSet iconSet="3Signs" showValue="0">
        <cfvo type="percent" val="0"/>
        <cfvo type="num" val="&quot;1.1&quot;"/>
        <cfvo type="num" val="0"/>
      </iconSet>
    </cfRule>
    <cfRule type="iconSet" priority="25">
      <iconSet iconSet="3TrafficLights2">
        <cfvo type="percent" val="0"/>
        <cfvo type="percent" val="33"/>
        <cfvo type="percent" val="67"/>
      </iconSet>
    </cfRule>
    <cfRule type="iconSet" priority="23">
      <iconSet iconSet="4TrafficLights">
        <cfvo type="percent" val="0"/>
        <cfvo type="percent" val="25"/>
        <cfvo type="percent" val="50"/>
        <cfvo type="percent" val="75"/>
      </iconSet>
    </cfRule>
  </conditionalFormatting>
  <conditionalFormatting sqref="Q20">
    <cfRule type="colorScale" priority="292">
      <colorScale>
        <cfvo type="min"/>
        <cfvo type="percentile" val="50"/>
        <cfvo type="max"/>
        <color rgb="FFF8696B"/>
        <color rgb="FFFFEB84"/>
        <color rgb="FF63BE7B"/>
      </colorScale>
    </cfRule>
    <cfRule type="iconSet" priority="295">
      <iconSet iconSet="3Signs" showValue="0">
        <cfvo type="percent" val="0"/>
        <cfvo type="num" val="&quot;1.1&quot;"/>
        <cfvo type="num" val="0"/>
      </iconSet>
    </cfRule>
    <cfRule type="iconSet" priority="294">
      <iconSet iconSet="4TrafficLights">
        <cfvo type="percent" val="0"/>
        <cfvo type="percent" val="25"/>
        <cfvo type="percent" val="50"/>
        <cfvo type="percent" val="75"/>
      </iconSet>
    </cfRule>
    <cfRule type="iconSet" priority="293">
      <iconSet iconSet="3Symbols2" showValue="0" reverse="1">
        <cfvo type="percent" val="0"/>
        <cfvo type="percent" val="&quot;1.1&quot;"/>
        <cfvo type="num" val="&quot;2.1&quot;"/>
      </iconSet>
    </cfRule>
    <cfRule type="iconSet" priority="291">
      <iconSet iconSet="3Signs">
        <cfvo type="percent" val="0"/>
        <cfvo type="percent" val="33"/>
        <cfvo type="percent" val="67"/>
      </iconSet>
    </cfRule>
    <cfRule type="iconSet" priority="296">
      <iconSet iconSet="3TrafficLights2">
        <cfvo type="percent" val="0"/>
        <cfvo type="percent" val="33"/>
        <cfvo type="percent" val="67"/>
      </iconSet>
    </cfRule>
  </conditionalFormatting>
  <conditionalFormatting sqref="R14">
    <cfRule type="iconSet" priority="198">
      <iconSet iconSet="4TrafficLights">
        <cfvo type="percent" val="0"/>
        <cfvo type="percent" val="25"/>
        <cfvo type="percent" val="50"/>
        <cfvo type="percent" val="75"/>
      </iconSet>
    </cfRule>
    <cfRule type="iconSet" priority="200">
      <iconSet iconSet="3TrafficLights2">
        <cfvo type="percent" val="0"/>
        <cfvo type="percent" val="33"/>
        <cfvo type="percent" val="67"/>
      </iconSet>
    </cfRule>
    <cfRule type="iconSet" priority="199">
      <iconSet iconSet="3Signs" showValue="0">
        <cfvo type="percent" val="0"/>
        <cfvo type="num" val="&quot;1.1&quot;"/>
        <cfvo type="num" val="0"/>
      </iconSet>
    </cfRule>
    <cfRule type="iconSet" priority="197">
      <iconSet iconSet="3Symbols2" showValue="0" reverse="1">
        <cfvo type="percent" val="0"/>
        <cfvo type="percent" val="&quot;1.1&quot;"/>
        <cfvo type="num" val="&quot;2.1&quot;"/>
      </iconSet>
    </cfRule>
    <cfRule type="colorScale" priority="196">
      <colorScale>
        <cfvo type="min"/>
        <cfvo type="percentile" val="50"/>
        <cfvo type="max"/>
        <color rgb="FFF8696B"/>
        <color rgb="FFFFEB84"/>
        <color rgb="FF63BE7B"/>
      </colorScale>
    </cfRule>
    <cfRule type="iconSet" priority="195">
      <iconSet iconSet="3Signs">
        <cfvo type="percent" val="0"/>
        <cfvo type="percent" val="33"/>
        <cfvo type="percent" val="67"/>
      </iconSet>
    </cfRule>
  </conditionalFormatting>
  <conditionalFormatting sqref="R20">
    <cfRule type="iconSet" priority="287">
      <iconSet iconSet="3Symbols2" showValue="0" reverse="1">
        <cfvo type="percent" val="0"/>
        <cfvo type="percent" val="&quot;1.1&quot;"/>
        <cfvo type="num" val="&quot;2.1&quot;"/>
      </iconSet>
    </cfRule>
    <cfRule type="iconSet" priority="288">
      <iconSet iconSet="4TrafficLights">
        <cfvo type="percent" val="0"/>
        <cfvo type="percent" val="25"/>
        <cfvo type="percent" val="50"/>
        <cfvo type="percent" val="75"/>
      </iconSet>
    </cfRule>
    <cfRule type="iconSet" priority="289">
      <iconSet iconSet="3Signs" showValue="0">
        <cfvo type="percent" val="0"/>
        <cfvo type="num" val="&quot;1.1&quot;"/>
        <cfvo type="num" val="0"/>
      </iconSet>
    </cfRule>
    <cfRule type="iconSet" priority="290">
      <iconSet iconSet="3TrafficLights2">
        <cfvo type="percent" val="0"/>
        <cfvo type="percent" val="33"/>
        <cfvo type="percent" val="67"/>
      </iconSet>
    </cfRule>
    <cfRule type="iconSet" priority="209">
      <iconSet iconSet="3Symbols2" showValue="0" reverse="1">
        <cfvo type="percent" val="0"/>
        <cfvo type="percent" val="&quot;1.1&quot;"/>
        <cfvo type="num" val="&quot;2.1&quot;"/>
      </iconSet>
    </cfRule>
    <cfRule type="iconSet" priority="211">
      <iconSet iconSet="3Signs" showValue="0">
        <cfvo type="percent" val="0"/>
        <cfvo type="num" val="&quot;1.1&quot;"/>
        <cfvo type="num" val="0"/>
      </iconSet>
    </cfRule>
    <cfRule type="iconSet" priority="212">
      <iconSet iconSet="3TrafficLights2">
        <cfvo type="percent" val="0"/>
        <cfvo type="percent" val="33"/>
        <cfvo type="percent" val="67"/>
      </iconSet>
    </cfRule>
    <cfRule type="colorScale" priority="286">
      <colorScale>
        <cfvo type="min"/>
        <cfvo type="percentile" val="50"/>
        <cfvo type="max"/>
        <color rgb="FFF8696B"/>
        <color rgb="FFFFEB84"/>
        <color rgb="FF63BE7B"/>
      </colorScale>
    </cfRule>
    <cfRule type="iconSet" priority="285">
      <iconSet iconSet="3Signs">
        <cfvo type="percent" val="0"/>
        <cfvo type="percent" val="33"/>
        <cfvo type="percent" val="67"/>
      </iconSet>
    </cfRule>
    <cfRule type="iconSet" priority="210">
      <iconSet iconSet="4TrafficLights">
        <cfvo type="percent" val="0"/>
        <cfvo type="percent" val="25"/>
        <cfvo type="percent" val="50"/>
        <cfvo type="percent" val="75"/>
      </iconSet>
    </cfRule>
    <cfRule type="colorScale" priority="208">
      <colorScale>
        <cfvo type="min"/>
        <cfvo type="percentile" val="50"/>
        <cfvo type="max"/>
        <color rgb="FFF8696B"/>
        <color rgb="FFFFEB84"/>
        <color rgb="FF63BE7B"/>
      </colorScale>
    </cfRule>
    <cfRule type="iconSet" priority="207">
      <iconSet iconSet="3Signs">
        <cfvo type="percent" val="0"/>
        <cfvo type="percent" val="33"/>
        <cfvo type="percent" val="67"/>
      </iconSet>
    </cfRule>
  </conditionalFormatting>
  <conditionalFormatting sqref="S20">
    <cfRule type="iconSet" priority="282">
      <iconSet iconSet="4TrafficLights">
        <cfvo type="percent" val="0"/>
        <cfvo type="percent" val="25"/>
        <cfvo type="percent" val="50"/>
        <cfvo type="percent" val="75"/>
      </iconSet>
    </cfRule>
    <cfRule type="iconSet" priority="281">
      <iconSet iconSet="3Symbols2" showValue="0" reverse="1">
        <cfvo type="percent" val="0"/>
        <cfvo type="percent" val="&quot;1.1&quot;"/>
        <cfvo type="num" val="&quot;2.1&quot;"/>
      </iconSet>
    </cfRule>
    <cfRule type="colorScale" priority="280">
      <colorScale>
        <cfvo type="min"/>
        <cfvo type="percentile" val="50"/>
        <cfvo type="max"/>
        <color rgb="FFF8696B"/>
        <color rgb="FFFFEB84"/>
        <color rgb="FF63BE7B"/>
      </colorScale>
    </cfRule>
    <cfRule type="iconSet" priority="279">
      <iconSet iconSet="3Signs">
        <cfvo type="percent" val="0"/>
        <cfvo type="percent" val="33"/>
        <cfvo type="percent" val="67"/>
      </iconSet>
    </cfRule>
    <cfRule type="iconSet" priority="284">
      <iconSet iconSet="3TrafficLights2">
        <cfvo type="percent" val="0"/>
        <cfvo type="percent" val="33"/>
        <cfvo type="percent" val="67"/>
      </iconSet>
    </cfRule>
    <cfRule type="iconSet" priority="283">
      <iconSet iconSet="3Signs" showValue="0">
        <cfvo type="percent" val="0"/>
        <cfvo type="num" val="&quot;1.1&quot;"/>
        <cfvo type="num" val="0"/>
      </iconSet>
    </cfRule>
  </conditionalFormatting>
  <conditionalFormatting sqref="T20">
    <cfRule type="iconSet" priority="277">
      <iconSet iconSet="3Signs" showValue="0">
        <cfvo type="percent" val="0"/>
        <cfvo type="num" val="&quot;1.1&quot;"/>
        <cfvo type="num" val="0"/>
      </iconSet>
    </cfRule>
    <cfRule type="iconSet" priority="276">
      <iconSet iconSet="4TrafficLights">
        <cfvo type="percent" val="0"/>
        <cfvo type="percent" val="25"/>
        <cfvo type="percent" val="50"/>
        <cfvo type="percent" val="75"/>
      </iconSet>
    </cfRule>
    <cfRule type="iconSet" priority="275">
      <iconSet iconSet="3Symbols2" showValue="0" reverse="1">
        <cfvo type="percent" val="0"/>
        <cfvo type="percent" val="&quot;1.1&quot;"/>
        <cfvo type="num" val="&quot;2.1&quot;"/>
      </iconSet>
    </cfRule>
    <cfRule type="colorScale" priority="274">
      <colorScale>
        <cfvo type="min"/>
        <cfvo type="percentile" val="50"/>
        <cfvo type="max"/>
        <color rgb="FFF8696B"/>
        <color rgb="FFFFEB84"/>
        <color rgb="FF63BE7B"/>
      </colorScale>
    </cfRule>
    <cfRule type="iconSet" priority="273">
      <iconSet iconSet="3Signs">
        <cfvo type="percent" val="0"/>
        <cfvo type="percent" val="33"/>
        <cfvo type="percent" val="67"/>
      </iconSet>
    </cfRule>
    <cfRule type="iconSet" priority="278">
      <iconSet iconSet="3TrafficLights2">
        <cfvo type="percent" val="0"/>
        <cfvo type="percent" val="33"/>
        <cfvo type="percent" val="67"/>
      </iconSet>
    </cfRule>
  </conditionalFormatting>
  <conditionalFormatting sqref="U20">
    <cfRule type="iconSet" priority="14">
      <iconSet iconSet="3Signs">
        <cfvo type="percent" val="0"/>
        <cfvo type="percent" val="33"/>
        <cfvo type="percent" val="67"/>
      </iconSet>
    </cfRule>
    <cfRule type="iconSet" priority="17">
      <iconSet iconSet="4TrafficLights">
        <cfvo type="percent" val="0"/>
        <cfvo type="percent" val="25"/>
        <cfvo type="percent" val="50"/>
        <cfvo type="percent" val="75"/>
      </iconSet>
    </cfRule>
    <cfRule type="iconSet" priority="18">
      <iconSet iconSet="3Signs" showValue="0">
        <cfvo type="percent" val="0"/>
        <cfvo type="num" val="&quot;1.1&quot;"/>
        <cfvo type="num" val="0"/>
      </iconSet>
    </cfRule>
    <cfRule type="colorScale" priority="15">
      <colorScale>
        <cfvo type="min"/>
        <cfvo type="percentile" val="50"/>
        <cfvo type="max"/>
        <color rgb="FFF8696B"/>
        <color rgb="FFFFEB84"/>
        <color rgb="FF63BE7B"/>
      </colorScale>
    </cfRule>
    <cfRule type="iconSet" priority="19">
      <iconSet iconSet="3TrafficLights2">
        <cfvo type="percent" val="0"/>
        <cfvo type="percent" val="33"/>
        <cfvo type="percent" val="67"/>
      </iconSet>
    </cfRule>
    <cfRule type="iconSet" priority="16">
      <iconSet iconSet="3Symbols2" showValue="0" reverse="1">
        <cfvo type="percent" val="0"/>
        <cfvo type="percent" val="&quot;1.1&quot;"/>
        <cfvo type="num" val="&quot;2.1&quot;"/>
      </iconSet>
    </cfRule>
  </conditionalFormatting>
  <conditionalFormatting sqref="V20">
    <cfRule type="iconSet" priority="13">
      <iconSet iconSet="3TrafficLights2">
        <cfvo type="percent" val="0"/>
        <cfvo type="percent" val="33"/>
        <cfvo type="percent" val="67"/>
      </iconSet>
    </cfRule>
    <cfRule type="iconSet" priority="12">
      <iconSet iconSet="3Signs" showValue="0">
        <cfvo type="percent" val="0"/>
        <cfvo type="num" val="&quot;1.1&quot;"/>
        <cfvo type="num" val="0"/>
      </iconSet>
    </cfRule>
    <cfRule type="iconSet" priority="10">
      <iconSet iconSet="3Symbols2" showValue="0" reverse="1">
        <cfvo type="percent" val="0"/>
        <cfvo type="percent" val="&quot;1.1&quot;"/>
        <cfvo type="num" val="&quot;2.1&quot;"/>
      </iconSet>
    </cfRule>
    <cfRule type="colorScale" priority="9">
      <colorScale>
        <cfvo type="min"/>
        <cfvo type="percentile" val="50"/>
        <cfvo type="max"/>
        <color rgb="FFF8696B"/>
        <color rgb="FFFFEB84"/>
        <color rgb="FF63BE7B"/>
      </colorScale>
    </cfRule>
    <cfRule type="iconSet" priority="8">
      <iconSet iconSet="3Signs">
        <cfvo type="percent" val="0"/>
        <cfvo type="percent" val="33"/>
        <cfvo type="percent" val="67"/>
      </iconSet>
    </cfRule>
    <cfRule type="iconSet" priority="11">
      <iconSet iconSet="4TrafficLights">
        <cfvo type="percent" val="0"/>
        <cfvo type="percent" val="25"/>
        <cfvo type="percent" val="50"/>
        <cfvo type="percent" val="75"/>
      </iconSet>
    </cfRule>
  </conditionalFormatting>
  <conditionalFormatting sqref="W20">
    <cfRule type="iconSet" priority="272">
      <iconSet iconSet="3TrafficLights2">
        <cfvo type="percent" val="0"/>
        <cfvo type="percent" val="33"/>
        <cfvo type="percent" val="67"/>
      </iconSet>
    </cfRule>
    <cfRule type="iconSet" priority="267">
      <iconSet iconSet="3Signs">
        <cfvo type="percent" val="0"/>
        <cfvo type="percent" val="33"/>
        <cfvo type="percent" val="67"/>
      </iconSet>
    </cfRule>
    <cfRule type="colorScale" priority="268">
      <colorScale>
        <cfvo type="min"/>
        <cfvo type="percentile" val="50"/>
        <cfvo type="max"/>
        <color rgb="FFF8696B"/>
        <color rgb="FFFFEB84"/>
        <color rgb="FF63BE7B"/>
      </colorScale>
    </cfRule>
    <cfRule type="iconSet" priority="269">
      <iconSet iconSet="3Symbols2" showValue="0" reverse="1">
        <cfvo type="percent" val="0"/>
        <cfvo type="percent" val="&quot;1.1&quot;"/>
        <cfvo type="num" val="&quot;2.1&quot;"/>
      </iconSet>
    </cfRule>
    <cfRule type="iconSet" priority="270">
      <iconSet iconSet="4TrafficLights">
        <cfvo type="percent" val="0"/>
        <cfvo type="percent" val="25"/>
        <cfvo type="percent" val="50"/>
        <cfvo type="percent" val="75"/>
      </iconSet>
    </cfRule>
    <cfRule type="iconSet" priority="271">
      <iconSet iconSet="3Signs" showValue="0">
        <cfvo type="percent" val="0"/>
        <cfvo type="num" val="&quot;1.1&quot;"/>
        <cfvo type="num" val="0"/>
      </iconSet>
    </cfRule>
  </conditionalFormatting>
  <conditionalFormatting sqref="W20:X20">
    <cfRule type="colorScale" priority="166">
      <colorScale>
        <cfvo type="min"/>
        <cfvo type="percentile" val="50"/>
        <cfvo type="max"/>
        <color rgb="FFF8696B"/>
        <color rgb="FFFFEB84"/>
        <color rgb="FF63BE7B"/>
      </colorScale>
    </cfRule>
    <cfRule type="iconSet" priority="165">
      <iconSet iconSet="3Signs">
        <cfvo type="percent" val="0"/>
        <cfvo type="percent" val="33"/>
        <cfvo type="percent" val="67"/>
      </iconSet>
    </cfRule>
    <cfRule type="iconSet" priority="167">
      <iconSet iconSet="3Symbols2" showValue="0" reverse="1">
        <cfvo type="percent" val="0"/>
        <cfvo type="percent" val="&quot;1.1&quot;"/>
        <cfvo type="num" val="&quot;2.1&quot;"/>
      </iconSet>
    </cfRule>
    <cfRule type="iconSet" priority="168">
      <iconSet iconSet="4TrafficLights">
        <cfvo type="percent" val="0"/>
        <cfvo type="percent" val="25"/>
        <cfvo type="percent" val="50"/>
        <cfvo type="percent" val="75"/>
      </iconSet>
    </cfRule>
    <cfRule type="iconSet" priority="170">
      <iconSet iconSet="3TrafficLights2">
        <cfvo type="percent" val="0"/>
        <cfvo type="percent" val="33"/>
        <cfvo type="percent" val="67"/>
      </iconSet>
    </cfRule>
    <cfRule type="iconSet" priority="169">
      <iconSet iconSet="3Signs" showValue="0">
        <cfvo type="percent" val="0"/>
        <cfvo type="num" val="&quot;1.1&quot;"/>
        <cfvo type="num" val="0"/>
      </iconSet>
    </cfRule>
  </conditionalFormatting>
  <conditionalFormatting sqref="X20">
    <cfRule type="iconSet" priority="266">
      <iconSet iconSet="3TrafficLights2">
        <cfvo type="percent" val="0"/>
        <cfvo type="percent" val="33"/>
        <cfvo type="percent" val="67"/>
      </iconSet>
    </cfRule>
    <cfRule type="colorScale" priority="262">
      <colorScale>
        <cfvo type="min"/>
        <cfvo type="percentile" val="50"/>
        <cfvo type="max"/>
        <color rgb="FFF8696B"/>
        <color rgb="FFFFEB84"/>
        <color rgb="FF63BE7B"/>
      </colorScale>
    </cfRule>
    <cfRule type="iconSet" priority="263">
      <iconSet iconSet="3Symbols2" showValue="0" reverse="1">
        <cfvo type="percent" val="0"/>
        <cfvo type="percent" val="&quot;1.1&quot;"/>
        <cfvo type="num" val="&quot;2.1&quot;"/>
      </iconSet>
    </cfRule>
    <cfRule type="iconSet" priority="261">
      <iconSet iconSet="3Signs">
        <cfvo type="percent" val="0"/>
        <cfvo type="percent" val="33"/>
        <cfvo type="percent" val="67"/>
      </iconSet>
    </cfRule>
    <cfRule type="iconSet" priority="264">
      <iconSet iconSet="4TrafficLights">
        <cfvo type="percent" val="0"/>
        <cfvo type="percent" val="25"/>
        <cfvo type="percent" val="50"/>
        <cfvo type="percent" val="75"/>
      </iconSet>
    </cfRule>
    <cfRule type="iconSet" priority="265">
      <iconSet iconSet="3Signs" showValue="0">
        <cfvo type="percent" val="0"/>
        <cfvo type="num" val="&quot;1.1&quot;"/>
        <cfvo type="num" val="0"/>
      </iconSet>
    </cfRule>
  </conditionalFormatting>
  <conditionalFormatting sqref="Y14">
    <cfRule type="iconSet" priority="194">
      <iconSet iconSet="3TrafficLights2">
        <cfvo type="percent" val="0"/>
        <cfvo type="percent" val="33"/>
        <cfvo type="percent" val="67"/>
      </iconSet>
    </cfRule>
    <cfRule type="iconSet" priority="193">
      <iconSet iconSet="3Signs" showValue="0">
        <cfvo type="percent" val="0"/>
        <cfvo type="num" val="&quot;1.1&quot;"/>
        <cfvo type="num" val="0"/>
      </iconSet>
    </cfRule>
    <cfRule type="iconSet" priority="192">
      <iconSet iconSet="4TrafficLights">
        <cfvo type="percent" val="0"/>
        <cfvo type="percent" val="25"/>
        <cfvo type="percent" val="50"/>
        <cfvo type="percent" val="75"/>
      </iconSet>
    </cfRule>
    <cfRule type="iconSet" priority="191">
      <iconSet iconSet="3Symbols2" showValue="0" reverse="1">
        <cfvo type="percent" val="0"/>
        <cfvo type="percent" val="&quot;1.1&quot;"/>
        <cfvo type="num" val="&quot;2.1&quot;"/>
      </iconSet>
    </cfRule>
    <cfRule type="colorScale" priority="190">
      <colorScale>
        <cfvo type="min"/>
        <cfvo type="percentile" val="50"/>
        <cfvo type="max"/>
        <color rgb="FFF8696B"/>
        <color rgb="FFFFEB84"/>
        <color rgb="FF63BE7B"/>
      </colorScale>
    </cfRule>
    <cfRule type="iconSet" priority="189">
      <iconSet iconSet="3Signs">
        <cfvo type="percent" val="0"/>
        <cfvo type="percent" val="33"/>
        <cfvo type="percent" val="67"/>
      </iconSet>
    </cfRule>
  </conditionalFormatting>
  <conditionalFormatting sqref="Y20">
    <cfRule type="colorScale" priority="256">
      <colorScale>
        <cfvo type="min"/>
        <cfvo type="percentile" val="50"/>
        <cfvo type="max"/>
        <color rgb="FFF8696B"/>
        <color rgb="FFFFEB84"/>
        <color rgb="FF63BE7B"/>
      </colorScale>
    </cfRule>
    <cfRule type="iconSet" priority="176">
      <iconSet iconSet="3TrafficLights2">
        <cfvo type="percent" val="0"/>
        <cfvo type="percent" val="33"/>
        <cfvo type="percent" val="67"/>
      </iconSet>
    </cfRule>
    <cfRule type="iconSet" priority="175">
      <iconSet iconSet="3Signs" showValue="0">
        <cfvo type="percent" val="0"/>
        <cfvo type="num" val="&quot;1.1&quot;"/>
        <cfvo type="num" val="0"/>
      </iconSet>
    </cfRule>
    <cfRule type="iconSet" priority="260">
      <iconSet iconSet="3TrafficLights2">
        <cfvo type="percent" val="0"/>
        <cfvo type="percent" val="33"/>
        <cfvo type="percent" val="67"/>
      </iconSet>
    </cfRule>
    <cfRule type="iconSet" priority="259">
      <iconSet iconSet="3Signs" showValue="0">
        <cfvo type="percent" val="0"/>
        <cfvo type="num" val="&quot;1.1&quot;"/>
        <cfvo type="num" val="0"/>
      </iconSet>
    </cfRule>
    <cfRule type="iconSet" priority="258">
      <iconSet iconSet="4TrafficLights">
        <cfvo type="percent" val="0"/>
        <cfvo type="percent" val="25"/>
        <cfvo type="percent" val="50"/>
        <cfvo type="percent" val="75"/>
      </iconSet>
    </cfRule>
    <cfRule type="iconSet" priority="257">
      <iconSet iconSet="3Symbols2" showValue="0" reverse="1">
        <cfvo type="percent" val="0"/>
        <cfvo type="percent" val="&quot;1.1&quot;"/>
        <cfvo type="num" val="&quot;2.1&quot;"/>
      </iconSet>
    </cfRule>
    <cfRule type="iconSet" priority="255">
      <iconSet iconSet="3Signs">
        <cfvo type="percent" val="0"/>
        <cfvo type="percent" val="33"/>
        <cfvo type="percent" val="67"/>
      </iconSet>
    </cfRule>
    <cfRule type="iconSet" priority="174">
      <iconSet iconSet="4TrafficLights">
        <cfvo type="percent" val="0"/>
        <cfvo type="percent" val="25"/>
        <cfvo type="percent" val="50"/>
        <cfvo type="percent" val="75"/>
      </iconSet>
    </cfRule>
    <cfRule type="iconSet" priority="173">
      <iconSet iconSet="3Symbols2" showValue="0" reverse="1">
        <cfvo type="percent" val="0"/>
        <cfvo type="percent" val="&quot;1.1&quot;"/>
        <cfvo type="num" val="&quot;2.1&quot;"/>
      </iconSet>
    </cfRule>
    <cfRule type="colorScale" priority="172">
      <colorScale>
        <cfvo type="min"/>
        <cfvo type="percentile" val="50"/>
        <cfvo type="max"/>
        <color rgb="FFF8696B"/>
        <color rgb="FFFFEB84"/>
        <color rgb="FF63BE7B"/>
      </colorScale>
    </cfRule>
    <cfRule type="iconSet" priority="171">
      <iconSet iconSet="3Signs">
        <cfvo type="percent" val="0"/>
        <cfvo type="percent" val="33"/>
        <cfvo type="percent" val="67"/>
      </iconSet>
    </cfRule>
  </conditionalFormatting>
  <conditionalFormatting sqref="Z20">
    <cfRule type="iconSet" priority="177">
      <iconSet iconSet="3Signs">
        <cfvo type="percent" val="0"/>
        <cfvo type="percent" val="33"/>
        <cfvo type="percent" val="67"/>
      </iconSet>
    </cfRule>
    <cfRule type="iconSet" priority="179">
      <iconSet iconSet="3Symbols2" showValue="0" reverse="1">
        <cfvo type="percent" val="0"/>
        <cfvo type="percent" val="&quot;1.1&quot;"/>
        <cfvo type="num" val="&quot;2.1&quot;"/>
      </iconSet>
    </cfRule>
    <cfRule type="colorScale" priority="178">
      <colorScale>
        <cfvo type="min"/>
        <cfvo type="percentile" val="50"/>
        <cfvo type="max"/>
        <color rgb="FFF8696B"/>
        <color rgb="FFFFEB84"/>
        <color rgb="FF63BE7B"/>
      </colorScale>
    </cfRule>
    <cfRule type="iconSet" priority="254">
      <iconSet iconSet="3TrafficLights2">
        <cfvo type="percent" val="0"/>
        <cfvo type="percent" val="33"/>
        <cfvo type="percent" val="67"/>
      </iconSet>
    </cfRule>
    <cfRule type="iconSet" priority="252">
      <iconSet iconSet="4TrafficLights">
        <cfvo type="percent" val="0"/>
        <cfvo type="percent" val="25"/>
        <cfvo type="percent" val="50"/>
        <cfvo type="percent" val="75"/>
      </iconSet>
    </cfRule>
    <cfRule type="iconSet" priority="251">
      <iconSet iconSet="3Symbols2" showValue="0" reverse="1">
        <cfvo type="percent" val="0"/>
        <cfvo type="percent" val="&quot;1.1&quot;"/>
        <cfvo type="num" val="&quot;2.1&quot;"/>
      </iconSet>
    </cfRule>
    <cfRule type="iconSet" priority="182">
      <iconSet iconSet="3TrafficLights2">
        <cfvo type="percent" val="0"/>
        <cfvo type="percent" val="33"/>
        <cfvo type="percent" val="67"/>
      </iconSet>
    </cfRule>
    <cfRule type="iconSet" priority="181">
      <iconSet iconSet="3Signs" showValue="0">
        <cfvo type="percent" val="0"/>
        <cfvo type="num" val="&quot;1.1&quot;"/>
        <cfvo type="num" val="0"/>
      </iconSet>
    </cfRule>
    <cfRule type="iconSet" priority="180">
      <iconSet iconSet="4TrafficLights">
        <cfvo type="percent" val="0"/>
        <cfvo type="percent" val="25"/>
        <cfvo type="percent" val="50"/>
        <cfvo type="percent" val="75"/>
      </iconSet>
    </cfRule>
    <cfRule type="iconSet" priority="253">
      <iconSet iconSet="3Signs" showValue="0">
        <cfvo type="percent" val="0"/>
        <cfvo type="num" val="&quot;1.1&quot;"/>
        <cfvo type="num" val="0"/>
      </iconSet>
    </cfRule>
    <cfRule type="colorScale" priority="250">
      <colorScale>
        <cfvo type="min"/>
        <cfvo type="percentile" val="50"/>
        <cfvo type="max"/>
        <color rgb="FFF8696B"/>
        <color rgb="FFFFEB84"/>
        <color rgb="FF63BE7B"/>
      </colorScale>
    </cfRule>
    <cfRule type="iconSet" priority="249">
      <iconSet iconSet="3Signs">
        <cfvo type="percent" val="0"/>
        <cfvo type="percent" val="33"/>
        <cfvo type="percent" val="67"/>
      </iconSet>
    </cfRule>
  </conditionalFormatting>
  <conditionalFormatting sqref="AA20">
    <cfRule type="colorScale" priority="244">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iconSet" priority="237">
      <iconSet iconSet="3Signs">
        <cfvo type="percent" val="0"/>
        <cfvo type="percent" val="33"/>
        <cfvo type="percent" val="67"/>
      </iconSet>
    </cfRule>
    <cfRule type="colorScale" priority="184">
      <colorScale>
        <cfvo type="min"/>
        <cfvo type="percentile" val="50"/>
        <cfvo type="max"/>
        <color rgb="FFF8696B"/>
        <color rgb="FFFFEB84"/>
        <color rgb="FF63BE7B"/>
      </colorScale>
    </cfRule>
    <cfRule type="iconSet" priority="243">
      <iconSet iconSet="3Signs">
        <cfvo type="percent" val="0"/>
        <cfvo type="percent" val="33"/>
        <cfvo type="percent" val="67"/>
      </iconSet>
    </cfRule>
    <cfRule type="iconSet" priority="187">
      <iconSet iconSet="3Signs" showValue="0">
        <cfvo type="percent" val="0"/>
        <cfvo type="num" val="&quot;1.1&quot;"/>
        <cfvo type="num" val="0"/>
      </iconSet>
    </cfRule>
    <cfRule type="iconSet" priority="183">
      <iconSet iconSet="3Signs">
        <cfvo type="percent" val="0"/>
        <cfvo type="percent" val="33"/>
        <cfvo type="percent" val="67"/>
      </iconSet>
    </cfRule>
    <cfRule type="iconSet" priority="240">
      <iconSet iconSet="4TrafficLights">
        <cfvo type="percent" val="0"/>
        <cfvo type="percent" val="25"/>
        <cfvo type="percent" val="50"/>
        <cfvo type="percent" val="75"/>
      </iconSet>
    </cfRule>
    <cfRule type="iconSet" priority="239">
      <iconSet iconSet="3Symbols2" showValue="0" reverse="1">
        <cfvo type="percent" val="0"/>
        <cfvo type="percent" val="&quot;1.1&quot;"/>
        <cfvo type="num" val="&quot;2.1&quot;"/>
      </iconSet>
    </cfRule>
    <cfRule type="iconSet" priority="188">
      <iconSet iconSet="3TrafficLights2">
        <cfvo type="percent" val="0"/>
        <cfvo type="percent" val="33"/>
        <cfvo type="percent" val="67"/>
      </iconSet>
    </cfRule>
    <cfRule type="iconSet" priority="186">
      <iconSet iconSet="4TrafficLights">
        <cfvo type="percent" val="0"/>
        <cfvo type="percent" val="25"/>
        <cfvo type="percent" val="50"/>
        <cfvo type="percent" val="75"/>
      </iconSet>
    </cfRule>
    <cfRule type="iconSet" priority="185">
      <iconSet iconSet="3Symbols2" showValue="0" reverse="1">
        <cfvo type="percent" val="0"/>
        <cfvo type="percent" val="&quot;1.1&quot;"/>
        <cfvo type="num" val="&quot;2.1&quot;"/>
      </iconSet>
    </cfRule>
    <cfRule type="iconSet" priority="248">
      <iconSet iconSet="3TrafficLights2">
        <cfvo type="percent" val="0"/>
        <cfvo type="percent" val="33"/>
        <cfvo type="percent" val="67"/>
      </iconSet>
    </cfRule>
    <cfRule type="iconSet" priority="247">
      <iconSet iconSet="3Signs" showValue="0">
        <cfvo type="percent" val="0"/>
        <cfvo type="num" val="&quot;1.1&quot;"/>
        <cfvo type="num" val="0"/>
      </iconSet>
    </cfRule>
    <cfRule type="iconSet" priority="246">
      <iconSet iconSet="4TrafficLights">
        <cfvo type="percent" val="0"/>
        <cfvo type="percent" val="25"/>
        <cfvo type="percent" val="50"/>
        <cfvo type="percent" val="75"/>
      </iconSet>
    </cfRule>
    <cfRule type="iconSet" priority="245">
      <iconSet iconSet="3Symbols2" showValue="0" reverse="1">
        <cfvo type="percent" val="0"/>
        <cfvo type="percent" val="&quot;1.1&quot;"/>
        <cfvo type="num" val="&quot;2.1&quot;"/>
      </iconSet>
    </cfRule>
    <cfRule type="iconSet" priority="242">
      <iconSet iconSet="3TrafficLights2">
        <cfvo type="percent" val="0"/>
        <cfvo type="percent" val="33"/>
        <cfvo type="percent" val="67"/>
      </iconSet>
    </cfRule>
    <cfRule type="iconSet" priority="241">
      <iconSet iconSet="3Signs" showValue="0">
        <cfvo type="percent" val="0"/>
        <cfvo type="num" val="&quot;1.1&quot;"/>
        <cfvo type="num" val="0"/>
      </iconSet>
    </cfRule>
  </conditionalFormatting>
  <conditionalFormatting sqref="AE5">
    <cfRule type="iconSet" priority="407">
      <iconSet iconSet="3Symbols2" showValue="0" reverse="1">
        <cfvo type="percent" val="0"/>
        <cfvo type="percent" val="&quot;1.1&quot;"/>
        <cfvo type="num" val="&quot;2.1&quot;"/>
      </iconSet>
    </cfRule>
    <cfRule type="iconSet" priority="408">
      <iconSet iconSet="4TrafficLights">
        <cfvo type="percent" val="0"/>
        <cfvo type="percent" val="25"/>
        <cfvo type="percent" val="50"/>
        <cfvo type="percent" val="75"/>
      </iconSet>
    </cfRule>
    <cfRule type="iconSet" priority="409">
      <iconSet iconSet="3Signs" showValue="0">
        <cfvo type="percent" val="0"/>
        <cfvo type="num" val="&quot;1.1&quot;"/>
        <cfvo type="num" val="0"/>
      </iconSet>
    </cfRule>
    <cfRule type="iconSet" priority="410">
      <iconSet iconSet="3TrafficLights2">
        <cfvo type="percent" val="0"/>
        <cfvo type="percent" val="33"/>
        <cfvo type="percent" val="67"/>
      </iconSet>
    </cfRule>
    <cfRule type="iconSet" priority="411">
      <iconSet iconSet="3Signs">
        <cfvo type="percent" val="0"/>
        <cfvo type="percent" val="33"/>
        <cfvo type="percent" val="67"/>
      </iconSet>
    </cfRule>
    <cfRule type="colorScale" priority="393">
      <colorScale>
        <cfvo type="min"/>
        <cfvo type="percentile" val="50"/>
        <cfvo type="max"/>
        <color rgb="FFF8696B"/>
        <color rgb="FFFFEB84"/>
        <color rgb="FF63BE7B"/>
      </colorScale>
    </cfRule>
    <cfRule type="iconSet" priority="395">
      <iconSet iconSet="4TrafficLights">
        <cfvo type="percent" val="0"/>
        <cfvo type="percent" val="25"/>
        <cfvo type="percent" val="50"/>
        <cfvo type="percent" val="75"/>
      </iconSet>
    </cfRule>
    <cfRule type="iconSet" priority="396">
      <iconSet iconSet="3Signs" showValue="0">
        <cfvo type="percent" val="0"/>
        <cfvo type="num" val="&quot;1.1&quot;"/>
        <cfvo type="num" val="0"/>
      </iconSet>
    </cfRule>
    <cfRule type="iconSet" priority="397">
      <iconSet iconSet="3TrafficLights2">
        <cfvo type="percent" val="0"/>
        <cfvo type="percent" val="33"/>
        <cfvo type="percent" val="67"/>
      </iconSet>
    </cfRule>
    <cfRule type="iconSet" priority="398">
      <iconSet iconSet="3Signs">
        <cfvo type="percent" val="0"/>
        <cfvo type="percent" val="33"/>
        <cfvo type="percent" val="67"/>
      </iconSet>
    </cfRule>
    <cfRule type="iconSet" priority="394">
      <iconSet iconSet="3Symbols2" showValue="0" reverse="1">
        <cfvo type="percent" val="0"/>
        <cfvo type="percent" val="&quot;1.1&quot;"/>
        <cfvo type="num" val="&quot;2.1&quot;"/>
      </iconSet>
    </cfRule>
    <cfRule type="colorScale" priority="399">
      <colorScale>
        <cfvo type="min"/>
        <cfvo type="percentile" val="50"/>
        <cfvo type="max"/>
        <color rgb="FFF8696B"/>
        <color rgb="FFFFEB84"/>
        <color rgb="FF63BE7B"/>
      </colorScale>
    </cfRule>
    <cfRule type="iconSet" priority="400">
      <iconSet iconSet="3Symbols2" showValue="0" reverse="1">
        <cfvo type="percent" val="0"/>
        <cfvo type="percent" val="&quot;1.1&quot;"/>
        <cfvo type="num" val="&quot;2.1&quot;"/>
      </iconSet>
    </cfRule>
    <cfRule type="iconSet" priority="401">
      <iconSet iconSet="4TrafficLights">
        <cfvo type="percent" val="0"/>
        <cfvo type="percent" val="25"/>
        <cfvo type="percent" val="50"/>
        <cfvo type="percent" val="75"/>
      </iconSet>
    </cfRule>
    <cfRule type="iconSet" priority="402">
      <iconSet iconSet="3Signs" showValue="0">
        <cfvo type="percent" val="0"/>
        <cfvo type="num" val="&quot;1.1&quot;"/>
        <cfvo type="num" val="0"/>
      </iconSet>
    </cfRule>
    <cfRule type="iconSet" priority="403">
      <iconSet iconSet="3TrafficLights2">
        <cfvo type="percent" val="0"/>
        <cfvo type="percent" val="33"/>
        <cfvo type="percent" val="67"/>
      </iconSet>
    </cfRule>
    <cfRule type="iconSet" priority="404">
      <iconSet iconSet="3Signs">
        <cfvo type="percent" val="0"/>
        <cfvo type="percent" val="33"/>
        <cfvo type="percent" val="67"/>
      </iconSet>
    </cfRule>
    <cfRule type="cellIs" dxfId="2" priority="405" stopIfTrue="1" operator="between">
      <formula>"0.0"</formula>
      <formula>"1.0"</formula>
    </cfRule>
    <cfRule type="colorScale" priority="406">
      <colorScale>
        <cfvo type="min"/>
        <cfvo type="percentile" val="50"/>
        <cfvo type="max"/>
        <color rgb="FFF8696B"/>
        <color rgb="FFFFEB84"/>
        <color rgb="FF63BE7B"/>
      </colorScale>
    </cfRule>
  </conditionalFormatting>
  <conditionalFormatting sqref="AE6">
    <cfRule type="iconSet" priority="439">
      <iconSet iconSet="3Signs">
        <cfvo type="percent" val="0"/>
        <cfvo type="percent" val="33"/>
        <cfvo type="percent" val="67"/>
      </iconSet>
    </cfRule>
    <cfRule type="cellIs" dxfId="1" priority="440" stopIfTrue="1" operator="between">
      <formula>"0.0"</formula>
      <formula>"1.0"</formula>
    </cfRule>
    <cfRule type="iconSet" priority="441">
      <iconSet iconSet="3Signs">
        <cfvo type="percent" val="0"/>
        <cfvo type="percent" val="33"/>
        <cfvo type="percent" val="67"/>
      </iconSet>
    </cfRule>
  </conditionalFormatting>
  <conditionalFormatting sqref="AE7">
    <cfRule type="iconSet" priority="412">
      <iconSet iconSet="3Signs">
        <cfvo type="percent" val="0"/>
        <cfvo type="percent" val="33"/>
        <cfvo type="percent" val="67"/>
      </iconSet>
    </cfRule>
    <cfRule type="iconSet" priority="415">
      <iconSet iconSet="3Signs">
        <cfvo type="percent" val="0"/>
        <cfvo type="percent" val="33"/>
        <cfvo type="percent" val="67"/>
      </iconSet>
    </cfRule>
    <cfRule type="cellIs" dxfId="0" priority="413" stopIfTrue="1" operator="between">
      <formula>"0.0"</formula>
      <formula>"1.0"</formula>
    </cfRule>
    <cfRule type="iconSet" priority="414">
      <iconSet iconSet="3Signs">
        <cfvo type="percent" val="0"/>
        <cfvo type="percent" val="33"/>
        <cfvo type="percent" val="67"/>
      </iconSet>
    </cfRule>
  </conditionalFormatting>
  <printOptions horizontalCentered="1"/>
  <pageMargins left="0.39370078740157483" right="0.39370078740157483" top="0.98425196850393704" bottom="1" header="1.0236220472440944" footer="0"/>
  <pageSetup orientation="landscape" horizontalDpi="4294967294"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B1:R30"/>
  <sheetViews>
    <sheetView tabSelected="1" topLeftCell="A18" zoomScale="70" zoomScaleNormal="70" workbookViewId="0">
      <selection activeCell="M24" sqref="M24"/>
    </sheetView>
  </sheetViews>
  <sheetFormatPr baseColWidth="10" defaultColWidth="3.6640625" defaultRowHeight="14.4" x14ac:dyDescent="0.3"/>
  <cols>
    <col min="1" max="1" width="3.88671875" style="21" customWidth="1"/>
    <col min="2" max="2" width="43.5546875" style="21" customWidth="1"/>
    <col min="3" max="8" width="22" style="23" customWidth="1"/>
    <col min="9" max="11" width="3.6640625" style="21"/>
    <col min="12" max="13" width="3.6640625" style="21" customWidth="1"/>
    <col min="14" max="14" width="26.5546875" style="21" customWidth="1"/>
    <col min="15" max="15" width="31.6640625" style="21" customWidth="1"/>
    <col min="16" max="16" width="3.6640625" style="21" customWidth="1"/>
    <col min="17" max="16384" width="3.6640625" style="21"/>
  </cols>
  <sheetData>
    <row r="1" spans="2:18" ht="16.5" customHeight="1" x14ac:dyDescent="0.3">
      <c r="C1" s="135"/>
    </row>
    <row r="2" spans="2:18" ht="104.25" customHeight="1" x14ac:dyDescent="0.3">
      <c r="B2" s="24"/>
      <c r="C2" s="320" t="s">
        <v>101</v>
      </c>
      <c r="D2" s="320"/>
      <c r="E2" s="320"/>
      <c r="F2" s="320"/>
      <c r="G2" s="320"/>
      <c r="H2" s="320"/>
      <c r="N2" s="22"/>
    </row>
    <row r="3" spans="2:18" s="25" customFormat="1" ht="18" customHeight="1" x14ac:dyDescent="0.3">
      <c r="B3" s="134" t="s">
        <v>2</v>
      </c>
      <c r="C3" s="134"/>
      <c r="D3" s="319" t="s">
        <v>8</v>
      </c>
      <c r="E3" s="319"/>
      <c r="F3" s="319"/>
      <c r="G3" s="319" t="s">
        <v>103</v>
      </c>
      <c r="H3" s="319" t="s">
        <v>104</v>
      </c>
    </row>
    <row r="4" spans="2:18" s="25" customFormat="1" ht="18" customHeight="1" x14ac:dyDescent="0.3">
      <c r="B4" s="134" t="s">
        <v>105</v>
      </c>
      <c r="C4" s="134" t="s">
        <v>10</v>
      </c>
      <c r="D4" s="134" t="s">
        <v>12</v>
      </c>
      <c r="E4" s="134" t="s">
        <v>13</v>
      </c>
      <c r="F4" s="134" t="s">
        <v>106</v>
      </c>
      <c r="G4" s="319"/>
      <c r="H4" s="319"/>
    </row>
    <row r="5" spans="2:18" ht="64.5" customHeight="1" x14ac:dyDescent="0.3">
      <c r="B5" s="31" t="s">
        <v>149</v>
      </c>
      <c r="C5" s="52" t="s">
        <v>94</v>
      </c>
      <c r="D5" s="52" t="s">
        <v>94</v>
      </c>
      <c r="E5" s="52" t="s">
        <v>94</v>
      </c>
      <c r="F5" s="51" t="s">
        <v>94</v>
      </c>
      <c r="G5" s="28"/>
      <c r="H5" s="66" t="s">
        <v>102</v>
      </c>
      <c r="N5" s="322"/>
      <c r="O5" s="322"/>
    </row>
    <row r="6" spans="2:18" ht="66.75" customHeight="1" x14ac:dyDescent="0.3">
      <c r="B6" s="31" t="s">
        <v>453</v>
      </c>
      <c r="C6" s="52" t="s">
        <v>94</v>
      </c>
      <c r="D6" s="52" t="s">
        <v>94</v>
      </c>
      <c r="E6" s="32" t="s">
        <v>94</v>
      </c>
      <c r="F6" s="51" t="s">
        <v>94</v>
      </c>
      <c r="G6" s="117"/>
      <c r="H6" s="67" t="s">
        <v>495</v>
      </c>
      <c r="N6" s="322"/>
      <c r="O6" s="322"/>
    </row>
    <row r="7" spans="2:18" ht="64.5" customHeight="1" x14ac:dyDescent="0.3">
      <c r="B7" s="31" t="s">
        <v>77</v>
      </c>
      <c r="C7" s="27" t="s">
        <v>94</v>
      </c>
      <c r="D7" s="52" t="s">
        <v>94</v>
      </c>
      <c r="E7" s="52" t="s">
        <v>94</v>
      </c>
      <c r="F7" s="52" t="s">
        <v>94</v>
      </c>
      <c r="G7" s="28"/>
      <c r="H7" s="66" t="s">
        <v>102</v>
      </c>
      <c r="N7" s="321"/>
      <c r="O7" s="321"/>
    </row>
    <row r="8" spans="2:18" ht="64.5" customHeight="1" x14ac:dyDescent="0.3">
      <c r="B8" s="31" t="s">
        <v>107</v>
      </c>
      <c r="C8" s="27" t="s">
        <v>94</v>
      </c>
      <c r="D8" s="52" t="s">
        <v>94</v>
      </c>
      <c r="E8" s="52" t="s">
        <v>94</v>
      </c>
      <c r="F8" s="51" t="s">
        <v>94</v>
      </c>
      <c r="G8" s="28"/>
      <c r="H8" s="66" t="s">
        <v>102</v>
      </c>
      <c r="N8" s="318"/>
      <c r="O8" s="318"/>
    </row>
    <row r="9" spans="2:18" ht="64.5" customHeight="1" x14ac:dyDescent="0.3">
      <c r="B9" s="31" t="s">
        <v>403</v>
      </c>
      <c r="C9" s="52" t="s">
        <v>94</v>
      </c>
      <c r="D9" s="52" t="s">
        <v>94</v>
      </c>
      <c r="E9" s="52" t="s">
        <v>94</v>
      </c>
      <c r="F9" s="52" t="s">
        <v>94</v>
      </c>
      <c r="G9" s="28"/>
      <c r="H9" s="67" t="s">
        <v>495</v>
      </c>
      <c r="N9" s="318"/>
      <c r="O9" s="318"/>
    </row>
    <row r="10" spans="2:18" ht="64.5" customHeight="1" x14ac:dyDescent="0.3">
      <c r="B10" s="31" t="s">
        <v>404</v>
      </c>
      <c r="C10" s="52" t="s">
        <v>94</v>
      </c>
      <c r="D10" s="52" t="s">
        <v>94</v>
      </c>
      <c r="E10" s="52" t="s">
        <v>94</v>
      </c>
      <c r="F10" s="51" t="s">
        <v>94</v>
      </c>
      <c r="G10" s="28"/>
      <c r="H10" s="66" t="s">
        <v>102</v>
      </c>
      <c r="N10" s="318"/>
      <c r="O10" s="318"/>
      <c r="R10"/>
    </row>
    <row r="11" spans="2:18" ht="64.5" customHeight="1" x14ac:dyDescent="0.3">
      <c r="B11" s="31" t="s">
        <v>405</v>
      </c>
      <c r="C11" s="52" t="s">
        <v>94</v>
      </c>
      <c r="D11" s="52" t="s">
        <v>94</v>
      </c>
      <c r="E11" s="52" t="s">
        <v>94</v>
      </c>
      <c r="F11" s="52" t="s">
        <v>94</v>
      </c>
      <c r="G11" s="28"/>
      <c r="H11" s="67" t="s">
        <v>495</v>
      </c>
      <c r="N11" s="318"/>
      <c r="O11" s="318"/>
    </row>
    <row r="12" spans="2:18" ht="64.5" customHeight="1" x14ac:dyDescent="0.3">
      <c r="B12" s="31" t="s">
        <v>107</v>
      </c>
      <c r="C12" s="27" t="s">
        <v>94</v>
      </c>
      <c r="D12" s="52" t="s">
        <v>94</v>
      </c>
      <c r="E12" s="52" t="s">
        <v>94</v>
      </c>
      <c r="F12" s="51" t="s">
        <v>94</v>
      </c>
      <c r="G12" s="28"/>
      <c r="H12" s="66" t="s">
        <v>102</v>
      </c>
    </row>
    <row r="13" spans="2:18" ht="64.5" customHeight="1" x14ac:dyDescent="0.3">
      <c r="B13" s="31" t="s">
        <v>76</v>
      </c>
      <c r="C13" s="27" t="s">
        <v>94</v>
      </c>
      <c r="D13" s="52" t="s">
        <v>94</v>
      </c>
      <c r="E13" s="52" t="s">
        <v>94</v>
      </c>
      <c r="F13" s="51" t="s">
        <v>94</v>
      </c>
      <c r="G13" s="28"/>
      <c r="H13" s="66" t="s">
        <v>102</v>
      </c>
    </row>
    <row r="14" spans="2:18" ht="64.5" customHeight="1" x14ac:dyDescent="0.3">
      <c r="B14" s="31" t="s">
        <v>75</v>
      </c>
      <c r="C14" s="27" t="s">
        <v>94</v>
      </c>
      <c r="D14" s="52" t="s">
        <v>94</v>
      </c>
      <c r="E14" s="52" t="s">
        <v>94</v>
      </c>
      <c r="F14" s="51" t="s">
        <v>94</v>
      </c>
      <c r="G14" s="28"/>
      <c r="H14" s="66" t="s">
        <v>102</v>
      </c>
    </row>
    <row r="15" spans="2:18" ht="64.5" customHeight="1" x14ac:dyDescent="0.3">
      <c r="B15" s="31" t="s">
        <v>542</v>
      </c>
      <c r="C15" s="27" t="s">
        <v>94</v>
      </c>
      <c r="D15" s="52" t="s">
        <v>94</v>
      </c>
      <c r="E15" s="52" t="s">
        <v>94</v>
      </c>
      <c r="F15" s="51" t="s">
        <v>94</v>
      </c>
      <c r="G15" s="28"/>
      <c r="H15" s="66" t="s">
        <v>102</v>
      </c>
    </row>
    <row r="16" spans="2:18" ht="64.5" customHeight="1" x14ac:dyDescent="0.3">
      <c r="B16" s="31" t="s">
        <v>420</v>
      </c>
      <c r="C16" s="32" t="s">
        <v>94</v>
      </c>
      <c r="D16" s="52" t="s">
        <v>94</v>
      </c>
      <c r="E16" s="52" t="s">
        <v>94</v>
      </c>
      <c r="F16" s="52" t="s">
        <v>94</v>
      </c>
      <c r="G16" s="28"/>
      <c r="H16" s="67" t="s">
        <v>495</v>
      </c>
    </row>
    <row r="17" spans="2:8" ht="64.5" customHeight="1" x14ac:dyDescent="0.3">
      <c r="B17" s="31" t="s">
        <v>421</v>
      </c>
      <c r="C17" s="53" t="s">
        <v>94</v>
      </c>
      <c r="D17" s="52" t="s">
        <v>94</v>
      </c>
      <c r="E17" s="52" t="s">
        <v>94</v>
      </c>
      <c r="F17" s="51" t="s">
        <v>94</v>
      </c>
      <c r="G17" s="28"/>
      <c r="H17" s="66" t="s">
        <v>102</v>
      </c>
    </row>
    <row r="18" spans="2:8" ht="64.5" customHeight="1" x14ac:dyDescent="0.3">
      <c r="B18" s="31" t="s">
        <v>378</v>
      </c>
      <c r="C18" s="27" t="s">
        <v>94</v>
      </c>
      <c r="D18" s="52" t="s">
        <v>94</v>
      </c>
      <c r="E18" s="52" t="s">
        <v>94</v>
      </c>
      <c r="F18" s="52" t="s">
        <v>94</v>
      </c>
      <c r="G18" s="28"/>
      <c r="H18" s="66" t="s">
        <v>102</v>
      </c>
    </row>
    <row r="19" spans="2:8" ht="64.5" customHeight="1" x14ac:dyDescent="0.3">
      <c r="B19" s="31" t="s">
        <v>74</v>
      </c>
      <c r="C19" s="27" t="s">
        <v>94</v>
      </c>
      <c r="D19" s="52" t="s">
        <v>94</v>
      </c>
      <c r="E19" s="52" t="s">
        <v>94</v>
      </c>
      <c r="F19" s="52" t="s">
        <v>94</v>
      </c>
      <c r="G19" s="28"/>
      <c r="H19" s="66" t="s">
        <v>102</v>
      </c>
    </row>
    <row r="20" spans="2:8" ht="64.5" customHeight="1" x14ac:dyDescent="0.3">
      <c r="B20" s="31" t="s">
        <v>406</v>
      </c>
      <c r="C20" s="27" t="s">
        <v>94</v>
      </c>
      <c r="D20" s="52" t="s">
        <v>94</v>
      </c>
      <c r="E20" s="52" t="s">
        <v>94</v>
      </c>
      <c r="F20" s="52" t="s">
        <v>94</v>
      </c>
      <c r="G20" s="28"/>
      <c r="H20" s="66" t="s">
        <v>102</v>
      </c>
    </row>
    <row r="21" spans="2:8" ht="64.5" customHeight="1" x14ac:dyDescent="0.3">
      <c r="B21" s="31" t="s">
        <v>379</v>
      </c>
      <c r="C21" s="52" t="s">
        <v>94</v>
      </c>
      <c r="D21" s="52" t="s">
        <v>94</v>
      </c>
      <c r="E21" s="52" t="s">
        <v>94</v>
      </c>
      <c r="F21" s="51" t="s">
        <v>94</v>
      </c>
      <c r="G21" s="28"/>
      <c r="H21" s="66" t="s">
        <v>102</v>
      </c>
    </row>
    <row r="22" spans="2:8" ht="64.5" customHeight="1" x14ac:dyDescent="0.3">
      <c r="B22" s="31" t="s">
        <v>407</v>
      </c>
      <c r="C22" s="27" t="s">
        <v>94</v>
      </c>
      <c r="D22" s="52" t="s">
        <v>94</v>
      </c>
      <c r="E22" s="52" t="s">
        <v>94</v>
      </c>
      <c r="F22" s="52" t="s">
        <v>94</v>
      </c>
      <c r="G22" s="28"/>
      <c r="H22" s="66" t="s">
        <v>102</v>
      </c>
    </row>
    <row r="23" spans="2:8" ht="64.5" customHeight="1" x14ac:dyDescent="0.3">
      <c r="B23" s="31" t="s">
        <v>151</v>
      </c>
      <c r="C23" s="52" t="s">
        <v>94</v>
      </c>
      <c r="D23" s="52" t="s">
        <v>94</v>
      </c>
      <c r="E23" s="52" t="s">
        <v>94</v>
      </c>
      <c r="F23" s="52" t="s">
        <v>94</v>
      </c>
      <c r="G23" s="28"/>
      <c r="H23" s="67" t="s">
        <v>495</v>
      </c>
    </row>
    <row r="24" spans="2:8" ht="64.5" customHeight="1" x14ac:dyDescent="0.3">
      <c r="B24" s="31" t="s">
        <v>408</v>
      </c>
      <c r="C24" s="52" t="s">
        <v>94</v>
      </c>
      <c r="D24" s="52" t="s">
        <v>94</v>
      </c>
      <c r="E24" s="52" t="s">
        <v>94</v>
      </c>
      <c r="F24" s="52" t="s">
        <v>94</v>
      </c>
      <c r="G24" s="28"/>
      <c r="H24" s="67" t="s">
        <v>495</v>
      </c>
    </row>
    <row r="25" spans="2:8" ht="64.5" customHeight="1" x14ac:dyDescent="0.3">
      <c r="B25" s="31" t="s">
        <v>409</v>
      </c>
      <c r="C25" s="52" t="s">
        <v>94</v>
      </c>
      <c r="D25" s="52" t="s">
        <v>94</v>
      </c>
      <c r="E25" s="52" t="s">
        <v>94</v>
      </c>
      <c r="F25" s="52" t="s">
        <v>94</v>
      </c>
      <c r="G25" s="28"/>
      <c r="H25" s="67" t="s">
        <v>495</v>
      </c>
    </row>
    <row r="26" spans="2:8" ht="64.5" customHeight="1" x14ac:dyDescent="0.3">
      <c r="B26" s="31" t="s">
        <v>410</v>
      </c>
      <c r="C26" s="27" t="s">
        <v>94</v>
      </c>
      <c r="D26" s="52" t="s">
        <v>94</v>
      </c>
      <c r="E26" s="52" t="s">
        <v>94</v>
      </c>
      <c r="F26" s="51" t="s">
        <v>94</v>
      </c>
      <c r="G26" s="28"/>
      <c r="H26" s="66" t="s">
        <v>102</v>
      </c>
    </row>
    <row r="27" spans="2:8" ht="64.5" customHeight="1" x14ac:dyDescent="0.3">
      <c r="B27" s="31" t="s">
        <v>411</v>
      </c>
      <c r="C27" s="27" t="s">
        <v>94</v>
      </c>
      <c r="D27" s="52" t="s">
        <v>94</v>
      </c>
      <c r="E27" s="52" t="s">
        <v>94</v>
      </c>
      <c r="F27" s="51" t="s">
        <v>94</v>
      </c>
      <c r="G27" s="28"/>
      <c r="H27" s="66" t="s">
        <v>102</v>
      </c>
    </row>
    <row r="28" spans="2:8" ht="64.5" customHeight="1" x14ac:dyDescent="0.3">
      <c r="B28" s="31" t="s">
        <v>412</v>
      </c>
      <c r="C28" s="27" t="s">
        <v>94</v>
      </c>
      <c r="D28" s="52" t="s">
        <v>94</v>
      </c>
      <c r="E28" s="52" t="s">
        <v>94</v>
      </c>
      <c r="F28" s="51" t="s">
        <v>94</v>
      </c>
      <c r="G28" s="28"/>
      <c r="H28" s="66" t="s">
        <v>102</v>
      </c>
    </row>
    <row r="29" spans="2:8" ht="64.5" customHeight="1" x14ac:dyDescent="0.3">
      <c r="B29" s="31" t="s">
        <v>413</v>
      </c>
      <c r="C29" s="27" t="s">
        <v>94</v>
      </c>
      <c r="D29" s="52" t="s">
        <v>94</v>
      </c>
      <c r="E29" s="52" t="s">
        <v>94</v>
      </c>
      <c r="F29" s="51" t="s">
        <v>94</v>
      </c>
      <c r="G29" s="28"/>
      <c r="H29" s="66" t="s">
        <v>102</v>
      </c>
    </row>
    <row r="30" spans="2:8" ht="64.5" customHeight="1" x14ac:dyDescent="0.3">
      <c r="B30" s="31" t="s">
        <v>414</v>
      </c>
      <c r="C30" s="27" t="s">
        <v>94</v>
      </c>
      <c r="D30" s="52" t="s">
        <v>94</v>
      </c>
      <c r="E30" s="52" t="s">
        <v>94</v>
      </c>
      <c r="F30" s="51" t="s">
        <v>94</v>
      </c>
      <c r="G30" s="28"/>
      <c r="H30" s="66" t="s">
        <v>102</v>
      </c>
    </row>
  </sheetData>
  <mergeCells count="7">
    <mergeCell ref="N8:O11"/>
    <mergeCell ref="D3:F3"/>
    <mergeCell ref="G3:G4"/>
    <mergeCell ref="H3:H4"/>
    <mergeCell ref="C2:H2"/>
    <mergeCell ref="N7:O7"/>
    <mergeCell ref="N5:O6"/>
  </mergeCells>
  <printOptions horizontalCentered="1"/>
  <pageMargins left="0.23622047244094491" right="0.62" top="1.2598425196850394" bottom="0.31496062992125984" header="1.0236220472440944" footer="0"/>
  <pageSetup orientation="portrait" horizontalDpi="4294967294" verticalDpi="300" r:id="rId1"/>
  <headerFooter alignWithMargins="0">
    <oddHeader>&amp;C&amp;"Arial,Negrita"&amp;14DETERMINACIÓN DEL NIVEL DE RIESGO</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DATOS</vt:lpstr>
      <vt:lpstr>METODOLOGIA</vt:lpstr>
      <vt:lpstr>LISTADO AMENAZAS</vt:lpstr>
      <vt:lpstr>PROBABILIDAD DE OCURRENCIA</vt:lpstr>
      <vt:lpstr>vulpersonas</vt:lpstr>
      <vt:lpstr>vulrecursos</vt:lpstr>
      <vt:lpstr>vulsistemas</vt:lpstr>
      <vt:lpstr>CONSOLIDADO VULNERABILIDAD</vt:lpstr>
      <vt:lpstr>CONSOLIDADO NIVEL DE RIESGO</vt:lpstr>
      <vt:lpstr>'CONSOLIDADO NIVEL DE RIESGO'!Área_de_impresión</vt:lpstr>
      <vt:lpstr>'LISTADO AMENAZAS'!Área_de_impresión</vt:lpstr>
      <vt:lpstr>'PROBABILIDAD DE OCURRENCIA'!Área_de_impresión</vt:lpstr>
      <vt:lpstr>vulrecursos!Área_de_impresión</vt:lpstr>
      <vt:lpstr>vulsistemas!Área_de_impresión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MARIA</dc:creator>
  <cp:lastModifiedBy>Franco Amaya Leonardo</cp:lastModifiedBy>
  <cp:lastPrinted>2014-03-25T14:08:17Z</cp:lastPrinted>
  <dcterms:created xsi:type="dcterms:W3CDTF">2010-10-02T14:40:42Z</dcterms:created>
  <dcterms:modified xsi:type="dcterms:W3CDTF">2023-11-14T02:36:07Z</dcterms:modified>
</cp:coreProperties>
</file>