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865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D16" i="4" l="1"/>
  <c r="B16" i="4"/>
  <c r="C16" i="4"/>
  <c r="E16" i="4"/>
  <c r="A18" i="1"/>
  <c r="A19" i="1" s="1"/>
  <c r="F15" i="2"/>
  <c r="E11" i="3"/>
  <c r="E12" i="3" s="1"/>
  <c r="F105" i="2"/>
  <c r="G21" i="1"/>
  <c r="G63" i="2"/>
  <c r="F37" i="2"/>
  <c r="F36" i="2"/>
  <c r="F38" i="2"/>
  <c r="G81" i="2"/>
  <c r="G35" i="1"/>
  <c r="G82" i="2" s="1"/>
  <c r="G38" i="1"/>
  <c r="G83" i="2" s="1"/>
  <c r="G41" i="1"/>
  <c r="G84" i="2" s="1"/>
  <c r="E17" i="4" l="1"/>
  <c r="B17" i="4"/>
  <c r="D17" i="4"/>
  <c r="C17" i="4"/>
  <c r="A20" i="1"/>
  <c r="G64" i="2"/>
  <c r="D9" i="1"/>
  <c r="G62" i="2"/>
  <c r="G61" i="2"/>
  <c r="A21" i="1" l="1"/>
  <c r="A22" i="1" s="1"/>
  <c r="G60" i="2"/>
  <c r="C18" i="4" l="1"/>
  <c r="E18" i="4"/>
  <c r="D18" i="4"/>
  <c r="B18" i="4"/>
  <c r="A23" i="1"/>
  <c r="F35" i="2"/>
  <c r="A24" i="1" l="1"/>
  <c r="B19" i="4" s="1"/>
  <c r="C19" i="4" l="1"/>
  <c r="E19" i="4"/>
  <c r="D19" i="4"/>
  <c r="A25" i="1"/>
  <c r="A26" i="1" l="1"/>
  <c r="A27" i="1" l="1"/>
  <c r="B20" i="4" s="1"/>
  <c r="D20" i="4" l="1"/>
  <c r="C20" i="4"/>
  <c r="E20" i="4"/>
  <c r="A28" i="1"/>
  <c r="A29" i="1" s="1"/>
  <c r="A30" i="1" l="1"/>
  <c r="A31" i="1" l="1"/>
  <c r="A32" i="1" l="1"/>
  <c r="A33" i="1" l="1"/>
  <c r="E21" i="4" s="1"/>
  <c r="B21" i="4" l="1"/>
  <c r="D21" i="4"/>
  <c r="C21" i="4"/>
  <c r="A34" i="1"/>
  <c r="A35" i="1" l="1"/>
  <c r="A36" i="1" l="1"/>
  <c r="A37" i="1" l="1"/>
  <c r="D22" i="4" s="1"/>
  <c r="C22" i="4" l="1"/>
  <c r="B22" i="4"/>
  <c r="A38" i="1"/>
  <c r="A39" i="1" s="1"/>
  <c r="B23" i="4" l="1"/>
  <c r="C23" i="4"/>
  <c r="D23" i="4"/>
  <c r="A40" i="1"/>
  <c r="A41" i="1" l="1"/>
  <c r="A42" i="1" l="1"/>
  <c r="A43" i="1" l="1"/>
  <c r="A44" i="1" l="1"/>
  <c r="A45" i="1" l="1"/>
  <c r="A46" i="1" l="1"/>
  <c r="C24" i="4" l="1"/>
  <c r="D24" i="4"/>
  <c r="B24" i="4"/>
  <c r="A47" i="1"/>
  <c r="A48" i="1" l="1"/>
  <c r="D25" i="4" l="1"/>
  <c r="B25" i="4"/>
  <c r="C25" i="4"/>
  <c r="A49" i="1"/>
  <c r="A50" i="1" l="1"/>
  <c r="A51" i="1" l="1"/>
  <c r="A52" i="1" l="1"/>
  <c r="A53" i="1" l="1"/>
  <c r="A54" i="1" l="1"/>
  <c r="A55" i="1" l="1"/>
  <c r="B26" i="4" s="1"/>
  <c r="D26" i="4" l="1"/>
  <c r="C26" i="4"/>
  <c r="A56" i="1"/>
  <c r="A57" i="1" l="1"/>
  <c r="A58" i="1" l="1"/>
  <c r="B27" i="4" s="1"/>
  <c r="D27" i="4" l="1"/>
  <c r="C27" i="4"/>
  <c r="A59" i="1"/>
  <c r="D28" i="4" l="1"/>
  <c r="C28" i="4"/>
  <c r="A60" i="1"/>
  <c r="D29" i="4" s="1"/>
  <c r="C29" i="4" l="1"/>
  <c r="A61" i="1"/>
  <c r="C30" i="4" l="1"/>
  <c r="D30" i="4"/>
  <c r="A62" i="1"/>
  <c r="D31" i="4" s="1"/>
  <c r="C31" i="4" l="1"/>
  <c r="A63" i="1"/>
  <c r="C32" i="4" l="1"/>
  <c r="D32" i="4"/>
  <c r="A64" i="1"/>
  <c r="C33" i="4" s="1"/>
  <c r="D33" i="4" l="1"/>
  <c r="A65" i="1"/>
  <c r="D34" i="4" s="1"/>
  <c r="C34" i="4" l="1"/>
  <c r="A66" i="1"/>
  <c r="D35" i="4" s="1"/>
  <c r="C35" i="4" l="1"/>
  <c r="A67" i="1"/>
  <c r="C36" i="4" s="1"/>
  <c r="D36" i="4" l="1"/>
  <c r="A68" i="1"/>
  <c r="C37" i="4" s="1"/>
  <c r="D37" i="4" l="1"/>
  <c r="A69" i="1"/>
  <c r="C43" i="4" s="1"/>
  <c r="D39" i="4" l="1"/>
  <c r="C38" i="4"/>
  <c r="D38" i="4"/>
  <c r="C39" i="4"/>
  <c r="D40" i="4"/>
  <c r="D41" i="4"/>
  <c r="C40" i="4"/>
  <c r="C41" i="4"/>
  <c r="C42" i="4"/>
  <c r="D42" i="4"/>
  <c r="D43" i="4"/>
  <c r="C74" i="4"/>
  <c r="C44" i="4"/>
  <c r="D44" i="4"/>
  <c r="D45" i="4"/>
  <c r="C45" i="4"/>
  <c r="D46" i="4"/>
  <c r="C46" i="4"/>
  <c r="D47" i="4"/>
  <c r="C47" i="4"/>
  <c r="C48" i="4"/>
  <c r="D48" i="4"/>
  <c r="D50" i="4"/>
  <c r="C49" i="4"/>
  <c r="C50" i="4"/>
  <c r="D49" i="4"/>
  <c r="D51" i="4"/>
  <c r="C51" i="4"/>
  <c r="D53" i="4"/>
  <c r="C52" i="4"/>
  <c r="D52" i="4"/>
  <c r="D55" i="4"/>
  <c r="C53" i="4"/>
  <c r="C54" i="4"/>
  <c r="D54" i="4"/>
  <c r="C55" i="4"/>
  <c r="C56" i="4"/>
  <c r="D56" i="4"/>
  <c r="C57" i="4"/>
  <c r="D57" i="4"/>
  <c r="D58" i="4"/>
  <c r="C58" i="4"/>
  <c r="C59" i="4"/>
  <c r="D59" i="4"/>
  <c r="C60" i="4"/>
  <c r="D60" i="4"/>
  <c r="C61" i="4"/>
  <c r="D61" i="4"/>
  <c r="D62" i="4"/>
  <c r="C62" i="4"/>
  <c r="D63" i="4"/>
  <c r="C63" i="4"/>
  <c r="D64" i="4"/>
  <c r="C64" i="4"/>
  <c r="C65" i="4"/>
  <c r="D65" i="4"/>
  <c r="C66" i="4"/>
  <c r="D66" i="4"/>
  <c r="C67" i="4"/>
  <c r="D67" i="4"/>
  <c r="C68" i="4"/>
  <c r="D68" i="4"/>
  <c r="D69" i="4"/>
  <c r="C69"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<sst xmlns="http://schemas.openxmlformats.org/spreadsheetml/2006/main" count="540" uniqueCount="352">
  <si>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</si>
  <si>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</si>
  <si>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</si>
  <si>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</si>
  <si>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</si>
  <si>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</si>
  <si>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</si>
  <si>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</si>
  <si>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</si>
  <si>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</si>
  <si>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</si>
  <si>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</si>
  <si>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</si>
  <si>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</si>
  <si>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</si>
  <si>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</si>
  <si>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</si>
  <si>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</si>
  <si>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</si>
  <si>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</si>
  <si>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</si>
  <si>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</si>
  <si>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</si>
  <si>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</si>
  <si>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</si>
  <si>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</si>
  <si>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</si>
  <si>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</si>
  <si>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</si>
  <si>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</si>
  <si>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</si>
  <si>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</si>
  <si>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</si>
  <si>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</si>
  <si>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</si>
  <si>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</si>
  <si>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</si>
  <si>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</si>
  <si>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</si>
  <si>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</si>
  <si>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</si>
  <si>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</si>
  <si>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</si>
  <si>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</si>
  <si>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</si>
  <si>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</si>
  <si>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</si>
  <si>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</si>
  <si>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</si>
  <si>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</si>
  <si>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</si>
  <si>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</si>
  <si>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</si>
  <si>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</si>
  <si>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</si>
  <si>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</si>
  <si>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</si>
  <si>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</si>
  <si>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</si>
  <si>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</si>
  <si>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</si>
  <si>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</si>
  <si>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</si>
  <si>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</si>
  <si>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</si>
  <si>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</si>
  <si>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</si>
  <si>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</si>
  <si>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</si>
  <si>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</si>
  <si>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</si>
  <si>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</si>
  <si>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</si>
  <si>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</si>
  <si>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</si>
  <si>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</si>
  <si>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</si>
  <si>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</si>
  <si>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</si>
  <si>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</si>
  <si>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</si>
  <si>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</si>
  <si>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</si>
  <si>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</si>
  <si>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</si>
  <si>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</si>
  <si>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</si>
  <si>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</si>
  <si>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</si>
  <si>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</si>
  <si>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</si>
  <si>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</si>
  <si>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</si>
  <si>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</si>
  <si>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</si>
  <si>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</si>
  <si>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</si>
  <si>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</si>
  <si>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</si>
  <si>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</si>
  <si>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</si>
  <si>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</si>
  <si>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</si>
  <si>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</si>
  <si>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</si>
  <si>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</si>
  <si>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</si>
  <si>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</si>
  <si>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</si>
  <si>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</si>
  <si>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</si>
  <si>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</si>
  <si>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</si>
  <si>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</si>
  <si>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</si>
  <si>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</si>
  <si>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</si>
  <si>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</si>
  <si>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</si>
  <si>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</si>
  <si>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</si>
  <si>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</si>
  <si>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</si>
  <si>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</si>
  <si>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</si>
  <si>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</si>
  <si>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</si>
  <si>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</si>
  <si>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</si>
  <si>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</si>
  <si>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</si>
  <si>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</si>
  <si>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</si>
  <si>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</si>
  <si>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</si>
  <si>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</si>
  <si>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</si>
  <si>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</si>
  <si>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</si>
  <si>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</si>
  <si>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</si>
  <si>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</si>
  <si>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</si>
  <si>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</si>
  <si>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</si>
  <si>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</si>
  <si>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</si>
  <si>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</si>
  <si>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</si>
  <si>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</si>
  <si>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</si>
  <si>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</si>
  <si>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</si>
  <si>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</si>
  <si>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</si>
  <si>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</si>
  <si>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</si>
  <si>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</si>
  <si>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</si>
  <si>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</si>
  <si>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</si>
  <si>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</si>
  <si>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</si>
  <si>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</si>
  <si>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</si>
  <si>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</si>
  <si>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</si>
  <si>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</si>
  <si>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</si>
  <si>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</si>
  <si>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</si>
  <si>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</si>
  <si>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</si>
  <si>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</si>
  <si>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</si>
  <si>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</si>
  <si>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</si>
  <si>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</si>
  <si>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</si>
  <si>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</si>
  <si>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</si>
  <si>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</si>
  <si>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</si>
  <si>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</si>
  <si>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</si>
  <si>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</si>
  <si>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</si>
  <si>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</si>
  <si>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</si>
  <si>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</si>
  <si>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</si>
  <si>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</si>
  <si>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</si>
  <si>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</si>
  <si>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</si>
  <si>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</si>
  <si>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</si>
  <si>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</si>
  <si>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</si>
  <si>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</si>
  <si>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</si>
  <si>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</si>
  <si>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</si>
  <si>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</si>
  <si>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</si>
  <si>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</si>
  <si>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</si>
  <si>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</si>
  <si>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</si>
  <si>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</si>
  <si>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</si>
  <si>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</si>
  <si>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</si>
  <si>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</si>
  <si>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</si>
  <si>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</si>
  <si>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</si>
  <si>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</si>
  <si>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</si>
  <si>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ÁBREGO</t>
  </si>
  <si>
    <t>08 DE FEBRERO</t>
  </si>
  <si>
    <t>INSTITUCIÓN EDUCATIVA CAPITANLARGO</t>
  </si>
  <si>
    <t>ALBERTO CAYETANO QUINTERO GALVIS</t>
  </si>
  <si>
    <t xml:space="preserve">EL EQUIPO DE TRABAJO FUE CONVOCADO POR EL SEÑOR RECTOR PARA DAR LAS OROENTACINES NECESARIAS EN LA REALIZACIÓN DE LA RENDICION DE CUENTAS 2021. </t>
  </si>
  <si>
    <t xml:space="preserve">EN EL  EE REPOSAN ARCHIVOS CORRESPONDIENTES A LA RENDIIÓN DE CUENTAS DE LOS AÑOS ANTERIORES. </t>
  </si>
  <si>
    <t>SE UTILIZAN TODOS LOS CANALES DE PUBLICACIÓN Y DIFUCIÓN EXIXTENTES EN LA COMUNIDAD EDUCATIVA PARA INFORMAR SOBRE LA AUDIENCIA PÚBLICA.</t>
  </si>
  <si>
    <t>EN LA COMUNIDAD EDUCATIVA  SE REALIZA LA SOCIALIZACIÓN DEL PROCESO DE RENDICIÓN DE CUENTAS INSTITUCIONAL.</t>
  </si>
  <si>
    <t>EL EE PRESENTA LOS INFORMES POR ÁREAS DE GESTIÓN PARA EL PROCESO DE RENDICIÓN DE CUENTAS.</t>
  </si>
  <si>
    <t>EL EE EDUCATIVO NO HABIA REALIZADO DIAGNOSTICO PARA LA RENDICIÓN DE CUENTAS EN AÑOS ANTERIORES.</t>
  </si>
  <si>
    <t>SE ASIGNAN RECURSOS SOLAMENTE PARA PAPELERIA.</t>
  </si>
  <si>
    <t>NO SE CUENTA CON LOS CANALES Y MECANISMOS VIRTUALES PARA INFORMACIÓN DE TEMAS GENERALES.</t>
  </si>
  <si>
    <t>LA IE NO CUENTA CON NINGÚN FORMATO DE REPORTE DE RENDICIÓN DE CUENTAS PARA LAS DIFERENTES SEDES.</t>
  </si>
  <si>
    <t>LA IE NO CUENTA CON PLANES DE MEJORA EN LA EJECUCIÓN DE LA AUDIENCIA  PÚBLICA.</t>
  </si>
  <si>
    <t>LA COMUNIDAD EDUCATIVA NO HA PRRESENTADO PETICIONES, QUEJAS, RECLAMOS O DENUNCIAS.</t>
  </si>
  <si>
    <t>LA AUDIENCIA PLÚBLICA NO SE DIFUNDE EN LOS DIFERENTES MEDIOS DE COMUNICACIÓN MASIVA.</t>
  </si>
  <si>
    <t>SE HACE LA INVITACIÓN A LA AUDIENCIA PÚBLICA PERO ALGUNOS ENTES NO ASISTEN.</t>
  </si>
  <si>
    <t>LA IE NO CUENTA CON CANALES Y MECANISMOS VIRTUALES PARA COMPLEMENTAR LAS DIFERENTES ACCIONES DE DIÁLOGO PARA LOS TEMAS GENERALES POR AUSENCIA DE CONECTIVIDAD.</t>
  </si>
  <si>
    <t>NO EXISTE UN CRONOGRAMA PARA LA INSCRIPCIÓN DE PROPUESTAS.</t>
  </si>
  <si>
    <t>EL MISMO DIA DE LA RENDICIÓN DE CUENTAS SE RECIBEN LAS PREGUNTANTAS Y SE LES DA RESPUESTA INMEDIATAMENTE DE FORMA ORAL EN EL MARCO DE LA NORMA.</t>
  </si>
  <si>
    <t>EN LOS AÑOS ANTERIORES NO SE HA ELABORADO UNA EVALUACIÓN SOBRE EL DESARROLLO DE LA RENDICIÓN DE CUENTAS.</t>
  </si>
  <si>
    <t>EN AÑOS ANTERIORES NO SE HA SOLICITADO PUBLICAR RESULTADOS DE RENDICIÓN DE CUENTAS.</t>
  </si>
  <si>
    <t>LAS RECOMENDACIONES SON POCAS POR PARTE DE LA COMUNIDAD EDUCATIVA Y SE HACEN DE FORMA ORAL,POR LO CUAL NO EXISTEN EVIDENCIAS DE LAS MISMAS.</t>
  </si>
  <si>
    <t>COMO NO SE ENCUENTRA UN REGISTRO DE RECOMENDACIONES POR TANTO NO SE HACE SU RESPECTIVO ANALISIS.</t>
  </si>
  <si>
    <t>SE EVALUA LA JORNADA DE FORMA ORAL MAS NO SE CUENTA CON LAS EVIDENCIAS NECESARIAS DEL MISMO.</t>
  </si>
  <si>
    <t>LA EVALUACION SIEMPRE SE HACE AL FINAL DE LA JORNADA DE LA AUDIENCIA PÚBLICA, PERO LOS ENTES DE CONTROL INTERNO NO HACEN PRESENCIA PARA HACER UN ANALISIS GENERAL DE LA RENDICIÓN DE CUENTAS.</t>
  </si>
  <si>
    <t xml:space="preserve">NO SE CUENTA CON UN PLAN DE ACCIÓN QUE PERMITA EVIDENCIAR LOS PROCESOS DE MEJORA. </t>
  </si>
  <si>
    <t>SE ENCUENTRA LA DOCUMENTACIÓN RESPECTIVA DE LA REALIZACIÓN DE LA  AUDIENCIA PÚBLICA DE FORMA FISICA,  PERO NO DE LA EVALUACIÓN Y PLAN DE MEJORAMIENTO DE LA MISMA.</t>
  </si>
  <si>
    <t xml:space="preserve">REFORMAR LOS ASPECTOS  EN LOS QUE SE REQUIERE OPORTUNIDADES DE MEJORA. </t>
  </si>
  <si>
    <t>MEJORAR EN LAS CATEGORIAS PARA LA REALIZACIÓN DE LAS DIFERENTES ÉTAPAS A DESARROLLAR EN LA AUDIENCIA PÚBLICA.</t>
  </si>
  <si>
    <t>EN EL PRIMER TRIMESTRE DEL AÑO EN CURSO SE EJECUTARAN LAS OPORTUNIDADES DE MEJORA PARA LOGRAR EN UN 90% EL BUEN DESARROLLO DE LA AUDIENCIA PÚBLICA 2021.</t>
  </si>
  <si>
    <t>PORCENTAJE DE LAS OPORTUNIDADES DE MEJORA DE LA AUDIENCIA PÚBLICA.</t>
  </si>
  <si>
    <t>DISEÑAR ESTRATEGIAS QUE CONLLEVEN AL MEJORAMIENTO DE LA IE TENIENDO EN CUENTA LAS RESPECTIVAS CATEGORIAS PARA LA RENDICIÓN DE CUENTAS.</t>
  </si>
  <si>
    <t>PRIORIZAR LAS OPORTUNIDADES DE MEJORA PARA REALIZAR SATISFACTORIAMENTE LA AUDIENCIA PÚBLICA.</t>
  </si>
  <si>
    <t>CUANTIFICAR EL IMPACTO DE LAS ESTRATEGIAS APLICADAS EN LA RENDICIÓN DE CUENTAS.</t>
  </si>
  <si>
    <t>ESTABLECER UN PLAN DE MEJORA A PARTIR DEL ANALISIS DE LAS ESTRATEGIAS APLICADAS.</t>
  </si>
  <si>
    <t xml:space="preserve"> HACER UNA EVALUACIÓN EFICAZ A LAS DIFERTES ÉTAPAS DE LA RENDICIÓN DE CUENTAS.</t>
  </si>
  <si>
    <t>A mas tardar el dia 10 de febrero del año en curso se buscaran los mecanismos virtuales que permitan una comunicación del 80% entre los miembros de la comunidad educativa.</t>
  </si>
  <si>
    <t>A 1 de febrero estaran disponibles en un 85% el presupuesto necesario para implementar el ejercicio de rendición de cuentas.</t>
  </si>
  <si>
    <t>El 15 de Febrero del año en curso en un 80% se estableceran los canales y mecanismos virtuales para informar a la comunidad educativa sobre el proceso de rendición de cuentas.</t>
  </si>
  <si>
    <t>El 21 de febrero estaran diseñados en un 100%los formatos internos para las actividades de rendición de cuentas.</t>
  </si>
  <si>
    <t>En el transcurso del mes de febrero se elaboran los planes de mejora en un 80% para obtener la calidad del mismo.</t>
  </si>
  <si>
    <t>A inicios del mes de febrero se realizará la difusión másiva de informes de rendición de cuentas en un 75%</t>
  </si>
  <si>
    <t>Al inicio del mes de febrero se harán actividades de motivación para involucrar la participación de toda la comunidad educativa en un 85%</t>
  </si>
  <si>
    <t>Finalizado el mes de enero se implementará en un 80% el uso de mecanismos y canales virtuales existentes en IE.</t>
  </si>
  <si>
    <t>El dia 15 de febrero se publicará el cronograma para la inscripción de propuestas en un 100%  en un espacion visible en la IE y en los medios virtuales existentes.</t>
  </si>
  <si>
    <t>A mediados del mes del mes de marzo se dará respuesta escrita en un 80%  a las preguntas formuladas por los ciudadanos y serán publicadas en los medios existentes.</t>
  </si>
  <si>
    <t>El 15 de marzo se realizará la evaluación en un 95% del proceso de rendición de cuentas.</t>
  </si>
  <si>
    <t>Finalizando el mes de marzo se analizarán las evaluaciones,recomendaciones recibidas en un 70% del proceso de rendición de cuentas.</t>
  </si>
  <si>
    <t>Finalizando el mes de marzo se analizarán los resultados obtenidos en un 85% en el procesos de implementación de rendición de cuentas.</t>
  </si>
  <si>
    <t>A mediados del mes de marzo se publicarán los resultados obtenidos de la rendición de cuentas de la vigencia 2021</t>
  </si>
  <si>
    <t xml:space="preserve">Del 10 de marzo al 15 de marzo se recopilarán las recomendaciones,sugerencias de los servidores públicos y ciudadania en 80%.  </t>
  </si>
  <si>
    <t>Durante los proximos 15 dias despues de la recopilación de recomendaciones, sugerencias de los servidores públicos y ciudadania; se realizará el analisis correspondiente a los órganos de control en un 75%</t>
  </si>
  <si>
    <t>Al finalizar el mes de Marzo se analizarán en un 85% las recomendaciones derivadas de los espacios de diálogo y se estableceran los correctivos necesarios.</t>
  </si>
  <si>
    <t>Se evaluarán y verificarán los resultados de la estrategia de rendición de cuentas en un 80%</t>
  </si>
  <si>
    <t xml:space="preserve">Se incorporaran en los  informes, los resultados y las recomendaciones en un 85% en el transcurso del mes de marzo. </t>
  </si>
  <si>
    <t>Al finalizar el mes de marzo se espera que la oficina de control interno evalue y verifique los mecanismos de participación ciudadana en un 85%</t>
  </si>
  <si>
    <t xml:space="preserve">El 22 de marzo se elaborará el plan de mejoramiento en un 80% </t>
  </si>
  <si>
    <t xml:space="preserve">Se garantizará la aplicación de los mecanismos de control interno y externo en un 80% </t>
  </si>
  <si>
    <t>Al comienzo del mes de febrero del presente año se priorizarán en un 80% programas ,proyectos , espacios de dialogo para llevar a cabo una rendición de cuentas.</t>
  </si>
  <si>
    <t>Porcentaje de programas y proyectos para la rendición de cuentas.</t>
  </si>
  <si>
    <t>Cantidad de mecanismos de comunicación existentes en la IE / números de mecanismos de comunicación exixtentes en el municipio .x100</t>
  </si>
  <si>
    <t>Presupuesto disponible para rendición de cuentas /Presupuesto total del IE. X 100</t>
  </si>
  <si>
    <t>Canales Virtulaes del IE/canales del municipio x 100</t>
  </si>
  <si>
    <t>Porcetaje de formatos internos realizados para la rendición de cuentas</t>
  </si>
  <si>
    <t>Cantidades de actividades desarrolladas del plan de mejora /Total de actividades de plan de mejora x100</t>
  </si>
  <si>
    <t>Cantidad de personas informadas/Cantidad de personas que deben ser informadas x100</t>
  </si>
  <si>
    <t>Cantidad de personas motivadas /Cantidad de personas disponibles para ser informadasx100</t>
  </si>
  <si>
    <t>Porcentaje de uso de canales existentes</t>
  </si>
  <si>
    <t>Cronograma publicado en la fecha establecida</t>
  </si>
  <si>
    <t>Cantidad de Respuestas solucionadas /Cantidad de preguntas x100</t>
  </si>
  <si>
    <t>Proceso de evaluación realizada</t>
  </si>
  <si>
    <t>Cantidad de evaluaciones analizadas/Total de evaluaciones x100</t>
  </si>
  <si>
    <t>Procesos de resultados</t>
  </si>
  <si>
    <t xml:space="preserve">Al comienzo del mes de marzo, a partir de las observaciones,propuestas y recomendaciones ciudadanas se diseñara un plan de mejora en un 80% </t>
  </si>
  <si>
    <t>Porcentaje de observaciones,propuestas y recomendaciones finalizadas</t>
  </si>
  <si>
    <t>Porcentaje de resultados publicados</t>
  </si>
  <si>
    <t>Porcentaje de recomendaciones y sugerencias por parte de servidores publicos.</t>
  </si>
  <si>
    <t>Porcetaje de analisis,recomendaciones y sugerencias de servidores publicos y ciudadania.</t>
  </si>
  <si>
    <t>Porcentaje de verificación y evaluación de resultados.</t>
  </si>
  <si>
    <t xml:space="preserve">Porcentaje de incorporación de resultados de informes y recomendaciones </t>
  </si>
  <si>
    <t>Cantidad de mecanismos evaluados y verificados por control interno</t>
  </si>
  <si>
    <t>Etapas del plan de mejoramiento desarrollados</t>
  </si>
  <si>
    <t>Porcentaje y aplicación de mecanismos de control interno y externo.</t>
  </si>
  <si>
    <t>conformación del grupo de trabajo, recopilación de información necesaria, información teniendo en cuenta las orientaciones.</t>
  </si>
  <si>
    <t>Información Grupos de whasaap y Página de facebook de la institución.</t>
  </si>
  <si>
    <t>Presentación del presupuesto a la audiencia pública,</t>
  </si>
  <si>
    <t>Elaboración de formatos internos para la rendición de cuentas.</t>
  </si>
  <si>
    <t>Elaboración de la estructura de los planes de mejora.</t>
  </si>
  <si>
    <t>Elaboración de los informes,difusión por los diferentes canales de comunicación</t>
  </si>
  <si>
    <t>charlas, videos, conferencias, audios.</t>
  </si>
  <si>
    <t>Elaboración y publicación del cronograma para inscripción de propuestas .</t>
  </si>
  <si>
    <t>Elaboración de oficios para las respuestas sobre la audiencia publica</t>
  </si>
  <si>
    <t>Realizar un análisis cualitativo de los procesos de implementación en la rendición de cuentas.</t>
  </si>
  <si>
    <t>Realizar  la evaluacion de la rendición de cuentas, analizando fortalezas y oportunidades de mejora en cada una de las etapas.</t>
  </si>
  <si>
    <t xml:space="preserve">Recolección de información y realización de análisis de las recomendaciones recibidas. </t>
  </si>
  <si>
    <t>Seleccionar las propuestas y recomendaciones y realizar un plan de mejora.</t>
  </si>
  <si>
    <t>Publicar los resultados de la audiencia pública a toda la comunidad educativa</t>
  </si>
  <si>
    <t>Recopilación de sugerencias y recomendaciones por parte de la comunidad educativa.</t>
  </si>
  <si>
    <t>Gestionar con las entidades gebernamentales la no asistencia a la audiencia Pública.</t>
  </si>
  <si>
    <t>Realizar reuniones para que los próximos años sean mejores las rendiciones de cuentas</t>
  </si>
  <si>
    <t>El comité organizador de la audiencia pública se reunirá y evaluará la actividad de rendición de cuentas.</t>
  </si>
  <si>
    <t>Seleccionar los informes, resultados y la recomendaciones por parte del comité organizador para detectar debilidades y fortalezas de dicha actividad.</t>
  </si>
  <si>
    <t>Gestionar para la oficina de control interno evalue  verifique la participación de la comunidad.</t>
  </si>
  <si>
    <t>Elaboración de un plan de mejoramiento</t>
  </si>
  <si>
    <t>Sacar mecanismos de control interno y externo para garantizar el desarrollo de la agenda en la redición de cuentas.</t>
  </si>
  <si>
    <t>Humanos, financieros.</t>
  </si>
  <si>
    <t>Computador,celulares humanos financieros.</t>
  </si>
  <si>
    <t>Humanos, financieros,grupos de Wassahp,carteleras</t>
  </si>
  <si>
    <t>Humanos,papel ,marcadores computadores</t>
  </si>
  <si>
    <t>Humanos,hojas marcadores,financieros</t>
  </si>
  <si>
    <t>Grupos de Wassap,carteleras,humanos ,financieros.</t>
  </si>
  <si>
    <t>Humanos,financieros.</t>
  </si>
  <si>
    <t>Grupo de wasap,celulares.</t>
  </si>
  <si>
    <t>Humanos,hojas tamaño carta, computador</t>
  </si>
  <si>
    <t>Humanos financieros.</t>
  </si>
  <si>
    <t>Humanos,financieros,hojas ,computadores.</t>
  </si>
  <si>
    <t>Humanos,financieros carteleras,marcadores.</t>
  </si>
  <si>
    <t>Humanos.</t>
  </si>
  <si>
    <t>Humanos,financieros</t>
  </si>
  <si>
    <t>Humanos,financieros,hojas,computadores</t>
  </si>
  <si>
    <t>Humanos,financieros,hojas,marcadores.</t>
  </si>
  <si>
    <t>Rector,docentes.</t>
  </si>
  <si>
    <t>Comité Organizador</t>
  </si>
  <si>
    <t>Rector,comité organizador.</t>
  </si>
  <si>
    <t>Rector,comité organizador,áreas de gestión</t>
  </si>
  <si>
    <t>Rector,comité organizador</t>
  </si>
  <si>
    <t>Rector,comité organizador,docentes</t>
  </si>
  <si>
    <t>Rector,comité organizador,comunidad educativa.</t>
  </si>
  <si>
    <t>Rector,comité organizador,comunidad en general</t>
  </si>
  <si>
    <t>Rector,comité organizador,areas de gestión.</t>
  </si>
  <si>
    <t>Rector,comité organizador,areas de gestión,servidores publicos.</t>
  </si>
  <si>
    <t>Rector,comité organizador, control interno.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</si>
</sst>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0" borderId="0" xfId="0" applyProtection="1">
      <protection locked="0"/>
    </xf>
    <xf numFmtId="0" fontId="0" fillId="0" borderId="0" xfId="0" applyAlignment="1">
      <alignment vertical="center"/>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25301888"/>
        <c:axId val="12530342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71.196721311475414</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25301888"/>
        <c:axId val="125303424"/>
      </c:scatterChart>
      <c:catAx>
        <c:axId val="12530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25303424"/>
        <c:crosses val="autoZero"/>
        <c:auto val="1"/>
        <c:lblAlgn val="ctr"/>
        <c:lblOffset val="100"/>
        <c:noMultiLvlLbl val="0"/>
      </c:catAx>
      <c:valAx>
        <c:axId val="1253034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5301888"/>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26518016"/>
        <c:axId val="12651955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80.961904761904776</c:v>
                </c:pt>
                <c:pt idx="1">
                  <c:v>78.821428571428569</c:v>
                </c:pt>
                <c:pt idx="2">
                  <c:v>50</c:v>
                </c:pt>
                <c:pt idx="3">
                  <c:v>54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26518016"/>
        <c:axId val="126519552"/>
      </c:scatterChart>
      <c:catAx>
        <c:axId val="126518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6519552"/>
        <c:crosses val="autoZero"/>
        <c:auto val="1"/>
        <c:lblAlgn val="ctr"/>
        <c:lblOffset val="100"/>
        <c:noMultiLvlLbl val="0"/>
      </c:catAx>
      <c:valAx>
        <c:axId val="1265195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651801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26538112"/>
        <c:axId val="12653964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80</c:v>
                </c:pt>
                <c:pt idx="2">
                  <c:v>85</c:v>
                </c:pt>
                <c:pt idx="3">
                  <c:v>72.666666666666671</c:v>
                </c:pt>
                <c:pt idx="4">
                  <c:v>67.142857142857139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26538112"/>
        <c:axId val="126539648"/>
      </c:scatterChart>
      <c:catAx>
        <c:axId val="12653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6539648"/>
        <c:crosses val="autoZero"/>
        <c:auto val="1"/>
        <c:lblAlgn val="ctr"/>
        <c:lblOffset val="100"/>
        <c:noMultiLvlLbl val="0"/>
      </c:catAx>
      <c:valAx>
        <c:axId val="126539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65381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27910656"/>
        <c:axId val="12791219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82.857142857142861</c:v>
                </c:pt>
                <c:pt idx="1">
                  <c:v>71.666666666666671</c:v>
                </c:pt>
                <c:pt idx="2">
                  <c:v>76.666666666666671</c:v>
                </c:pt>
                <c:pt idx="3">
                  <c:v>86.666666666666671</c:v>
                </c:pt>
                <c:pt idx="4" formatCode="0.00">
                  <c:v>76.833333333333329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27919616"/>
        <c:axId val="127918080"/>
      </c:scatterChart>
      <c:catAx>
        <c:axId val="12791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7912192"/>
        <c:crosses val="autoZero"/>
        <c:auto val="1"/>
        <c:lblAlgn val="ctr"/>
        <c:lblOffset val="100"/>
        <c:noMultiLvlLbl val="0"/>
      </c:catAx>
      <c:valAx>
        <c:axId val="127912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7910656"/>
        <c:crosses val="autoZero"/>
        <c:crossBetween val="between"/>
      </c:valAx>
      <c:valAx>
        <c:axId val="1279180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7919616"/>
        <c:crosses val="max"/>
        <c:crossBetween val="midCat"/>
      </c:valAx>
      <c:valAx>
        <c:axId val="127919616"/>
        <c:scaling>
          <c:orientation val="minMax"/>
        </c:scaling>
        <c:delete val="1"/>
        <c:axPos val="b"/>
        <c:numFmt formatCode="General" sourceLinked="1"/>
        <c:majorTickMark val="out"/>
        <c:minorTickMark val="none"/>
        <c:tickLblPos val="nextTo"/>
        <c:crossAx val="12791808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76729472"/>
        <c:axId val="17673536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50</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76729472"/>
        <c:axId val="176735360"/>
      </c:scatterChart>
      <c:catAx>
        <c:axId val="17672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6735360"/>
        <c:crosses val="autoZero"/>
        <c:auto val="1"/>
        <c:lblAlgn val="ctr"/>
        <c:lblOffset val="100"/>
        <c:noMultiLvlLbl val="0"/>
      </c:catAx>
      <c:valAx>
        <c:axId val="1767353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67294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76769664"/>
        <c:axId val="17677555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54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76769664"/>
        <c:axId val="176775552"/>
      </c:scatterChart>
      <c:catAx>
        <c:axId val="176769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6775552"/>
        <c:crosses val="autoZero"/>
        <c:auto val="1"/>
        <c:lblAlgn val="ctr"/>
        <c:lblOffset val="100"/>
        <c:noMultiLvlLbl val="0"/>
      </c:catAx>
      <c:valAx>
        <c:axId val="1767755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67696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11" sqref="N11"/>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2"/>
      <c r="G4" s="112"/>
      <c r="H4" s="112"/>
      <c r="I4" s="112"/>
      <c r="J4" s="112"/>
      <c r="K4" s="112"/>
      <c r="L4" s="56"/>
      <c r="M4" s="51"/>
    </row>
    <row r="5" spans="1:13" s="8" customFormat="1" x14ac:dyDescent="0.25">
      <c r="A5" s="51"/>
      <c r="B5" s="55"/>
      <c r="C5" s="57"/>
      <c r="D5" s="57"/>
      <c r="E5" s="57"/>
      <c r="F5" s="113"/>
      <c r="G5" s="113"/>
      <c r="H5" s="113"/>
      <c r="I5" s="113"/>
      <c r="J5" s="113"/>
      <c r="K5" s="113"/>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4" t="s">
        <v>106</v>
      </c>
      <c r="D8" s="114"/>
      <c r="E8" s="114"/>
      <c r="F8" s="114"/>
      <c r="G8" s="114"/>
      <c r="H8" s="114"/>
      <c r="I8" s="114"/>
      <c r="J8" s="114"/>
      <c r="K8" s="114"/>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15" zoomScale="85" zoomScaleNormal="85" workbookViewId="0">
      <selection activeCell="A11" sqref="A11:M11"/>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6"/>
      <c r="B7" s="207"/>
      <c r="C7" s="207"/>
      <c r="D7" s="202" t="s">
        <v>107</v>
      </c>
      <c r="E7" s="202"/>
      <c r="F7" s="202"/>
      <c r="G7" s="202"/>
      <c r="H7" s="202"/>
      <c r="I7" s="202"/>
      <c r="J7" s="202"/>
      <c r="K7" s="202"/>
      <c r="L7" s="202"/>
      <c r="M7" s="203"/>
    </row>
    <row r="8" spans="1:13" ht="36.75" customHeight="1" x14ac:dyDescent="0.25">
      <c r="A8" s="208"/>
      <c r="B8" s="209"/>
      <c r="C8" s="209"/>
      <c r="D8" s="204" t="s">
        <v>77</v>
      </c>
      <c r="E8" s="204"/>
      <c r="F8" s="204"/>
      <c r="G8" s="204"/>
      <c r="H8" s="204"/>
      <c r="I8" s="204"/>
      <c r="J8" s="204"/>
      <c r="K8" s="204"/>
      <c r="L8" s="204"/>
      <c r="M8" s="205"/>
    </row>
    <row r="9" spans="1:13" ht="30" customHeight="1" thickBot="1" x14ac:dyDescent="0.3">
      <c r="A9" s="210"/>
      <c r="B9" s="211"/>
      <c r="C9" s="211"/>
      <c r="D9" s="200" t="s">
        <v>129</v>
      </c>
      <c r="E9" s="200"/>
      <c r="F9" s="200"/>
      <c r="G9" s="200"/>
      <c r="H9" s="200"/>
      <c r="I9" s="200"/>
      <c r="J9" s="200"/>
      <c r="K9" s="200"/>
      <c r="L9" s="200"/>
      <c r="M9" s="201"/>
    </row>
    <row r="10" spans="1:13" ht="7.5" customHeight="1" thickBot="1" x14ac:dyDescent="0.3">
      <c r="A10" s="196"/>
      <c r="B10" s="196"/>
      <c r="C10" s="196"/>
      <c r="D10" s="196"/>
      <c r="E10" s="196"/>
      <c r="F10" s="196"/>
      <c r="G10" s="196"/>
      <c r="H10" s="196"/>
      <c r="I10" s="196"/>
      <c r="J10" s="196"/>
      <c r="K10" s="196"/>
      <c r="L10" s="196"/>
      <c r="M10" s="196"/>
    </row>
    <row r="11" spans="1:13" ht="30" customHeight="1" thickBot="1" x14ac:dyDescent="0.3">
      <c r="A11" s="193" t="s">
        <v>131</v>
      </c>
      <c r="B11" s="194"/>
      <c r="C11" s="194"/>
      <c r="D11" s="194"/>
      <c r="E11" s="194"/>
      <c r="F11" s="194"/>
      <c r="G11" s="194"/>
      <c r="H11" s="194"/>
      <c r="I11" s="194"/>
      <c r="J11" s="194"/>
      <c r="K11" s="194"/>
      <c r="L11" s="194"/>
      <c r="M11" s="195"/>
    </row>
    <row r="12" spans="1:13" ht="126.75" customHeight="1" thickBot="1" x14ac:dyDescent="0.3">
      <c r="A12" s="197" t="s">
        <v>186</v>
      </c>
      <c r="B12" s="198"/>
      <c r="C12" s="198"/>
      <c r="D12" s="198"/>
      <c r="E12" s="198"/>
      <c r="F12" s="198"/>
      <c r="G12" s="198"/>
      <c r="H12" s="198"/>
      <c r="I12" s="198"/>
      <c r="J12" s="198"/>
      <c r="K12" s="198"/>
      <c r="L12" s="198"/>
      <c r="M12" s="199"/>
    </row>
    <row r="13" spans="1:13" ht="19.5" thickBot="1" x14ac:dyDescent="0.35">
      <c r="A13" s="156" t="s">
        <v>139</v>
      </c>
      <c r="B13" s="157"/>
      <c r="C13" s="157"/>
      <c r="D13" s="157"/>
      <c r="E13" s="157"/>
      <c r="F13" s="157"/>
      <c r="G13" s="157"/>
      <c r="H13" s="157"/>
      <c r="I13" s="157"/>
      <c r="J13" s="157"/>
      <c r="K13" s="157"/>
      <c r="L13" s="157"/>
      <c r="M13" s="158"/>
    </row>
    <row r="14" spans="1:13" ht="15.75" x14ac:dyDescent="0.25">
      <c r="A14" s="177" t="s">
        <v>140</v>
      </c>
      <c r="B14" s="178"/>
      <c r="C14" s="178"/>
      <c r="D14" s="124" t="s">
        <v>161</v>
      </c>
      <c r="E14" s="125"/>
      <c r="F14" s="125"/>
      <c r="G14" s="125"/>
      <c r="H14" s="125"/>
      <c r="I14" s="125"/>
      <c r="J14" s="125"/>
      <c r="K14" s="125"/>
      <c r="L14" s="125"/>
      <c r="M14" s="126"/>
    </row>
    <row r="15" spans="1:13" ht="15.75" x14ac:dyDescent="0.25">
      <c r="A15" s="179" t="s">
        <v>138</v>
      </c>
      <c r="B15" s="180"/>
      <c r="C15" s="180"/>
      <c r="D15" s="127" t="s">
        <v>162</v>
      </c>
      <c r="E15" s="128"/>
      <c r="F15" s="128"/>
      <c r="G15" s="128"/>
      <c r="H15" s="128"/>
      <c r="I15" s="128"/>
      <c r="J15" s="128"/>
      <c r="K15" s="128"/>
      <c r="L15" s="128"/>
      <c r="M15" s="129"/>
    </row>
    <row r="16" spans="1:13" ht="29.25" customHeight="1" x14ac:dyDescent="0.25">
      <c r="A16" s="181" t="s">
        <v>141</v>
      </c>
      <c r="B16" s="147"/>
      <c r="C16" s="147"/>
      <c r="D16" s="130" t="s">
        <v>163</v>
      </c>
      <c r="E16" s="131"/>
      <c r="F16" s="131"/>
      <c r="G16" s="131"/>
      <c r="H16" s="131"/>
      <c r="I16" s="131"/>
      <c r="J16" s="131"/>
      <c r="K16" s="131"/>
      <c r="L16" s="131"/>
      <c r="M16" s="132"/>
    </row>
    <row r="17" spans="1:13" ht="30" customHeight="1" x14ac:dyDescent="0.25">
      <c r="A17" s="182" t="s">
        <v>165</v>
      </c>
      <c r="B17" s="183"/>
      <c r="C17" s="183"/>
      <c r="D17" s="115" t="s">
        <v>164</v>
      </c>
      <c r="E17" s="116"/>
      <c r="F17" s="116"/>
      <c r="G17" s="116"/>
      <c r="H17" s="116"/>
      <c r="I17" s="116"/>
      <c r="J17" s="116"/>
      <c r="K17" s="116"/>
      <c r="L17" s="116"/>
      <c r="M17" s="133"/>
    </row>
    <row r="18" spans="1:13" ht="16.5" thickBot="1" x14ac:dyDescent="0.3">
      <c r="A18" s="184" t="s">
        <v>142</v>
      </c>
      <c r="B18" s="185"/>
      <c r="C18" s="185"/>
      <c r="D18" s="134" t="s">
        <v>166</v>
      </c>
      <c r="E18" s="135"/>
      <c r="F18" s="135"/>
      <c r="G18" s="135"/>
      <c r="H18" s="135"/>
      <c r="I18" s="135"/>
      <c r="J18" s="135"/>
      <c r="K18" s="135"/>
      <c r="L18" s="135"/>
      <c r="M18" s="136"/>
    </row>
    <row r="19" spans="1:13" ht="19.5" thickBot="1" x14ac:dyDescent="0.35">
      <c r="A19" s="174" t="s">
        <v>138</v>
      </c>
      <c r="B19" s="175"/>
      <c r="C19" s="175"/>
      <c r="D19" s="175"/>
      <c r="E19" s="175"/>
      <c r="F19" s="175"/>
      <c r="G19" s="175"/>
      <c r="H19" s="175"/>
      <c r="I19" s="175"/>
      <c r="J19" s="175"/>
      <c r="K19" s="175"/>
      <c r="L19" s="175"/>
      <c r="M19" s="176"/>
    </row>
    <row r="20" spans="1:13" ht="129.75" customHeight="1" x14ac:dyDescent="0.25">
      <c r="A20" s="186" t="s">
        <v>190</v>
      </c>
      <c r="B20" s="187"/>
      <c r="C20" s="187"/>
      <c r="D20" s="187"/>
      <c r="E20" s="187"/>
      <c r="F20" s="187"/>
      <c r="G20" s="187"/>
      <c r="H20" s="187"/>
      <c r="I20" s="187"/>
      <c r="J20" s="187"/>
      <c r="K20" s="187"/>
      <c r="L20" s="187"/>
      <c r="M20" s="188"/>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5" t="s">
        <v>191</v>
      </c>
      <c r="B27" s="216"/>
      <c r="C27" s="216"/>
      <c r="D27" s="216"/>
      <c r="E27" s="216"/>
      <c r="F27" s="216"/>
      <c r="G27" s="216"/>
      <c r="H27" s="216"/>
      <c r="I27" s="216"/>
      <c r="J27" s="216"/>
      <c r="K27" s="216"/>
      <c r="L27" s="216"/>
      <c r="M27" s="217"/>
    </row>
    <row r="28" spans="1:13" ht="30" customHeight="1" thickBot="1" x14ac:dyDescent="0.3">
      <c r="A28" s="212" t="s">
        <v>187</v>
      </c>
      <c r="B28" s="213"/>
      <c r="C28" s="213"/>
      <c r="D28" s="213"/>
      <c r="E28" s="213"/>
      <c r="F28" s="213"/>
      <c r="G28" s="213"/>
      <c r="H28" s="213"/>
      <c r="I28" s="213"/>
      <c r="J28" s="213"/>
      <c r="K28" s="213"/>
      <c r="L28" s="213"/>
      <c r="M28" s="214"/>
    </row>
    <row r="29" spans="1:13" ht="20.25" customHeight="1" thickBot="1" x14ac:dyDescent="0.3">
      <c r="A29" s="190" t="s">
        <v>188</v>
      </c>
      <c r="B29" s="191"/>
      <c r="C29" s="191"/>
      <c r="D29" s="191" t="s">
        <v>130</v>
      </c>
      <c r="E29" s="191"/>
      <c r="F29" s="191"/>
      <c r="G29" s="191"/>
      <c r="H29" s="191"/>
      <c r="I29" s="191"/>
      <c r="J29" s="191"/>
      <c r="K29" s="191"/>
      <c r="L29" s="191"/>
      <c r="M29" s="192"/>
    </row>
    <row r="30" spans="1:13" s="97" customFormat="1" ht="21" customHeight="1" x14ac:dyDescent="0.25">
      <c r="A30" s="189" t="s">
        <v>61</v>
      </c>
      <c r="B30" s="146"/>
      <c r="C30" s="146"/>
      <c r="D30" s="137" t="s">
        <v>167</v>
      </c>
      <c r="E30" s="138"/>
      <c r="F30" s="138"/>
      <c r="G30" s="138"/>
      <c r="H30" s="138"/>
      <c r="I30" s="138"/>
      <c r="J30" s="138"/>
      <c r="K30" s="138"/>
      <c r="L30" s="138"/>
      <c r="M30" s="139"/>
    </row>
    <row r="31" spans="1:13" s="97" customFormat="1" ht="33.75" customHeight="1" x14ac:dyDescent="0.25">
      <c r="A31" s="172" t="s">
        <v>132</v>
      </c>
      <c r="B31" s="173"/>
      <c r="C31" s="173"/>
      <c r="D31" s="115" t="s">
        <v>168</v>
      </c>
      <c r="E31" s="116"/>
      <c r="F31" s="116"/>
      <c r="G31" s="116"/>
      <c r="H31" s="116"/>
      <c r="I31" s="116"/>
      <c r="J31" s="116"/>
      <c r="K31" s="116"/>
      <c r="L31" s="116"/>
      <c r="M31" s="133"/>
    </row>
    <row r="32" spans="1:13" s="97" customFormat="1" ht="30" customHeight="1" x14ac:dyDescent="0.25">
      <c r="A32" s="172" t="s">
        <v>133</v>
      </c>
      <c r="B32" s="173"/>
      <c r="C32" s="173"/>
      <c r="D32" s="140" t="s">
        <v>169</v>
      </c>
      <c r="E32" s="141"/>
      <c r="F32" s="141"/>
      <c r="G32" s="141"/>
      <c r="H32" s="141"/>
      <c r="I32" s="141"/>
      <c r="J32" s="141"/>
      <c r="K32" s="141"/>
      <c r="L32" s="141"/>
      <c r="M32" s="142"/>
    </row>
    <row r="33" spans="1:13" s="97" customFormat="1" ht="31.5" customHeight="1" x14ac:dyDescent="0.25">
      <c r="A33" s="172" t="s">
        <v>62</v>
      </c>
      <c r="B33" s="173"/>
      <c r="C33" s="173"/>
      <c r="D33" s="140" t="s">
        <v>170</v>
      </c>
      <c r="E33" s="141"/>
      <c r="F33" s="141"/>
      <c r="G33" s="141"/>
      <c r="H33" s="141"/>
      <c r="I33" s="141"/>
      <c r="J33" s="141"/>
      <c r="K33" s="141"/>
      <c r="L33" s="141"/>
      <c r="M33" s="142"/>
    </row>
    <row r="34" spans="1:13" s="97" customFormat="1" ht="30.75" customHeight="1" x14ac:dyDescent="0.25">
      <c r="A34" s="172" t="s">
        <v>134</v>
      </c>
      <c r="B34" s="173"/>
      <c r="C34" s="173"/>
      <c r="D34" s="115" t="s">
        <v>171</v>
      </c>
      <c r="E34" s="116"/>
      <c r="F34" s="116"/>
      <c r="G34" s="116"/>
      <c r="H34" s="116"/>
      <c r="I34" s="116"/>
      <c r="J34" s="116"/>
      <c r="K34" s="116"/>
      <c r="L34" s="116"/>
      <c r="M34" s="133"/>
    </row>
    <row r="35" spans="1:13" s="97" customFormat="1" ht="35.25" customHeight="1" x14ac:dyDescent="0.25">
      <c r="A35" s="172" t="s">
        <v>88</v>
      </c>
      <c r="B35" s="173"/>
      <c r="C35" s="173"/>
      <c r="D35" s="115" t="s">
        <v>172</v>
      </c>
      <c r="E35" s="116"/>
      <c r="F35" s="116"/>
      <c r="G35" s="116"/>
      <c r="H35" s="116"/>
      <c r="I35" s="116"/>
      <c r="J35" s="116"/>
      <c r="K35" s="116"/>
      <c r="L35" s="116"/>
      <c r="M35" s="133"/>
    </row>
    <row r="36" spans="1:13" s="97" customFormat="1" ht="21" customHeight="1" x14ac:dyDescent="0.25">
      <c r="A36" s="172" t="s">
        <v>0</v>
      </c>
      <c r="B36" s="173"/>
      <c r="C36" s="173"/>
      <c r="D36" s="140" t="s">
        <v>173</v>
      </c>
      <c r="E36" s="141"/>
      <c r="F36" s="141"/>
      <c r="G36" s="141"/>
      <c r="H36" s="141"/>
      <c r="I36" s="141"/>
      <c r="J36" s="141"/>
      <c r="K36" s="141"/>
      <c r="L36" s="141"/>
      <c r="M36" s="142"/>
    </row>
    <row r="37" spans="1:13" s="97" customFormat="1" ht="36.75" customHeight="1" x14ac:dyDescent="0.25">
      <c r="A37" s="172" t="s">
        <v>1</v>
      </c>
      <c r="B37" s="173"/>
      <c r="C37" s="173"/>
      <c r="D37" s="115" t="s">
        <v>174</v>
      </c>
      <c r="E37" s="116"/>
      <c r="F37" s="116"/>
      <c r="G37" s="116"/>
      <c r="H37" s="116"/>
      <c r="I37" s="116"/>
      <c r="J37" s="116"/>
      <c r="K37" s="116"/>
      <c r="L37" s="116"/>
      <c r="M37" s="133"/>
    </row>
    <row r="38" spans="1:13" s="97" customFormat="1" ht="35.25" customHeight="1" x14ac:dyDescent="0.25">
      <c r="A38" s="172" t="s">
        <v>2</v>
      </c>
      <c r="B38" s="173"/>
      <c r="C38" s="173"/>
      <c r="D38" s="115" t="s">
        <v>175</v>
      </c>
      <c r="E38" s="116"/>
      <c r="F38" s="116"/>
      <c r="G38" s="116"/>
      <c r="H38" s="116"/>
      <c r="I38" s="116"/>
      <c r="J38" s="116"/>
      <c r="K38" s="116"/>
      <c r="L38" s="116"/>
      <c r="M38" s="133"/>
    </row>
    <row r="39" spans="1:13" s="97" customFormat="1" ht="21" customHeight="1" x14ac:dyDescent="0.25">
      <c r="A39" s="154" t="s">
        <v>1</v>
      </c>
      <c r="B39" s="116"/>
      <c r="C39" s="117"/>
      <c r="D39" s="140" t="s">
        <v>176</v>
      </c>
      <c r="E39" s="141"/>
      <c r="F39" s="141"/>
      <c r="G39" s="141"/>
      <c r="H39" s="141"/>
      <c r="I39" s="141"/>
      <c r="J39" s="141"/>
      <c r="K39" s="141"/>
      <c r="L39" s="141"/>
      <c r="M39" s="142"/>
    </row>
    <row r="40" spans="1:13" s="97" customFormat="1" ht="31.5" customHeight="1" x14ac:dyDescent="0.25">
      <c r="A40" s="154" t="s">
        <v>135</v>
      </c>
      <c r="B40" s="116"/>
      <c r="C40" s="117"/>
      <c r="D40" s="140" t="s">
        <v>177</v>
      </c>
      <c r="E40" s="141"/>
      <c r="F40" s="141"/>
      <c r="G40" s="141"/>
      <c r="H40" s="141"/>
      <c r="I40" s="141"/>
      <c r="J40" s="141"/>
      <c r="K40" s="141"/>
      <c r="L40" s="141"/>
      <c r="M40" s="142"/>
    </row>
    <row r="41" spans="1:13" s="97" customFormat="1" ht="54" customHeight="1" x14ac:dyDescent="0.25">
      <c r="A41" s="154" t="s">
        <v>136</v>
      </c>
      <c r="B41" s="116"/>
      <c r="C41" s="117"/>
      <c r="D41" s="115" t="s">
        <v>189</v>
      </c>
      <c r="E41" s="116"/>
      <c r="F41" s="116"/>
      <c r="G41" s="116"/>
      <c r="H41" s="116"/>
      <c r="I41" s="116"/>
      <c r="J41" s="116"/>
      <c r="K41" s="116"/>
      <c r="L41" s="116"/>
      <c r="M41" s="133"/>
    </row>
    <row r="42" spans="1:13" s="97" customFormat="1" ht="43.5" customHeight="1" thickBot="1" x14ac:dyDescent="0.3">
      <c r="A42" s="155" t="s">
        <v>3</v>
      </c>
      <c r="B42" s="122"/>
      <c r="C42" s="123"/>
      <c r="D42" s="121" t="s">
        <v>178</v>
      </c>
      <c r="E42" s="122"/>
      <c r="F42" s="122"/>
      <c r="G42" s="122"/>
      <c r="H42" s="122"/>
      <c r="I42" s="122"/>
      <c r="J42" s="122"/>
      <c r="K42" s="122"/>
      <c r="L42" s="122"/>
      <c r="M42" s="159"/>
    </row>
    <row r="43" spans="1:13" ht="19.5" thickBot="1" x14ac:dyDescent="0.35">
      <c r="A43" s="156" t="s">
        <v>141</v>
      </c>
      <c r="B43" s="157"/>
      <c r="C43" s="157"/>
      <c r="D43" s="157"/>
      <c r="E43" s="157"/>
      <c r="F43" s="157"/>
      <c r="G43" s="157"/>
      <c r="H43" s="157"/>
      <c r="I43" s="157"/>
      <c r="J43" s="157"/>
      <c r="K43" s="157"/>
      <c r="L43" s="157"/>
      <c r="M43" s="158"/>
    </row>
    <row r="44" spans="1:13" ht="99" customHeight="1" thickBot="1" x14ac:dyDescent="0.3">
      <c r="A44" s="163" t="s">
        <v>196</v>
      </c>
      <c r="B44" s="164"/>
      <c r="C44" s="164"/>
      <c r="D44" s="164"/>
      <c r="E44" s="164"/>
      <c r="F44" s="164"/>
      <c r="G44" s="164"/>
      <c r="H44" s="164"/>
      <c r="I44" s="164"/>
      <c r="J44" s="164"/>
      <c r="K44" s="164"/>
      <c r="L44" s="164"/>
      <c r="M44" s="165"/>
    </row>
    <row r="45" spans="1:13" ht="19.5" thickBot="1" x14ac:dyDescent="0.35">
      <c r="A45" s="160" t="s">
        <v>143</v>
      </c>
      <c r="B45" s="161"/>
      <c r="C45" s="161"/>
      <c r="D45" s="161"/>
      <c r="E45" s="161"/>
      <c r="F45" s="161"/>
      <c r="G45" s="161"/>
      <c r="H45" s="161"/>
      <c r="I45" s="161"/>
      <c r="J45" s="161"/>
      <c r="K45" s="161"/>
      <c r="L45" s="161"/>
      <c r="M45" s="162"/>
    </row>
    <row r="46" spans="1:13" ht="36.75" customHeight="1" x14ac:dyDescent="0.3">
      <c r="A46" s="166" t="s">
        <v>195</v>
      </c>
      <c r="B46" s="167"/>
      <c r="C46" s="167"/>
      <c r="D46" s="167"/>
      <c r="E46" s="167"/>
      <c r="F46" s="167"/>
      <c r="G46" s="167"/>
      <c r="H46" s="167"/>
      <c r="I46" s="167"/>
      <c r="J46" s="167"/>
      <c r="K46" s="167"/>
      <c r="L46" s="167"/>
      <c r="M46" s="16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3" t="s">
        <v>144</v>
      </c>
      <c r="B52" s="144"/>
      <c r="C52" s="144"/>
      <c r="D52" s="144"/>
      <c r="E52" s="144"/>
      <c r="F52" s="144"/>
      <c r="G52" s="144"/>
      <c r="H52" s="144"/>
      <c r="I52" s="144"/>
      <c r="J52" s="144"/>
      <c r="K52" s="144"/>
      <c r="L52" s="144"/>
      <c r="M52" s="145"/>
    </row>
    <row r="53" spans="1:13" ht="91.5" customHeight="1" x14ac:dyDescent="0.25">
      <c r="A53" s="169" t="s">
        <v>197</v>
      </c>
      <c r="B53" s="170"/>
      <c r="C53" s="170"/>
      <c r="D53" s="170"/>
      <c r="E53" s="170"/>
      <c r="F53" s="170"/>
      <c r="G53" s="170"/>
      <c r="H53" s="170"/>
      <c r="I53" s="170"/>
      <c r="J53" s="170"/>
      <c r="K53" s="170"/>
      <c r="L53" s="170"/>
      <c r="M53" s="170"/>
    </row>
    <row r="54" spans="1:13" ht="18.75" x14ac:dyDescent="0.3">
      <c r="A54" s="171" t="s">
        <v>188</v>
      </c>
      <c r="B54" s="171"/>
      <c r="C54" s="171"/>
      <c r="D54" s="171" t="s">
        <v>130</v>
      </c>
      <c r="E54" s="171"/>
      <c r="F54" s="171"/>
      <c r="G54" s="171"/>
      <c r="H54" s="171"/>
      <c r="I54" s="171"/>
      <c r="J54" s="171"/>
      <c r="K54" s="171"/>
      <c r="L54" s="171"/>
      <c r="M54" s="171"/>
    </row>
    <row r="55" spans="1:13" ht="32.25" customHeight="1" x14ac:dyDescent="0.25">
      <c r="A55" s="146" t="s">
        <v>147</v>
      </c>
      <c r="B55" s="146"/>
      <c r="C55" s="146"/>
      <c r="D55" s="118" t="s">
        <v>198</v>
      </c>
      <c r="E55" s="119"/>
      <c r="F55" s="119"/>
      <c r="G55" s="119"/>
      <c r="H55" s="119"/>
      <c r="I55" s="119"/>
      <c r="J55" s="119"/>
      <c r="K55" s="119"/>
      <c r="L55" s="119"/>
      <c r="M55" s="120"/>
    </row>
    <row r="56" spans="1:13" x14ac:dyDescent="0.25">
      <c r="A56" s="147" t="s">
        <v>148</v>
      </c>
      <c r="B56" s="147"/>
      <c r="C56" s="147"/>
      <c r="D56" s="115" t="s">
        <v>199</v>
      </c>
      <c r="E56" s="116"/>
      <c r="F56" s="116"/>
      <c r="G56" s="116"/>
      <c r="H56" s="116"/>
      <c r="I56" s="116"/>
      <c r="J56" s="116"/>
      <c r="K56" s="116"/>
      <c r="L56" s="116"/>
      <c r="M56" s="117"/>
    </row>
    <row r="57" spans="1:13" x14ac:dyDescent="0.25">
      <c r="A57" s="147" t="s">
        <v>149</v>
      </c>
      <c r="B57" s="147"/>
      <c r="C57" s="147"/>
      <c r="D57" s="115" t="s">
        <v>200</v>
      </c>
      <c r="E57" s="116"/>
      <c r="F57" s="116"/>
      <c r="G57" s="116"/>
      <c r="H57" s="116"/>
      <c r="I57" s="116"/>
      <c r="J57" s="116"/>
      <c r="K57" s="116"/>
      <c r="L57" s="116"/>
      <c r="M57" s="117"/>
    </row>
    <row r="58" spans="1:13" x14ac:dyDescent="0.25">
      <c r="A58" s="147" t="s">
        <v>150</v>
      </c>
      <c r="B58" s="147"/>
      <c r="C58" s="147"/>
      <c r="D58" s="115" t="s">
        <v>201</v>
      </c>
      <c r="E58" s="116"/>
      <c r="F58" s="116"/>
      <c r="G58" s="116"/>
      <c r="H58" s="116"/>
      <c r="I58" s="116"/>
      <c r="J58" s="116"/>
      <c r="K58" s="116"/>
      <c r="L58" s="116"/>
      <c r="M58" s="117"/>
    </row>
    <row r="59" spans="1:13" x14ac:dyDescent="0.25">
      <c r="A59" s="148" t="s">
        <v>151</v>
      </c>
      <c r="B59" s="148"/>
      <c r="C59" s="148"/>
      <c r="D59" s="115" t="s">
        <v>202</v>
      </c>
      <c r="E59" s="116"/>
      <c r="F59" s="116"/>
      <c r="G59" s="116"/>
      <c r="H59" s="116"/>
      <c r="I59" s="116"/>
      <c r="J59" s="116"/>
      <c r="K59" s="116"/>
      <c r="L59" s="116"/>
      <c r="M59" s="117"/>
    </row>
    <row r="60" spans="1:13" ht="28.5" customHeight="1" x14ac:dyDescent="0.25">
      <c r="A60" s="121" t="s">
        <v>152</v>
      </c>
      <c r="B60" s="122"/>
      <c r="C60" s="123"/>
      <c r="D60" s="116" t="s">
        <v>205</v>
      </c>
      <c r="E60" s="116"/>
      <c r="F60" s="116"/>
      <c r="G60" s="116"/>
      <c r="H60" s="116"/>
      <c r="I60" s="116"/>
      <c r="J60" s="116"/>
      <c r="K60" s="116"/>
      <c r="L60" s="116"/>
      <c r="M60" s="117"/>
    </row>
    <row r="61" spans="1:13" ht="13.5" customHeight="1" x14ac:dyDescent="0.25">
      <c r="A61" s="150" t="s">
        <v>154</v>
      </c>
      <c r="B61" s="151"/>
      <c r="C61" s="152"/>
      <c r="D61" s="116" t="s">
        <v>204</v>
      </c>
      <c r="E61" s="116"/>
      <c r="F61" s="116"/>
      <c r="G61" s="116"/>
      <c r="H61" s="116"/>
      <c r="I61" s="116"/>
      <c r="J61" s="116"/>
      <c r="K61" s="116"/>
      <c r="L61" s="116"/>
      <c r="M61" s="117"/>
    </row>
    <row r="62" spans="1:13" x14ac:dyDescent="0.25">
      <c r="A62" s="137" t="s">
        <v>153</v>
      </c>
      <c r="B62" s="138"/>
      <c r="C62" s="153"/>
      <c r="D62" s="116" t="s">
        <v>203</v>
      </c>
      <c r="E62" s="116"/>
      <c r="F62" s="116"/>
      <c r="G62" s="116"/>
      <c r="H62" s="116"/>
      <c r="I62" s="116"/>
      <c r="J62" s="116"/>
      <c r="K62" s="116"/>
      <c r="L62" s="116"/>
      <c r="M62" s="117"/>
    </row>
    <row r="63" spans="1:13" ht="43.5" customHeight="1" x14ac:dyDescent="0.25">
      <c r="A63" s="140" t="s">
        <v>116</v>
      </c>
      <c r="B63" s="141"/>
      <c r="C63" s="149"/>
      <c r="D63" s="115" t="s">
        <v>209</v>
      </c>
      <c r="E63" s="116"/>
      <c r="F63" s="116"/>
      <c r="G63" s="116"/>
      <c r="H63" s="116"/>
      <c r="I63" s="116"/>
      <c r="J63" s="116"/>
      <c r="K63" s="116"/>
      <c r="L63" s="116"/>
      <c r="M63" s="117"/>
    </row>
    <row r="64" spans="1:13" ht="41.25" customHeight="1" x14ac:dyDescent="0.25">
      <c r="A64" s="140" t="s">
        <v>0</v>
      </c>
      <c r="B64" s="141"/>
      <c r="C64" s="149"/>
      <c r="D64" s="115" t="s">
        <v>206</v>
      </c>
      <c r="E64" s="116"/>
      <c r="F64" s="116"/>
      <c r="G64" s="116"/>
      <c r="H64" s="116"/>
      <c r="I64" s="116"/>
      <c r="J64" s="116"/>
      <c r="K64" s="116"/>
      <c r="L64" s="116"/>
      <c r="M64" s="117"/>
    </row>
    <row r="65" spans="1:13" ht="41.25" customHeight="1" x14ac:dyDescent="0.25">
      <c r="A65" s="140" t="s">
        <v>155</v>
      </c>
      <c r="B65" s="141"/>
      <c r="C65" s="149"/>
      <c r="D65" s="115" t="s">
        <v>207</v>
      </c>
      <c r="E65" s="116"/>
      <c r="F65" s="116"/>
      <c r="G65" s="116"/>
      <c r="H65" s="116"/>
      <c r="I65" s="116"/>
      <c r="J65" s="116"/>
      <c r="K65" s="116"/>
      <c r="L65" s="116"/>
      <c r="M65" s="117"/>
    </row>
    <row r="66" spans="1:13" ht="50.25" customHeight="1" x14ac:dyDescent="0.25">
      <c r="A66" s="115" t="s">
        <v>156</v>
      </c>
      <c r="B66" s="116"/>
      <c r="C66" s="117"/>
      <c r="D66" s="115" t="s">
        <v>208</v>
      </c>
      <c r="E66" s="116"/>
      <c r="F66" s="116"/>
      <c r="G66" s="116"/>
      <c r="H66" s="116"/>
      <c r="I66" s="116"/>
      <c r="J66" s="116"/>
      <c r="K66" s="116"/>
      <c r="L66" s="116"/>
      <c r="M66" s="117"/>
    </row>
    <row r="67" spans="1:13" ht="30.75" customHeight="1" x14ac:dyDescent="0.25">
      <c r="A67" s="140" t="s">
        <v>1</v>
      </c>
      <c r="B67" s="141"/>
      <c r="C67" s="149"/>
      <c r="D67" s="115" t="s">
        <v>210</v>
      </c>
      <c r="E67" s="116"/>
      <c r="F67" s="116"/>
      <c r="G67" s="116"/>
      <c r="H67" s="116"/>
      <c r="I67" s="116"/>
      <c r="J67" s="116"/>
      <c r="K67" s="116"/>
      <c r="L67" s="116"/>
      <c r="M67" s="117"/>
    </row>
    <row r="68" spans="1:13" x14ac:dyDescent="0.25">
      <c r="A68" s="140" t="s">
        <v>157</v>
      </c>
      <c r="B68" s="141"/>
      <c r="C68" s="149"/>
      <c r="D68" s="115" t="s">
        <v>211</v>
      </c>
      <c r="E68" s="116"/>
      <c r="F68" s="116"/>
      <c r="G68" s="116"/>
      <c r="H68" s="116"/>
      <c r="I68" s="116"/>
      <c r="J68" s="116"/>
      <c r="K68" s="116"/>
      <c r="L68" s="116"/>
      <c r="M68" s="117"/>
    </row>
    <row r="69" spans="1:13" x14ac:dyDescent="0.25">
      <c r="A69" s="140" t="s">
        <v>158</v>
      </c>
      <c r="B69" s="141"/>
      <c r="C69" s="149"/>
      <c r="D69" s="115" t="s">
        <v>212</v>
      </c>
      <c r="E69" s="116"/>
      <c r="F69" s="116"/>
      <c r="G69" s="116"/>
      <c r="H69" s="116"/>
      <c r="I69" s="116"/>
      <c r="J69" s="116"/>
      <c r="K69" s="116"/>
      <c r="L69" s="116"/>
      <c r="M69" s="117"/>
    </row>
    <row r="70" spans="1:13" x14ac:dyDescent="0.25">
      <c r="A70" s="140" t="s">
        <v>114</v>
      </c>
      <c r="B70" s="141"/>
      <c r="C70" s="149"/>
      <c r="D70" s="115" t="s">
        <v>213</v>
      </c>
      <c r="E70" s="116"/>
      <c r="F70" s="116"/>
      <c r="G70" s="116"/>
      <c r="H70" s="116"/>
      <c r="I70" s="116"/>
      <c r="J70" s="116"/>
      <c r="K70" s="116"/>
      <c r="L70" s="116"/>
      <c r="M70" s="117"/>
    </row>
    <row r="71" spans="1:13" x14ac:dyDescent="0.25">
      <c r="A71" s="140" t="s">
        <v>115</v>
      </c>
      <c r="B71" s="141"/>
      <c r="C71" s="149"/>
      <c r="D71" s="115" t="s">
        <v>214</v>
      </c>
      <c r="E71" s="116"/>
      <c r="F71" s="116"/>
      <c r="G71" s="116"/>
      <c r="H71" s="116"/>
      <c r="I71" s="116"/>
      <c r="J71" s="116"/>
      <c r="K71" s="116"/>
      <c r="L71" s="116"/>
      <c r="M71" s="117"/>
    </row>
    <row r="72" spans="1:13" x14ac:dyDescent="0.25">
      <c r="A72" s="140" t="s">
        <v>159</v>
      </c>
      <c r="B72" s="141"/>
      <c r="C72" s="149"/>
      <c r="D72" s="115" t="s">
        <v>215</v>
      </c>
      <c r="E72" s="116"/>
      <c r="F72" s="116"/>
      <c r="G72" s="116"/>
      <c r="H72" s="116"/>
      <c r="I72" s="116"/>
      <c r="J72" s="116"/>
      <c r="K72" s="116"/>
      <c r="L72" s="116"/>
      <c r="M72" s="117"/>
    </row>
    <row r="73" spans="1:13" x14ac:dyDescent="0.25">
      <c r="A73" s="140" t="s">
        <v>160</v>
      </c>
      <c r="B73" s="141"/>
      <c r="C73" s="149"/>
      <c r="D73" s="115" t="s">
        <v>216</v>
      </c>
      <c r="E73" s="116"/>
      <c r="F73" s="116"/>
      <c r="G73" s="116"/>
      <c r="H73" s="116"/>
      <c r="I73" s="116"/>
      <c r="J73" s="116"/>
      <c r="K73" s="116"/>
      <c r="L73" s="116"/>
      <c r="M73" s="117"/>
    </row>
    <row r="74" spans="1:13" x14ac:dyDescent="0.25">
      <c r="A74" s="140" t="s">
        <v>217</v>
      </c>
      <c r="B74" s="141"/>
      <c r="C74" s="149"/>
      <c r="D74" s="115" t="s">
        <v>218</v>
      </c>
      <c r="E74" s="116"/>
      <c r="F74" s="116"/>
      <c r="G74" s="116"/>
      <c r="H74" s="116"/>
      <c r="I74" s="116"/>
      <c r="J74" s="116"/>
      <c r="K74" s="116"/>
      <c r="L74" s="116"/>
      <c r="M74" s="117"/>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E2" zoomScaleNormal="100" workbookViewId="0">
      <selection activeCell="I69" sqref="I69"/>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3"/>
      <c r="C3" s="234"/>
      <c r="D3" s="234"/>
      <c r="E3" s="229" t="s">
        <v>107</v>
      </c>
      <c r="F3" s="229"/>
      <c r="G3" s="229"/>
      <c r="H3" s="229"/>
      <c r="I3" s="229"/>
      <c r="J3" s="230"/>
    </row>
    <row r="4" spans="1:10" s="8" customFormat="1" ht="26.25" customHeight="1" x14ac:dyDescent="0.35">
      <c r="A4" s="51"/>
      <c r="B4" s="235"/>
      <c r="C4" s="236"/>
      <c r="D4" s="236"/>
      <c r="E4" s="231" t="s">
        <v>77</v>
      </c>
      <c r="F4" s="231"/>
      <c r="G4" s="231"/>
      <c r="H4" s="231"/>
      <c r="I4" s="231"/>
      <c r="J4" s="232"/>
    </row>
    <row r="5" spans="1:10" s="8" customFormat="1" ht="33" customHeight="1" x14ac:dyDescent="0.25">
      <c r="A5" s="51"/>
      <c r="B5" s="228" t="s">
        <v>61</v>
      </c>
      <c r="C5" s="228"/>
      <c r="D5" s="228"/>
      <c r="E5" s="29" t="s">
        <v>219</v>
      </c>
      <c r="F5" s="29"/>
      <c r="G5" s="36" t="s">
        <v>85</v>
      </c>
      <c r="H5" s="38" t="s">
        <v>220</v>
      </c>
      <c r="I5" s="241" t="s">
        <v>88</v>
      </c>
      <c r="J5" s="241"/>
    </row>
    <row r="6" spans="1:10" s="8" customFormat="1" ht="30.75" customHeight="1" x14ac:dyDescent="0.25">
      <c r="A6" s="51"/>
      <c r="B6" s="228" t="s">
        <v>120</v>
      </c>
      <c r="C6" s="228"/>
      <c r="D6" s="228"/>
      <c r="E6" s="29">
        <v>254003000330</v>
      </c>
      <c r="F6" s="29"/>
      <c r="G6" s="74" t="s">
        <v>62</v>
      </c>
      <c r="H6" s="29" t="s">
        <v>221</v>
      </c>
      <c r="I6" s="246">
        <f>IF(SUM(I9:I69)=0,"",AVERAGE(I9:I69))</f>
        <v>71.196721311475414</v>
      </c>
      <c r="J6" s="246"/>
    </row>
    <row r="7" spans="1:10" s="8" customFormat="1" ht="17.25" customHeight="1" x14ac:dyDescent="0.25">
      <c r="A7" s="51"/>
      <c r="B7" s="228" t="s">
        <v>86</v>
      </c>
      <c r="C7" s="228"/>
      <c r="D7" s="228"/>
      <c r="E7" s="247" t="s">
        <v>222</v>
      </c>
      <c r="F7" s="248"/>
      <c r="G7" s="248"/>
      <c r="H7" s="249"/>
      <c r="I7" s="246"/>
      <c r="J7" s="246"/>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21" t="s">
        <v>4</v>
      </c>
      <c r="C9" s="67" t="s">
        <v>4</v>
      </c>
      <c r="D9" s="250">
        <f>IF(SUM(G9:G27)=0,"",AVERAGE(G9:G27))</f>
        <v>80.961904761904776</v>
      </c>
      <c r="E9" s="33" t="s">
        <v>6</v>
      </c>
      <c r="F9" s="70" t="s">
        <v>6</v>
      </c>
      <c r="G9" s="30">
        <f>IF(SUM(I9:I9)=0,"",AVERAGE(I9:I9))</f>
        <v>100</v>
      </c>
      <c r="H9" s="39" t="s">
        <v>92</v>
      </c>
      <c r="I9" s="31">
        <v>100</v>
      </c>
      <c r="J9" s="32" t="s">
        <v>223</v>
      </c>
    </row>
    <row r="10" spans="1:10" s="8" customFormat="1" ht="51" customHeight="1" x14ac:dyDescent="0.25">
      <c r="A10" s="66" t="str">
        <f>IF(I10&lt;61,MAX($A$8:A9)+1,"")</f>
        <v/>
      </c>
      <c r="B10" s="222"/>
      <c r="C10" s="67" t="s">
        <v>4</v>
      </c>
      <c r="D10" s="251"/>
      <c r="E10" s="224" t="s">
        <v>43</v>
      </c>
      <c r="F10" s="71" t="s">
        <v>43</v>
      </c>
      <c r="G10" s="240">
        <f>IF(SUM(I10:I12)=0,"",AVERAGE(I10:I12))</f>
        <v>80</v>
      </c>
      <c r="H10" s="39" t="s">
        <v>89</v>
      </c>
      <c r="I10" s="31">
        <v>80</v>
      </c>
      <c r="J10" s="32" t="s">
        <v>224</v>
      </c>
    </row>
    <row r="11" spans="1:10" s="8" customFormat="1" ht="93" customHeight="1" x14ac:dyDescent="0.25">
      <c r="A11" s="66" t="str">
        <f>IF(I11&lt;61,MAX($A$8:A10)+1,"")</f>
        <v/>
      </c>
      <c r="B11" s="222"/>
      <c r="C11" s="67" t="s">
        <v>4</v>
      </c>
      <c r="D11" s="251"/>
      <c r="E11" s="224"/>
      <c r="F11" s="71" t="s">
        <v>43</v>
      </c>
      <c r="G11" s="238"/>
      <c r="H11" s="39" t="s">
        <v>44</v>
      </c>
      <c r="I11" s="31">
        <v>85</v>
      </c>
      <c r="J11" s="32" t="s">
        <v>225</v>
      </c>
    </row>
    <row r="12" spans="1:10" s="8" customFormat="1" ht="32.25" customHeight="1" x14ac:dyDescent="0.25">
      <c r="A12" s="66" t="str">
        <f>IF(I12&lt;61,MAX($A$8:A11)+1,"")</f>
        <v/>
      </c>
      <c r="B12" s="222"/>
      <c r="C12" s="67" t="s">
        <v>4</v>
      </c>
      <c r="D12" s="251"/>
      <c r="E12" s="224"/>
      <c r="F12" s="71" t="s">
        <v>43</v>
      </c>
      <c r="G12" s="239"/>
      <c r="H12" s="39" t="s">
        <v>90</v>
      </c>
      <c r="I12" s="31">
        <v>75</v>
      </c>
      <c r="J12" s="32" t="s">
        <v>226</v>
      </c>
    </row>
    <row r="13" spans="1:10" s="8" customFormat="1" ht="45" customHeight="1" x14ac:dyDescent="0.25">
      <c r="A13" s="66" t="str">
        <f>IF(I13&lt;61,MAX($A$8:A12)+1,"")</f>
        <v/>
      </c>
      <c r="B13" s="222"/>
      <c r="C13" s="67" t="s">
        <v>4</v>
      </c>
      <c r="D13" s="251"/>
      <c r="E13" s="224" t="s">
        <v>45</v>
      </c>
      <c r="F13" s="71" t="s">
        <v>45</v>
      </c>
      <c r="G13" s="240">
        <f>IF(SUM(I13:I14)=0,"",AVERAGE(I13:I14))</f>
        <v>85</v>
      </c>
      <c r="H13" s="39" t="s">
        <v>10</v>
      </c>
      <c r="I13" s="31">
        <v>80</v>
      </c>
      <c r="J13" s="32" t="s">
        <v>227</v>
      </c>
    </row>
    <row r="14" spans="1:10" s="8" customFormat="1" ht="30.75" customHeight="1" x14ac:dyDescent="0.25">
      <c r="A14" s="66" t="str">
        <f>IF(I14&lt;61,MAX($A$8:A13)+1,"")</f>
        <v/>
      </c>
      <c r="B14" s="222"/>
      <c r="C14" s="67" t="s">
        <v>4</v>
      </c>
      <c r="D14" s="251"/>
      <c r="E14" s="224"/>
      <c r="F14" s="71" t="s">
        <v>45</v>
      </c>
      <c r="G14" s="239"/>
      <c r="H14" s="39" t="s">
        <v>93</v>
      </c>
      <c r="I14" s="31">
        <v>90</v>
      </c>
      <c r="J14" s="32"/>
    </row>
    <row r="15" spans="1:10" s="8" customFormat="1" ht="48" customHeight="1" x14ac:dyDescent="0.25">
      <c r="A15" s="66" t="str">
        <f>IF(I15&lt;61,MAX($A$8:A14)+1,"")</f>
        <v/>
      </c>
      <c r="B15" s="222"/>
      <c r="C15" s="67" t="s">
        <v>4</v>
      </c>
      <c r="D15" s="251"/>
      <c r="E15" s="224" t="s">
        <v>46</v>
      </c>
      <c r="F15" s="71" t="s">
        <v>46</v>
      </c>
      <c r="G15" s="237">
        <f>IF(SUM(I15:I20)=0,"",AVERAGE(I15:I20))</f>
        <v>72.666666666666671</v>
      </c>
      <c r="H15" s="39" t="s">
        <v>47</v>
      </c>
      <c r="I15" s="31">
        <v>83</v>
      </c>
      <c r="J15" s="32"/>
    </row>
    <row r="16" spans="1:10" s="8" customFormat="1" ht="44.25" customHeight="1" x14ac:dyDescent="0.25">
      <c r="A16" s="66" t="str">
        <f>IF(I16&lt;61,MAX($A$8:A15)+1,"")</f>
        <v/>
      </c>
      <c r="B16" s="222"/>
      <c r="C16" s="67" t="s">
        <v>4</v>
      </c>
      <c r="D16" s="251"/>
      <c r="E16" s="224"/>
      <c r="F16" s="71" t="s">
        <v>46</v>
      </c>
      <c r="G16" s="238"/>
      <c r="H16" s="39" t="s">
        <v>7</v>
      </c>
      <c r="I16" s="31">
        <v>85</v>
      </c>
      <c r="J16" s="32"/>
    </row>
    <row r="17" spans="1:10" s="8" customFormat="1" ht="45" customHeight="1" x14ac:dyDescent="0.25">
      <c r="A17" s="66">
        <f>IF(I17&lt;61,MAX($A$8:A16)+1,"")</f>
        <v>1</v>
      </c>
      <c r="B17" s="222"/>
      <c r="C17" s="67" t="s">
        <v>4</v>
      </c>
      <c r="D17" s="251"/>
      <c r="E17" s="224"/>
      <c r="F17" s="71" t="s">
        <v>46</v>
      </c>
      <c r="G17" s="238"/>
      <c r="H17" s="40" t="s">
        <v>94</v>
      </c>
      <c r="I17" s="31">
        <v>50</v>
      </c>
      <c r="J17" s="32" t="s">
        <v>228</v>
      </c>
    </row>
    <row r="18" spans="1:10" s="8" customFormat="1" ht="60" customHeight="1" x14ac:dyDescent="0.25">
      <c r="A18" s="66">
        <f>IF(I18&lt;61,MAX($A$8:A17)+1,"")</f>
        <v>2</v>
      </c>
      <c r="B18" s="222"/>
      <c r="C18" s="67" t="s">
        <v>4</v>
      </c>
      <c r="D18" s="251"/>
      <c r="E18" s="224"/>
      <c r="F18" s="71" t="s">
        <v>46</v>
      </c>
      <c r="G18" s="238"/>
      <c r="H18" s="39" t="s">
        <v>91</v>
      </c>
      <c r="I18" s="31">
        <v>50</v>
      </c>
      <c r="J18" s="32" t="s">
        <v>228</v>
      </c>
    </row>
    <row r="19" spans="1:10" s="8" customFormat="1" ht="48" customHeight="1" x14ac:dyDescent="0.25">
      <c r="A19" s="66" t="str">
        <f>IF(I19&lt;61,MAX($A$8:A18)+1,"")</f>
        <v/>
      </c>
      <c r="B19" s="222"/>
      <c r="C19" s="67" t="s">
        <v>4</v>
      </c>
      <c r="D19" s="251"/>
      <c r="E19" s="224"/>
      <c r="F19" s="71" t="s">
        <v>46</v>
      </c>
      <c r="G19" s="238"/>
      <c r="H19" s="39" t="s">
        <v>95</v>
      </c>
      <c r="I19" s="31">
        <v>78</v>
      </c>
      <c r="J19" s="32"/>
    </row>
    <row r="20" spans="1:10" s="8" customFormat="1" ht="30" customHeight="1" x14ac:dyDescent="0.25">
      <c r="A20" s="66" t="str">
        <f>IF(I20&lt;61,MAX($A$8:A19)+1,"")</f>
        <v/>
      </c>
      <c r="B20" s="222"/>
      <c r="C20" s="67" t="s">
        <v>4</v>
      </c>
      <c r="D20" s="251"/>
      <c r="E20" s="224"/>
      <c r="F20" s="71" t="s">
        <v>46</v>
      </c>
      <c r="G20" s="239"/>
      <c r="H20" s="39" t="s">
        <v>11</v>
      </c>
      <c r="I20" s="31">
        <v>90</v>
      </c>
      <c r="J20" s="32"/>
    </row>
    <row r="21" spans="1:10" s="8" customFormat="1" ht="31.5" customHeight="1" x14ac:dyDescent="0.25">
      <c r="A21" s="66" t="str">
        <f>IF(I21&lt;61,MAX($A$8:A20)+1,"")</f>
        <v/>
      </c>
      <c r="B21" s="222"/>
      <c r="C21" s="67" t="s">
        <v>4</v>
      </c>
      <c r="D21" s="251"/>
      <c r="E21" s="224" t="s">
        <v>48</v>
      </c>
      <c r="F21" s="71" t="s">
        <v>48</v>
      </c>
      <c r="G21" s="237">
        <f>IF(SUM(I21:I27)=0,"",AVERAGE(I21:I27))</f>
        <v>67.142857142857139</v>
      </c>
      <c r="H21" s="39" t="s">
        <v>12</v>
      </c>
      <c r="I21" s="31">
        <v>80</v>
      </c>
      <c r="J21" s="32"/>
    </row>
    <row r="22" spans="1:10" s="8" customFormat="1" ht="41.25" customHeight="1" x14ac:dyDescent="0.25">
      <c r="A22" s="66">
        <f>IF(I22&lt;61,MAX($A$8:A21)+1,"")</f>
        <v>3</v>
      </c>
      <c r="B22" s="222"/>
      <c r="C22" s="67" t="s">
        <v>4</v>
      </c>
      <c r="D22" s="251"/>
      <c r="E22" s="224"/>
      <c r="F22" s="71" t="s">
        <v>48</v>
      </c>
      <c r="G22" s="237"/>
      <c r="H22" s="39" t="s">
        <v>96</v>
      </c>
      <c r="I22" s="31">
        <v>40</v>
      </c>
      <c r="J22" s="32" t="s">
        <v>229</v>
      </c>
    </row>
    <row r="23" spans="1:10" s="8" customFormat="1" ht="59.25" customHeight="1" x14ac:dyDescent="0.25">
      <c r="A23" s="66" t="str">
        <f>IF(I23&lt;61,MAX($A$8:A22)+1,"")</f>
        <v/>
      </c>
      <c r="B23" s="222"/>
      <c r="C23" s="67" t="s">
        <v>4</v>
      </c>
      <c r="D23" s="251"/>
      <c r="E23" s="224"/>
      <c r="F23" s="71" t="s">
        <v>48</v>
      </c>
      <c r="G23" s="237"/>
      <c r="H23" s="39" t="s">
        <v>14</v>
      </c>
      <c r="I23" s="31">
        <v>80</v>
      </c>
      <c r="J23" s="32"/>
    </row>
    <row r="24" spans="1:10" s="8" customFormat="1" ht="44.25" customHeight="1" x14ac:dyDescent="0.25">
      <c r="A24" s="66">
        <f>IF(I24&lt;61,MAX($A$8:A23)+1,"")</f>
        <v>4</v>
      </c>
      <c r="B24" s="222"/>
      <c r="C24" s="67" t="s">
        <v>4</v>
      </c>
      <c r="D24" s="251"/>
      <c r="E24" s="224"/>
      <c r="F24" s="71" t="s">
        <v>48</v>
      </c>
      <c r="G24" s="237"/>
      <c r="H24" s="39" t="s">
        <v>8</v>
      </c>
      <c r="I24" s="31">
        <v>50</v>
      </c>
      <c r="J24" s="32" t="s">
        <v>230</v>
      </c>
    </row>
    <row r="25" spans="1:10" s="8" customFormat="1" ht="33.75" customHeight="1" x14ac:dyDescent="0.25">
      <c r="A25" s="66" t="str">
        <f>IF(I25&lt;61,MAX($A$8:A24)+1,"")</f>
        <v/>
      </c>
      <c r="B25" s="222"/>
      <c r="C25" s="67" t="s">
        <v>4</v>
      </c>
      <c r="D25" s="251"/>
      <c r="E25" s="224"/>
      <c r="F25" s="71" t="s">
        <v>48</v>
      </c>
      <c r="G25" s="237"/>
      <c r="H25" s="39" t="s">
        <v>13</v>
      </c>
      <c r="I25" s="31">
        <v>90</v>
      </c>
      <c r="J25" s="32"/>
    </row>
    <row r="26" spans="1:10" s="8" customFormat="1" ht="35.25" customHeight="1" x14ac:dyDescent="0.25">
      <c r="A26" s="66" t="str">
        <f>IF(I26&lt;61,MAX($A$8:A25)+1,"")</f>
        <v/>
      </c>
      <c r="B26" s="222"/>
      <c r="C26" s="67" t="s">
        <v>4</v>
      </c>
      <c r="D26" s="251"/>
      <c r="E26" s="224"/>
      <c r="F26" s="71" t="s">
        <v>48</v>
      </c>
      <c r="G26" s="237"/>
      <c r="H26" s="39" t="s">
        <v>49</v>
      </c>
      <c r="I26" s="31">
        <v>90</v>
      </c>
      <c r="J26" s="32"/>
    </row>
    <row r="27" spans="1:10" s="8" customFormat="1" ht="75" customHeight="1" x14ac:dyDescent="0.25">
      <c r="A27" s="66">
        <f>IF(I27&lt;61,MAX($A$8:A26)+1,"")</f>
        <v>5</v>
      </c>
      <c r="B27" s="223"/>
      <c r="C27" s="67" t="s">
        <v>4</v>
      </c>
      <c r="D27" s="252"/>
      <c r="E27" s="224"/>
      <c r="F27" s="71" t="s">
        <v>48</v>
      </c>
      <c r="G27" s="237"/>
      <c r="H27" s="39" t="s">
        <v>15</v>
      </c>
      <c r="I27" s="31">
        <v>40</v>
      </c>
      <c r="J27" s="32" t="s">
        <v>231</v>
      </c>
    </row>
    <row r="28" spans="1:10" s="8" customFormat="1" ht="31.5" customHeight="1" x14ac:dyDescent="0.25">
      <c r="A28" s="66" t="str">
        <f>IF(I28&lt;61,MAX($A$8:A27)+1,"")</f>
        <v/>
      </c>
      <c r="B28" s="260" t="s">
        <v>5</v>
      </c>
      <c r="C28" s="68" t="s">
        <v>5</v>
      </c>
      <c r="D28" s="256">
        <f>IF(SUM(I28:I54)=0,"",AVERAGE(I28:I55))</f>
        <v>78.821428571428569</v>
      </c>
      <c r="E28" s="218" t="s">
        <v>50</v>
      </c>
      <c r="F28" s="72" t="s">
        <v>50</v>
      </c>
      <c r="G28" s="237">
        <f>IF(SUM(I28:I34)=0,"",AVERAGE(I28:I34))</f>
        <v>82.857142857142861</v>
      </c>
      <c r="H28" s="39" t="s">
        <v>42</v>
      </c>
      <c r="I28" s="31">
        <v>95</v>
      </c>
      <c r="J28" s="32"/>
    </row>
    <row r="29" spans="1:10" s="8" customFormat="1" ht="33.75" customHeight="1" x14ac:dyDescent="0.25">
      <c r="A29" s="66" t="str">
        <f>IF(I29&lt;61,MAX($A$8:A28)+1,"")</f>
        <v/>
      </c>
      <c r="B29" s="261"/>
      <c r="C29" s="68" t="s">
        <v>5</v>
      </c>
      <c r="D29" s="244"/>
      <c r="E29" s="219"/>
      <c r="F29" s="72" t="s">
        <v>50</v>
      </c>
      <c r="G29" s="237"/>
      <c r="H29" s="39" t="s">
        <v>16</v>
      </c>
      <c r="I29" s="31">
        <v>80</v>
      </c>
      <c r="J29" s="32"/>
    </row>
    <row r="30" spans="1:10" s="8" customFormat="1" ht="45.75" customHeight="1" x14ac:dyDescent="0.25">
      <c r="A30" s="66" t="str">
        <f>IF(I30&lt;61,MAX($A$8:A29)+1,"")</f>
        <v/>
      </c>
      <c r="B30" s="261"/>
      <c r="C30" s="68" t="s">
        <v>5</v>
      </c>
      <c r="D30" s="244"/>
      <c r="E30" s="219"/>
      <c r="F30" s="72" t="s">
        <v>50</v>
      </c>
      <c r="G30" s="237"/>
      <c r="H30" s="39" t="s">
        <v>97</v>
      </c>
      <c r="I30" s="31">
        <v>90</v>
      </c>
      <c r="J30" s="32"/>
    </row>
    <row r="31" spans="1:10" s="8" customFormat="1" ht="39" customHeight="1" x14ac:dyDescent="0.25">
      <c r="A31" s="66" t="str">
        <f>IF(I31&lt;61,MAX($A$8:A30)+1,"")</f>
        <v/>
      </c>
      <c r="B31" s="261"/>
      <c r="C31" s="68" t="s">
        <v>5</v>
      </c>
      <c r="D31" s="244"/>
      <c r="E31" s="219"/>
      <c r="F31" s="72" t="s">
        <v>50</v>
      </c>
      <c r="G31" s="237"/>
      <c r="H31" s="39" t="s">
        <v>17</v>
      </c>
      <c r="I31" s="31">
        <v>95</v>
      </c>
      <c r="J31" s="32"/>
    </row>
    <row r="32" spans="1:10" s="8" customFormat="1" ht="47.25" customHeight="1" x14ac:dyDescent="0.25">
      <c r="A32" s="66" t="str">
        <f>IF(I32&lt;61,MAX($A$8:A31)+1,"")</f>
        <v/>
      </c>
      <c r="B32" s="261"/>
      <c r="C32" s="68" t="s">
        <v>5</v>
      </c>
      <c r="D32" s="244"/>
      <c r="E32" s="219"/>
      <c r="F32" s="72" t="s">
        <v>50</v>
      </c>
      <c r="G32" s="237"/>
      <c r="H32" s="39" t="s">
        <v>18</v>
      </c>
      <c r="I32" s="31">
        <v>90</v>
      </c>
      <c r="J32" s="32"/>
    </row>
    <row r="33" spans="1:10" s="8" customFormat="1" ht="50.25" customHeight="1" x14ac:dyDescent="0.25">
      <c r="A33" s="66">
        <f>IF(I33&lt;61,MAX($A$8:A32)+1,"")</f>
        <v>6</v>
      </c>
      <c r="B33" s="261"/>
      <c r="C33" s="68" t="s">
        <v>5</v>
      </c>
      <c r="D33" s="244"/>
      <c r="E33" s="219"/>
      <c r="F33" s="72" t="s">
        <v>50</v>
      </c>
      <c r="G33" s="237"/>
      <c r="H33" s="39" t="s">
        <v>52</v>
      </c>
      <c r="I33" s="31">
        <v>50</v>
      </c>
      <c r="J33" s="32" t="s">
        <v>232</v>
      </c>
    </row>
    <row r="34" spans="1:10" s="8" customFormat="1" ht="45" customHeight="1" x14ac:dyDescent="0.25">
      <c r="A34" s="66" t="str">
        <f>IF(I34&lt;61,MAX($A$8:A33)+1,"")</f>
        <v/>
      </c>
      <c r="B34" s="261"/>
      <c r="C34" s="68" t="s">
        <v>5</v>
      </c>
      <c r="D34" s="244"/>
      <c r="E34" s="220"/>
      <c r="F34" s="72" t="s">
        <v>50</v>
      </c>
      <c r="G34" s="237"/>
      <c r="H34" s="39" t="s">
        <v>19</v>
      </c>
      <c r="I34" s="31">
        <v>80</v>
      </c>
      <c r="J34" s="32" t="s">
        <v>233</v>
      </c>
    </row>
    <row r="35" spans="1:10" s="8" customFormat="1" ht="25.5" customHeight="1" x14ac:dyDescent="0.25">
      <c r="A35" s="66" t="str">
        <f>IF(I35&lt;61,MAX($A$8:A34)+1,"")</f>
        <v/>
      </c>
      <c r="B35" s="261"/>
      <c r="C35" s="68" t="s">
        <v>5</v>
      </c>
      <c r="D35" s="244"/>
      <c r="E35" s="218" t="s">
        <v>51</v>
      </c>
      <c r="F35" s="72" t="s">
        <v>51</v>
      </c>
      <c r="G35" s="237">
        <f>IF(SUM(I35,I37)=0,"",AVERAGE(I35:I37))</f>
        <v>71.666666666666671</v>
      </c>
      <c r="H35" s="39" t="s">
        <v>20</v>
      </c>
      <c r="I35" s="31">
        <v>90</v>
      </c>
      <c r="J35" s="32"/>
    </row>
    <row r="36" spans="1:10" s="8" customFormat="1" ht="46.5" customHeight="1" x14ac:dyDescent="0.25">
      <c r="A36" s="66" t="str">
        <f>IF(I36&lt;61,MAX($A$8:A35)+1,"")</f>
        <v/>
      </c>
      <c r="B36" s="261"/>
      <c r="C36" s="68" t="s">
        <v>5</v>
      </c>
      <c r="D36" s="244"/>
      <c r="E36" s="219"/>
      <c r="F36" s="72" t="s">
        <v>51</v>
      </c>
      <c r="G36" s="237"/>
      <c r="H36" s="39" t="s">
        <v>53</v>
      </c>
      <c r="I36" s="31">
        <v>80</v>
      </c>
      <c r="J36" s="32"/>
    </row>
    <row r="37" spans="1:10" s="8" customFormat="1" ht="40.5" customHeight="1" x14ac:dyDescent="0.25">
      <c r="A37" s="66">
        <f>IF(I37&lt;61,MAX($A$8:A36)+1,"")</f>
        <v>7</v>
      </c>
      <c r="B37" s="261"/>
      <c r="C37" s="68" t="s">
        <v>5</v>
      </c>
      <c r="D37" s="244"/>
      <c r="E37" s="220"/>
      <c r="F37" s="72" t="s">
        <v>51</v>
      </c>
      <c r="G37" s="237"/>
      <c r="H37" s="39" t="s">
        <v>98</v>
      </c>
      <c r="I37" s="31">
        <v>45</v>
      </c>
      <c r="J37" s="32" t="s">
        <v>234</v>
      </c>
    </row>
    <row r="38" spans="1:10" s="8" customFormat="1" ht="37.5" customHeight="1" x14ac:dyDescent="0.25">
      <c r="A38" s="66">
        <f>IF(I38&lt;61,MAX($A$8:A37)+1,"")</f>
        <v>8</v>
      </c>
      <c r="B38" s="261"/>
      <c r="C38" s="68" t="s">
        <v>5</v>
      </c>
      <c r="D38" s="244"/>
      <c r="E38" s="218" t="s">
        <v>54</v>
      </c>
      <c r="F38" s="72" t="s">
        <v>54</v>
      </c>
      <c r="G38" s="237">
        <f>IF(SUM(I38:I40)=0,"",AVERAGE(I38:I40))</f>
        <v>76.666666666666671</v>
      </c>
      <c r="H38" s="39" t="s">
        <v>21</v>
      </c>
      <c r="I38" s="31">
        <v>50</v>
      </c>
      <c r="J38" s="32" t="s">
        <v>235</v>
      </c>
    </row>
    <row r="39" spans="1:10" s="8" customFormat="1" ht="36" customHeight="1" x14ac:dyDescent="0.25">
      <c r="A39" s="66" t="str">
        <f>IF(I39&lt;61,MAX($A$8:A38)+1,"")</f>
        <v/>
      </c>
      <c r="B39" s="261"/>
      <c r="C39" s="68" t="s">
        <v>5</v>
      </c>
      <c r="D39" s="244"/>
      <c r="E39" s="219"/>
      <c r="F39" s="72" t="s">
        <v>54</v>
      </c>
      <c r="G39" s="237"/>
      <c r="H39" s="39" t="s">
        <v>9</v>
      </c>
      <c r="I39" s="31">
        <v>90</v>
      </c>
      <c r="J39" s="32"/>
    </row>
    <row r="40" spans="1:10" s="8" customFormat="1" ht="51" customHeight="1" x14ac:dyDescent="0.25">
      <c r="A40" s="66" t="str">
        <f>IF(I40&lt;61,MAX($A$8:A39)+1,"")</f>
        <v/>
      </c>
      <c r="B40" s="261"/>
      <c r="C40" s="68" t="s">
        <v>5</v>
      </c>
      <c r="D40" s="244"/>
      <c r="E40" s="220"/>
      <c r="F40" s="72" t="s">
        <v>54</v>
      </c>
      <c r="G40" s="237"/>
      <c r="H40" s="39" t="s">
        <v>22</v>
      </c>
      <c r="I40" s="31">
        <v>90</v>
      </c>
      <c r="J40" s="32"/>
    </row>
    <row r="41" spans="1:10" s="8" customFormat="1" ht="57.75" customHeight="1" x14ac:dyDescent="0.25">
      <c r="A41" s="66" t="str">
        <f>IF(I41&lt;61,MAX($A$8:A40)+1,"")</f>
        <v/>
      </c>
      <c r="B41" s="261"/>
      <c r="C41" s="68" t="s">
        <v>5</v>
      </c>
      <c r="D41" s="244"/>
      <c r="E41" s="218" t="s">
        <v>55</v>
      </c>
      <c r="F41" s="72" t="s">
        <v>55</v>
      </c>
      <c r="G41" s="237">
        <f>IF(SUM(I41:I43)=0,"",AVERAGE(I41:I43))</f>
        <v>86.666666666666671</v>
      </c>
      <c r="H41" s="39" t="s">
        <v>99</v>
      </c>
      <c r="I41" s="31">
        <v>90</v>
      </c>
      <c r="J41" s="32"/>
    </row>
    <row r="42" spans="1:10" s="8" customFormat="1" ht="48.75" customHeight="1" x14ac:dyDescent="0.25">
      <c r="A42" s="66" t="str">
        <f>IF(I42&lt;61,MAX($A$8:A41)+1,"")</f>
        <v/>
      </c>
      <c r="B42" s="261"/>
      <c r="C42" s="68" t="s">
        <v>5</v>
      </c>
      <c r="D42" s="244"/>
      <c r="E42" s="219"/>
      <c r="F42" s="72" t="s">
        <v>55</v>
      </c>
      <c r="G42" s="237"/>
      <c r="H42" s="39" t="s">
        <v>23</v>
      </c>
      <c r="I42" s="31">
        <v>90</v>
      </c>
      <c r="J42" s="32"/>
    </row>
    <row r="43" spans="1:10" s="8" customFormat="1" ht="50.25" customHeight="1" x14ac:dyDescent="0.25">
      <c r="A43" s="66" t="str">
        <f>IF(I43&lt;61,MAX($A$8:A42)+1,"")</f>
        <v/>
      </c>
      <c r="B43" s="261"/>
      <c r="C43" s="68" t="s">
        <v>5</v>
      </c>
      <c r="D43" s="244"/>
      <c r="E43" s="220"/>
      <c r="F43" s="72" t="s">
        <v>55</v>
      </c>
      <c r="G43" s="237"/>
      <c r="H43" s="39" t="s">
        <v>24</v>
      </c>
      <c r="I43" s="31">
        <v>80</v>
      </c>
      <c r="J43" s="32"/>
    </row>
    <row r="44" spans="1:10" s="8" customFormat="1" ht="30.75" customHeight="1" x14ac:dyDescent="0.25">
      <c r="A44" s="66" t="str">
        <f>IF(I44&lt;61,MAX($A$8:A43)+1,"")</f>
        <v/>
      </c>
      <c r="B44" s="261"/>
      <c r="C44" s="68" t="s">
        <v>5</v>
      </c>
      <c r="D44" s="244"/>
      <c r="E44" s="253" t="s">
        <v>56</v>
      </c>
      <c r="F44" s="73" t="s">
        <v>56</v>
      </c>
      <c r="G44" s="237">
        <f>IF(SUM(I44:I54)=0,"",AVERAGE(I44:I55))</f>
        <v>76.833333333333329</v>
      </c>
      <c r="H44" s="39" t="s">
        <v>100</v>
      </c>
      <c r="I44" s="31">
        <v>80</v>
      </c>
      <c r="J44" s="34"/>
    </row>
    <row r="45" spans="1:10" s="8" customFormat="1" ht="60.75" customHeight="1" x14ac:dyDescent="0.25">
      <c r="A45" s="66" t="str">
        <f>IF(I45&lt;61,MAX($A$8:A44)+1,"")</f>
        <v/>
      </c>
      <c r="B45" s="261"/>
      <c r="C45" s="68" t="s">
        <v>5</v>
      </c>
      <c r="D45" s="244"/>
      <c r="E45" s="254"/>
      <c r="F45" s="73" t="s">
        <v>56</v>
      </c>
      <c r="G45" s="237"/>
      <c r="H45" s="39" t="s">
        <v>27</v>
      </c>
      <c r="I45" s="31">
        <v>85</v>
      </c>
      <c r="J45" s="34"/>
    </row>
    <row r="46" spans="1:10" s="8" customFormat="1" ht="47.25" customHeight="1" x14ac:dyDescent="0.25">
      <c r="A46" s="66">
        <f>IF(I46&lt;61,MAX($A$8:A45)+1,"")</f>
        <v>9</v>
      </c>
      <c r="B46" s="261"/>
      <c r="C46" s="68" t="s">
        <v>5</v>
      </c>
      <c r="D46" s="244"/>
      <c r="E46" s="254"/>
      <c r="F46" s="73" t="s">
        <v>56</v>
      </c>
      <c r="G46" s="237"/>
      <c r="H46" s="39" t="s">
        <v>25</v>
      </c>
      <c r="I46" s="31">
        <v>50</v>
      </c>
      <c r="J46" s="34" t="s">
        <v>236</v>
      </c>
    </row>
    <row r="47" spans="1:10" s="8" customFormat="1" ht="57.75" customHeight="1" x14ac:dyDescent="0.25">
      <c r="A47" s="66" t="str">
        <f>IF(I47&lt;61,MAX($A$8:A46)+1,"")</f>
        <v/>
      </c>
      <c r="B47" s="261"/>
      <c r="C47" s="68" t="s">
        <v>5</v>
      </c>
      <c r="D47" s="244"/>
      <c r="E47" s="254"/>
      <c r="F47" s="73" t="s">
        <v>56</v>
      </c>
      <c r="G47" s="237"/>
      <c r="H47" s="39" t="s">
        <v>28</v>
      </c>
      <c r="I47" s="31">
        <v>90</v>
      </c>
      <c r="J47" s="34"/>
    </row>
    <row r="48" spans="1:10" s="8" customFormat="1" ht="45.75" customHeight="1" x14ac:dyDescent="0.25">
      <c r="A48" s="66">
        <f>IF(I48&lt;61,MAX($A$8:A47)+1,"")</f>
        <v>10</v>
      </c>
      <c r="B48" s="261"/>
      <c r="C48" s="68" t="s">
        <v>5</v>
      </c>
      <c r="D48" s="244"/>
      <c r="E48" s="254"/>
      <c r="F48" s="73" t="s">
        <v>56</v>
      </c>
      <c r="G48" s="237"/>
      <c r="H48" s="39" t="s">
        <v>101</v>
      </c>
      <c r="I48" s="31">
        <v>50</v>
      </c>
      <c r="J48" s="34" t="s">
        <v>237</v>
      </c>
    </row>
    <row r="49" spans="1:10" s="8" customFormat="1" ht="34.5" customHeight="1" x14ac:dyDescent="0.25">
      <c r="A49" s="66" t="str">
        <f>IF(I49&lt;61,MAX($A$8:A48)+1,"")</f>
        <v/>
      </c>
      <c r="B49" s="261"/>
      <c r="C49" s="68" t="s">
        <v>5</v>
      </c>
      <c r="D49" s="244"/>
      <c r="E49" s="254"/>
      <c r="F49" s="73" t="s">
        <v>56</v>
      </c>
      <c r="G49" s="237"/>
      <c r="H49" s="39" t="s">
        <v>102</v>
      </c>
      <c r="I49" s="31">
        <v>70</v>
      </c>
      <c r="J49" s="34"/>
    </row>
    <row r="50" spans="1:10" s="8" customFormat="1" ht="36" customHeight="1" x14ac:dyDescent="0.25">
      <c r="A50" s="66" t="str">
        <f>IF(I50&lt;61,MAX($A$8:A49)+1,"")</f>
        <v/>
      </c>
      <c r="B50" s="261"/>
      <c r="C50" s="68" t="s">
        <v>5</v>
      </c>
      <c r="D50" s="244"/>
      <c r="E50" s="254"/>
      <c r="F50" s="73" t="s">
        <v>56</v>
      </c>
      <c r="G50" s="237"/>
      <c r="H50" s="39" t="s">
        <v>32</v>
      </c>
      <c r="I50" s="31">
        <v>90</v>
      </c>
      <c r="J50" s="34"/>
    </row>
    <row r="51" spans="1:10" s="8" customFormat="1" ht="55.5" customHeight="1" x14ac:dyDescent="0.25">
      <c r="A51" s="66" t="str">
        <f>IF(I51&lt;61,MAX($A$8:A50)+1,"")</f>
        <v/>
      </c>
      <c r="B51" s="261"/>
      <c r="C51" s="68" t="s">
        <v>5</v>
      </c>
      <c r="D51" s="244"/>
      <c r="E51" s="254"/>
      <c r="F51" s="73" t="s">
        <v>56</v>
      </c>
      <c r="G51" s="237"/>
      <c r="H51" s="39" t="s">
        <v>29</v>
      </c>
      <c r="I51" s="31">
        <v>80</v>
      </c>
      <c r="J51" s="34"/>
    </row>
    <row r="52" spans="1:10" s="8" customFormat="1" ht="21" customHeight="1" x14ac:dyDescent="0.25">
      <c r="A52" s="66" t="str">
        <f>IF(I52&lt;61,MAX($A$8:A51)+1,"")</f>
        <v/>
      </c>
      <c r="B52" s="261"/>
      <c r="C52" s="68" t="s">
        <v>5</v>
      </c>
      <c r="D52" s="244"/>
      <c r="E52" s="254"/>
      <c r="F52" s="73" t="s">
        <v>56</v>
      </c>
      <c r="G52" s="237"/>
      <c r="H52" s="39" t="s">
        <v>31</v>
      </c>
      <c r="I52" s="31">
        <v>100</v>
      </c>
      <c r="J52" s="34"/>
    </row>
    <row r="53" spans="1:10" s="8" customFormat="1" ht="31.5" customHeight="1" x14ac:dyDescent="0.25">
      <c r="A53" s="66" t="str">
        <f>IF(I53&lt;61,MAX($A$8:A52)+1,"")</f>
        <v/>
      </c>
      <c r="B53" s="261"/>
      <c r="C53" s="68" t="s">
        <v>5</v>
      </c>
      <c r="D53" s="244"/>
      <c r="E53" s="254"/>
      <c r="F53" s="73" t="s">
        <v>56</v>
      </c>
      <c r="G53" s="237"/>
      <c r="H53" s="39" t="s">
        <v>103</v>
      </c>
      <c r="I53" s="31">
        <v>82</v>
      </c>
      <c r="J53" s="34"/>
    </row>
    <row r="54" spans="1:10" s="8" customFormat="1" ht="28.5" customHeight="1" x14ac:dyDescent="0.25">
      <c r="A54" s="66" t="str">
        <f>IF(I54&lt;61,MAX($A$8:A53)+1,"")</f>
        <v/>
      </c>
      <c r="B54" s="261"/>
      <c r="C54" s="68" t="s">
        <v>5</v>
      </c>
      <c r="D54" s="244"/>
      <c r="E54" s="254"/>
      <c r="F54" s="73" t="s">
        <v>56</v>
      </c>
      <c r="G54" s="237"/>
      <c r="H54" s="39" t="s">
        <v>30</v>
      </c>
      <c r="I54" s="31">
        <v>95</v>
      </c>
      <c r="J54" s="34"/>
    </row>
    <row r="55" spans="1:10" s="8" customFormat="1" ht="58.5" customHeight="1" x14ac:dyDescent="0.25">
      <c r="A55" s="66">
        <f>IF(I55&lt;61,MAX($A$8:A54)+1,"")</f>
        <v>11</v>
      </c>
      <c r="B55" s="262"/>
      <c r="C55" s="68" t="s">
        <v>5</v>
      </c>
      <c r="D55" s="257"/>
      <c r="E55" s="255"/>
      <c r="F55" s="73" t="s">
        <v>56</v>
      </c>
      <c r="G55" s="237"/>
      <c r="H55" s="39" t="s">
        <v>59</v>
      </c>
      <c r="I55" s="31">
        <v>50</v>
      </c>
      <c r="J55" s="34" t="s">
        <v>238</v>
      </c>
    </row>
    <row r="56" spans="1:10" s="8" customFormat="1" ht="23.25" customHeight="1" x14ac:dyDescent="0.25">
      <c r="A56" s="66">
        <f>IF(I56&lt;61,MAX($A$8:A55)+1,"")</f>
        <v>12</v>
      </c>
      <c r="B56" s="225" t="s">
        <v>58</v>
      </c>
      <c r="C56" s="69" t="s">
        <v>58</v>
      </c>
      <c r="D56" s="258">
        <f>IF(SUM(I56:I61)=0,"",AVERAGE(I56:I64))</f>
        <v>50</v>
      </c>
      <c r="E56" s="218" t="s">
        <v>60</v>
      </c>
      <c r="F56" s="72" t="s">
        <v>60</v>
      </c>
      <c r="G56" s="237">
        <f>IF(SUM(I56:I61)=0,"",AVERAGE(I56:I64))</f>
        <v>50</v>
      </c>
      <c r="H56" s="39" t="s">
        <v>41</v>
      </c>
      <c r="I56" s="31">
        <v>50</v>
      </c>
      <c r="J56" s="32"/>
    </row>
    <row r="57" spans="1:10" s="8" customFormat="1" ht="34.5" customHeight="1" x14ac:dyDescent="0.25">
      <c r="A57" s="66">
        <f>IF(I57&lt;61,MAX($A$8:A56)+1,"")</f>
        <v>13</v>
      </c>
      <c r="B57" s="226"/>
      <c r="C57" s="69" t="s">
        <v>58</v>
      </c>
      <c r="D57" s="251"/>
      <c r="E57" s="219"/>
      <c r="F57" s="72" t="s">
        <v>60</v>
      </c>
      <c r="G57" s="237"/>
      <c r="H57" s="39" t="s">
        <v>26</v>
      </c>
      <c r="I57" s="31">
        <v>50</v>
      </c>
      <c r="J57" s="32"/>
    </row>
    <row r="58" spans="1:10" s="8" customFormat="1" ht="141" customHeight="1" x14ac:dyDescent="0.25">
      <c r="A58" s="66">
        <f>IF(I58&lt;61,MAX($A$8:A57)+1,"")</f>
        <v>14</v>
      </c>
      <c r="B58" s="226"/>
      <c r="C58" s="69" t="s">
        <v>58</v>
      </c>
      <c r="D58" s="251"/>
      <c r="E58" s="219"/>
      <c r="F58" s="72" t="s">
        <v>60</v>
      </c>
      <c r="G58" s="237"/>
      <c r="H58" s="39" t="s">
        <v>104</v>
      </c>
      <c r="I58" s="31">
        <v>50</v>
      </c>
      <c r="J58" s="32" t="s">
        <v>239</v>
      </c>
    </row>
    <row r="59" spans="1:10" s="8" customFormat="1" ht="42" customHeight="1" x14ac:dyDescent="0.25">
      <c r="A59" s="66">
        <f>IF(I59&lt;61,MAX($A$8:A58)+1,"")</f>
        <v>15</v>
      </c>
      <c r="B59" s="226"/>
      <c r="C59" s="69" t="s">
        <v>58</v>
      </c>
      <c r="D59" s="251"/>
      <c r="E59" s="219"/>
      <c r="F59" s="72" t="s">
        <v>60</v>
      </c>
      <c r="G59" s="237"/>
      <c r="H59" s="39" t="s">
        <v>33</v>
      </c>
      <c r="I59" s="31">
        <v>50</v>
      </c>
      <c r="J59" s="32"/>
    </row>
    <row r="60" spans="1:10" s="8" customFormat="1" ht="64.5" customHeight="1" x14ac:dyDescent="0.25">
      <c r="A60" s="66">
        <f>IF(I60&lt;61,MAX($A$8:A59)+1,"")</f>
        <v>16</v>
      </c>
      <c r="B60" s="226"/>
      <c r="C60" s="69" t="s">
        <v>58</v>
      </c>
      <c r="D60" s="251"/>
      <c r="E60" s="219"/>
      <c r="F60" s="72" t="s">
        <v>60</v>
      </c>
      <c r="G60" s="237"/>
      <c r="H60" s="39" t="s">
        <v>34</v>
      </c>
      <c r="I60" s="31">
        <v>50</v>
      </c>
      <c r="J60" s="32" t="s">
        <v>240</v>
      </c>
    </row>
    <row r="61" spans="1:10" s="8" customFormat="1" ht="40.5" customHeight="1" x14ac:dyDescent="0.25">
      <c r="A61" s="66">
        <f>IF(I61&lt;61,MAX($A$8:A60)+1,"")</f>
        <v>17</v>
      </c>
      <c r="B61" s="226"/>
      <c r="C61" s="69" t="s">
        <v>58</v>
      </c>
      <c r="D61" s="251"/>
      <c r="E61" s="219"/>
      <c r="F61" s="72" t="s">
        <v>60</v>
      </c>
      <c r="G61" s="237"/>
      <c r="H61" s="39" t="s">
        <v>35</v>
      </c>
      <c r="I61" s="31">
        <v>50</v>
      </c>
      <c r="J61" s="32" t="s">
        <v>241</v>
      </c>
    </row>
    <row r="62" spans="1:10" s="8" customFormat="1" ht="53.25" customHeight="1" x14ac:dyDescent="0.25">
      <c r="A62" s="66">
        <f>IF(I62&lt;61,MAX($A$8:A61)+1,"")</f>
        <v>18</v>
      </c>
      <c r="B62" s="226"/>
      <c r="C62" s="69" t="s">
        <v>58</v>
      </c>
      <c r="D62" s="251"/>
      <c r="E62" s="219"/>
      <c r="F62" s="72" t="s">
        <v>60</v>
      </c>
      <c r="G62" s="237"/>
      <c r="H62" s="40" t="s">
        <v>36</v>
      </c>
      <c r="I62" s="31">
        <v>50</v>
      </c>
      <c r="J62" s="32" t="s">
        <v>242</v>
      </c>
    </row>
    <row r="63" spans="1:10" s="8" customFormat="1" ht="40.5" customHeight="1" x14ac:dyDescent="0.25">
      <c r="A63" s="66">
        <f>IF(I63&lt;61,MAX($A$8:A62)+1,"")</f>
        <v>19</v>
      </c>
      <c r="B63" s="226"/>
      <c r="C63" s="69" t="s">
        <v>58</v>
      </c>
      <c r="D63" s="251"/>
      <c r="E63" s="219"/>
      <c r="F63" s="72" t="s">
        <v>60</v>
      </c>
      <c r="G63" s="237"/>
      <c r="H63" s="39" t="s">
        <v>38</v>
      </c>
      <c r="I63" s="31">
        <v>50</v>
      </c>
      <c r="J63" s="32" t="s">
        <v>242</v>
      </c>
    </row>
    <row r="64" spans="1:10" s="8" customFormat="1" ht="40.5" customHeight="1" x14ac:dyDescent="0.25">
      <c r="A64" s="66">
        <f>IF(I64&lt;61,MAX($A$8:A63)+1,"")</f>
        <v>20</v>
      </c>
      <c r="B64" s="227"/>
      <c r="C64" s="69" t="s">
        <v>58</v>
      </c>
      <c r="D64" s="252"/>
      <c r="E64" s="220"/>
      <c r="F64" s="72" t="s">
        <v>60</v>
      </c>
      <c r="G64" s="237"/>
      <c r="H64" s="39" t="s">
        <v>40</v>
      </c>
      <c r="I64" s="31">
        <v>50</v>
      </c>
      <c r="J64" s="32" t="s">
        <v>243</v>
      </c>
    </row>
    <row r="65" spans="1:10" s="8" customFormat="1" ht="54" customHeight="1" x14ac:dyDescent="0.25">
      <c r="A65" s="66">
        <f>IF(I65&lt;61,MAX($A$8:A64)+1,"")</f>
        <v>21</v>
      </c>
      <c r="B65" s="225" t="s">
        <v>57</v>
      </c>
      <c r="C65" s="69" t="s">
        <v>57</v>
      </c>
      <c r="D65" s="243">
        <f>IF(SUM(I65:I69)=0,"",AVERAGE(I65:I69))</f>
        <v>54</v>
      </c>
      <c r="E65" s="218" t="s">
        <v>76</v>
      </c>
      <c r="F65" s="72" t="s">
        <v>76</v>
      </c>
      <c r="G65" s="237">
        <f>IF(SUM(I65:I69)=0,"",AVERAGE(I65:I69))</f>
        <v>54</v>
      </c>
      <c r="H65" s="39" t="s">
        <v>37</v>
      </c>
      <c r="I65" s="31">
        <v>50</v>
      </c>
      <c r="J65" s="32"/>
    </row>
    <row r="66" spans="1:10" s="8" customFormat="1" ht="45" customHeight="1" x14ac:dyDescent="0.25">
      <c r="A66" s="66">
        <f>IF(I66&lt;61,MAX($A$8:A65)+1,"")</f>
        <v>22</v>
      </c>
      <c r="B66" s="226"/>
      <c r="C66" s="69" t="s">
        <v>57</v>
      </c>
      <c r="D66" s="244"/>
      <c r="E66" s="219"/>
      <c r="F66" s="72" t="s">
        <v>76</v>
      </c>
      <c r="G66" s="237"/>
      <c r="H66" s="40" t="s">
        <v>39</v>
      </c>
      <c r="I66" s="31">
        <v>50</v>
      </c>
      <c r="J66" s="32" t="s">
        <v>244</v>
      </c>
    </row>
    <row r="67" spans="1:10" s="8" customFormat="1" ht="41.25" customHeight="1" x14ac:dyDescent="0.25">
      <c r="A67" s="66">
        <f>IF(I67&lt;61,MAX($A$8:A66)+1,"")</f>
        <v>23</v>
      </c>
      <c r="B67" s="226"/>
      <c r="C67" s="69" t="s">
        <v>57</v>
      </c>
      <c r="D67" s="244"/>
      <c r="E67" s="219"/>
      <c r="F67" s="72" t="s">
        <v>76</v>
      </c>
      <c r="G67" s="237"/>
      <c r="H67" s="40" t="s">
        <v>79</v>
      </c>
      <c r="I67" s="31">
        <v>50</v>
      </c>
      <c r="J67" s="32" t="s">
        <v>245</v>
      </c>
    </row>
    <row r="68" spans="1:10" s="8" customFormat="1" ht="45.75" customHeight="1" x14ac:dyDescent="0.25">
      <c r="A68" s="66">
        <f>IF(I68&lt;61,MAX($A$8:A67)+1,"")</f>
        <v>24</v>
      </c>
      <c r="B68" s="226"/>
      <c r="C68" s="69" t="s">
        <v>57</v>
      </c>
      <c r="D68" s="244"/>
      <c r="E68" s="219"/>
      <c r="F68" s="72" t="s">
        <v>76</v>
      </c>
      <c r="G68" s="237"/>
      <c r="H68" s="40" t="s">
        <v>78</v>
      </c>
      <c r="I68" s="31">
        <v>50</v>
      </c>
      <c r="J68" s="32"/>
    </row>
    <row r="69" spans="1:10" s="8" customFormat="1" ht="57" customHeight="1" thickBot="1" x14ac:dyDescent="0.3">
      <c r="A69" s="66" t="str">
        <f>IF(I69&lt;61,MAX($A$8:A68)+1,"")</f>
        <v/>
      </c>
      <c r="B69" s="227"/>
      <c r="C69" s="69" t="s">
        <v>57</v>
      </c>
      <c r="D69" s="245"/>
      <c r="E69" s="259"/>
      <c r="F69" s="72" t="s">
        <v>76</v>
      </c>
      <c r="G69" s="242"/>
      <c r="H69" s="41" t="s">
        <v>105</v>
      </c>
      <c r="I69" s="31">
        <v>70</v>
      </c>
      <c r="J69" s="35" t="s">
        <v>246</v>
      </c>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90"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4"/>
      <c r="D4" s="265"/>
      <c r="E4" s="270" t="s">
        <v>107</v>
      </c>
      <c r="F4" s="270"/>
      <c r="G4" s="270"/>
      <c r="H4" s="270"/>
      <c r="I4" s="270"/>
      <c r="J4" s="270"/>
      <c r="K4" s="270"/>
      <c r="L4" s="271"/>
      <c r="M4" s="56"/>
    </row>
    <row r="5" spans="1:13" s="8" customFormat="1" ht="24" thickBot="1" x14ac:dyDescent="0.4">
      <c r="A5" s="51"/>
      <c r="B5" s="55"/>
      <c r="C5" s="266"/>
      <c r="D5" s="267"/>
      <c r="E5" s="268" t="s">
        <v>77</v>
      </c>
      <c r="F5" s="268"/>
      <c r="G5" s="268"/>
      <c r="H5" s="268"/>
      <c r="I5" s="268"/>
      <c r="J5" s="268"/>
      <c r="K5" s="268"/>
      <c r="L5" s="269"/>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2" t="s">
        <v>65</v>
      </c>
      <c r="D7" s="272"/>
      <c r="E7" s="272"/>
      <c r="F7" s="272"/>
      <c r="G7" s="272"/>
      <c r="H7" s="272"/>
      <c r="I7" s="272"/>
      <c r="J7" s="272"/>
      <c r="K7" s="272"/>
      <c r="L7" s="272"/>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71.196721311475414</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80.961904761904776</v>
      </c>
      <c r="G35" s="57"/>
      <c r="H35" s="57"/>
      <c r="I35" s="57"/>
      <c r="J35" s="57"/>
      <c r="K35" s="57"/>
      <c r="L35" s="57"/>
      <c r="M35" s="56"/>
    </row>
    <row r="36" spans="1:13" s="8" customFormat="1" x14ac:dyDescent="0.25">
      <c r="A36" s="51"/>
      <c r="B36" s="55"/>
      <c r="C36" s="57"/>
      <c r="D36" s="57" t="str">
        <f>AUTODIAGNÓSTICO!B28</f>
        <v>EJECUTAR</v>
      </c>
      <c r="E36" s="57">
        <v>100</v>
      </c>
      <c r="F36" s="57">
        <f>AUTODIAGNÓSTICO!D28</f>
        <v>78.821428571428569</v>
      </c>
      <c r="G36" s="57"/>
      <c r="H36" s="57"/>
      <c r="I36" s="57"/>
      <c r="J36" s="57"/>
      <c r="K36" s="57"/>
      <c r="L36" s="57"/>
      <c r="M36" s="56"/>
    </row>
    <row r="37" spans="1:13" s="8" customFormat="1" x14ac:dyDescent="0.25">
      <c r="A37" s="51"/>
      <c r="B37" s="55"/>
      <c r="C37" s="57"/>
      <c r="D37" s="57" t="str">
        <f>AUTODIAGNÓSTICO!B56</f>
        <v>VERIFICAR</v>
      </c>
      <c r="E37" s="57">
        <v>100</v>
      </c>
      <c r="F37" s="57">
        <f>AUTODIAGNÓSTICO!D56</f>
        <v>50</v>
      </c>
      <c r="G37" s="57"/>
      <c r="H37" s="57"/>
      <c r="I37" s="57"/>
      <c r="J37" s="57"/>
      <c r="K37" s="57"/>
      <c r="L37" s="57"/>
      <c r="M37" s="56"/>
    </row>
    <row r="38" spans="1:13" s="8" customFormat="1" x14ac:dyDescent="0.25">
      <c r="A38" s="51"/>
      <c r="B38" s="55"/>
      <c r="C38" s="57"/>
      <c r="D38" s="57" t="str">
        <f>AUTODIAGNÓSTICO!B65</f>
        <v>ACTUAR</v>
      </c>
      <c r="E38" s="57">
        <v>100</v>
      </c>
      <c r="F38" s="57">
        <f>AUTODIAGNÓSTICO!D65</f>
        <v>54</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3" t="s">
        <v>70</v>
      </c>
      <c r="D56" s="263"/>
      <c r="E56" s="263"/>
      <c r="F56" s="263"/>
      <c r="G56" s="263"/>
      <c r="H56" s="263"/>
      <c r="I56" s="263"/>
      <c r="J56" s="263"/>
      <c r="K56" s="263"/>
      <c r="L56" s="263"/>
      <c r="M56" s="56"/>
    </row>
    <row r="57" spans="1:13" s="8" customFormat="1" x14ac:dyDescent="0.25">
      <c r="A57" s="51"/>
      <c r="B57" s="55"/>
      <c r="C57" s="113"/>
      <c r="D57" s="113"/>
      <c r="E57" s="113"/>
      <c r="F57" s="113"/>
      <c r="G57" s="113"/>
      <c r="H57" s="113"/>
      <c r="I57" s="113"/>
      <c r="J57" s="113"/>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100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80</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85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72.666666666666671</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67.142857142857139</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3" t="s">
        <v>71</v>
      </c>
      <c r="D78" s="263"/>
      <c r="E78" s="263"/>
      <c r="F78" s="263"/>
      <c r="G78" s="263"/>
      <c r="H78" s="263"/>
      <c r="I78" s="263"/>
      <c r="J78" s="263"/>
      <c r="K78" s="263"/>
      <c r="L78" s="263"/>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82.857142857142861</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71.666666666666671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76.666666666666671</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86.666666666666671</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76.833333333333329</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3" t="s">
        <v>72</v>
      </c>
      <c r="D102" s="263"/>
      <c r="E102" s="263"/>
      <c r="F102" s="263"/>
      <c r="G102" s="263"/>
      <c r="H102" s="263"/>
      <c r="I102" s="263"/>
      <c r="J102" s="263"/>
      <c r="K102" s="263"/>
      <c r="L102" s="263"/>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50</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3" t="s">
        <v>73</v>
      </c>
      <c r="D128" s="263"/>
      <c r="E128" s="263"/>
      <c r="F128" s="263"/>
      <c r="G128" s="263"/>
      <c r="H128" s="263"/>
      <c r="I128" s="263"/>
      <c r="J128" s="263"/>
      <c r="K128" s="263"/>
      <c r="L128" s="263"/>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54</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3" t="s">
        <v>108</v>
      </c>
      <c r="D8" s="273"/>
      <c r="E8" s="273"/>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4">
        <f>AUTODIAGNÓSTICO!E6</f>
        <v>254003000330</v>
      </c>
      <c r="D11" s="275"/>
      <c r="E11" s="22">
        <f>AUTODIAGNÓSTICO!I6</f>
        <v>71.196721311475414</v>
      </c>
      <c r="F11" s="23"/>
    </row>
    <row r="12" spans="2:6" s="8" customFormat="1" ht="45" customHeight="1" thickBot="1" x14ac:dyDescent="0.3">
      <c r="B12" s="12"/>
      <c r="C12" s="276"/>
      <c r="D12" s="277"/>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G7" workbookViewId="0">
      <selection activeCell="L9" sqref="L9:L13"/>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8" t="s">
        <v>121</v>
      </c>
      <c r="L7" s="279"/>
      <c r="N7">
        <v>2026</v>
      </c>
      <c r="O7">
        <v>2026</v>
      </c>
    </row>
    <row r="8" spans="1:15" ht="28.5" customHeight="1" thickBot="1" x14ac:dyDescent="0.3">
      <c r="A8" s="280" t="s">
        <v>145</v>
      </c>
      <c r="B8" s="310"/>
      <c r="C8" s="281"/>
      <c r="D8" s="280" t="s">
        <v>122</v>
      </c>
      <c r="E8" s="310"/>
      <c r="F8" s="311" t="s">
        <v>123</v>
      </c>
      <c r="G8" s="312"/>
      <c r="H8" s="80" t="s">
        <v>124</v>
      </c>
      <c r="I8" s="280" t="s">
        <v>125</v>
      </c>
      <c r="J8" s="281"/>
      <c r="K8" s="79" t="s">
        <v>126</v>
      </c>
      <c r="L8" s="79" t="s">
        <v>127</v>
      </c>
      <c r="N8">
        <v>2027</v>
      </c>
      <c r="O8">
        <v>2027</v>
      </c>
    </row>
    <row r="9" spans="1:15" ht="15.75" thickBot="1" x14ac:dyDescent="0.3">
      <c r="A9" s="282" t="s">
        <v>247</v>
      </c>
      <c r="B9" s="283"/>
      <c r="C9" s="284"/>
      <c r="D9" s="303" t="s">
        <v>248</v>
      </c>
      <c r="E9" s="303"/>
      <c r="F9" s="291" t="s">
        <v>249</v>
      </c>
      <c r="G9" s="292"/>
      <c r="H9" s="292" t="s">
        <v>250</v>
      </c>
      <c r="I9" s="299" t="s">
        <v>252</v>
      </c>
      <c r="J9" s="300"/>
      <c r="K9" s="307">
        <v>2022</v>
      </c>
      <c r="L9" s="306">
        <v>2022</v>
      </c>
      <c r="M9" s="81"/>
      <c r="N9">
        <v>2028</v>
      </c>
      <c r="O9">
        <v>2028</v>
      </c>
    </row>
    <row r="10" spans="1:15" x14ac:dyDescent="0.25">
      <c r="A10" s="285"/>
      <c r="B10" s="286"/>
      <c r="C10" s="287"/>
      <c r="D10" s="304"/>
      <c r="E10" s="304"/>
      <c r="F10" s="293"/>
      <c r="G10" s="294"/>
      <c r="H10" s="294"/>
      <c r="I10" s="297" t="s">
        <v>251</v>
      </c>
      <c r="J10" s="298"/>
      <c r="K10" s="307"/>
      <c r="L10" s="307"/>
      <c r="M10" s="81"/>
      <c r="N10">
        <v>2029</v>
      </c>
      <c r="O10">
        <v>2029</v>
      </c>
    </row>
    <row r="11" spans="1:15" x14ac:dyDescent="0.25">
      <c r="A11" s="285"/>
      <c r="B11" s="286"/>
      <c r="C11" s="287"/>
      <c r="D11" s="304"/>
      <c r="E11" s="304"/>
      <c r="F11" s="293"/>
      <c r="G11" s="294"/>
      <c r="H11" s="294"/>
      <c r="I11" s="299" t="s">
        <v>253</v>
      </c>
      <c r="J11" s="300"/>
      <c r="K11" s="307"/>
      <c r="L11" s="307"/>
      <c r="M11" s="81"/>
      <c r="N11">
        <v>2030</v>
      </c>
      <c r="O11">
        <v>2030</v>
      </c>
    </row>
    <row r="12" spans="1:15" x14ac:dyDescent="0.25">
      <c r="A12" s="285"/>
      <c r="B12" s="286"/>
      <c r="C12" s="287"/>
      <c r="D12" s="304"/>
      <c r="E12" s="304"/>
      <c r="F12" s="293"/>
      <c r="G12" s="294"/>
      <c r="H12" s="294"/>
      <c r="I12" s="110" t="s">
        <v>254</v>
      </c>
      <c r="J12" s="110"/>
      <c r="K12" s="307"/>
      <c r="L12" s="307"/>
      <c r="M12" s="81"/>
      <c r="N12">
        <v>2031</v>
      </c>
      <c r="O12">
        <v>2031</v>
      </c>
    </row>
    <row r="13" spans="1:15" ht="15.75" thickBot="1" x14ac:dyDescent="0.3">
      <c r="A13" s="288"/>
      <c r="B13" s="289"/>
      <c r="C13" s="290"/>
      <c r="D13" s="305"/>
      <c r="E13" s="305"/>
      <c r="F13" s="295"/>
      <c r="G13" s="296"/>
      <c r="H13" s="296"/>
      <c r="I13" s="301" t="s">
        <v>255</v>
      </c>
      <c r="J13" s="302"/>
      <c r="K13" s="309"/>
      <c r="L13" s="308"/>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150" x14ac:dyDescent="0.25">
      <c r="A16" s="49">
        <v>1</v>
      </c>
      <c r="B16" s="50" t="str">
        <f>VLOOKUP(A16,AUTODIAGNÓSTICO!$A$9:$J$69,3,0)</f>
        <v>PLANEAR</v>
      </c>
      <c r="C16" s="50" t="str">
        <f>VLOOKUP(A16,AUTODIAGNÓSTICO!A9:J69,6,0)</f>
        <v>Construir la estrategia de rendición de cuentas
 Paso 1. 
Identificación de los espacios de diálogo en los que la entidad rendirá cuentas</v>
      </c>
      <c r="D16" s="50" t="str">
        <f>VLOOKUP(A16,AUTODIAGNÓSTICO!A9:J69,8,0)</f>
        <v>Definir, de acuerdo  al diagnóstico y la priorización de programas, proyectos y servicios, los espacios de diálogo de rendición de cel establecimeitno educativo durante la vigencia.</v>
      </c>
      <c r="E16" s="78">
        <f>VLOOKUP(A16,AUTODIAGNÓSTICO!$A$9:$J$69,9,0)</f>
        <v>50</v>
      </c>
      <c r="F16" s="47" t="s">
        <v>278</v>
      </c>
      <c r="G16" s="47" t="s">
        <v>279</v>
      </c>
      <c r="H16" s="47" t="s">
        <v>303</v>
      </c>
      <c r="I16" s="47" t="s">
        <v>325</v>
      </c>
      <c r="J16" s="47" t="s">
        <v>341</v>
      </c>
      <c r="K16" s="48">
        <v>44596</v>
      </c>
      <c r="L16" s="48">
        <v>44607</v>
      </c>
    </row>
    <row r="17" spans="1:12" ht="150" x14ac:dyDescent="0.25">
      <c r="A17" s="49">
        <v>2</v>
      </c>
      <c r="B17" s="50" t="str">
        <f>VLOOKUP(A17,AUTODIAGNÓSTICO!$A$9:$J$69,3,0)</f>
        <v>PLANEAR</v>
      </c>
      <c r="C17" s="50" t="str">
        <f>VLOOKUP(A17,AUTODIAGNÓSTICO!A10:J70,6,0)</f>
        <v>Construir la estrategia de rendición de cuentas
 Paso 1. 
Identificación de los espacios de diálogo en los que la entidad rendirá cuentas</v>
      </c>
      <c r="D17" s="50" t="str">
        <f>VLOOKUP(A17,AUTODIAGNÓSTICO!A10:J70,8,0)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17" s="78">
        <f>VLOOKUP(A17,AUTODIAGNÓSTICO!$A$9:$J$69,9,0)</f>
        <v>50</v>
      </c>
      <c r="F17" s="111" t="s">
        <v>256</v>
      </c>
      <c r="G17" s="47" t="s">
        <v>280</v>
      </c>
      <c r="H17" s="47" t="s">
        <v>304</v>
      </c>
      <c r="I17" s="47" t="s">
        <v>326</v>
      </c>
      <c r="J17" s="47" t="s">
        <v>342</v>
      </c>
      <c r="K17" s="48">
        <v>44602</v>
      </c>
      <c r="L17" s="48">
        <v>44614</v>
      </c>
    </row>
    <row r="18" spans="1:12" ht="165" x14ac:dyDescent="0.25">
      <c r="A18" s="49">
        <v>3</v>
      </c>
      <c r="B18" s="50" t="str">
        <f>VLOOKUP(A18,AUTODIAGNÓSTICO!$A$9:$J$69,3,0)</f>
        <v>PLANEAR</v>
      </c>
      <c r="C18" s="50" t="str">
        <f>VLOOKUP(A18,AUTODIAGNÓSTICO!A11:J71,6,0)</f>
        <v>Construir la estrategia de rendición de cuentas 
 Paso 2. 
Definir la estrategia para implementar el ejercicio de rendición de cuentas</v>
      </c>
      <c r="D18" s="50" t="str">
        <f>VLOOKUP(A18,AUTODIAGNÓSTICO!A11:J71,8,0)</f>
        <v>Definir el presupuesto asociado a las actividades que se implementarán en el establecimiento educativo para llevar a cabo los ejercicios de rendición de cuentas.</v>
      </c>
      <c r="E18" s="78">
        <f>VLOOKUP(A18,AUTODIAGNÓSTICO!$A$9:$J$69,9,0)</f>
        <v>40</v>
      </c>
      <c r="F18" s="47" t="s">
        <v>257</v>
      </c>
      <c r="G18" s="47" t="s">
        <v>281</v>
      </c>
      <c r="H18" s="47" t="s">
        <v>305</v>
      </c>
      <c r="I18" s="47" t="s">
        <v>325</v>
      </c>
      <c r="J18" s="47" t="s">
        <v>343</v>
      </c>
      <c r="K18" s="48">
        <v>44593</v>
      </c>
      <c r="L18" s="48">
        <v>44615</v>
      </c>
    </row>
    <row r="19" spans="1:12" ht="165" x14ac:dyDescent="0.25">
      <c r="A19" s="49">
        <v>4</v>
      </c>
      <c r="B19" s="50" t="str">
        <f>VLOOKUP(A19,AUTODIAGNÓSTICO!$A$9:$J$69,3,0)</f>
        <v>PLANEAR</v>
      </c>
      <c r="C19" s="50" t="str">
        <f>VLOOKUP(A19,AUTODIAGNÓSTICO!A12:J72,6,0)</f>
        <v>Construir la estrategia de rendición de cuentas 
 Paso 2. 
Definir la estrategia para implementar el ejercicio de rendición de cuentas</v>
      </c>
      <c r="D19" s="50" t="str">
        <f>VLOOKUP(A19,AUTODIAGNÓSTICO!A12:J72,8,0)</f>
        <v>Establecer los canales y mecanismos virtuales que complementarán las acciones de diálogo definidas para temas específicos y para los temas generales.</v>
      </c>
      <c r="E19" s="78">
        <f>VLOOKUP(A19,AUTODIAGNÓSTICO!$A$9:$J$69,9,0)</f>
        <v>50</v>
      </c>
      <c r="F19" s="47" t="s">
        <v>258</v>
      </c>
      <c r="G19" s="47" t="s">
        <v>282</v>
      </c>
      <c r="H19" s="47" t="s">
        <v>304</v>
      </c>
      <c r="I19" s="47" t="s">
        <v>327</v>
      </c>
      <c r="J19" s="47" t="s">
        <v>343</v>
      </c>
      <c r="K19" s="48">
        <v>44607</v>
      </c>
      <c r="L19" s="48">
        <v>44616</v>
      </c>
    </row>
    <row r="20" spans="1:12" ht="165" x14ac:dyDescent="0.25">
      <c r="A20" s="49">
        <v>5</v>
      </c>
      <c r="B20" s="50" t="str">
        <f>VLOOKUP(A20,AUTODIAGNÓSTICO!$A$9:$J$69,3,0)</f>
        <v>PLANEAR</v>
      </c>
      <c r="C20" s="50" t="str">
        <f>VLOOKUP(A20,AUTODIAGNÓSTICO!A13:J73,6,0)</f>
        <v>Construir la estrategia de rendición de cuentas 
 Paso 2. 
Definir la estrategia para implementar el ejercicio de rendición de cuentas</v>
      </c>
      <c r="D20" s="50" t="str">
        <f>VLOOKUP(A20,AUTODIAGNÓSTICO!A13:J73,8,0)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0" s="78">
        <f>VLOOKUP(A20,AUTODIAGNÓSTICO!$A$9:$J$69,9,0)</f>
        <v>40</v>
      </c>
      <c r="F20" s="47" t="s">
        <v>259</v>
      </c>
      <c r="G20" s="47" t="s">
        <v>283</v>
      </c>
      <c r="H20" s="47" t="s">
        <v>306</v>
      </c>
      <c r="I20" s="47" t="s">
        <v>328</v>
      </c>
      <c r="J20" s="47" t="s">
        <v>343</v>
      </c>
      <c r="K20" s="48">
        <v>44613</v>
      </c>
      <c r="L20" s="48">
        <v>44615</v>
      </c>
    </row>
    <row r="21" spans="1:12" ht="105" x14ac:dyDescent="0.25">
      <c r="A21" s="49">
        <v>6</v>
      </c>
      <c r="B21" s="50" t="str">
        <f>VLOOKUP(A21,AUTODIAGNÓSTICO!$A$9:$J$69,3,0)</f>
        <v>EJECUTAR</v>
      </c>
      <c r="C21" s="50" t="str">
        <f>VLOOKUP(A21,AUTODIAGNÓSTICO!A14:J74,6,0)</f>
        <v xml:space="preserve">Generación y análisis de la información para el diálogo en la rendición de cuentas en lenguaje claro </v>
      </c>
      <c r="D21" s="50" t="str">
        <f>VLOOKUP(A21,AUTODIAGNÓSTICO!A14:J74,8,0)</f>
        <v>Preparar la información sobre acciones de mejoramiento de la entidad (Planes de mejora) asociados a la gestión realizada, verificando la calidad de la misma.</v>
      </c>
      <c r="E21" s="78">
        <f>VLOOKUP(A21,AUTODIAGNÓSTICO!$A$9:$J$69,9,0)</f>
        <v>50</v>
      </c>
      <c r="F21" s="47" t="s">
        <v>260</v>
      </c>
      <c r="G21" s="47" t="s">
        <v>284</v>
      </c>
      <c r="H21" s="47" t="s">
        <v>307</v>
      </c>
      <c r="I21" s="47" t="s">
        <v>329</v>
      </c>
      <c r="J21" s="47" t="s">
        <v>344</v>
      </c>
      <c r="K21" s="48">
        <v>44614</v>
      </c>
      <c r="L21" s="48">
        <v>44624</v>
      </c>
    </row>
    <row r="22" spans="1:12" ht="90" x14ac:dyDescent="0.25">
      <c r="A22" s="49">
        <v>7</v>
      </c>
      <c r="B22" s="50" t="str">
        <f>VLOOKUP(A22,AUTODIAGNÓSTICO!$A$9:$J$69,3,0)</f>
        <v>EJECUTAR</v>
      </c>
      <c r="C22" s="50" t="str">
        <f>VLOOKUP(A22,AUTODIAGNÓSTICO!A15:J75,6,0)</f>
        <v xml:space="preserve">Publicación de la información 
 a través de los diferentes canales de comunicación </v>
      </c>
      <c r="D22" s="50" t="str">
        <f>VLOOKUP(A22,AUTODIAGNÓSTICO!A15:J75,8,0)</f>
        <v>Realizar difusión masiva de los informes de rendición de cuentas, en espacios tales como: medios impresos; emisoras locales etc.</v>
      </c>
      <c r="E22" s="78">
        <f>VLOOKUP(A22,AUTODIAGNÓSTICO!$A$9:$J$69,9,0)</f>
        <v>45</v>
      </c>
      <c r="F22" s="47" t="s">
        <v>261</v>
      </c>
      <c r="G22" s="47" t="s">
        <v>285</v>
      </c>
      <c r="H22" s="47" t="s">
        <v>308</v>
      </c>
      <c r="I22" s="47" t="s">
        <v>330</v>
      </c>
      <c r="J22" s="47" t="s">
        <v>345</v>
      </c>
      <c r="K22" s="48">
        <v>44595</v>
      </c>
      <c r="L22" s="48">
        <v>44616</v>
      </c>
    </row>
    <row r="23" spans="1:12" ht="60" x14ac:dyDescent="0.25">
      <c r="A23" s="49">
        <v>8</v>
      </c>
      <c r="B23" s="50" t="str">
        <f>VLOOKUP(A23,AUTODIAGNÓSTICO!$A$9:$J$69,3,0)</f>
        <v>EJECUTAR</v>
      </c>
      <c r="C23" s="50" t="str">
        <f>VLOOKUP(A23,AUTODIAGNÓSTICO!A16:J76,6,0)</f>
        <v>Preparar los espacios de diálogo</v>
      </c>
      <c r="D23" s="50" t="str">
        <f>VLOOKUP(A23,AUTODIAGNÓSTICO!A16:J76,8,0)</f>
        <v xml:space="preserve">Identificar si en los ejercicios de rendición de cuentas de la vigencia anterior, involucró a todos los grupos de valor . </v>
      </c>
      <c r="E23" s="78">
        <f>VLOOKUP(A23,AUTODIAGNÓSTICO!$A$9:$J$69,9,0)</f>
        <v>50</v>
      </c>
      <c r="F23" s="47" t="s">
        <v>262</v>
      </c>
      <c r="G23" s="47" t="s">
        <v>286</v>
      </c>
      <c r="H23" s="47" t="s">
        <v>309</v>
      </c>
      <c r="I23" s="47" t="s">
        <v>331</v>
      </c>
      <c r="J23" s="47" t="s">
        <v>346</v>
      </c>
      <c r="K23" s="48">
        <v>44596</v>
      </c>
      <c r="L23" s="48">
        <v>44617</v>
      </c>
    </row>
    <row r="24" spans="1:12" ht="90" x14ac:dyDescent="0.25">
      <c r="A24" s="49">
        <v>9</v>
      </c>
      <c r="B24" s="50" t="str">
        <f>VLOOKUP(A24,AUTODIAGNÓSTICO!$A$9:$J$69,3,0)</f>
        <v>EJECUTAR</v>
      </c>
      <c r="C24" s="50" t="str">
        <f>VLOOKUP(A24,AUTODIAGNÓSTICO!A17:J77,6,0)</f>
        <v>Realizar espacios de diálogo  de rendición de cuentas</v>
      </c>
      <c r="D24" s="50" t="str">
        <f>VLOOKUP(A24,AUTODIAGNÓSTICO!A17:J77,8,0)</f>
        <v>Implementar los canales y mecanismos virtuales que complementarán las acciones de diálogo definidas para la rendición de cuentas sobre temas específicos y para los temas generales.</v>
      </c>
      <c r="E24" s="78">
        <f>VLOOKUP(A24,AUTODIAGNÓSTICO!$A$9:$J$69,9,0)</f>
        <v>50</v>
      </c>
      <c r="F24" s="47" t="s">
        <v>263</v>
      </c>
      <c r="G24" s="47" t="s">
        <v>287</v>
      </c>
      <c r="H24" s="47" t="s">
        <v>304</v>
      </c>
      <c r="I24" s="47" t="s">
        <v>332</v>
      </c>
      <c r="J24" s="47" t="s">
        <v>345</v>
      </c>
      <c r="K24" s="48">
        <v>44589</v>
      </c>
      <c r="L24" s="48">
        <v>44617</v>
      </c>
    </row>
    <row r="25" spans="1:12" ht="75" x14ac:dyDescent="0.25">
      <c r="A25" s="49">
        <v>10</v>
      </c>
      <c r="B25" s="50" t="str">
        <f>VLOOKUP(A25,AUTODIAGNÓSTICO!$A$9:$J$69,3,0)</f>
        <v>EJECUTAR</v>
      </c>
      <c r="C25" s="50" t="str">
        <f>VLOOKUP(A25,AUTODIAGNÓSTICO!A18:J78,6,0)</f>
        <v>Realizar espacios de diálogo  de rendición de cuentas</v>
      </c>
      <c r="D25" s="50" t="str">
        <f>VLOOKUP(A25,AUTODIAGNÓSTICO!A18:J78,8,0)</f>
        <v>Publicar el cronograma para la inscripción de propuestas por parte de la comunidad educativa, los ciudadanos y grupos de interés, 10 días antes del evento.</v>
      </c>
      <c r="E25" s="78">
        <f>VLOOKUP(A25,AUTODIAGNÓSTICO!$A$9:$J$69,9,0)</f>
        <v>50</v>
      </c>
      <c r="F25" s="47" t="s">
        <v>264</v>
      </c>
      <c r="G25" s="47" t="s">
        <v>288</v>
      </c>
      <c r="H25" s="47" t="s">
        <v>310</v>
      </c>
      <c r="I25" s="47" t="s">
        <v>331</v>
      </c>
      <c r="J25" s="47" t="s">
        <v>347</v>
      </c>
      <c r="K25" s="48">
        <v>44607</v>
      </c>
      <c r="L25" s="48">
        <v>44616</v>
      </c>
    </row>
    <row r="26" spans="1:12" ht="120" x14ac:dyDescent="0.25">
      <c r="A26" s="49">
        <v>11</v>
      </c>
      <c r="B26" s="50" t="str">
        <f>VLOOKUP(A26,AUTODIAGNÓSTICO!$A$9:$J$69,3,0)</f>
        <v>EJECUTAR</v>
      </c>
      <c r="C26" s="50" t="str">
        <f>VLOOKUP(A26,AUTODIAGNÓSTICO!A19:J79,6,0)</f>
        <v>Realizar espacios de diálogo  de rendición de cuentas</v>
      </c>
      <c r="D26" s="50" t="str">
        <f>VLOOKUP(A26,AUTODIAGNÓSTICO!A19:J79,8,0)</f>
        <v>Otorgar respuestas escritas, en el término de quince días a las preguntas de los ciudadanos formuladas en el marco del proceso de rendición de cuentas y publicarlas en la página web o en los medios de difusión oficiales de las entidades.</v>
      </c>
      <c r="E26" s="78">
        <f>VLOOKUP(A26,AUTODIAGNÓSTICO!$A$9:$J$69,9,0)</f>
        <v>50</v>
      </c>
      <c r="F26" s="47" t="s">
        <v>265</v>
      </c>
      <c r="G26" s="47" t="s">
        <v>289</v>
      </c>
      <c r="H26" s="47" t="s">
        <v>311</v>
      </c>
      <c r="I26" s="47" t="s">
        <v>333</v>
      </c>
      <c r="J26" s="47" t="s">
        <v>345</v>
      </c>
      <c r="K26" s="48">
        <v>44620</v>
      </c>
      <c r="L26" s="48">
        <v>44635</v>
      </c>
    </row>
    <row r="27" spans="1:12" ht="105" x14ac:dyDescent="0.25">
      <c r="A27" s="49">
        <v>12</v>
      </c>
      <c r="B27" s="50" t="str">
        <f>VLOOKUP(A27,AUTODIAGNÓSTICO!$A$9:$J$69,3,0)</f>
        <v>VERIFICAR</v>
      </c>
      <c r="C27" s="50" t="str">
        <f>VLOOKUP(A27,AUTODIAGNÓSTICO!A20:J80,6,0)</f>
        <v>Cuantificar el impacto de las acciones de rendición de cuentas para divulgarlos a la ciudadanía</v>
      </c>
      <c r="D27" s="50" t="str">
        <f>VLOOKUP(A27,AUTODIAGNÓSTICO!A20:J80,8,0)</f>
        <v>Aplicar la evaluación de la estrategia remdición de cuentas</v>
      </c>
      <c r="E27" s="78">
        <f>VLOOKUP(A27,AUTODIAGNÓSTICO!$A$9:$J$69,9,0)</f>
        <v>50</v>
      </c>
      <c r="F27" s="47" t="s">
        <v>266</v>
      </c>
      <c r="G27" s="47" t="s">
        <v>290</v>
      </c>
      <c r="H27" s="47" t="s">
        <v>313</v>
      </c>
      <c r="I27" s="47" t="s">
        <v>331</v>
      </c>
      <c r="J27" s="47" t="s">
        <v>346</v>
      </c>
      <c r="K27" s="48">
        <v>44620</v>
      </c>
      <c r="L27" s="48">
        <v>44635</v>
      </c>
    </row>
    <row r="28" spans="1:12" ht="105" x14ac:dyDescent="0.25">
      <c r="A28" s="49">
        <v>13</v>
      </c>
      <c r="B28" s="50" t="str">
        <f>VLOOKUP(A28,AUTODIAGNÓSTICO!$A$9:$J$69,3,0)</f>
        <v>VERIFICAR</v>
      </c>
      <c r="C28" s="50" t="str">
        <f>VLOOKUP(A28,AUTODIAGNÓSTICO!A21:J81,6,0)</f>
        <v>Cuantificar el impacto de las acciones de rendición de cuentas para divulgarlos a la ciudadanía</v>
      </c>
      <c r="D28" s="50" t="str">
        <f>VLOOKUP(A28,AUTODIAGNÓSTICO!A21:J81,8,0)</f>
        <v>Analizar las evaluaciones, recomendaciones u objeciones recibidas en el espacio de diálogo para la rendición de cuentas,</v>
      </c>
      <c r="E28" s="78">
        <f>VLOOKUP(A28,AUTODIAGNÓSTICO!$A$9:$J$69,9,0)</f>
        <v>50</v>
      </c>
      <c r="F28" s="47" t="s">
        <v>267</v>
      </c>
      <c r="G28" s="47" t="s">
        <v>291</v>
      </c>
      <c r="H28" s="47" t="s">
        <v>314</v>
      </c>
      <c r="I28" s="47" t="s">
        <v>331</v>
      </c>
      <c r="J28" s="47" t="s">
        <v>345</v>
      </c>
      <c r="K28" s="48">
        <v>44621</v>
      </c>
      <c r="L28" s="48">
        <v>44645</v>
      </c>
    </row>
    <row r="29" spans="1:12" ht="255" x14ac:dyDescent="0.25">
      <c r="A29" s="49">
        <v>14</v>
      </c>
      <c r="B29" s="50" t="str">
        <f>VLOOKUP(A29,AUTODIAGNÓSTICO!$A$9:$J$69,3,0)</f>
        <v>VERIFICAR</v>
      </c>
      <c r="C29" s="50" t="str">
        <f>VLOOKUP(A29,AUTODIAGNÓSTICO!A22:J82,6,0)</f>
        <v>Cuantificar el impacto de las acciones de rendición de cuentas para divulgarlos a la ciudadanía</v>
      </c>
      <c r="D29" s="50" t="str">
        <f>VLOOKUP(A29,AUTODIAGNÓSTICO!A22:J82,8,0)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9" s="78">
        <f>VLOOKUP(A29,AUTODIAGNÓSTICO!$A$9:$J$69,9,0)</f>
        <v>50</v>
      </c>
      <c r="F29" s="47" t="s">
        <v>268</v>
      </c>
      <c r="G29" s="47" t="s">
        <v>292</v>
      </c>
      <c r="H29" s="47" t="s">
        <v>312</v>
      </c>
      <c r="I29" s="47" t="s">
        <v>334</v>
      </c>
      <c r="J29" s="47" t="s">
        <v>345</v>
      </c>
      <c r="K29" s="48">
        <v>44622</v>
      </c>
      <c r="L29" s="48">
        <v>44649</v>
      </c>
    </row>
    <row r="30" spans="1:12" ht="105" x14ac:dyDescent="0.25">
      <c r="A30" s="49">
        <v>15</v>
      </c>
      <c r="B30" s="50" t="str">
        <f>VLOOKUP(A30,AUTODIAGNÓSTICO!$A$9:$J$69,3,0)</f>
        <v>VERIFICAR</v>
      </c>
      <c r="C30" s="50" t="str">
        <f>VLOOKUP(A30,AUTODIAGNÓSTICO!A23:J83,6,0)</f>
        <v>Cuantificar el impacto de las acciones de rendición de cuentas para divulgarlos a la ciudadanía</v>
      </c>
      <c r="D30" s="50" t="str">
        <f>VLOOKUP(A30,AUTODIAGNÓSTICO!A23:J83,8,0)</f>
        <v>Formular, previa evaluación por parte de los responsables, planes de mejoramiento a la gestión institucional a partir de las observaciones, propuestas y recomendaciones ciudadanas.</v>
      </c>
      <c r="E30" s="78">
        <f>VLOOKUP(A30,AUTODIAGNÓSTICO!$A$9:$J$69,9,0)</f>
        <v>50</v>
      </c>
      <c r="F30" s="47" t="s">
        <v>293</v>
      </c>
      <c r="G30" s="47" t="s">
        <v>294</v>
      </c>
      <c r="H30" s="47" t="s">
        <v>315</v>
      </c>
      <c r="I30" s="47" t="s">
        <v>335</v>
      </c>
      <c r="J30" s="47" t="s">
        <v>348</v>
      </c>
      <c r="K30" s="48">
        <v>44623</v>
      </c>
      <c r="L30" s="48">
        <v>44645</v>
      </c>
    </row>
    <row r="31" spans="1:12" ht="150" x14ac:dyDescent="0.25">
      <c r="A31" s="49">
        <v>16</v>
      </c>
      <c r="B31" s="50" t="str">
        <f>VLOOKUP(A31,AUTODIAGNÓSTICO!$A$9:$J$69,3,0)</f>
        <v>VERIFICAR</v>
      </c>
      <c r="C31" s="50" t="str">
        <f>VLOOKUP(A31,AUTODIAGNÓSTICO!A24:J84,6,0)</f>
        <v>Cuantificar el impacto de las acciones de rendición de cuentas para divulgarlos a la ciudadanía</v>
      </c>
      <c r="D31" s="50" t="str">
        <f>VLOOKUP(A31,AUTODIAGNÓSTICO!A24:J84,8,0)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31" s="78">
        <f>VLOOKUP(A31,AUTODIAGNÓSTICO!$A$9:$J$69,9,0)</f>
        <v>50</v>
      </c>
      <c r="F31" s="47" t="s">
        <v>269</v>
      </c>
      <c r="G31" s="47" t="s">
        <v>295</v>
      </c>
      <c r="H31" s="47" t="s">
        <v>316</v>
      </c>
      <c r="I31" s="47" t="s">
        <v>336</v>
      </c>
      <c r="J31" s="47" t="s">
        <v>349</v>
      </c>
      <c r="K31" s="48">
        <v>44636</v>
      </c>
      <c r="L31" s="48">
        <v>44643</v>
      </c>
    </row>
    <row r="32" spans="1:12" ht="105" x14ac:dyDescent="0.25">
      <c r="A32" s="49">
        <v>17</v>
      </c>
      <c r="B32" s="50" t="str">
        <f>VLOOKUP(A32,AUTODIAGNÓSTICO!$A$9:$J$69,3,0)</f>
        <v>VERIFICAR</v>
      </c>
      <c r="C32" s="50" t="str">
        <f>VLOOKUP(A32,AUTODIAGNÓSTICO!A25:J85,6,0)</f>
        <v>Cuantificar el impacto de las acciones de rendición de cuentas para divulgarlos a la ciudadanía</v>
      </c>
      <c r="D32" s="50" t="str">
        <f>VLOOKUP(A32,AUTODIAGNÓSTICO!A25:J85,8,0)</f>
        <v>Recopilar recomendaciones y sugerencias de los servidores públicos y ciudadanía a las actividades de capacitación, garantizando la cualificación de futuras actividades.</v>
      </c>
      <c r="E32" s="78">
        <f>VLOOKUP(A32,AUTODIAGNÓSTICO!$A$9:$J$69,9,0)</f>
        <v>50</v>
      </c>
      <c r="F32" s="47" t="s">
        <v>270</v>
      </c>
      <c r="G32" s="47" t="s">
        <v>296</v>
      </c>
      <c r="H32" s="47" t="s">
        <v>317</v>
      </c>
      <c r="I32" s="47" t="s">
        <v>337</v>
      </c>
      <c r="J32" s="47" t="s">
        <v>350</v>
      </c>
      <c r="K32" s="48">
        <v>44630</v>
      </c>
      <c r="L32" s="48">
        <v>44635</v>
      </c>
    </row>
    <row r="33" spans="1:12" ht="105" x14ac:dyDescent="0.25">
      <c r="A33" s="49">
        <v>18</v>
      </c>
      <c r="B33" s="50" t="str">
        <f>VLOOKUP(A33,AUTODIAGNÓSTICO!$A$9:$J$69,3,0)</f>
        <v>VERIFICAR</v>
      </c>
      <c r="C33" s="50" t="str">
        <f>VLOOKUP(A33,AUTODIAGNÓSTICO!A26:J86,6,0)</f>
        <v>Cuantificar el impacto de las acciones de rendición de cuentas para divulgarlos a la ciudadanía</v>
      </c>
      <c r="D33" s="50" t="str">
        <f>VLOOKUP(A33,AUTODIAGNÓSTICO!A26:J86,8,0)</f>
        <v>Analizar las recomendaciones realizadas por los órganos de control frente a los informes de rendición de cuentas y establecer correctivos que optimicen la gestión y faciliten el cumplimiento de las metas del plan  institucional.</v>
      </c>
      <c r="E33" s="78">
        <f>VLOOKUP(A33,AUTODIAGNÓSTICO!$A$9:$J$69,9,0)</f>
        <v>50</v>
      </c>
      <c r="F33" s="47" t="s">
        <v>271</v>
      </c>
      <c r="G33" s="47" t="s">
        <v>297</v>
      </c>
      <c r="H33" s="47" t="s">
        <v>318</v>
      </c>
      <c r="I33" s="47" t="s">
        <v>338</v>
      </c>
      <c r="J33" s="47" t="s">
        <v>350</v>
      </c>
      <c r="K33" s="48">
        <v>44621</v>
      </c>
      <c r="L33" s="48">
        <v>44636</v>
      </c>
    </row>
    <row r="34" spans="1:12" ht="105" x14ac:dyDescent="0.25">
      <c r="A34" s="49">
        <v>19</v>
      </c>
      <c r="B34" s="50" t="str">
        <f>VLOOKUP(A34,AUTODIAGNÓSTICO!$A$9:$J$69,3,0)</f>
        <v>VERIFICAR</v>
      </c>
      <c r="C34" s="50" t="str">
        <f>VLOOKUP(A34,AUTODIAGNÓSTICO!A27:J87,6,0)</f>
        <v>Cuantificar el impacto de las acciones de rendición de cuentas para divulgarlos a la ciudadanía</v>
      </c>
      <c r="D34" s="50" t="str">
        <f>VLOOKUP(A34,AUTODIAGNÓSTICO!A27:J87,8,0)</f>
        <v>Analizar las recomendaciones derivadas de cada espacio de diálogo y establecer correctivos que optimicen la gestión y faciliten el cumplimiento de las metas del plan  institucional.</v>
      </c>
      <c r="E34" s="78">
        <f>VLOOKUP(A34,AUTODIAGNÓSTICO!$A$9:$J$69,9,0)</f>
        <v>50</v>
      </c>
      <c r="F34" s="47" t="s">
        <v>272</v>
      </c>
      <c r="G34" s="47"/>
      <c r="H34" s="47" t="s">
        <v>319</v>
      </c>
      <c r="I34" s="47" t="s">
        <v>331</v>
      </c>
      <c r="J34" s="47" t="s">
        <v>343</v>
      </c>
      <c r="K34" s="48">
        <v>44622</v>
      </c>
      <c r="L34" s="48">
        <v>44651</v>
      </c>
    </row>
    <row r="35" spans="1:12" ht="105" x14ac:dyDescent="0.25">
      <c r="A35" s="49">
        <v>20</v>
      </c>
      <c r="B35" s="50" t="str">
        <f>VLOOKUP(A35,AUTODIAGNÓSTICO!$A$9:$J$69,3,0)</f>
        <v>VERIFICAR</v>
      </c>
      <c r="C35" s="50" t="str">
        <f>VLOOKUP(A35,AUTODIAGNÓSTICO!A28:J88,6,0)</f>
        <v>Cuantificar el impacto de las acciones de rendición de cuentas para divulgarlos a la ciudadanía</v>
      </c>
      <c r="D35" s="50" t="str">
        <f>VLOOKUP(A35,AUTODIAGNÓSTICO!A28:J88,8,0)</f>
        <v>Evaluar y verificar los resultados de la implementación de la estrategia de rendición de cuentas, valorando el cumplimiento de las metas definidas frente al reto y objetivos de la estrategia.</v>
      </c>
      <c r="E35" s="78">
        <f>VLOOKUP(A35,AUTODIAGNÓSTICO!$A$9:$J$69,9,0)</f>
        <v>50</v>
      </c>
      <c r="F35" s="47" t="s">
        <v>273</v>
      </c>
      <c r="G35" s="47" t="s">
        <v>298</v>
      </c>
      <c r="H35" s="47" t="s">
        <v>320</v>
      </c>
      <c r="I35" s="47" t="s">
        <v>331</v>
      </c>
      <c r="J35" s="47" t="s">
        <v>343</v>
      </c>
      <c r="K35" s="48">
        <v>44627</v>
      </c>
      <c r="L35" s="48">
        <v>44650</v>
      </c>
    </row>
    <row r="36" spans="1:12" ht="90" x14ac:dyDescent="0.25">
      <c r="A36" s="49">
        <v>21</v>
      </c>
      <c r="B36" s="50" t="str">
        <f>VLOOKUP(A36,AUTODIAGNÓSTICO!$A$9:$J$69,3,0)</f>
        <v>ACTUAR</v>
      </c>
      <c r="C36" s="50" t="str">
        <f>VLOOKUP(A36,AUTODIAGNÓSTICO!A29:J89,6,0)</f>
        <v>Establecer acciones de mejora del proceso de rendición de cuenta</v>
      </c>
      <c r="D36" s="50" t="str">
        <f>VLOOKUP(A36,AUTODIAGNÓSTICO!A29:J89,8,0)</f>
        <v>Incorporar en los informes dirigidos a los órganos de control y cuerpos colegiados los resultados de las recomendaciones y compromisos asumidas en los ejercicios de rendición de cuentas.</v>
      </c>
      <c r="E36" s="78">
        <f>VLOOKUP(A36,AUTODIAGNÓSTICO!$A$9:$J$69,9,0)</f>
        <v>50</v>
      </c>
      <c r="F36" s="47" t="s">
        <v>274</v>
      </c>
      <c r="G36" s="47" t="s">
        <v>299</v>
      </c>
      <c r="H36" s="47" t="s">
        <v>321</v>
      </c>
      <c r="I36" s="47" t="s">
        <v>339</v>
      </c>
      <c r="J36" s="47" t="s">
        <v>343</v>
      </c>
      <c r="K36" s="48">
        <v>44621</v>
      </c>
      <c r="L36" s="48">
        <v>44650</v>
      </c>
    </row>
    <row r="37" spans="1:12" ht="90" x14ac:dyDescent="0.25">
      <c r="A37" s="49">
        <v>22</v>
      </c>
      <c r="B37" s="50" t="str">
        <f>VLOOKUP(A37,AUTODIAGNÓSTICO!$A$9:$J$69,3,0)</f>
        <v>ACTUAR</v>
      </c>
      <c r="C37" s="50" t="str">
        <f>VLOOKUP(A37,AUTODIAGNÓSTICO!A30:J90,6,0)</f>
        <v>Establecer acciones de mejora del proceso de rendición de cuenta</v>
      </c>
      <c r="D37" s="50" t="str">
        <f>VLOOKUP(A37,AUTODIAGNÓSTICO!A30:J90,8,0)</f>
        <v xml:space="preserve">Evaluar y verificar por parte de la oficina de control interno que se garanticen los mecanismos de participación ciudadana en la rendición de cuentas. </v>
      </c>
      <c r="E37" s="78">
        <f>VLOOKUP(A37,AUTODIAGNÓSTICO!$A$9:$J$69,9,0)</f>
        <v>50</v>
      </c>
      <c r="F37" s="47" t="s">
        <v>275</v>
      </c>
      <c r="G37" s="47" t="s">
        <v>300</v>
      </c>
      <c r="H37" s="47" t="s">
        <v>322</v>
      </c>
      <c r="I37" s="47" t="s">
        <v>337</v>
      </c>
      <c r="J37" s="47" t="s">
        <v>343</v>
      </c>
      <c r="K37" s="48">
        <v>44620</v>
      </c>
      <c r="L37" s="48">
        <v>44650</v>
      </c>
    </row>
    <row r="38" spans="1:12" ht="90" x14ac:dyDescent="0.25">
      <c r="A38" s="49">
        <v>23</v>
      </c>
      <c r="B38" s="50" t="str">
        <f>VLOOKUP(A38,AUTODIAGNÓSTICO!$A$9:$J$69,3,0)</f>
        <v>ACTUAR</v>
      </c>
      <c r="C38" s="50" t="str">
        <f>VLOOKUP(A38,AUTODIAGNÓSTICO!A31:J91,6,0)</f>
        <v>Establecer acciones de mejora del proceso de rendición de cuenta</v>
      </c>
      <c r="D38" s="50" t="str">
        <f>VLOOKUP(A38,AUTODIAGNÓSTICO!A31:J91,8,0)</f>
        <v>Elaborar el plan de acción que permita mejorar el proceso de rendición de cuentas</v>
      </c>
      <c r="E38" s="78">
        <f>VLOOKUP(A38,AUTODIAGNÓSTICO!$A$9:$J$69,9,0)</f>
        <v>50</v>
      </c>
      <c r="F38" s="47" t="s">
        <v>276</v>
      </c>
      <c r="G38" s="47" t="s">
        <v>301</v>
      </c>
      <c r="H38" s="47" t="s">
        <v>323</v>
      </c>
      <c r="I38" s="47" t="s">
        <v>340</v>
      </c>
      <c r="J38" s="47" t="s">
        <v>344</v>
      </c>
      <c r="K38" s="48">
        <v>44621</v>
      </c>
      <c r="L38" s="48">
        <v>44642</v>
      </c>
    </row>
    <row r="39" spans="1:12" ht="90" x14ac:dyDescent="0.25">
      <c r="A39" s="49">
        <v>24</v>
      </c>
      <c r="B39" s="50" t="str">
        <f>VLOOKUP(A39,AUTODIAGNÓSTICO!$A$9:$J$69,3,0)</f>
        <v>ACTUAR</v>
      </c>
      <c r="C39" s="50" t="str">
        <f>VLOOKUP(A39,AUTODIAGNÓSTICO!A32:J92,6,0)</f>
        <v>Establecer acciones de mejora del proceso de rendición de cuenta</v>
      </c>
      <c r="D39" s="50" t="str">
        <f>VLOOKUP(A39,AUTODIAGNÓSTICO!A32:J92,8,0)</f>
        <v>Garantizar la aplicación de mecanismos internos de mejora y atender los requerimientos de la Secretaría de Educación y  control externo como resultados de los ejercicios de rendición de cuentas.</v>
      </c>
      <c r="E39" s="78">
        <f>VLOOKUP(A39,AUTODIAGNÓSTICO!$A$9:$J$69,9,0)</f>
        <v>50</v>
      </c>
      <c r="F39" s="47" t="s">
        <v>277</v>
      </c>
      <c r="G39" s="47" t="s">
        <v>302</v>
      </c>
      <c r="H39" s="47" t="s">
        <v>324</v>
      </c>
      <c r="I39" s="47" t="s">
        <v>331</v>
      </c>
      <c r="J39" s="47" t="s">
        <v>351</v>
      </c>
      <c r="K39" s="48">
        <v>44652</v>
      </c>
      <c r="L39" s="48">
        <v>44645</v>
      </c>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5">
    <mergeCell ref="K7:L7"/>
    <mergeCell ref="I8:J8"/>
    <mergeCell ref="A9:C13"/>
    <mergeCell ref="F9:G13"/>
    <mergeCell ref="H9:H13"/>
    <mergeCell ref="I10:J10"/>
    <mergeCell ref="I9:J9"/>
    <mergeCell ref="I11:J11"/>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 de Windows</cp:lastModifiedBy>
  <cp:lastPrinted>2021-12-27T19:55:26Z</cp:lastPrinted>
  <dcterms:created xsi:type="dcterms:W3CDTF">2021-11-16T13:51:36Z</dcterms:created>
  <dcterms:modified xsi:type="dcterms:W3CDTF">2023-09-06T01:35:10Z</dcterms:modified>
</cp:coreProperties>
</file>