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visitante\Desktop\"/>
    </mc:Choice>
  </mc:AlternateContent>
  <xr:revisionPtr revIDLastSave="0" documentId="8_{46CFC66E-2948-406D-B359-A8AC4D69FB8F}"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15600" windowHeight="1116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c r="A25" i="1" l="1"/>
  <c r="A26" i="1" l="1"/>
  <c r="A27" i="1" l="1"/>
  <c r="A28" i="1" l="1"/>
  <c r="A29" i="1" l="1"/>
  <c r="A30" i="1" l="1"/>
  <c r="A31" i="1" l="1"/>
  <c r="A32" i="1" l="1"/>
  <c r="A33" i="1" l="1"/>
  <c r="A34" i="1" l="1"/>
  <c r="A35" i="1" l="1"/>
  <c r="A36" i="1" l="1"/>
  <c r="A37" i="1" l="1"/>
  <c r="A38" i="1" l="1"/>
  <c r="A39" i="1"/>
  <c r="A40" i="1" l="1"/>
  <c r="A41" i="1" l="1"/>
  <c r="A42" i="1" l="1"/>
  <c r="A43" i="1" l="1"/>
  <c r="A44" i="1" l="1"/>
  <c r="A45" i="1" l="1"/>
  <c r="A46" i="1" l="1"/>
  <c r="A47" i="1" l="1"/>
  <c r="A48" i="1" l="1"/>
  <c r="E16" i="4" s="1"/>
  <c r="B16" i="4" l="1"/>
  <c r="C16" i="4"/>
  <c r="D16" i="4"/>
  <c r="A49" i="1"/>
  <c r="C17" i="4" s="1"/>
  <c r="B17" i="4" l="1"/>
  <c r="D17" i="4"/>
  <c r="E17" i="4"/>
  <c r="A50" i="1"/>
  <c r="A51" i="1" l="1"/>
  <c r="A52" i="1" l="1"/>
  <c r="A53" i="1" l="1"/>
  <c r="A54" i="1" l="1"/>
  <c r="A55" i="1" l="1"/>
  <c r="A56" i="1"/>
  <c r="A57" i="1" l="1"/>
  <c r="A58" i="1" l="1"/>
  <c r="A59" i="1" l="1"/>
  <c r="A60" i="1" l="1"/>
  <c r="A61" i="1" l="1"/>
  <c r="A62" i="1" l="1"/>
  <c r="A63" i="1" l="1"/>
  <c r="A64" i="1"/>
  <c r="A65" i="1" l="1"/>
  <c r="A66" i="1" l="1"/>
  <c r="A67" i="1" l="1"/>
  <c r="A68" i="1" l="1"/>
  <c r="A69" i="1" l="1"/>
  <c r="B26" i="4" s="1"/>
  <c r="B18" i="4" l="1"/>
  <c r="E18" i="4"/>
  <c r="D18" i="4"/>
  <c r="C18" i="4"/>
  <c r="B20" i="4"/>
  <c r="C20" i="4"/>
  <c r="E19" i="4"/>
  <c r="D19" i="4"/>
  <c r="B19" i="4"/>
  <c r="C19" i="4"/>
  <c r="D20" i="4"/>
  <c r="E20" i="4"/>
  <c r="D21" i="4"/>
  <c r="C21" i="4"/>
  <c r="B21" i="4"/>
  <c r="E21" i="4"/>
  <c r="C22" i="4"/>
  <c r="D22" i="4"/>
  <c r="B22" i="4"/>
  <c r="D23" i="4"/>
  <c r="C23" i="4"/>
  <c r="B23" i="4"/>
  <c r="B24" i="4"/>
  <c r="C24" i="4"/>
  <c r="D24" i="4"/>
  <c r="D26" i="4"/>
  <c r="C26" i="4"/>
  <c r="C47" i="4"/>
  <c r="B25" i="4"/>
  <c r="C25" i="4"/>
  <c r="D25" i="4"/>
  <c r="B27" i="4"/>
  <c r="C28" i="4"/>
  <c r="D27" i="4"/>
  <c r="C27" i="4"/>
  <c r="D28" i="4"/>
  <c r="C30" i="4"/>
  <c r="C29" i="4"/>
  <c r="D29" i="4"/>
  <c r="D30" i="4"/>
  <c r="C31" i="4"/>
  <c r="C32" i="4"/>
  <c r="D32" i="4"/>
  <c r="D31" i="4"/>
  <c r="C33" i="4"/>
  <c r="D33" i="4"/>
  <c r="C34" i="4"/>
  <c r="D34" i="4"/>
  <c r="D36" i="4"/>
  <c r="C36" i="4"/>
  <c r="D35" i="4"/>
  <c r="C35" i="4"/>
  <c r="D37" i="4"/>
  <c r="C37" i="4"/>
  <c r="D38" i="4"/>
  <c r="C38" i="4"/>
  <c r="C39" i="4"/>
  <c r="D39" i="4"/>
  <c r="C40" i="4"/>
  <c r="D40" i="4"/>
  <c r="C41" i="4"/>
  <c r="D41" i="4"/>
  <c r="C42" i="4"/>
  <c r="C43" i="4"/>
  <c r="D42" i="4"/>
  <c r="D43" i="4"/>
  <c r="C45" i="4"/>
  <c r="D44" i="4"/>
  <c r="C44" i="4"/>
  <c r="C46" i="4"/>
  <c r="D45" i="4"/>
  <c r="D46" i="4"/>
  <c r="D47" i="4"/>
  <c r="C52" i="4"/>
  <c r="C48" i="4"/>
  <c r="D48" i="4"/>
  <c r="D49" i="4"/>
  <c r="C49" i="4"/>
  <c r="D50" i="4"/>
  <c r="C50" i="4"/>
  <c r="C51" i="4"/>
  <c r="D51" i="4"/>
  <c r="D52" i="4"/>
  <c r="C74" i="4"/>
  <c r="C53" i="4"/>
  <c r="D54" i="4"/>
  <c r="D53" i="4"/>
  <c r="C54" i="4"/>
  <c r="C55" i="4"/>
  <c r="D55" i="4"/>
  <c r="C56" i="4"/>
  <c r="D56" i="4"/>
  <c r="D57" i="4"/>
  <c r="C57" i="4"/>
  <c r="D58" i="4"/>
  <c r="C58" i="4"/>
  <c r="C59" i="4"/>
  <c r="D59" i="4"/>
  <c r="D60" i="4"/>
  <c r="C60" i="4"/>
  <c r="C61" i="4"/>
  <c r="D61" i="4"/>
  <c r="C62" i="4"/>
  <c r="D62" i="4"/>
  <c r="C63" i="4"/>
  <c r="D64" i="4"/>
  <c r="D63" i="4"/>
  <c r="C64" i="4"/>
  <c r="C65" i="4"/>
  <c r="D65" i="4"/>
  <c r="D66" i="4"/>
  <c r="C66" i="4"/>
  <c r="D67" i="4"/>
  <c r="C67" i="4"/>
  <c r="D68" i="4"/>
  <c r="C68" i="4"/>
  <c r="D69" i="4"/>
  <c r="C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<sst xmlns="http://schemas.openxmlformats.org/spreadsheetml/2006/main" count="396" uniqueCount="233">
  <si>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</si>
  <si>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</si>
  <si>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</si>
  <si>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</si>
  <si>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</si>
  <si>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</si>
  <si>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</si>
  <si>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</si>
  <si>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</si>
  <si>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</si>
  <si>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</si>
  <si>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</si>
  <si>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</si>
  <si>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</si>
  <si>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</si>
  <si>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</si>
  <si>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</si>
  <si>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</si>
  <si>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</si>
  <si>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</si>
  <si>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</si>
  <si>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</si>
  <si>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</si>
  <si>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</si>
  <si>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</si>
  <si>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</si>
  <si>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</si>
  <si>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</si>
  <si>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</si>
  <si>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</si>
  <si>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</si>
  <si>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</si>
  <si>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</si>
  <si>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</si>
  <si>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</si>
  <si>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</si>
  <si>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</si>
  <si>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</si>
  <si>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</si>
  <si>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</si>
  <si>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</si>
  <si>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</si>
  <si>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</si>
  <si>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</si>
  <si>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</si>
  <si>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</si>
  <si>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</si>
  <si>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</si>
  <si>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</si>
  <si>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</si>
  <si>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</si>
  <si>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</si>
  <si>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</si>
  <si>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</si>
  <si>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</si>
  <si>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</si>
  <si>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</si>
  <si>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</si>
  <si>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</si>
  <si>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</si>
  <si>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</si>
  <si>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</si>
  <si>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</si>
  <si>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</si>
  <si>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</si>
  <si>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</si>
  <si>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</si>
  <si>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</si>
  <si>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</si>
  <si>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</si>
  <si>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</si>
  <si>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</si>
  <si>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</si>
  <si>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</si>
  <si>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</si>
  <si>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</si>
  <si>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</si>
  <si>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</si>
  <si>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</si>
  <si>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</si>
  <si>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</si>
  <si>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</si>
  <si>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</si>
  <si>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</si>
  <si>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</si>
  <si>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</si>
  <si>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</si>
  <si>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</si>
  <si>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</si>
  <si>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</si>
  <si>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</si>
  <si>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</si>
  <si>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</si>
  <si>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</si>
  <si>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</si>
  <si>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</si>
  <si>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</si>
  <si>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</si>
  <si>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</si>
  <si>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</si>
  <si>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</si>
  <si>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</si>
  <si>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</si>
  <si>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</si>
  <si>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</si>
  <si>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</si>
  <si>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</si>
  <si>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</si>
  <si>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</si>
  <si>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</si>
  <si>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</si>
  <si>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</si>
  <si>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</si>
  <si>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</si>
  <si>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</si>
  <si>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</si>
  <si>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</si>
  <si>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</si>
  <si>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</si>
  <si>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</si>
  <si>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</si>
  <si>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</si>
  <si>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</si>
  <si>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</si>
  <si>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</si>
  <si>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</si>
  <si>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</si>
  <si>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</si>
  <si>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</si>
  <si>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</si>
  <si>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</si>
  <si>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</si>
  <si>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</si>
  <si>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</si>
  <si>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</si>
  <si>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</si>
  <si>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</si>
  <si>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</si>
  <si>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</si>
  <si>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</si>
  <si>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</si>
  <si>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</si>
  <si>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</si>
  <si>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</si>
  <si>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</si>
  <si>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</si>
  <si>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</si>
  <si>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</si>
  <si>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</si>
  <si>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</si>
  <si>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</si>
  <si>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</si>
  <si>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</si>
  <si>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</si>
  <si>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</si>
  <si>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</si>
  <si>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</si>
  <si>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</si>
  <si>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</si>
  <si>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</si>
  <si>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</si>
  <si>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</si>
  <si>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</si>
  <si>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</si>
  <si>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</si>
  <si>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</si>
  <si>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</si>
  <si>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</si>
  <si>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</si>
  <si>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</si>
  <si>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</si>
  <si>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</si>
  <si>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</si>
  <si>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</si>
  <si>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</si>
  <si>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</si>
  <si>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</si>
  <si>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</si>
  <si>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</si>
  <si>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</si>
  <si>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</si>
  <si>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</si>
  <si>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</si>
  <si>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</si>
  <si>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</si>
  <si>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</si>
  <si>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</si>
  <si>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</si>
  <si>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</si>
  <si>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</si>
  <si>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</si>
  <si>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</si>
  <si>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</si>
  <si>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</si>
  <si>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</si>
  <si>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</si>
  <si>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</si>
  <si>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</si>
  <si>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</si>
  <si>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</si>
  <si>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</si>
  <si>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</si>
  <si>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</si>
  <si>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</si>
  <si>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</si>
  <si>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</si>
  <si>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</si>
  <si>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</si>
  <si>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</si>
  <si>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</si>
  <si>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</si>
  <si>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</si>
  <si>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</si>
  <si>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</si>
  <si>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</si>
  <si>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</si>
  <si>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</si>
  <si>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</si>
  <si>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</si>
  <si>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ABREGO</t>
  </si>
  <si>
    <t>Estudiantes beneficiados con gratuidad</t>
  </si>
  <si>
    <t>Al finalizar el primer semestre de 2022 se conocerá el número de estudiantes beneficiados con la gratuidad en el CER.</t>
  </si>
  <si>
    <t>Número total de alumnos Matriculados beneficiados con gratuidad/ número total de alumnos matriculados X 100</t>
  </si>
  <si>
    <t>Identificar  el % de estudiantes se benefician con la gratuidad por sede</t>
  </si>
  <si>
    <t>Analizar el % de estudiantes promovidos en gratuidad</t>
  </si>
  <si>
    <t>conocer los procesos de gratuidad del CER</t>
  </si>
  <si>
    <t>Director</t>
  </si>
  <si>
    <t>Difundir 1 semes</t>
  </si>
  <si>
    <t>Canales de información</t>
  </si>
  <si>
    <t>1. Garantia de los derechos 2.Canales existen</t>
  </si>
  <si>
    <t>CENTRO EDUCATIVO RURAL PLAYONCITOS</t>
  </si>
  <si>
    <t>JESÚS ANTONIO GAONA CONTRERAS</t>
  </si>
  <si>
    <t>Conocer el número de estudiantes que se benefician con la gratuidad total en el centro educativo Rural Playoncitos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</si>
</sst>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_);[Red]\(&quot;$&quot;\ #,##0\)"/>
    <numFmt numFmtId="165"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5"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5"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5"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5"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5"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164" fontId="0" fillId="0" borderId="1" xfId="0" applyNumberFormat="1" applyBorder="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5" fontId="0" fillId="5" borderId="1" xfId="0" applyNumberFormat="1" applyFill="1" applyBorder="1" applyAlignment="1" applyProtection="1">
      <alignment horizontal="center" vertical="center" wrapText="1"/>
      <protection hidden="1"/>
    </xf>
    <xf numFmtId="165" fontId="0" fillId="5" borderId="28" xfId="0" applyNumberFormat="1" applyFill="1" applyBorder="1" applyAlignment="1" applyProtection="1">
      <alignment horizontal="center" vertical="center" wrapText="1"/>
      <protection hidden="1"/>
    </xf>
    <xf numFmtId="165" fontId="0" fillId="5" borderId="3" xfId="0" applyNumberFormat="1" applyFill="1" applyBorder="1" applyAlignment="1" applyProtection="1">
      <alignment horizontal="center" vertical="center" wrapText="1"/>
      <protection hidden="1"/>
    </xf>
    <xf numFmtId="165"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5"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590326544"/>
        <c:axId val="-159129038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74.426229508196727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590326544"/>
        <c:axId val="-1591290384"/>
      </c:scatterChart>
      <c:catAx>
        <c:axId val="-159032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591290384"/>
        <c:crosses val="autoZero"/>
        <c:auto val="1"/>
        <c:lblAlgn val="ctr"/>
        <c:lblOffset val="100"/>
        <c:noMultiLvlLbl val="0"/>
      </c:catAx>
      <c:valAx>
        <c:axId val="-15912903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9032654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586828016"/>
        <c:axId val="-158683236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76</c:v>
                </c:pt>
                <c:pt idx="1">
                  <c:v>72.5</c:v>
                </c:pt>
                <c:pt idx="2">
                  <c:v>74.444444444444443</c:v>
                </c:pt>
                <c:pt idx="3">
                  <c:v>76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586828016"/>
        <c:axId val="-1586832368"/>
      </c:scatterChart>
      <c:catAx>
        <c:axId val="-1586828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86832368"/>
        <c:crosses val="autoZero"/>
        <c:auto val="1"/>
        <c:lblAlgn val="ctr"/>
        <c:lblOffset val="100"/>
        <c:noMultiLvlLbl val="0"/>
      </c:catAx>
      <c:valAx>
        <c:axId val="-15868323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828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586825296"/>
        <c:axId val="-158682203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73.333333333333329</c:v>
                </c:pt>
                <c:pt idx="2">
                  <c:v>70</c:v>
                </c:pt>
                <c:pt idx="3">
                  <c:v>76.666666666666671</c:v>
                </c:pt>
                <c:pt idx="4">
                  <c:v>80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586825296"/>
        <c:axId val="-1586822032"/>
      </c:scatterChart>
      <c:catAx>
        <c:axId val="-158682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86822032"/>
        <c:crosses val="autoZero"/>
        <c:auto val="1"/>
        <c:lblAlgn val="ctr"/>
        <c:lblOffset val="100"/>
        <c:noMultiLvlLbl val="0"/>
      </c:catAx>
      <c:valAx>
        <c:axId val="-1586822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8252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586830736"/>
        <c:axId val="-158682094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74.285714285714292</c:v>
                </c:pt>
                <c:pt idx="1">
                  <c:v>80</c:v>
                </c:pt>
                <c:pt idx="2">
                  <c:v>73.333333333333329</c:v>
                </c:pt>
                <c:pt idx="3">
                  <c:v>73.333333333333329</c:v>
                </c:pt>
                <c:pt idx="4" formatCode="0.00">
                  <c:v>69.166666666666671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586824752"/>
        <c:axId val="-1586830192"/>
      </c:scatterChart>
      <c:catAx>
        <c:axId val="-158683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86820944"/>
        <c:crosses val="autoZero"/>
        <c:auto val="1"/>
        <c:lblAlgn val="ctr"/>
        <c:lblOffset val="100"/>
        <c:noMultiLvlLbl val="0"/>
      </c:catAx>
      <c:valAx>
        <c:axId val="-1586820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830736"/>
        <c:crosses val="autoZero"/>
        <c:crossBetween val="between"/>
      </c:valAx>
      <c:valAx>
        <c:axId val="-158683019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824752"/>
        <c:crosses val="max"/>
        <c:crossBetween val="midCat"/>
      </c:valAx>
      <c:valAx>
        <c:axId val="-1586824752"/>
        <c:scaling>
          <c:orientation val="minMax"/>
        </c:scaling>
        <c:delete val="1"/>
        <c:axPos val="b"/>
        <c:numFmt formatCode="General" sourceLinked="1"/>
        <c:majorTickMark val="out"/>
        <c:minorTickMark val="none"/>
        <c:tickLblPos val="nextTo"/>
        <c:crossAx val="-15868301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586827472"/>
        <c:axId val="-158683182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586827472"/>
        <c:axId val="-1586831824"/>
      </c:scatterChart>
      <c:catAx>
        <c:axId val="-158682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86831824"/>
        <c:crosses val="autoZero"/>
        <c:auto val="1"/>
        <c:lblAlgn val="ctr"/>
        <c:lblOffset val="100"/>
        <c:noMultiLvlLbl val="0"/>
      </c:catAx>
      <c:valAx>
        <c:axId val="-15868318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827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586818768"/>
        <c:axId val="-158682420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586818768"/>
        <c:axId val="-1586824208"/>
      </c:scatterChart>
      <c:catAx>
        <c:axId val="-158681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86824208"/>
        <c:crosses val="autoZero"/>
        <c:auto val="1"/>
        <c:lblAlgn val="ctr"/>
        <c:lblOffset val="100"/>
        <c:noMultiLvlLbl val="0"/>
      </c:catAx>
      <c:valAx>
        <c:axId val="-15868242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8187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7"/>
      <c r="G4" s="107"/>
      <c r="H4" s="107"/>
      <c r="I4" s="107"/>
      <c r="J4" s="107"/>
      <c r="K4" s="107"/>
      <c r="L4" s="54"/>
      <c r="M4" s="49"/>
    </row>
    <row r="5" spans="1:13" s="8" customFormat="1" x14ac:dyDescent="0.25">
      <c r="A5" s="49"/>
      <c r="B5" s="53"/>
      <c r="C5" s="49"/>
      <c r="D5" s="49"/>
      <c r="E5" s="49"/>
      <c r="F5" s="108"/>
      <c r="G5" s="108"/>
      <c r="H5" s="108"/>
      <c r="I5" s="108"/>
      <c r="J5" s="108"/>
      <c r="K5" s="108"/>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9" t="s">
        <v>106</v>
      </c>
      <c r="D8" s="109"/>
      <c r="E8" s="109"/>
      <c r="F8" s="109"/>
      <c r="G8" s="109"/>
      <c r="H8" s="109"/>
      <c r="I8" s="109"/>
      <c r="J8" s="109"/>
      <c r="K8" s="109"/>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61" zoomScale="85" zoomScaleNormal="85" workbookViewId="0">
      <selection activeCell="A76" sqref="A76"/>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1"/>
      <c r="B7" s="202"/>
      <c r="C7" s="202"/>
      <c r="D7" s="197" t="s">
        <v>107</v>
      </c>
      <c r="E7" s="197"/>
      <c r="F7" s="197"/>
      <c r="G7" s="197"/>
      <c r="H7" s="197"/>
      <c r="I7" s="197"/>
      <c r="J7" s="197"/>
      <c r="K7" s="197"/>
      <c r="L7" s="197"/>
      <c r="M7" s="198"/>
    </row>
    <row r="8" spans="1:13" ht="36.75" customHeight="1" x14ac:dyDescent="0.25">
      <c r="A8" s="203"/>
      <c r="B8" s="204"/>
      <c r="C8" s="204"/>
      <c r="D8" s="199" t="s">
        <v>77</v>
      </c>
      <c r="E8" s="199"/>
      <c r="F8" s="199"/>
      <c r="G8" s="199"/>
      <c r="H8" s="199"/>
      <c r="I8" s="199"/>
      <c r="J8" s="199"/>
      <c r="K8" s="199"/>
      <c r="L8" s="199"/>
      <c r="M8" s="200"/>
    </row>
    <row r="9" spans="1:13" ht="30" customHeight="1" thickBot="1" x14ac:dyDescent="0.3">
      <c r="A9" s="205"/>
      <c r="B9" s="206"/>
      <c r="C9" s="206"/>
      <c r="D9" s="195" t="s">
        <v>129</v>
      </c>
      <c r="E9" s="195"/>
      <c r="F9" s="195"/>
      <c r="G9" s="195"/>
      <c r="H9" s="195"/>
      <c r="I9" s="195"/>
      <c r="J9" s="195"/>
      <c r="K9" s="195"/>
      <c r="L9" s="195"/>
      <c r="M9" s="196"/>
    </row>
    <row r="10" spans="1:13" ht="7.5" customHeight="1" thickBot="1" x14ac:dyDescent="0.3">
      <c r="A10" s="191"/>
      <c r="B10" s="191"/>
      <c r="C10" s="191"/>
      <c r="D10" s="191"/>
      <c r="E10" s="191"/>
      <c r="F10" s="191"/>
      <c r="G10" s="191"/>
      <c r="H10" s="191"/>
      <c r="I10" s="191"/>
      <c r="J10" s="191"/>
      <c r="K10" s="191"/>
      <c r="L10" s="191"/>
      <c r="M10" s="191"/>
    </row>
    <row r="11" spans="1:13" ht="30" customHeight="1" thickBot="1" x14ac:dyDescent="0.3">
      <c r="A11" s="188" t="s">
        <v>131</v>
      </c>
      <c r="B11" s="189"/>
      <c r="C11" s="189"/>
      <c r="D11" s="189"/>
      <c r="E11" s="189"/>
      <c r="F11" s="189"/>
      <c r="G11" s="189"/>
      <c r="H11" s="189"/>
      <c r="I11" s="189"/>
      <c r="J11" s="189"/>
      <c r="K11" s="189"/>
      <c r="L11" s="189"/>
      <c r="M11" s="190"/>
    </row>
    <row r="12" spans="1:13" ht="126.75" customHeight="1" thickBot="1" x14ac:dyDescent="0.3">
      <c r="A12" s="192" t="s">
        <v>186</v>
      </c>
      <c r="B12" s="193"/>
      <c r="C12" s="193"/>
      <c r="D12" s="193"/>
      <c r="E12" s="193"/>
      <c r="F12" s="193"/>
      <c r="G12" s="193"/>
      <c r="H12" s="193"/>
      <c r="I12" s="193"/>
      <c r="J12" s="193"/>
      <c r="K12" s="193"/>
      <c r="L12" s="193"/>
      <c r="M12" s="194"/>
    </row>
    <row r="13" spans="1:13" ht="19.5" thickBot="1" x14ac:dyDescent="0.35">
      <c r="A13" s="151" t="s">
        <v>139</v>
      </c>
      <c r="B13" s="152"/>
      <c r="C13" s="152"/>
      <c r="D13" s="152"/>
      <c r="E13" s="152"/>
      <c r="F13" s="152"/>
      <c r="G13" s="152"/>
      <c r="H13" s="152"/>
      <c r="I13" s="152"/>
      <c r="J13" s="152"/>
      <c r="K13" s="152"/>
      <c r="L13" s="152"/>
      <c r="M13" s="153"/>
    </row>
    <row r="14" spans="1:13" ht="15.75" x14ac:dyDescent="0.25">
      <c r="A14" s="172" t="s">
        <v>140</v>
      </c>
      <c r="B14" s="173"/>
      <c r="C14" s="173"/>
      <c r="D14" s="119" t="s">
        <v>161</v>
      </c>
      <c r="E14" s="120"/>
      <c r="F14" s="120"/>
      <c r="G14" s="120"/>
      <c r="H14" s="120"/>
      <c r="I14" s="120"/>
      <c r="J14" s="120"/>
      <c r="K14" s="120"/>
      <c r="L14" s="120"/>
      <c r="M14" s="121"/>
    </row>
    <row r="15" spans="1:13" ht="15.75" x14ac:dyDescent="0.25">
      <c r="A15" s="174" t="s">
        <v>138</v>
      </c>
      <c r="B15" s="175"/>
      <c r="C15" s="175"/>
      <c r="D15" s="122" t="s">
        <v>162</v>
      </c>
      <c r="E15" s="123"/>
      <c r="F15" s="123"/>
      <c r="G15" s="123"/>
      <c r="H15" s="123"/>
      <c r="I15" s="123"/>
      <c r="J15" s="123"/>
      <c r="K15" s="123"/>
      <c r="L15" s="123"/>
      <c r="M15" s="124"/>
    </row>
    <row r="16" spans="1:13" ht="29.25" customHeight="1" x14ac:dyDescent="0.25">
      <c r="A16" s="176" t="s">
        <v>141</v>
      </c>
      <c r="B16" s="142"/>
      <c r="C16" s="142"/>
      <c r="D16" s="125" t="s">
        <v>163</v>
      </c>
      <c r="E16" s="126"/>
      <c r="F16" s="126"/>
      <c r="G16" s="126"/>
      <c r="H16" s="126"/>
      <c r="I16" s="126"/>
      <c r="J16" s="126"/>
      <c r="K16" s="126"/>
      <c r="L16" s="126"/>
      <c r="M16" s="127"/>
    </row>
    <row r="17" spans="1:13" ht="30" customHeight="1" x14ac:dyDescent="0.25">
      <c r="A17" s="177" t="s">
        <v>165</v>
      </c>
      <c r="B17" s="178"/>
      <c r="C17" s="178"/>
      <c r="D17" s="110" t="s">
        <v>164</v>
      </c>
      <c r="E17" s="111"/>
      <c r="F17" s="111"/>
      <c r="G17" s="111"/>
      <c r="H17" s="111"/>
      <c r="I17" s="111"/>
      <c r="J17" s="111"/>
      <c r="K17" s="111"/>
      <c r="L17" s="111"/>
      <c r="M17" s="128"/>
    </row>
    <row r="18" spans="1:13" ht="16.5" thickBot="1" x14ac:dyDescent="0.3">
      <c r="A18" s="179" t="s">
        <v>142</v>
      </c>
      <c r="B18" s="180"/>
      <c r="C18" s="180"/>
      <c r="D18" s="129" t="s">
        <v>166</v>
      </c>
      <c r="E18" s="130"/>
      <c r="F18" s="130"/>
      <c r="G18" s="130"/>
      <c r="H18" s="130"/>
      <c r="I18" s="130"/>
      <c r="J18" s="130"/>
      <c r="K18" s="130"/>
      <c r="L18" s="130"/>
      <c r="M18" s="131"/>
    </row>
    <row r="19" spans="1:13" ht="19.5" thickBot="1" x14ac:dyDescent="0.35">
      <c r="A19" s="169" t="s">
        <v>138</v>
      </c>
      <c r="B19" s="170"/>
      <c r="C19" s="170"/>
      <c r="D19" s="170"/>
      <c r="E19" s="170"/>
      <c r="F19" s="170"/>
      <c r="G19" s="170"/>
      <c r="H19" s="170"/>
      <c r="I19" s="170"/>
      <c r="J19" s="170"/>
      <c r="K19" s="170"/>
      <c r="L19" s="170"/>
      <c r="M19" s="171"/>
    </row>
    <row r="20" spans="1:13" ht="129.75" customHeight="1" x14ac:dyDescent="0.25">
      <c r="A20" s="181" t="s">
        <v>190</v>
      </c>
      <c r="B20" s="182"/>
      <c r="C20" s="182"/>
      <c r="D20" s="182"/>
      <c r="E20" s="182"/>
      <c r="F20" s="182"/>
      <c r="G20" s="182"/>
      <c r="H20" s="182"/>
      <c r="I20" s="182"/>
      <c r="J20" s="182"/>
      <c r="K20" s="182"/>
      <c r="L20" s="182"/>
      <c r="M20" s="18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10" t="s">
        <v>191</v>
      </c>
      <c r="B27" s="211"/>
      <c r="C27" s="211"/>
      <c r="D27" s="211"/>
      <c r="E27" s="211"/>
      <c r="F27" s="211"/>
      <c r="G27" s="211"/>
      <c r="H27" s="211"/>
      <c r="I27" s="211"/>
      <c r="J27" s="211"/>
      <c r="K27" s="211"/>
      <c r="L27" s="211"/>
      <c r="M27" s="212"/>
    </row>
    <row r="28" spans="1:13" ht="30" customHeight="1" thickBot="1" x14ac:dyDescent="0.3">
      <c r="A28" s="207" t="s">
        <v>187</v>
      </c>
      <c r="B28" s="208"/>
      <c r="C28" s="208"/>
      <c r="D28" s="208"/>
      <c r="E28" s="208"/>
      <c r="F28" s="208"/>
      <c r="G28" s="208"/>
      <c r="H28" s="208"/>
      <c r="I28" s="208"/>
      <c r="J28" s="208"/>
      <c r="K28" s="208"/>
      <c r="L28" s="208"/>
      <c r="M28" s="209"/>
    </row>
    <row r="29" spans="1:13" ht="20.25" customHeight="1" thickBot="1" x14ac:dyDescent="0.3">
      <c r="A29" s="185" t="s">
        <v>188</v>
      </c>
      <c r="B29" s="186"/>
      <c r="C29" s="186"/>
      <c r="D29" s="186" t="s">
        <v>130</v>
      </c>
      <c r="E29" s="186"/>
      <c r="F29" s="186"/>
      <c r="G29" s="186"/>
      <c r="H29" s="186"/>
      <c r="I29" s="186"/>
      <c r="J29" s="186"/>
      <c r="K29" s="186"/>
      <c r="L29" s="186"/>
      <c r="M29" s="187"/>
    </row>
    <row r="30" spans="1:13" s="92" customFormat="1" ht="21" customHeight="1" x14ac:dyDescent="0.25">
      <c r="A30" s="184" t="s">
        <v>61</v>
      </c>
      <c r="B30" s="141"/>
      <c r="C30" s="141"/>
      <c r="D30" s="132" t="s">
        <v>167</v>
      </c>
      <c r="E30" s="133"/>
      <c r="F30" s="133"/>
      <c r="G30" s="133"/>
      <c r="H30" s="133"/>
      <c r="I30" s="133"/>
      <c r="J30" s="133"/>
      <c r="K30" s="133"/>
      <c r="L30" s="133"/>
      <c r="M30" s="134"/>
    </row>
    <row r="31" spans="1:13" s="92" customFormat="1" ht="33.75" customHeight="1" x14ac:dyDescent="0.25">
      <c r="A31" s="167" t="s">
        <v>132</v>
      </c>
      <c r="B31" s="168"/>
      <c r="C31" s="168"/>
      <c r="D31" s="110" t="s">
        <v>168</v>
      </c>
      <c r="E31" s="111"/>
      <c r="F31" s="111"/>
      <c r="G31" s="111"/>
      <c r="H31" s="111"/>
      <c r="I31" s="111"/>
      <c r="J31" s="111"/>
      <c r="K31" s="111"/>
      <c r="L31" s="111"/>
      <c r="M31" s="128"/>
    </row>
    <row r="32" spans="1:13" s="92" customFormat="1" ht="30" customHeight="1" x14ac:dyDescent="0.25">
      <c r="A32" s="167" t="s">
        <v>133</v>
      </c>
      <c r="B32" s="168"/>
      <c r="C32" s="168"/>
      <c r="D32" s="135" t="s">
        <v>169</v>
      </c>
      <c r="E32" s="136"/>
      <c r="F32" s="136"/>
      <c r="G32" s="136"/>
      <c r="H32" s="136"/>
      <c r="I32" s="136"/>
      <c r="J32" s="136"/>
      <c r="K32" s="136"/>
      <c r="L32" s="136"/>
      <c r="M32" s="137"/>
    </row>
    <row r="33" spans="1:13" s="92" customFormat="1" ht="31.5" customHeight="1" x14ac:dyDescent="0.25">
      <c r="A33" s="167" t="s">
        <v>62</v>
      </c>
      <c r="B33" s="168"/>
      <c r="C33" s="168"/>
      <c r="D33" s="135" t="s">
        <v>170</v>
      </c>
      <c r="E33" s="136"/>
      <c r="F33" s="136"/>
      <c r="G33" s="136"/>
      <c r="H33" s="136"/>
      <c r="I33" s="136"/>
      <c r="J33" s="136"/>
      <c r="K33" s="136"/>
      <c r="L33" s="136"/>
      <c r="M33" s="137"/>
    </row>
    <row r="34" spans="1:13" s="92" customFormat="1" ht="30.75" customHeight="1" x14ac:dyDescent="0.25">
      <c r="A34" s="167" t="s">
        <v>134</v>
      </c>
      <c r="B34" s="168"/>
      <c r="C34" s="168"/>
      <c r="D34" s="110" t="s">
        <v>171</v>
      </c>
      <c r="E34" s="111"/>
      <c r="F34" s="111"/>
      <c r="G34" s="111"/>
      <c r="H34" s="111"/>
      <c r="I34" s="111"/>
      <c r="J34" s="111"/>
      <c r="K34" s="111"/>
      <c r="L34" s="111"/>
      <c r="M34" s="128"/>
    </row>
    <row r="35" spans="1:13" s="92" customFormat="1" ht="35.25" customHeight="1" x14ac:dyDescent="0.25">
      <c r="A35" s="167" t="s">
        <v>88</v>
      </c>
      <c r="B35" s="168"/>
      <c r="C35" s="168"/>
      <c r="D35" s="110" t="s">
        <v>172</v>
      </c>
      <c r="E35" s="111"/>
      <c r="F35" s="111"/>
      <c r="G35" s="111"/>
      <c r="H35" s="111"/>
      <c r="I35" s="111"/>
      <c r="J35" s="111"/>
      <c r="K35" s="111"/>
      <c r="L35" s="111"/>
      <c r="M35" s="128"/>
    </row>
    <row r="36" spans="1:13" s="92" customFormat="1" ht="21" customHeight="1" x14ac:dyDescent="0.25">
      <c r="A36" s="167" t="s">
        <v>0</v>
      </c>
      <c r="B36" s="168"/>
      <c r="C36" s="168"/>
      <c r="D36" s="135" t="s">
        <v>173</v>
      </c>
      <c r="E36" s="136"/>
      <c r="F36" s="136"/>
      <c r="G36" s="136"/>
      <c r="H36" s="136"/>
      <c r="I36" s="136"/>
      <c r="J36" s="136"/>
      <c r="K36" s="136"/>
      <c r="L36" s="136"/>
      <c r="M36" s="137"/>
    </row>
    <row r="37" spans="1:13" s="92" customFormat="1" ht="36.75" customHeight="1" x14ac:dyDescent="0.25">
      <c r="A37" s="167" t="s">
        <v>1</v>
      </c>
      <c r="B37" s="168"/>
      <c r="C37" s="168"/>
      <c r="D37" s="110" t="s">
        <v>174</v>
      </c>
      <c r="E37" s="111"/>
      <c r="F37" s="111"/>
      <c r="G37" s="111"/>
      <c r="H37" s="111"/>
      <c r="I37" s="111"/>
      <c r="J37" s="111"/>
      <c r="K37" s="111"/>
      <c r="L37" s="111"/>
      <c r="M37" s="128"/>
    </row>
    <row r="38" spans="1:13" s="92" customFormat="1" ht="35.25" customHeight="1" x14ac:dyDescent="0.25">
      <c r="A38" s="167" t="s">
        <v>2</v>
      </c>
      <c r="B38" s="168"/>
      <c r="C38" s="168"/>
      <c r="D38" s="110" t="s">
        <v>175</v>
      </c>
      <c r="E38" s="111"/>
      <c r="F38" s="111"/>
      <c r="G38" s="111"/>
      <c r="H38" s="111"/>
      <c r="I38" s="111"/>
      <c r="J38" s="111"/>
      <c r="K38" s="111"/>
      <c r="L38" s="111"/>
      <c r="M38" s="128"/>
    </row>
    <row r="39" spans="1:13" s="92" customFormat="1" ht="21" customHeight="1" x14ac:dyDescent="0.25">
      <c r="A39" s="149" t="s">
        <v>1</v>
      </c>
      <c r="B39" s="111"/>
      <c r="C39" s="112"/>
      <c r="D39" s="135" t="s">
        <v>176</v>
      </c>
      <c r="E39" s="136"/>
      <c r="F39" s="136"/>
      <c r="G39" s="136"/>
      <c r="H39" s="136"/>
      <c r="I39" s="136"/>
      <c r="J39" s="136"/>
      <c r="K39" s="136"/>
      <c r="L39" s="136"/>
      <c r="M39" s="137"/>
    </row>
    <row r="40" spans="1:13" s="92" customFormat="1" ht="31.5" customHeight="1" x14ac:dyDescent="0.25">
      <c r="A40" s="149" t="s">
        <v>135</v>
      </c>
      <c r="B40" s="111"/>
      <c r="C40" s="112"/>
      <c r="D40" s="135" t="s">
        <v>177</v>
      </c>
      <c r="E40" s="136"/>
      <c r="F40" s="136"/>
      <c r="G40" s="136"/>
      <c r="H40" s="136"/>
      <c r="I40" s="136"/>
      <c r="J40" s="136"/>
      <c r="K40" s="136"/>
      <c r="L40" s="136"/>
      <c r="M40" s="137"/>
    </row>
    <row r="41" spans="1:13" s="92" customFormat="1" ht="54" customHeight="1" x14ac:dyDescent="0.25">
      <c r="A41" s="149" t="s">
        <v>136</v>
      </c>
      <c r="B41" s="111"/>
      <c r="C41" s="112"/>
      <c r="D41" s="110" t="s">
        <v>189</v>
      </c>
      <c r="E41" s="111"/>
      <c r="F41" s="111"/>
      <c r="G41" s="111"/>
      <c r="H41" s="111"/>
      <c r="I41" s="111"/>
      <c r="J41" s="111"/>
      <c r="K41" s="111"/>
      <c r="L41" s="111"/>
      <c r="M41" s="128"/>
    </row>
    <row r="42" spans="1:13" s="92" customFormat="1" ht="43.5" customHeight="1" thickBot="1" x14ac:dyDescent="0.3">
      <c r="A42" s="150" t="s">
        <v>3</v>
      </c>
      <c r="B42" s="117"/>
      <c r="C42" s="118"/>
      <c r="D42" s="116" t="s">
        <v>178</v>
      </c>
      <c r="E42" s="117"/>
      <c r="F42" s="117"/>
      <c r="G42" s="117"/>
      <c r="H42" s="117"/>
      <c r="I42" s="117"/>
      <c r="J42" s="117"/>
      <c r="K42" s="117"/>
      <c r="L42" s="117"/>
      <c r="M42" s="154"/>
    </row>
    <row r="43" spans="1:13" ht="19.5" thickBot="1" x14ac:dyDescent="0.35">
      <c r="A43" s="151" t="s">
        <v>141</v>
      </c>
      <c r="B43" s="152"/>
      <c r="C43" s="152"/>
      <c r="D43" s="152"/>
      <c r="E43" s="152"/>
      <c r="F43" s="152"/>
      <c r="G43" s="152"/>
      <c r="H43" s="152"/>
      <c r="I43" s="152"/>
      <c r="J43" s="152"/>
      <c r="K43" s="152"/>
      <c r="L43" s="152"/>
      <c r="M43" s="153"/>
    </row>
    <row r="44" spans="1:13" ht="99" customHeight="1" thickBot="1" x14ac:dyDescent="0.3">
      <c r="A44" s="158" t="s">
        <v>196</v>
      </c>
      <c r="B44" s="159"/>
      <c r="C44" s="159"/>
      <c r="D44" s="159"/>
      <c r="E44" s="159"/>
      <c r="F44" s="159"/>
      <c r="G44" s="159"/>
      <c r="H44" s="159"/>
      <c r="I44" s="159"/>
      <c r="J44" s="159"/>
      <c r="K44" s="159"/>
      <c r="L44" s="159"/>
      <c r="M44" s="160"/>
    </row>
    <row r="45" spans="1:13" ht="19.5" thickBot="1" x14ac:dyDescent="0.35">
      <c r="A45" s="155" t="s">
        <v>143</v>
      </c>
      <c r="B45" s="156"/>
      <c r="C45" s="156"/>
      <c r="D45" s="156"/>
      <c r="E45" s="156"/>
      <c r="F45" s="156"/>
      <c r="G45" s="156"/>
      <c r="H45" s="156"/>
      <c r="I45" s="156"/>
      <c r="J45" s="156"/>
      <c r="K45" s="156"/>
      <c r="L45" s="156"/>
      <c r="M45" s="157"/>
    </row>
    <row r="46" spans="1:13" ht="36.75" customHeight="1" x14ac:dyDescent="0.3">
      <c r="A46" s="161" t="s">
        <v>195</v>
      </c>
      <c r="B46" s="162"/>
      <c r="C46" s="162"/>
      <c r="D46" s="162"/>
      <c r="E46" s="162"/>
      <c r="F46" s="162"/>
      <c r="G46" s="162"/>
      <c r="H46" s="162"/>
      <c r="I46" s="162"/>
      <c r="J46" s="162"/>
      <c r="K46" s="162"/>
      <c r="L46" s="162"/>
      <c r="M46" s="163"/>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8" t="s">
        <v>144</v>
      </c>
      <c r="B52" s="139"/>
      <c r="C52" s="139"/>
      <c r="D52" s="139"/>
      <c r="E52" s="139"/>
      <c r="F52" s="139"/>
      <c r="G52" s="139"/>
      <c r="H52" s="139"/>
      <c r="I52" s="139"/>
      <c r="J52" s="139"/>
      <c r="K52" s="139"/>
      <c r="L52" s="139"/>
      <c r="M52" s="140"/>
    </row>
    <row r="53" spans="1:13" ht="91.5" customHeight="1" x14ac:dyDescent="0.25">
      <c r="A53" s="164" t="s">
        <v>197</v>
      </c>
      <c r="B53" s="165"/>
      <c r="C53" s="165"/>
      <c r="D53" s="165"/>
      <c r="E53" s="165"/>
      <c r="F53" s="165"/>
      <c r="G53" s="165"/>
      <c r="H53" s="165"/>
      <c r="I53" s="165"/>
      <c r="J53" s="165"/>
      <c r="K53" s="165"/>
      <c r="L53" s="165"/>
      <c r="M53" s="165"/>
    </row>
    <row r="54" spans="1:13" ht="18.75" x14ac:dyDescent="0.3">
      <c r="A54" s="166" t="s">
        <v>188</v>
      </c>
      <c r="B54" s="166"/>
      <c r="C54" s="166"/>
      <c r="D54" s="166" t="s">
        <v>130</v>
      </c>
      <c r="E54" s="166"/>
      <c r="F54" s="166"/>
      <c r="G54" s="166"/>
      <c r="H54" s="166"/>
      <c r="I54" s="166"/>
      <c r="J54" s="166"/>
      <c r="K54" s="166"/>
      <c r="L54" s="166"/>
      <c r="M54" s="166"/>
    </row>
    <row r="55" spans="1:13" ht="32.25" customHeight="1" x14ac:dyDescent="0.25">
      <c r="A55" s="141" t="s">
        <v>147</v>
      </c>
      <c r="B55" s="141"/>
      <c r="C55" s="141"/>
      <c r="D55" s="113" t="s">
        <v>198</v>
      </c>
      <c r="E55" s="114"/>
      <c r="F55" s="114"/>
      <c r="G55" s="114"/>
      <c r="H55" s="114"/>
      <c r="I55" s="114"/>
      <c r="J55" s="114"/>
      <c r="K55" s="114"/>
      <c r="L55" s="114"/>
      <c r="M55" s="115"/>
    </row>
    <row r="56" spans="1:13" x14ac:dyDescent="0.25">
      <c r="A56" s="142" t="s">
        <v>148</v>
      </c>
      <c r="B56" s="142"/>
      <c r="C56" s="142"/>
      <c r="D56" s="110" t="s">
        <v>199</v>
      </c>
      <c r="E56" s="111"/>
      <c r="F56" s="111"/>
      <c r="G56" s="111"/>
      <c r="H56" s="111"/>
      <c r="I56" s="111"/>
      <c r="J56" s="111"/>
      <c r="K56" s="111"/>
      <c r="L56" s="111"/>
      <c r="M56" s="112"/>
    </row>
    <row r="57" spans="1:13" x14ac:dyDescent="0.25">
      <c r="A57" s="142" t="s">
        <v>149</v>
      </c>
      <c r="B57" s="142"/>
      <c r="C57" s="142"/>
      <c r="D57" s="110" t="s">
        <v>200</v>
      </c>
      <c r="E57" s="111"/>
      <c r="F57" s="111"/>
      <c r="G57" s="111"/>
      <c r="H57" s="111"/>
      <c r="I57" s="111"/>
      <c r="J57" s="111"/>
      <c r="K57" s="111"/>
      <c r="L57" s="111"/>
      <c r="M57" s="112"/>
    </row>
    <row r="58" spans="1:13" x14ac:dyDescent="0.25">
      <c r="A58" s="142" t="s">
        <v>150</v>
      </c>
      <c r="B58" s="142"/>
      <c r="C58" s="142"/>
      <c r="D58" s="110" t="s">
        <v>201</v>
      </c>
      <c r="E58" s="111"/>
      <c r="F58" s="111"/>
      <c r="G58" s="111"/>
      <c r="H58" s="111"/>
      <c r="I58" s="111"/>
      <c r="J58" s="111"/>
      <c r="K58" s="111"/>
      <c r="L58" s="111"/>
      <c r="M58" s="112"/>
    </row>
    <row r="59" spans="1:13" x14ac:dyDescent="0.25">
      <c r="A59" s="143" t="s">
        <v>151</v>
      </c>
      <c r="B59" s="143"/>
      <c r="C59" s="143"/>
      <c r="D59" s="110" t="s">
        <v>202</v>
      </c>
      <c r="E59" s="111"/>
      <c r="F59" s="111"/>
      <c r="G59" s="111"/>
      <c r="H59" s="111"/>
      <c r="I59" s="111"/>
      <c r="J59" s="111"/>
      <c r="K59" s="111"/>
      <c r="L59" s="111"/>
      <c r="M59" s="112"/>
    </row>
    <row r="60" spans="1:13" ht="28.5" customHeight="1" x14ac:dyDescent="0.25">
      <c r="A60" s="116" t="s">
        <v>152</v>
      </c>
      <c r="B60" s="117"/>
      <c r="C60" s="118"/>
      <c r="D60" s="111" t="s">
        <v>205</v>
      </c>
      <c r="E60" s="111"/>
      <c r="F60" s="111"/>
      <c r="G60" s="111"/>
      <c r="H60" s="111"/>
      <c r="I60" s="111"/>
      <c r="J60" s="111"/>
      <c r="K60" s="111"/>
      <c r="L60" s="111"/>
      <c r="M60" s="112"/>
    </row>
    <row r="61" spans="1:13" ht="13.5" customHeight="1" x14ac:dyDescent="0.25">
      <c r="A61" s="145" t="s">
        <v>154</v>
      </c>
      <c r="B61" s="146"/>
      <c r="C61" s="147"/>
      <c r="D61" s="111" t="s">
        <v>204</v>
      </c>
      <c r="E61" s="111"/>
      <c r="F61" s="111"/>
      <c r="G61" s="111"/>
      <c r="H61" s="111"/>
      <c r="I61" s="111"/>
      <c r="J61" s="111"/>
      <c r="K61" s="111"/>
      <c r="L61" s="111"/>
      <c r="M61" s="112"/>
    </row>
    <row r="62" spans="1:13" x14ac:dyDescent="0.25">
      <c r="A62" s="132" t="s">
        <v>153</v>
      </c>
      <c r="B62" s="133"/>
      <c r="C62" s="148"/>
      <c r="D62" s="111" t="s">
        <v>203</v>
      </c>
      <c r="E62" s="111"/>
      <c r="F62" s="111"/>
      <c r="G62" s="111"/>
      <c r="H62" s="111"/>
      <c r="I62" s="111"/>
      <c r="J62" s="111"/>
      <c r="K62" s="111"/>
      <c r="L62" s="111"/>
      <c r="M62" s="112"/>
    </row>
    <row r="63" spans="1:13" ht="43.5" customHeight="1" x14ac:dyDescent="0.25">
      <c r="A63" s="135" t="s">
        <v>116</v>
      </c>
      <c r="B63" s="136"/>
      <c r="C63" s="144"/>
      <c r="D63" s="110" t="s">
        <v>209</v>
      </c>
      <c r="E63" s="111"/>
      <c r="F63" s="111"/>
      <c r="G63" s="111"/>
      <c r="H63" s="111"/>
      <c r="I63" s="111"/>
      <c r="J63" s="111"/>
      <c r="K63" s="111"/>
      <c r="L63" s="111"/>
      <c r="M63" s="112"/>
    </row>
    <row r="64" spans="1:13" ht="41.25" customHeight="1" x14ac:dyDescent="0.25">
      <c r="A64" s="135" t="s">
        <v>0</v>
      </c>
      <c r="B64" s="136"/>
      <c r="C64" s="144"/>
      <c r="D64" s="110" t="s">
        <v>206</v>
      </c>
      <c r="E64" s="111"/>
      <c r="F64" s="111"/>
      <c r="G64" s="111"/>
      <c r="H64" s="111"/>
      <c r="I64" s="111"/>
      <c r="J64" s="111"/>
      <c r="K64" s="111"/>
      <c r="L64" s="111"/>
      <c r="M64" s="112"/>
    </row>
    <row r="65" spans="1:13" ht="41.25" customHeight="1" x14ac:dyDescent="0.25">
      <c r="A65" s="135" t="s">
        <v>155</v>
      </c>
      <c r="B65" s="136"/>
      <c r="C65" s="144"/>
      <c r="D65" s="110" t="s">
        <v>207</v>
      </c>
      <c r="E65" s="111"/>
      <c r="F65" s="111"/>
      <c r="G65" s="111"/>
      <c r="H65" s="111"/>
      <c r="I65" s="111"/>
      <c r="J65" s="111"/>
      <c r="K65" s="111"/>
      <c r="L65" s="111"/>
      <c r="M65" s="112"/>
    </row>
    <row r="66" spans="1:13" ht="50.25" customHeight="1" x14ac:dyDescent="0.25">
      <c r="A66" s="110" t="s">
        <v>156</v>
      </c>
      <c r="B66" s="111"/>
      <c r="C66" s="112"/>
      <c r="D66" s="110" t="s">
        <v>208</v>
      </c>
      <c r="E66" s="111"/>
      <c r="F66" s="111"/>
      <c r="G66" s="111"/>
      <c r="H66" s="111"/>
      <c r="I66" s="111"/>
      <c r="J66" s="111"/>
      <c r="K66" s="111"/>
      <c r="L66" s="111"/>
      <c r="M66" s="112"/>
    </row>
    <row r="67" spans="1:13" ht="30.75" customHeight="1" x14ac:dyDescent="0.25">
      <c r="A67" s="135" t="s">
        <v>1</v>
      </c>
      <c r="B67" s="136"/>
      <c r="C67" s="144"/>
      <c r="D67" s="110" t="s">
        <v>210</v>
      </c>
      <c r="E67" s="111"/>
      <c r="F67" s="111"/>
      <c r="G67" s="111"/>
      <c r="H67" s="111"/>
      <c r="I67" s="111"/>
      <c r="J67" s="111"/>
      <c r="K67" s="111"/>
      <c r="L67" s="111"/>
      <c r="M67" s="112"/>
    </row>
    <row r="68" spans="1:13" x14ac:dyDescent="0.25">
      <c r="A68" s="135" t="s">
        <v>157</v>
      </c>
      <c r="B68" s="136"/>
      <c r="C68" s="144"/>
      <c r="D68" s="110" t="s">
        <v>211</v>
      </c>
      <c r="E68" s="111"/>
      <c r="F68" s="111"/>
      <c r="G68" s="111"/>
      <c r="H68" s="111"/>
      <c r="I68" s="111"/>
      <c r="J68" s="111"/>
      <c r="K68" s="111"/>
      <c r="L68" s="111"/>
      <c r="M68" s="112"/>
    </row>
    <row r="69" spans="1:13" x14ac:dyDescent="0.25">
      <c r="A69" s="135" t="s">
        <v>158</v>
      </c>
      <c r="B69" s="136"/>
      <c r="C69" s="144"/>
      <c r="D69" s="110" t="s">
        <v>212</v>
      </c>
      <c r="E69" s="111"/>
      <c r="F69" s="111"/>
      <c r="G69" s="111"/>
      <c r="H69" s="111"/>
      <c r="I69" s="111"/>
      <c r="J69" s="111"/>
      <c r="K69" s="111"/>
      <c r="L69" s="111"/>
      <c r="M69" s="112"/>
    </row>
    <row r="70" spans="1:13" x14ac:dyDescent="0.25">
      <c r="A70" s="135" t="s">
        <v>114</v>
      </c>
      <c r="B70" s="136"/>
      <c r="C70" s="144"/>
      <c r="D70" s="110" t="s">
        <v>213</v>
      </c>
      <c r="E70" s="111"/>
      <c r="F70" s="111"/>
      <c r="G70" s="111"/>
      <c r="H70" s="111"/>
      <c r="I70" s="111"/>
      <c r="J70" s="111"/>
      <c r="K70" s="111"/>
      <c r="L70" s="111"/>
      <c r="M70" s="112"/>
    </row>
    <row r="71" spans="1:13" x14ac:dyDescent="0.25">
      <c r="A71" s="135" t="s">
        <v>115</v>
      </c>
      <c r="B71" s="136"/>
      <c r="C71" s="144"/>
      <c r="D71" s="110" t="s">
        <v>214</v>
      </c>
      <c r="E71" s="111"/>
      <c r="F71" s="111"/>
      <c r="G71" s="111"/>
      <c r="H71" s="111"/>
      <c r="I71" s="111"/>
      <c r="J71" s="111"/>
      <c r="K71" s="111"/>
      <c r="L71" s="111"/>
      <c r="M71" s="112"/>
    </row>
    <row r="72" spans="1:13" x14ac:dyDescent="0.25">
      <c r="A72" s="135" t="s">
        <v>159</v>
      </c>
      <c r="B72" s="136"/>
      <c r="C72" s="144"/>
      <c r="D72" s="110" t="s">
        <v>215</v>
      </c>
      <c r="E72" s="111"/>
      <c r="F72" s="111"/>
      <c r="G72" s="111"/>
      <c r="H72" s="111"/>
      <c r="I72" s="111"/>
      <c r="J72" s="111"/>
      <c r="K72" s="111"/>
      <c r="L72" s="111"/>
      <c r="M72" s="112"/>
    </row>
    <row r="73" spans="1:13" x14ac:dyDescent="0.25">
      <c r="A73" s="135" t="s">
        <v>160</v>
      </c>
      <c r="B73" s="136"/>
      <c r="C73" s="144"/>
      <c r="D73" s="110" t="s">
        <v>216</v>
      </c>
      <c r="E73" s="111"/>
      <c r="F73" s="111"/>
      <c r="G73" s="111"/>
      <c r="H73" s="111"/>
      <c r="I73" s="111"/>
      <c r="J73" s="111"/>
      <c r="K73" s="111"/>
      <c r="L73" s="111"/>
      <c r="M73" s="112"/>
    </row>
    <row r="74" spans="1:13" x14ac:dyDescent="0.25">
      <c r="A74" s="135" t="s">
        <v>217</v>
      </c>
      <c r="B74" s="136"/>
      <c r="C74" s="144"/>
      <c r="D74" s="110" t="s">
        <v>218</v>
      </c>
      <c r="E74" s="111"/>
      <c r="F74" s="111"/>
      <c r="G74" s="111"/>
      <c r="H74" s="111"/>
      <c r="I74" s="111"/>
      <c r="J74" s="111"/>
      <c r="K74" s="111"/>
      <c r="L74" s="111"/>
      <c r="M74" s="112"/>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D71" zoomScaleNormal="100" workbookViewId="0">
      <selection activeCell="J69" sqref="J69"/>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8"/>
      <c r="C3" s="229"/>
      <c r="D3" s="229"/>
      <c r="E3" s="224" t="s">
        <v>107</v>
      </c>
      <c r="F3" s="224"/>
      <c r="G3" s="224"/>
      <c r="H3" s="224"/>
      <c r="I3" s="224"/>
      <c r="J3" s="225"/>
    </row>
    <row r="4" spans="1:10" s="8" customFormat="1" ht="26.25" customHeight="1" x14ac:dyDescent="0.35">
      <c r="A4" s="49"/>
      <c r="B4" s="230"/>
      <c r="C4" s="231"/>
      <c r="D4" s="231"/>
      <c r="E4" s="226" t="s">
        <v>77</v>
      </c>
      <c r="F4" s="226"/>
      <c r="G4" s="226"/>
      <c r="H4" s="226"/>
      <c r="I4" s="226"/>
      <c r="J4" s="227"/>
    </row>
    <row r="5" spans="1:10" s="8" customFormat="1" ht="33" customHeight="1" x14ac:dyDescent="0.25">
      <c r="A5" s="49"/>
      <c r="B5" s="223" t="s">
        <v>61</v>
      </c>
      <c r="C5" s="223"/>
      <c r="D5" s="223"/>
      <c r="E5" s="28" t="s">
        <v>219</v>
      </c>
      <c r="F5" s="28"/>
      <c r="G5" s="35" t="s">
        <v>85</v>
      </c>
      <c r="H5" s="105">
        <v>44602</v>
      </c>
      <c r="I5" s="236" t="s">
        <v>88</v>
      </c>
      <c r="J5" s="236"/>
    </row>
    <row r="6" spans="1:10" s="8" customFormat="1" ht="30.75" customHeight="1" x14ac:dyDescent="0.25">
      <c r="A6" s="49"/>
      <c r="B6" s="223" t="s">
        <v>120</v>
      </c>
      <c r="C6" s="223"/>
      <c r="D6" s="223"/>
      <c r="E6" s="28">
        <v>254003000445</v>
      </c>
      <c r="F6" s="28"/>
      <c r="G6" s="71" t="s">
        <v>62</v>
      </c>
      <c r="H6" s="28" t="s">
        <v>230</v>
      </c>
      <c r="I6" s="241">
        <f>IF(SUM(I9:I69)=0,"",AVERAGE(I9:I69))</f>
        <v>74.426229508196727</v>
      </c>
      <c r="J6" s="241"/>
    </row>
    <row r="7" spans="1:10" s="8" customFormat="1" ht="17.25" customHeight="1" x14ac:dyDescent="0.25">
      <c r="A7" s="49"/>
      <c r="B7" s="223" t="s">
        <v>86</v>
      </c>
      <c r="C7" s="223"/>
      <c r="D7" s="223"/>
      <c r="E7" s="242" t="s">
        <v>231</v>
      </c>
      <c r="F7" s="243"/>
      <c r="G7" s="243"/>
      <c r="H7" s="244"/>
      <c r="I7" s="241"/>
      <c r="J7" s="241"/>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6" t="s">
        <v>4</v>
      </c>
      <c r="C9" s="64" t="s">
        <v>4</v>
      </c>
      <c r="D9" s="245">
        <f>IF(SUM(G9:G27)=0,"",AVERAGE(G9:G27))</f>
        <v>76</v>
      </c>
      <c r="E9" s="32" t="s">
        <v>6</v>
      </c>
      <c r="F9" s="67" t="s">
        <v>6</v>
      </c>
      <c r="G9" s="29">
        <f>IF(SUM(I9:I9)=0,"",AVERAGE(I9:I9))</f>
        <v>80</v>
      </c>
      <c r="H9" s="37" t="s">
        <v>92</v>
      </c>
      <c r="I9" s="30">
        <v>80</v>
      </c>
      <c r="J9" s="31"/>
    </row>
    <row r="10" spans="1:10" s="8" customFormat="1" ht="51" customHeight="1" x14ac:dyDescent="0.25">
      <c r="A10" s="63" t="str">
        <f>IF(I10&lt;61,MAX($A$8:A9)+1,"")</f>
        <v/>
      </c>
      <c r="B10" s="217"/>
      <c r="C10" s="64" t="s">
        <v>4</v>
      </c>
      <c r="D10" s="246"/>
      <c r="E10" s="219" t="s">
        <v>43</v>
      </c>
      <c r="F10" s="68" t="s">
        <v>43</v>
      </c>
      <c r="G10" s="235">
        <f>IF(SUM(I10:I12)=0,"",AVERAGE(I10:I12))</f>
        <v>73.333333333333329</v>
      </c>
      <c r="H10" s="37" t="s">
        <v>89</v>
      </c>
      <c r="I10" s="30">
        <v>80</v>
      </c>
      <c r="J10" s="31"/>
    </row>
    <row r="11" spans="1:10" s="8" customFormat="1" ht="93" customHeight="1" x14ac:dyDescent="0.25">
      <c r="A11" s="63" t="str">
        <f>IF(I11&lt;61,MAX($A$8:A10)+1,"")</f>
        <v/>
      </c>
      <c r="B11" s="217"/>
      <c r="C11" s="64" t="s">
        <v>4</v>
      </c>
      <c r="D11" s="246"/>
      <c r="E11" s="219"/>
      <c r="F11" s="68" t="s">
        <v>43</v>
      </c>
      <c r="G11" s="233"/>
      <c r="H11" s="37" t="s">
        <v>44</v>
      </c>
      <c r="I11" s="30">
        <v>70</v>
      </c>
      <c r="J11" s="31"/>
    </row>
    <row r="12" spans="1:10" s="8" customFormat="1" ht="32.25" customHeight="1" x14ac:dyDescent="0.25">
      <c r="A12" s="63" t="str">
        <f>IF(I12&lt;61,MAX($A$8:A11)+1,"")</f>
        <v/>
      </c>
      <c r="B12" s="217"/>
      <c r="C12" s="64" t="s">
        <v>4</v>
      </c>
      <c r="D12" s="246"/>
      <c r="E12" s="219"/>
      <c r="F12" s="68" t="s">
        <v>43</v>
      </c>
      <c r="G12" s="234"/>
      <c r="H12" s="37" t="s">
        <v>90</v>
      </c>
      <c r="I12" s="30">
        <v>70</v>
      </c>
      <c r="J12" s="31"/>
    </row>
    <row r="13" spans="1:10" s="8" customFormat="1" ht="45" customHeight="1" x14ac:dyDescent="0.25">
      <c r="A13" s="63" t="str">
        <f>IF(I13&lt;61,MAX($A$8:A12)+1,"")</f>
        <v/>
      </c>
      <c r="B13" s="217"/>
      <c r="C13" s="64" t="s">
        <v>4</v>
      </c>
      <c r="D13" s="246"/>
      <c r="E13" s="219" t="s">
        <v>45</v>
      </c>
      <c r="F13" s="68" t="s">
        <v>45</v>
      </c>
      <c r="G13" s="235">
        <f>IF(SUM(I13:I14)=0,"",AVERAGE(I13:I14))</f>
        <v>70</v>
      </c>
      <c r="H13" s="37" t="s">
        <v>10</v>
      </c>
      <c r="I13" s="30">
        <v>70</v>
      </c>
      <c r="J13" s="31"/>
    </row>
    <row r="14" spans="1:10" s="8" customFormat="1" ht="30.75" customHeight="1" x14ac:dyDescent="0.25">
      <c r="A14" s="63" t="str">
        <f>IF(I14&lt;61,MAX($A$8:A13)+1,"")</f>
        <v/>
      </c>
      <c r="B14" s="217"/>
      <c r="C14" s="64" t="s">
        <v>4</v>
      </c>
      <c r="D14" s="246"/>
      <c r="E14" s="219"/>
      <c r="F14" s="68" t="s">
        <v>45</v>
      </c>
      <c r="G14" s="234"/>
      <c r="H14" s="37" t="s">
        <v>93</v>
      </c>
      <c r="I14" s="30">
        <v>70</v>
      </c>
      <c r="J14" s="31"/>
    </row>
    <row r="15" spans="1:10" s="8" customFormat="1" ht="48" customHeight="1" x14ac:dyDescent="0.25">
      <c r="A15" s="63" t="str">
        <f>IF(I15&lt;61,MAX($A$8:A14)+1,"")</f>
        <v/>
      </c>
      <c r="B15" s="217"/>
      <c r="C15" s="64" t="s">
        <v>4</v>
      </c>
      <c r="D15" s="246"/>
      <c r="E15" s="219" t="s">
        <v>46</v>
      </c>
      <c r="F15" s="68" t="s">
        <v>46</v>
      </c>
      <c r="G15" s="232">
        <f>IF(SUM(I15:I20)=0,"",AVERAGE(I15:I20))</f>
        <v>76.666666666666671</v>
      </c>
      <c r="H15" s="37" t="s">
        <v>47</v>
      </c>
      <c r="I15" s="30">
        <v>80</v>
      </c>
      <c r="J15" s="31"/>
    </row>
    <row r="16" spans="1:10" s="8" customFormat="1" ht="44.25" customHeight="1" x14ac:dyDescent="0.25">
      <c r="A16" s="63" t="str">
        <f>IF(I16&lt;61,MAX($A$8:A15)+1,"")</f>
        <v/>
      </c>
      <c r="B16" s="217"/>
      <c r="C16" s="64" t="s">
        <v>4</v>
      </c>
      <c r="D16" s="246"/>
      <c r="E16" s="219"/>
      <c r="F16" s="68" t="s">
        <v>46</v>
      </c>
      <c r="G16" s="233"/>
      <c r="H16" s="37" t="s">
        <v>7</v>
      </c>
      <c r="I16" s="30">
        <v>70</v>
      </c>
      <c r="J16" s="31"/>
    </row>
    <row r="17" spans="1:10" s="8" customFormat="1" ht="45" customHeight="1" x14ac:dyDescent="0.25">
      <c r="A17" s="63" t="str">
        <f>IF(I17&lt;61,MAX($A$8:A16)+1,"")</f>
        <v/>
      </c>
      <c r="B17" s="217"/>
      <c r="C17" s="64" t="s">
        <v>4</v>
      </c>
      <c r="D17" s="246"/>
      <c r="E17" s="219"/>
      <c r="F17" s="68" t="s">
        <v>46</v>
      </c>
      <c r="G17" s="233"/>
      <c r="H17" s="38" t="s">
        <v>94</v>
      </c>
      <c r="I17" s="30">
        <v>80</v>
      </c>
      <c r="J17" s="31"/>
    </row>
    <row r="18" spans="1:10" s="8" customFormat="1" ht="60" customHeight="1" x14ac:dyDescent="0.25">
      <c r="A18" s="63" t="str">
        <f>IF(I18&lt;61,MAX($A$8:A17)+1,"")</f>
        <v/>
      </c>
      <c r="B18" s="217"/>
      <c r="C18" s="64" t="s">
        <v>4</v>
      </c>
      <c r="D18" s="246"/>
      <c r="E18" s="219"/>
      <c r="F18" s="68" t="s">
        <v>46</v>
      </c>
      <c r="G18" s="233"/>
      <c r="H18" s="37" t="s">
        <v>91</v>
      </c>
      <c r="I18" s="30">
        <v>70</v>
      </c>
      <c r="J18" s="31"/>
    </row>
    <row r="19" spans="1:10" s="8" customFormat="1" ht="48" customHeight="1" x14ac:dyDescent="0.25">
      <c r="A19" s="63" t="str">
        <f>IF(I19&lt;61,MAX($A$8:A18)+1,"")</f>
        <v/>
      </c>
      <c r="B19" s="217"/>
      <c r="C19" s="64" t="s">
        <v>4</v>
      </c>
      <c r="D19" s="246"/>
      <c r="E19" s="219"/>
      <c r="F19" s="68" t="s">
        <v>46</v>
      </c>
      <c r="G19" s="233"/>
      <c r="H19" s="37" t="s">
        <v>95</v>
      </c>
      <c r="I19" s="30">
        <v>80</v>
      </c>
      <c r="J19" s="31"/>
    </row>
    <row r="20" spans="1:10" s="8" customFormat="1" ht="30" customHeight="1" x14ac:dyDescent="0.25">
      <c r="A20" s="63" t="str">
        <f>IF(I20&lt;61,MAX($A$8:A19)+1,"")</f>
        <v/>
      </c>
      <c r="B20" s="217"/>
      <c r="C20" s="64" t="s">
        <v>4</v>
      </c>
      <c r="D20" s="246"/>
      <c r="E20" s="219"/>
      <c r="F20" s="68" t="s">
        <v>46</v>
      </c>
      <c r="G20" s="234"/>
      <c r="H20" s="37" t="s">
        <v>11</v>
      </c>
      <c r="I20" s="30">
        <v>80</v>
      </c>
      <c r="J20" s="31"/>
    </row>
    <row r="21" spans="1:10" s="8" customFormat="1" ht="31.5" customHeight="1" x14ac:dyDescent="0.25">
      <c r="A21" s="63" t="str">
        <f>IF(I21&lt;61,MAX($A$8:A20)+1,"")</f>
        <v/>
      </c>
      <c r="B21" s="217"/>
      <c r="C21" s="64" t="s">
        <v>4</v>
      </c>
      <c r="D21" s="246"/>
      <c r="E21" s="219" t="s">
        <v>48</v>
      </c>
      <c r="F21" s="68" t="s">
        <v>48</v>
      </c>
      <c r="G21" s="232">
        <f>IF(SUM(I21:I27)=0,"",AVERAGE(I21:I27))</f>
        <v>80</v>
      </c>
      <c r="H21" s="37" t="s">
        <v>12</v>
      </c>
      <c r="I21" s="30">
        <v>80</v>
      </c>
      <c r="J21" s="31"/>
    </row>
    <row r="22" spans="1:10" s="8" customFormat="1" ht="41.25" customHeight="1" x14ac:dyDescent="0.25">
      <c r="A22" s="63" t="str">
        <f>IF(I22&lt;61,MAX($A$8:A21)+1,"")</f>
        <v/>
      </c>
      <c r="B22" s="217"/>
      <c r="C22" s="64" t="s">
        <v>4</v>
      </c>
      <c r="D22" s="246"/>
      <c r="E22" s="219"/>
      <c r="F22" s="68" t="s">
        <v>48</v>
      </c>
      <c r="G22" s="232"/>
      <c r="H22" s="37" t="s">
        <v>96</v>
      </c>
      <c r="I22" s="30">
        <v>80</v>
      </c>
      <c r="J22" s="31"/>
    </row>
    <row r="23" spans="1:10" s="8" customFormat="1" ht="59.25" customHeight="1" x14ac:dyDescent="0.25">
      <c r="A23" s="63" t="str">
        <f>IF(I23&lt;61,MAX($A$8:A22)+1,"")</f>
        <v/>
      </c>
      <c r="B23" s="217"/>
      <c r="C23" s="64" t="s">
        <v>4</v>
      </c>
      <c r="D23" s="246"/>
      <c r="E23" s="219"/>
      <c r="F23" s="68" t="s">
        <v>48</v>
      </c>
      <c r="G23" s="232"/>
      <c r="H23" s="37" t="s">
        <v>14</v>
      </c>
      <c r="I23" s="30">
        <v>70</v>
      </c>
      <c r="J23" s="31"/>
    </row>
    <row r="24" spans="1:10" s="8" customFormat="1" ht="44.25" customHeight="1" x14ac:dyDescent="0.25">
      <c r="A24" s="63" t="str">
        <f>IF(I24&lt;61,MAX($A$8:A23)+1,"")</f>
        <v/>
      </c>
      <c r="B24" s="217"/>
      <c r="C24" s="64" t="s">
        <v>4</v>
      </c>
      <c r="D24" s="246"/>
      <c r="E24" s="219"/>
      <c r="F24" s="68" t="s">
        <v>48</v>
      </c>
      <c r="G24" s="232"/>
      <c r="H24" s="37" t="s">
        <v>8</v>
      </c>
      <c r="I24" s="30">
        <v>80</v>
      </c>
      <c r="J24" s="31"/>
    </row>
    <row r="25" spans="1:10" s="8" customFormat="1" ht="33.75" customHeight="1" x14ac:dyDescent="0.25">
      <c r="A25" s="63" t="str">
        <f>IF(I25&lt;61,MAX($A$8:A24)+1,"")</f>
        <v/>
      </c>
      <c r="B25" s="217"/>
      <c r="C25" s="64" t="s">
        <v>4</v>
      </c>
      <c r="D25" s="246"/>
      <c r="E25" s="219"/>
      <c r="F25" s="68" t="s">
        <v>48</v>
      </c>
      <c r="G25" s="232"/>
      <c r="H25" s="37" t="s">
        <v>13</v>
      </c>
      <c r="I25" s="30">
        <v>70</v>
      </c>
      <c r="J25" s="31"/>
    </row>
    <row r="26" spans="1:10" s="8" customFormat="1" ht="35.25" customHeight="1" x14ac:dyDescent="0.25">
      <c r="A26" s="63" t="str">
        <f>IF(I26&lt;61,MAX($A$8:A25)+1,"")</f>
        <v/>
      </c>
      <c r="B26" s="217"/>
      <c r="C26" s="64" t="s">
        <v>4</v>
      </c>
      <c r="D26" s="246"/>
      <c r="E26" s="219"/>
      <c r="F26" s="68" t="s">
        <v>48</v>
      </c>
      <c r="G26" s="232"/>
      <c r="H26" s="37" t="s">
        <v>49</v>
      </c>
      <c r="I26" s="30">
        <v>90</v>
      </c>
      <c r="J26" s="31"/>
    </row>
    <row r="27" spans="1:10" s="8" customFormat="1" ht="75" customHeight="1" x14ac:dyDescent="0.25">
      <c r="A27" s="63" t="str">
        <f>IF(I27&lt;61,MAX($A$8:A26)+1,"")</f>
        <v/>
      </c>
      <c r="B27" s="218"/>
      <c r="C27" s="64" t="s">
        <v>4</v>
      </c>
      <c r="D27" s="247"/>
      <c r="E27" s="219"/>
      <c r="F27" s="68" t="s">
        <v>48</v>
      </c>
      <c r="G27" s="232"/>
      <c r="H27" s="37" t="s">
        <v>15</v>
      </c>
      <c r="I27" s="30">
        <v>90</v>
      </c>
      <c r="J27" s="31"/>
    </row>
    <row r="28" spans="1:10" s="8" customFormat="1" ht="31.5" customHeight="1" x14ac:dyDescent="0.25">
      <c r="A28" s="63" t="str">
        <f>IF(I28&lt;61,MAX($A$8:A27)+1,"")</f>
        <v/>
      </c>
      <c r="B28" s="255" t="s">
        <v>5</v>
      </c>
      <c r="C28" s="65" t="s">
        <v>5</v>
      </c>
      <c r="D28" s="251">
        <f>IF(SUM(I28:I54)=0,"",AVERAGE(I28:I55))</f>
        <v>72.5</v>
      </c>
      <c r="E28" s="213" t="s">
        <v>50</v>
      </c>
      <c r="F28" s="69" t="s">
        <v>50</v>
      </c>
      <c r="G28" s="232">
        <f>IF(SUM(I28:I34)=0,"",AVERAGE(I28:I34))</f>
        <v>74.285714285714292</v>
      </c>
      <c r="H28" s="37" t="s">
        <v>42</v>
      </c>
      <c r="I28" s="30">
        <v>80</v>
      </c>
      <c r="J28" s="31"/>
    </row>
    <row r="29" spans="1:10" s="8" customFormat="1" ht="33.75" customHeight="1" x14ac:dyDescent="0.25">
      <c r="A29" s="63" t="str">
        <f>IF(I29&lt;61,MAX($A$8:A28)+1,"")</f>
        <v/>
      </c>
      <c r="B29" s="256"/>
      <c r="C29" s="65" t="s">
        <v>5</v>
      </c>
      <c r="D29" s="239"/>
      <c r="E29" s="214"/>
      <c r="F29" s="69" t="s">
        <v>50</v>
      </c>
      <c r="G29" s="232"/>
      <c r="H29" s="37" t="s">
        <v>16</v>
      </c>
      <c r="I29" s="30">
        <v>80</v>
      </c>
      <c r="J29" s="31"/>
    </row>
    <row r="30" spans="1:10" s="8" customFormat="1" ht="45.75" customHeight="1" x14ac:dyDescent="0.25">
      <c r="A30" s="63" t="str">
        <f>IF(I30&lt;61,MAX($A$8:A29)+1,"")</f>
        <v/>
      </c>
      <c r="B30" s="256"/>
      <c r="C30" s="65" t="s">
        <v>5</v>
      </c>
      <c r="D30" s="239"/>
      <c r="E30" s="214"/>
      <c r="F30" s="69" t="s">
        <v>50</v>
      </c>
      <c r="G30" s="232"/>
      <c r="H30" s="37" t="s">
        <v>97</v>
      </c>
      <c r="I30" s="30">
        <v>70</v>
      </c>
      <c r="J30" s="31"/>
    </row>
    <row r="31" spans="1:10" s="8" customFormat="1" ht="39" customHeight="1" x14ac:dyDescent="0.25">
      <c r="A31" s="63" t="str">
        <f>IF(I31&lt;61,MAX($A$8:A30)+1,"")</f>
        <v/>
      </c>
      <c r="B31" s="256"/>
      <c r="C31" s="65" t="s">
        <v>5</v>
      </c>
      <c r="D31" s="239"/>
      <c r="E31" s="214"/>
      <c r="F31" s="69" t="s">
        <v>50</v>
      </c>
      <c r="G31" s="232"/>
      <c r="H31" s="37" t="s">
        <v>17</v>
      </c>
      <c r="I31" s="30">
        <v>70</v>
      </c>
      <c r="J31" s="31"/>
    </row>
    <row r="32" spans="1:10" s="8" customFormat="1" ht="47.25" customHeight="1" x14ac:dyDescent="0.25">
      <c r="A32" s="63" t="str">
        <f>IF(I32&lt;61,MAX($A$8:A31)+1,"")</f>
        <v/>
      </c>
      <c r="B32" s="256"/>
      <c r="C32" s="65" t="s">
        <v>5</v>
      </c>
      <c r="D32" s="239"/>
      <c r="E32" s="214"/>
      <c r="F32" s="69" t="s">
        <v>50</v>
      </c>
      <c r="G32" s="232"/>
      <c r="H32" s="37" t="s">
        <v>18</v>
      </c>
      <c r="I32" s="30">
        <v>70</v>
      </c>
      <c r="J32" s="31"/>
    </row>
    <row r="33" spans="1:10" s="8" customFormat="1" ht="50.25" customHeight="1" x14ac:dyDescent="0.25">
      <c r="A33" s="63" t="str">
        <f>IF(I33&lt;61,MAX($A$8:A32)+1,"")</f>
        <v/>
      </c>
      <c r="B33" s="256"/>
      <c r="C33" s="65" t="s">
        <v>5</v>
      </c>
      <c r="D33" s="239"/>
      <c r="E33" s="214"/>
      <c r="F33" s="69" t="s">
        <v>50</v>
      </c>
      <c r="G33" s="232"/>
      <c r="H33" s="37" t="s">
        <v>52</v>
      </c>
      <c r="I33" s="30">
        <v>70</v>
      </c>
      <c r="J33" s="31"/>
    </row>
    <row r="34" spans="1:10" s="8" customFormat="1" ht="45" customHeight="1" x14ac:dyDescent="0.25">
      <c r="A34" s="63" t="str">
        <f>IF(I34&lt;61,MAX($A$8:A33)+1,"")</f>
        <v/>
      </c>
      <c r="B34" s="256"/>
      <c r="C34" s="65" t="s">
        <v>5</v>
      </c>
      <c r="D34" s="239"/>
      <c r="E34" s="215"/>
      <c r="F34" s="69" t="s">
        <v>50</v>
      </c>
      <c r="G34" s="232"/>
      <c r="H34" s="37" t="s">
        <v>19</v>
      </c>
      <c r="I34" s="30">
        <v>80</v>
      </c>
      <c r="J34" s="31"/>
    </row>
    <row r="35" spans="1:10" s="8" customFormat="1" ht="25.5" customHeight="1" x14ac:dyDescent="0.25">
      <c r="A35" s="63" t="str">
        <f>IF(I35&lt;61,MAX($A$8:A34)+1,"")</f>
        <v/>
      </c>
      <c r="B35" s="256"/>
      <c r="C35" s="65" t="s">
        <v>5</v>
      </c>
      <c r="D35" s="239"/>
      <c r="E35" s="213" t="s">
        <v>51</v>
      </c>
      <c r="F35" s="69" t="s">
        <v>51</v>
      </c>
      <c r="G35" s="232">
        <f>IF(SUM(I35,I37)=0,"",AVERAGE(I35:I37))</f>
        <v>80</v>
      </c>
      <c r="H35" s="37" t="s">
        <v>20</v>
      </c>
      <c r="I35" s="30">
        <v>80</v>
      </c>
      <c r="J35" s="31"/>
    </row>
    <row r="36" spans="1:10" s="8" customFormat="1" ht="46.5" customHeight="1" x14ac:dyDescent="0.25">
      <c r="A36" s="63" t="str">
        <f>IF(I36&lt;61,MAX($A$8:A35)+1,"")</f>
        <v/>
      </c>
      <c r="B36" s="256"/>
      <c r="C36" s="65" t="s">
        <v>5</v>
      </c>
      <c r="D36" s="239"/>
      <c r="E36" s="214"/>
      <c r="F36" s="69" t="s">
        <v>51</v>
      </c>
      <c r="G36" s="232"/>
      <c r="H36" s="37" t="s">
        <v>53</v>
      </c>
      <c r="I36" s="30">
        <v>80</v>
      </c>
      <c r="J36" s="31"/>
    </row>
    <row r="37" spans="1:10" s="8" customFormat="1" ht="40.5" customHeight="1" x14ac:dyDescent="0.25">
      <c r="A37" s="63" t="str">
        <f>IF(I37&lt;61,MAX($A$8:A36)+1,"")</f>
        <v/>
      </c>
      <c r="B37" s="256"/>
      <c r="C37" s="65" t="s">
        <v>5</v>
      </c>
      <c r="D37" s="239"/>
      <c r="E37" s="215"/>
      <c r="F37" s="69" t="s">
        <v>51</v>
      </c>
      <c r="G37" s="232"/>
      <c r="H37" s="37" t="s">
        <v>98</v>
      </c>
      <c r="I37" s="30">
        <v>80</v>
      </c>
      <c r="J37" s="31"/>
    </row>
    <row r="38" spans="1:10" s="8" customFormat="1" ht="37.5" customHeight="1" x14ac:dyDescent="0.25">
      <c r="A38" s="63" t="str">
        <f>IF(I38&lt;61,MAX($A$8:A37)+1,"")</f>
        <v/>
      </c>
      <c r="B38" s="256"/>
      <c r="C38" s="65" t="s">
        <v>5</v>
      </c>
      <c r="D38" s="239"/>
      <c r="E38" s="213" t="s">
        <v>54</v>
      </c>
      <c r="F38" s="69" t="s">
        <v>54</v>
      </c>
      <c r="G38" s="232">
        <f>IF(SUM(I38:I40)=0,"",AVERAGE(I38:I40))</f>
        <v>73.333333333333329</v>
      </c>
      <c r="H38" s="37" t="s">
        <v>21</v>
      </c>
      <c r="I38" s="30">
        <v>70</v>
      </c>
      <c r="J38" s="31"/>
    </row>
    <row r="39" spans="1:10" s="8" customFormat="1" ht="36" customHeight="1" x14ac:dyDescent="0.25">
      <c r="A39" s="63" t="str">
        <f>IF(I39&lt;61,MAX($A$8:A38)+1,"")</f>
        <v/>
      </c>
      <c r="B39" s="256"/>
      <c r="C39" s="65" t="s">
        <v>5</v>
      </c>
      <c r="D39" s="239"/>
      <c r="E39" s="214"/>
      <c r="F39" s="69" t="s">
        <v>54</v>
      </c>
      <c r="G39" s="232"/>
      <c r="H39" s="37" t="s">
        <v>9</v>
      </c>
      <c r="I39" s="30">
        <v>70</v>
      </c>
      <c r="J39" s="31"/>
    </row>
    <row r="40" spans="1:10" s="8" customFormat="1" ht="51" customHeight="1" x14ac:dyDescent="0.25">
      <c r="A40" s="63" t="str">
        <f>IF(I40&lt;61,MAX($A$8:A39)+1,"")</f>
        <v/>
      </c>
      <c r="B40" s="256"/>
      <c r="C40" s="65" t="s">
        <v>5</v>
      </c>
      <c r="D40" s="239"/>
      <c r="E40" s="215"/>
      <c r="F40" s="69" t="s">
        <v>54</v>
      </c>
      <c r="G40" s="232"/>
      <c r="H40" s="37" t="s">
        <v>22</v>
      </c>
      <c r="I40" s="30">
        <v>80</v>
      </c>
      <c r="J40" s="31"/>
    </row>
    <row r="41" spans="1:10" s="8" customFormat="1" ht="57.75" customHeight="1" x14ac:dyDescent="0.25">
      <c r="A41" s="63" t="str">
        <f>IF(I41&lt;61,MAX($A$8:A40)+1,"")</f>
        <v/>
      </c>
      <c r="B41" s="256"/>
      <c r="C41" s="65" t="s">
        <v>5</v>
      </c>
      <c r="D41" s="239"/>
      <c r="E41" s="213" t="s">
        <v>55</v>
      </c>
      <c r="F41" s="69" t="s">
        <v>55</v>
      </c>
      <c r="G41" s="232">
        <f>IF(SUM(I41:I43)=0,"",AVERAGE(I41:I43))</f>
        <v>73.333333333333329</v>
      </c>
      <c r="H41" s="37" t="s">
        <v>99</v>
      </c>
      <c r="I41" s="30">
        <v>70</v>
      </c>
      <c r="J41" s="31"/>
    </row>
    <row r="42" spans="1:10" s="8" customFormat="1" ht="48.75" customHeight="1" x14ac:dyDescent="0.25">
      <c r="A42" s="63" t="str">
        <f>IF(I42&lt;61,MAX($A$8:A41)+1,"")</f>
        <v/>
      </c>
      <c r="B42" s="256"/>
      <c r="C42" s="65" t="s">
        <v>5</v>
      </c>
      <c r="D42" s="239"/>
      <c r="E42" s="214"/>
      <c r="F42" s="69" t="s">
        <v>55</v>
      </c>
      <c r="G42" s="232"/>
      <c r="H42" s="37" t="s">
        <v>23</v>
      </c>
      <c r="I42" s="30">
        <v>70</v>
      </c>
      <c r="J42" s="31"/>
    </row>
    <row r="43" spans="1:10" s="8" customFormat="1" ht="50.25" customHeight="1" x14ac:dyDescent="0.25">
      <c r="A43" s="63" t="str">
        <f>IF(I43&lt;61,MAX($A$8:A42)+1,"")</f>
        <v/>
      </c>
      <c r="B43" s="256"/>
      <c r="C43" s="65" t="s">
        <v>5</v>
      </c>
      <c r="D43" s="239"/>
      <c r="E43" s="215"/>
      <c r="F43" s="69" t="s">
        <v>55</v>
      </c>
      <c r="G43" s="232"/>
      <c r="H43" s="37" t="s">
        <v>24</v>
      </c>
      <c r="I43" s="30">
        <v>80</v>
      </c>
      <c r="J43" s="31"/>
    </row>
    <row r="44" spans="1:10" s="8" customFormat="1" ht="30.75" customHeight="1" x14ac:dyDescent="0.25">
      <c r="A44" s="63" t="str">
        <f>IF(I44&lt;61,MAX($A$8:A43)+1,"")</f>
        <v/>
      </c>
      <c r="B44" s="256"/>
      <c r="C44" s="65" t="s">
        <v>5</v>
      </c>
      <c r="D44" s="239"/>
      <c r="E44" s="248" t="s">
        <v>56</v>
      </c>
      <c r="F44" s="70" t="s">
        <v>56</v>
      </c>
      <c r="G44" s="232">
        <f>IF(SUM(I44:I54)=0,"",AVERAGE(I44:I55))</f>
        <v>69.166666666666671</v>
      </c>
      <c r="H44" s="37" t="s">
        <v>100</v>
      </c>
      <c r="I44" s="30">
        <v>70</v>
      </c>
      <c r="J44" s="33"/>
    </row>
    <row r="45" spans="1:10" s="8" customFormat="1" ht="60.75" customHeight="1" x14ac:dyDescent="0.25">
      <c r="A45" s="63" t="str">
        <f>IF(I45&lt;61,MAX($A$8:A44)+1,"")</f>
        <v/>
      </c>
      <c r="B45" s="256"/>
      <c r="C45" s="65" t="s">
        <v>5</v>
      </c>
      <c r="D45" s="239"/>
      <c r="E45" s="249"/>
      <c r="F45" s="70" t="s">
        <v>56</v>
      </c>
      <c r="G45" s="232"/>
      <c r="H45" s="37" t="s">
        <v>27</v>
      </c>
      <c r="I45" s="30">
        <v>70</v>
      </c>
      <c r="J45" s="33"/>
    </row>
    <row r="46" spans="1:10" s="8" customFormat="1" ht="47.25" customHeight="1" x14ac:dyDescent="0.25">
      <c r="A46" s="63" t="str">
        <f>IF(I46&lt;61,MAX($A$8:A45)+1,"")</f>
        <v/>
      </c>
      <c r="B46" s="256"/>
      <c r="C46" s="65" t="s">
        <v>5</v>
      </c>
      <c r="D46" s="239"/>
      <c r="E46" s="249"/>
      <c r="F46" s="70" t="s">
        <v>56</v>
      </c>
      <c r="G46" s="232"/>
      <c r="H46" s="37" t="s">
        <v>25</v>
      </c>
      <c r="I46" s="30">
        <v>70</v>
      </c>
      <c r="J46" s="33"/>
    </row>
    <row r="47" spans="1:10" s="8" customFormat="1" ht="57.75" customHeight="1" x14ac:dyDescent="0.25">
      <c r="A47" s="63" t="str">
        <f>IF(I47&lt;61,MAX($A$8:A46)+1,"")</f>
        <v/>
      </c>
      <c r="B47" s="256"/>
      <c r="C47" s="65" t="s">
        <v>5</v>
      </c>
      <c r="D47" s="239"/>
      <c r="E47" s="249"/>
      <c r="F47" s="70" t="s">
        <v>56</v>
      </c>
      <c r="G47" s="232"/>
      <c r="H47" s="37" t="s">
        <v>28</v>
      </c>
      <c r="I47" s="30">
        <v>70</v>
      </c>
      <c r="J47" s="33"/>
    </row>
    <row r="48" spans="1:10" s="8" customFormat="1" ht="45.75" customHeight="1" x14ac:dyDescent="0.25">
      <c r="A48" s="63">
        <f>IF(I48&lt;61,MAX($A$8:A47)+1,"")</f>
        <v>1</v>
      </c>
      <c r="B48" s="256"/>
      <c r="C48" s="65" t="s">
        <v>5</v>
      </c>
      <c r="D48" s="239"/>
      <c r="E48" s="249"/>
      <c r="F48" s="70" t="s">
        <v>56</v>
      </c>
      <c r="G48" s="232"/>
      <c r="H48" s="37" t="s">
        <v>101</v>
      </c>
      <c r="I48" s="30">
        <v>60</v>
      </c>
      <c r="J48" s="33"/>
    </row>
    <row r="49" spans="1:10" s="8" customFormat="1" ht="34.5" customHeight="1" x14ac:dyDescent="0.25">
      <c r="A49" s="63">
        <f>IF(I49&lt;61,MAX($A$8:A48)+1,"")</f>
        <v>2</v>
      </c>
      <c r="B49" s="256"/>
      <c r="C49" s="65" t="s">
        <v>5</v>
      </c>
      <c r="D49" s="239"/>
      <c r="E49" s="249"/>
      <c r="F49" s="70" t="s">
        <v>56</v>
      </c>
      <c r="G49" s="232"/>
      <c r="H49" s="37" t="s">
        <v>102</v>
      </c>
      <c r="I49" s="30">
        <v>60</v>
      </c>
      <c r="J49" s="33"/>
    </row>
    <row r="50" spans="1:10" s="8" customFormat="1" ht="36" customHeight="1" x14ac:dyDescent="0.25">
      <c r="A50" s="63" t="str">
        <f>IF(I50&lt;61,MAX($A$8:A49)+1,"")</f>
        <v/>
      </c>
      <c r="B50" s="256"/>
      <c r="C50" s="65" t="s">
        <v>5</v>
      </c>
      <c r="D50" s="239"/>
      <c r="E50" s="249"/>
      <c r="F50" s="70" t="s">
        <v>56</v>
      </c>
      <c r="G50" s="232"/>
      <c r="H50" s="37" t="s">
        <v>32</v>
      </c>
      <c r="I50" s="30">
        <v>70</v>
      </c>
      <c r="J50" s="33"/>
    </row>
    <row r="51" spans="1:10" s="8" customFormat="1" ht="55.5" customHeight="1" x14ac:dyDescent="0.25">
      <c r="A51" s="63" t="str">
        <f>IF(I51&lt;61,MAX($A$8:A50)+1,"")</f>
        <v/>
      </c>
      <c r="B51" s="256"/>
      <c r="C51" s="65" t="s">
        <v>5</v>
      </c>
      <c r="D51" s="239"/>
      <c r="E51" s="249"/>
      <c r="F51" s="70" t="s">
        <v>56</v>
      </c>
      <c r="G51" s="232"/>
      <c r="H51" s="37" t="s">
        <v>29</v>
      </c>
      <c r="I51" s="30">
        <v>70</v>
      </c>
      <c r="J51" s="33"/>
    </row>
    <row r="52" spans="1:10" s="8" customFormat="1" ht="21" customHeight="1" x14ac:dyDescent="0.25">
      <c r="A52" s="63" t="str">
        <f>IF(I52&lt;61,MAX($A$8:A51)+1,"")</f>
        <v/>
      </c>
      <c r="B52" s="256"/>
      <c r="C52" s="65" t="s">
        <v>5</v>
      </c>
      <c r="D52" s="239"/>
      <c r="E52" s="249"/>
      <c r="F52" s="70" t="s">
        <v>56</v>
      </c>
      <c r="G52" s="232"/>
      <c r="H52" s="37" t="s">
        <v>31</v>
      </c>
      <c r="I52" s="30">
        <v>70</v>
      </c>
      <c r="J52" s="33"/>
    </row>
    <row r="53" spans="1:10" s="8" customFormat="1" ht="31.5" customHeight="1" x14ac:dyDescent="0.25">
      <c r="A53" s="63" t="str">
        <f>IF(I53&lt;61,MAX($A$8:A52)+1,"")</f>
        <v/>
      </c>
      <c r="B53" s="256"/>
      <c r="C53" s="65" t="s">
        <v>5</v>
      </c>
      <c r="D53" s="239"/>
      <c r="E53" s="249"/>
      <c r="F53" s="70" t="s">
        <v>56</v>
      </c>
      <c r="G53" s="232"/>
      <c r="H53" s="37" t="s">
        <v>103</v>
      </c>
      <c r="I53" s="30">
        <v>70</v>
      </c>
      <c r="J53" s="33"/>
    </row>
    <row r="54" spans="1:10" s="8" customFormat="1" ht="28.5" customHeight="1" x14ac:dyDescent="0.25">
      <c r="A54" s="63" t="str">
        <f>IF(I54&lt;61,MAX($A$8:A53)+1,"")</f>
        <v/>
      </c>
      <c r="B54" s="256"/>
      <c r="C54" s="65" t="s">
        <v>5</v>
      </c>
      <c r="D54" s="239"/>
      <c r="E54" s="249"/>
      <c r="F54" s="70" t="s">
        <v>56</v>
      </c>
      <c r="G54" s="232"/>
      <c r="H54" s="37" t="s">
        <v>30</v>
      </c>
      <c r="I54" s="30">
        <v>70</v>
      </c>
      <c r="J54" s="33"/>
    </row>
    <row r="55" spans="1:10" s="8" customFormat="1" ht="58.5" customHeight="1" x14ac:dyDescent="0.25">
      <c r="A55" s="63" t="str">
        <f>IF(I55&lt;61,MAX($A$8:A54)+1,"")</f>
        <v/>
      </c>
      <c r="B55" s="257"/>
      <c r="C55" s="65" t="s">
        <v>5</v>
      </c>
      <c r="D55" s="252"/>
      <c r="E55" s="250"/>
      <c r="F55" s="70" t="s">
        <v>56</v>
      </c>
      <c r="G55" s="232"/>
      <c r="H55" s="37" t="s">
        <v>59</v>
      </c>
      <c r="I55" s="30">
        <v>80</v>
      </c>
      <c r="J55" s="33"/>
    </row>
    <row r="56" spans="1:10" s="8" customFormat="1" ht="23.25" customHeight="1" x14ac:dyDescent="0.25">
      <c r="A56" s="63" t="str">
        <f>IF(I56&lt;61,MAX($A$8:A55)+1,"")</f>
        <v/>
      </c>
      <c r="B56" s="220" t="s">
        <v>58</v>
      </c>
      <c r="C56" s="66" t="s">
        <v>58</v>
      </c>
      <c r="D56" s="253">
        <f>IF(SUM(I56:I61)=0,"",AVERAGE(I56:I64))</f>
        <v>74.444444444444443</v>
      </c>
      <c r="E56" s="213" t="s">
        <v>60</v>
      </c>
      <c r="F56" s="69" t="s">
        <v>60</v>
      </c>
      <c r="G56" s="232">
        <f>IF(SUM(I56:I61)=0,"",AVERAGE(I56:I64))</f>
        <v>74.444444444444443</v>
      </c>
      <c r="H56" s="37" t="s">
        <v>41</v>
      </c>
      <c r="I56" s="30">
        <v>70</v>
      </c>
      <c r="J56" s="31"/>
    </row>
    <row r="57" spans="1:10" s="8" customFormat="1" ht="34.5" customHeight="1" x14ac:dyDescent="0.25">
      <c r="A57" s="63" t="str">
        <f>IF(I57&lt;61,MAX($A$8:A56)+1,"")</f>
        <v/>
      </c>
      <c r="B57" s="221"/>
      <c r="C57" s="66" t="s">
        <v>58</v>
      </c>
      <c r="D57" s="246"/>
      <c r="E57" s="214"/>
      <c r="F57" s="69" t="s">
        <v>60</v>
      </c>
      <c r="G57" s="232"/>
      <c r="H57" s="37" t="s">
        <v>26</v>
      </c>
      <c r="I57" s="30">
        <v>90</v>
      </c>
      <c r="J57" s="31"/>
    </row>
    <row r="58" spans="1:10" s="8" customFormat="1" ht="141" customHeight="1" x14ac:dyDescent="0.25">
      <c r="A58" s="63" t="str">
        <f>IF(I58&lt;61,MAX($A$8:A57)+1,"")</f>
        <v/>
      </c>
      <c r="B58" s="221"/>
      <c r="C58" s="66" t="s">
        <v>58</v>
      </c>
      <c r="D58" s="246"/>
      <c r="E58" s="214"/>
      <c r="F58" s="69" t="s">
        <v>60</v>
      </c>
      <c r="G58" s="232"/>
      <c r="H58" s="37" t="s">
        <v>104</v>
      </c>
      <c r="I58" s="30">
        <v>70</v>
      </c>
      <c r="J58" s="31"/>
    </row>
    <row r="59" spans="1:10" s="8" customFormat="1" ht="42" customHeight="1" x14ac:dyDescent="0.25">
      <c r="A59" s="63" t="str">
        <f>IF(I59&lt;61,MAX($A$8:A58)+1,"")</f>
        <v/>
      </c>
      <c r="B59" s="221"/>
      <c r="C59" s="66" t="s">
        <v>58</v>
      </c>
      <c r="D59" s="246"/>
      <c r="E59" s="214"/>
      <c r="F59" s="69" t="s">
        <v>60</v>
      </c>
      <c r="G59" s="232"/>
      <c r="H59" s="37" t="s">
        <v>33</v>
      </c>
      <c r="I59" s="30">
        <v>70</v>
      </c>
      <c r="J59" s="31"/>
    </row>
    <row r="60" spans="1:10" s="8" customFormat="1" ht="64.5" customHeight="1" x14ac:dyDescent="0.25">
      <c r="A60" s="63" t="str">
        <f>IF(I60&lt;61,MAX($A$8:A59)+1,"")</f>
        <v/>
      </c>
      <c r="B60" s="221"/>
      <c r="C60" s="66" t="s">
        <v>58</v>
      </c>
      <c r="D60" s="246"/>
      <c r="E60" s="214"/>
      <c r="F60" s="69" t="s">
        <v>60</v>
      </c>
      <c r="G60" s="232"/>
      <c r="H60" s="37" t="s">
        <v>34</v>
      </c>
      <c r="I60" s="30">
        <v>70</v>
      </c>
      <c r="J60" s="31"/>
    </row>
    <row r="61" spans="1:10" s="8" customFormat="1" ht="40.5" customHeight="1" x14ac:dyDescent="0.25">
      <c r="A61" s="63" t="str">
        <f>IF(I61&lt;61,MAX($A$8:A60)+1,"")</f>
        <v/>
      </c>
      <c r="B61" s="221"/>
      <c r="C61" s="66" t="s">
        <v>58</v>
      </c>
      <c r="D61" s="246"/>
      <c r="E61" s="214"/>
      <c r="F61" s="69" t="s">
        <v>60</v>
      </c>
      <c r="G61" s="232"/>
      <c r="H61" s="37" t="s">
        <v>35</v>
      </c>
      <c r="I61" s="30">
        <v>80</v>
      </c>
      <c r="J61" s="31"/>
    </row>
    <row r="62" spans="1:10" s="8" customFormat="1" ht="53.25" customHeight="1" x14ac:dyDescent="0.25">
      <c r="A62" s="63" t="str">
        <f>IF(I62&lt;61,MAX($A$8:A61)+1,"")</f>
        <v/>
      </c>
      <c r="B62" s="221"/>
      <c r="C62" s="66" t="s">
        <v>58</v>
      </c>
      <c r="D62" s="246"/>
      <c r="E62" s="214"/>
      <c r="F62" s="69" t="s">
        <v>60</v>
      </c>
      <c r="G62" s="232"/>
      <c r="H62" s="38" t="s">
        <v>36</v>
      </c>
      <c r="I62" s="30">
        <v>70</v>
      </c>
      <c r="J62" s="31"/>
    </row>
    <row r="63" spans="1:10" s="8" customFormat="1" ht="40.5" customHeight="1" x14ac:dyDescent="0.25">
      <c r="A63" s="63" t="str">
        <f>IF(I63&lt;61,MAX($A$8:A62)+1,"")</f>
        <v/>
      </c>
      <c r="B63" s="221"/>
      <c r="C63" s="66" t="s">
        <v>58</v>
      </c>
      <c r="D63" s="246"/>
      <c r="E63" s="214"/>
      <c r="F63" s="69" t="s">
        <v>60</v>
      </c>
      <c r="G63" s="232"/>
      <c r="H63" s="37" t="s">
        <v>38</v>
      </c>
      <c r="I63" s="30">
        <v>80</v>
      </c>
      <c r="J63" s="31"/>
    </row>
    <row r="64" spans="1:10" s="8" customFormat="1" ht="40.5" customHeight="1" x14ac:dyDescent="0.25">
      <c r="A64" s="63" t="str">
        <f>IF(I64&lt;61,MAX($A$8:A63)+1,"")</f>
        <v/>
      </c>
      <c r="B64" s="222"/>
      <c r="C64" s="66" t="s">
        <v>58</v>
      </c>
      <c r="D64" s="247"/>
      <c r="E64" s="215"/>
      <c r="F64" s="69" t="s">
        <v>60</v>
      </c>
      <c r="G64" s="232"/>
      <c r="H64" s="37" t="s">
        <v>40</v>
      </c>
      <c r="I64" s="30">
        <v>70</v>
      </c>
      <c r="J64" s="31"/>
    </row>
    <row r="65" spans="1:10" s="8" customFormat="1" ht="54" customHeight="1" x14ac:dyDescent="0.25">
      <c r="A65" s="63" t="str">
        <f>IF(I65&lt;61,MAX($A$8:A64)+1,"")</f>
        <v/>
      </c>
      <c r="B65" s="220" t="s">
        <v>57</v>
      </c>
      <c r="C65" s="66" t="s">
        <v>57</v>
      </c>
      <c r="D65" s="238">
        <f>IF(SUM(I65:I69)=0,"",AVERAGE(I65:I69))</f>
        <v>76</v>
      </c>
      <c r="E65" s="213" t="s">
        <v>76</v>
      </c>
      <c r="F65" s="69" t="s">
        <v>76</v>
      </c>
      <c r="G65" s="232">
        <f>IF(SUM(I65:I69)=0,"",AVERAGE(I65:I69))</f>
        <v>76</v>
      </c>
      <c r="H65" s="37" t="s">
        <v>37</v>
      </c>
      <c r="I65" s="30">
        <v>70</v>
      </c>
      <c r="J65" s="31"/>
    </row>
    <row r="66" spans="1:10" s="8" customFormat="1" ht="45" customHeight="1" x14ac:dyDescent="0.25">
      <c r="A66" s="63" t="str">
        <f>IF(I66&lt;61,MAX($A$8:A65)+1,"")</f>
        <v/>
      </c>
      <c r="B66" s="221"/>
      <c r="C66" s="66" t="s">
        <v>57</v>
      </c>
      <c r="D66" s="239"/>
      <c r="E66" s="214"/>
      <c r="F66" s="69" t="s">
        <v>76</v>
      </c>
      <c r="G66" s="232"/>
      <c r="H66" s="38" t="s">
        <v>39</v>
      </c>
      <c r="I66" s="30">
        <v>80</v>
      </c>
      <c r="J66" s="31"/>
    </row>
    <row r="67" spans="1:10" s="8" customFormat="1" ht="41.25" customHeight="1" x14ac:dyDescent="0.25">
      <c r="A67" s="63" t="str">
        <f>IF(I67&lt;61,MAX($A$8:A66)+1,"")</f>
        <v/>
      </c>
      <c r="B67" s="221"/>
      <c r="C67" s="66" t="s">
        <v>57</v>
      </c>
      <c r="D67" s="239"/>
      <c r="E67" s="214"/>
      <c r="F67" s="69" t="s">
        <v>76</v>
      </c>
      <c r="G67" s="232"/>
      <c r="H67" s="38" t="s">
        <v>79</v>
      </c>
      <c r="I67" s="30">
        <v>70</v>
      </c>
      <c r="J67" s="31"/>
    </row>
    <row r="68" spans="1:10" s="8" customFormat="1" ht="45.75" customHeight="1" x14ac:dyDescent="0.25">
      <c r="A68" s="63" t="str">
        <f>IF(I68&lt;61,MAX($A$8:A67)+1,"")</f>
        <v/>
      </c>
      <c r="B68" s="221"/>
      <c r="C68" s="66" t="s">
        <v>57</v>
      </c>
      <c r="D68" s="239"/>
      <c r="E68" s="214"/>
      <c r="F68" s="69" t="s">
        <v>76</v>
      </c>
      <c r="G68" s="232"/>
      <c r="H68" s="38" t="s">
        <v>78</v>
      </c>
      <c r="I68" s="30">
        <v>80</v>
      </c>
      <c r="J68" s="31"/>
    </row>
    <row r="69" spans="1:10" s="8" customFormat="1" ht="57" customHeight="1" thickBot="1" x14ac:dyDescent="0.3">
      <c r="A69" s="63" t="str">
        <f>IF(I69&lt;61,MAX($A$8:A68)+1,"")</f>
        <v/>
      </c>
      <c r="B69" s="222"/>
      <c r="C69" s="66" t="s">
        <v>57</v>
      </c>
      <c r="D69" s="240"/>
      <c r="E69" s="254"/>
      <c r="F69" s="69" t="s">
        <v>76</v>
      </c>
      <c r="G69" s="237"/>
      <c r="H69" s="39" t="s">
        <v>105</v>
      </c>
      <c r="I69" s="30">
        <v>80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46"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9"/>
      <c r="D4" s="260"/>
      <c r="E4" s="265" t="s">
        <v>107</v>
      </c>
      <c r="F4" s="265"/>
      <c r="G4" s="265"/>
      <c r="H4" s="265"/>
      <c r="I4" s="265"/>
      <c r="J4" s="265"/>
      <c r="K4" s="265"/>
      <c r="L4" s="266"/>
      <c r="M4" s="54"/>
    </row>
    <row r="5" spans="1:13" s="8" customFormat="1" ht="24" thickBot="1" x14ac:dyDescent="0.4">
      <c r="A5" s="49"/>
      <c r="B5" s="53"/>
      <c r="C5" s="261"/>
      <c r="D5" s="262"/>
      <c r="E5" s="263" t="s">
        <v>77</v>
      </c>
      <c r="F5" s="263"/>
      <c r="G5" s="263"/>
      <c r="H5" s="263"/>
      <c r="I5" s="263"/>
      <c r="J5" s="263"/>
      <c r="K5" s="263"/>
      <c r="L5" s="264"/>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7" t="s">
        <v>65</v>
      </c>
      <c r="D7" s="267"/>
      <c r="E7" s="267"/>
      <c r="F7" s="267"/>
      <c r="G7" s="267"/>
      <c r="H7" s="267"/>
      <c r="I7" s="267"/>
      <c r="J7" s="267"/>
      <c r="K7" s="267"/>
      <c r="L7" s="267"/>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74.426229508196727</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76</v>
      </c>
      <c r="G35" s="49"/>
      <c r="H35" s="49"/>
      <c r="I35" s="49"/>
      <c r="J35" s="49"/>
      <c r="K35" s="49"/>
      <c r="L35" s="49"/>
      <c r="M35" s="54"/>
    </row>
    <row r="36" spans="1:13" s="8" customFormat="1" x14ac:dyDescent="0.25">
      <c r="A36" s="49"/>
      <c r="B36" s="53"/>
      <c r="C36" s="49"/>
      <c r="D36" s="49" t="str">
        <f>AUTODIAGNÓSTICO!B28</f>
        <v>EJECUTAR</v>
      </c>
      <c r="E36" s="49">
        <v>100</v>
      </c>
      <c r="F36" s="49">
        <f>AUTODIAGNÓSTICO!D28</f>
        <v>72.5</v>
      </c>
      <c r="G36" s="49"/>
      <c r="H36" s="49"/>
      <c r="I36" s="49"/>
      <c r="J36" s="49"/>
      <c r="K36" s="49"/>
      <c r="L36" s="49"/>
      <c r="M36" s="54"/>
    </row>
    <row r="37" spans="1:13" s="8" customFormat="1" x14ac:dyDescent="0.25">
      <c r="A37" s="49"/>
      <c r="B37" s="53"/>
      <c r="C37" s="49"/>
      <c r="D37" s="49" t="str">
        <f>AUTODIAGNÓSTICO!B56</f>
        <v>VERIFICAR</v>
      </c>
      <c r="E37" s="49">
        <v>100</v>
      </c>
      <c r="F37" s="49">
        <f>AUTODIAGNÓSTICO!D56</f>
        <v>74.444444444444443</v>
      </c>
      <c r="G37" s="49"/>
      <c r="H37" s="49"/>
      <c r="I37" s="49"/>
      <c r="J37" s="49"/>
      <c r="K37" s="49"/>
      <c r="L37" s="49"/>
      <c r="M37" s="54"/>
    </row>
    <row r="38" spans="1:13" s="8" customFormat="1" x14ac:dyDescent="0.25">
      <c r="A38" s="49"/>
      <c r="B38" s="53"/>
      <c r="C38" s="49"/>
      <c r="D38" s="49" t="str">
        <f>AUTODIAGNÓSTICO!B65</f>
        <v>ACTUAR</v>
      </c>
      <c r="E38" s="49">
        <v>100</v>
      </c>
      <c r="F38" s="49">
        <f>AUTODIAGNÓSTICO!D65</f>
        <v>76</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8" t="s">
        <v>70</v>
      </c>
      <c r="D56" s="258"/>
      <c r="E56" s="258"/>
      <c r="F56" s="258"/>
      <c r="G56" s="258"/>
      <c r="H56" s="258"/>
      <c r="I56" s="258"/>
      <c r="J56" s="258"/>
      <c r="K56" s="258"/>
      <c r="L56" s="258"/>
      <c r="M56" s="54"/>
    </row>
    <row r="57" spans="1:13" s="8" customFormat="1" x14ac:dyDescent="0.25">
      <c r="A57" s="49"/>
      <c r="B57" s="53"/>
      <c r="C57" s="108"/>
      <c r="D57" s="108"/>
      <c r="E57" s="108"/>
      <c r="F57" s="108"/>
      <c r="G57" s="108"/>
      <c r="H57" s="108"/>
      <c r="I57" s="108"/>
      <c r="J57" s="108"/>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73.333333333333329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70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76.666666666666671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80</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8" t="s">
        <v>71</v>
      </c>
      <c r="D78" s="258"/>
      <c r="E78" s="258"/>
      <c r="F78" s="258"/>
      <c r="G78" s="258"/>
      <c r="H78" s="258"/>
      <c r="I78" s="258"/>
      <c r="J78" s="258"/>
      <c r="K78" s="258"/>
      <c r="L78" s="258"/>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74.285714285714292</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73.333333333333329</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73.333333333333329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69.166666666666671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8" t="s">
        <v>72</v>
      </c>
      <c r="D102" s="258"/>
      <c r="E102" s="258"/>
      <c r="F102" s="258"/>
      <c r="G102" s="258"/>
      <c r="H102" s="258"/>
      <c r="I102" s="258"/>
      <c r="J102" s="258"/>
      <c r="K102" s="258"/>
      <c r="L102" s="258"/>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74.444444444444443</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8" t="s">
        <v>73</v>
      </c>
      <c r="D128" s="258"/>
      <c r="E128" s="258"/>
      <c r="F128" s="258"/>
      <c r="G128" s="258"/>
      <c r="H128" s="258"/>
      <c r="I128" s="258"/>
      <c r="J128" s="258"/>
      <c r="K128" s="258"/>
      <c r="L128" s="258"/>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76</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J1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9">
        <f>AUTODIAGNÓSTICO!E6</f>
        <v>254003000445</v>
      </c>
      <c r="D11" s="270"/>
      <c r="E11" s="21">
        <f>AUTODIAGNÓSTICO!I6</f>
        <v>74.426229508196727</v>
      </c>
      <c r="F11" s="22"/>
    </row>
    <row r="12" spans="2:6" s="8" customFormat="1" ht="45" customHeight="1" thickBot="1" x14ac:dyDescent="0.3">
      <c r="B12" s="12"/>
      <c r="C12" s="271"/>
      <c r="D12" s="272"/>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A10" workbookViewId="0">
      <selection activeCell="A16" sqref="A16"/>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3" t="s">
        <v>121</v>
      </c>
      <c r="L7" s="274"/>
      <c r="N7">
        <v>2026</v>
      </c>
      <c r="O7">
        <v>2026</v>
      </c>
    </row>
    <row r="8" spans="1:15" ht="28.5" customHeight="1" thickBot="1" x14ac:dyDescent="0.3">
      <c r="A8" s="275" t="s">
        <v>145</v>
      </c>
      <c r="B8" s="305"/>
      <c r="C8" s="276"/>
      <c r="D8" s="275" t="s">
        <v>122</v>
      </c>
      <c r="E8" s="305"/>
      <c r="F8" s="306" t="s">
        <v>123</v>
      </c>
      <c r="G8" s="307"/>
      <c r="H8" s="77" t="s">
        <v>124</v>
      </c>
      <c r="I8" s="275" t="s">
        <v>125</v>
      </c>
      <c r="J8" s="276"/>
      <c r="K8" s="76" t="s">
        <v>126</v>
      </c>
      <c r="L8" s="76" t="s">
        <v>127</v>
      </c>
      <c r="N8">
        <v>2027</v>
      </c>
      <c r="O8">
        <v>2027</v>
      </c>
    </row>
    <row r="9" spans="1:15" x14ac:dyDescent="0.25">
      <c r="A9" s="277" t="s">
        <v>220</v>
      </c>
      <c r="B9" s="278"/>
      <c r="C9" s="279"/>
      <c r="D9" s="298" t="s">
        <v>232</v>
      </c>
      <c r="E9" s="298"/>
      <c r="F9" s="286" t="s">
        <v>221</v>
      </c>
      <c r="G9" s="287"/>
      <c r="H9" s="287" t="s">
        <v>222</v>
      </c>
      <c r="I9" s="292" t="s">
        <v>223</v>
      </c>
      <c r="J9" s="293"/>
      <c r="K9" s="302">
        <v>2022</v>
      </c>
      <c r="L9" s="301">
        <v>2022</v>
      </c>
      <c r="M9" s="78"/>
      <c r="N9">
        <v>2028</v>
      </c>
      <c r="O9">
        <v>2028</v>
      </c>
    </row>
    <row r="10" spans="1:15" x14ac:dyDescent="0.25">
      <c r="A10" s="280"/>
      <c r="B10" s="281"/>
      <c r="C10" s="282"/>
      <c r="D10" s="299"/>
      <c r="E10" s="299"/>
      <c r="F10" s="288"/>
      <c r="G10" s="289"/>
      <c r="H10" s="289"/>
      <c r="I10" s="294" t="s">
        <v>224</v>
      </c>
      <c r="J10" s="295"/>
      <c r="K10" s="302"/>
      <c r="L10" s="302"/>
      <c r="M10" s="78"/>
      <c r="N10">
        <v>2029</v>
      </c>
      <c r="O10">
        <v>2029</v>
      </c>
    </row>
    <row r="11" spans="1:15" x14ac:dyDescent="0.25">
      <c r="A11" s="280"/>
      <c r="B11" s="281"/>
      <c r="C11" s="282"/>
      <c r="D11" s="299"/>
      <c r="E11" s="299"/>
      <c r="F11" s="288"/>
      <c r="G11" s="289"/>
      <c r="H11" s="289"/>
      <c r="I11" s="294" t="s">
        <v>225</v>
      </c>
      <c r="J11" s="295"/>
      <c r="K11" s="302"/>
      <c r="L11" s="302"/>
      <c r="M11" s="78"/>
      <c r="N11">
        <v>2030</v>
      </c>
      <c r="O11">
        <v>2030</v>
      </c>
    </row>
    <row r="12" spans="1:15" x14ac:dyDescent="0.25">
      <c r="A12" s="280"/>
      <c r="B12" s="281"/>
      <c r="C12" s="282"/>
      <c r="D12" s="299"/>
      <c r="E12" s="299"/>
      <c r="F12" s="288"/>
      <c r="G12" s="289"/>
      <c r="H12" s="289"/>
      <c r="I12" s="294"/>
      <c r="J12" s="295"/>
      <c r="K12" s="302"/>
      <c r="L12" s="302"/>
      <c r="M12" s="78"/>
      <c r="N12">
        <v>2031</v>
      </c>
      <c r="O12">
        <v>2031</v>
      </c>
    </row>
    <row r="13" spans="1:15" ht="15.75" thickBot="1" x14ac:dyDescent="0.3">
      <c r="A13" s="283"/>
      <c r="B13" s="284"/>
      <c r="C13" s="285"/>
      <c r="D13" s="300"/>
      <c r="E13" s="300"/>
      <c r="F13" s="290"/>
      <c r="G13" s="291"/>
      <c r="H13" s="291"/>
      <c r="I13" s="296"/>
      <c r="J13" s="297"/>
      <c r="K13" s="304"/>
      <c r="L13" s="303"/>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75" x14ac:dyDescent="0.25">
      <c r="A16" s="47">
        <v>1</v>
      </c>
      <c r="B16" s="48" t="str">
        <f>VLOOKUP(A16,AUTODIAGNÓSTICO!$A$9:$J$69,3,0)</f>
        <v>EJECUTAR</v>
      </c>
      <c r="C16" s="48" t="str">
        <f>VLOOKUP(A16,AUTODIAGNÓSTICO!A9:J69,6,0)</f>
        <v>Realizar espacios de diálogo  de rendición de cuentas</v>
      </c>
      <c r="D16" s="48" t="str">
        <f>VLOOKUP(A16,AUTODIAGNÓSTICO!A9:J69,8,0)</f>
        <v>Publicar el cronograma para la inscripción de propuestas por parte de la comunidad educativa, los ciudadanos y grupos de interés, 10 días antes del evento.</v>
      </c>
      <c r="E16" s="75">
        <f>VLOOKUP(A16,AUTODIAGNÓSTICO!$A$9:$J$69,9,0)</f>
        <v>60</v>
      </c>
      <c r="F16" s="45"/>
      <c r="G16" s="45"/>
      <c r="H16" s="45"/>
      <c r="I16" s="106"/>
      <c r="J16" s="45"/>
      <c r="K16" s="46"/>
      <c r="L16" s="46"/>
    </row>
    <row r="17" spans="1:12" ht="75" x14ac:dyDescent="0.25">
      <c r="A17" s="47">
        <v>2</v>
      </c>
      <c r="B17" s="48" t="str">
        <f>VLOOKUP(A17,AUTODIAGNÓSTICO!$A$9:$J$69,3,0)</f>
        <v>EJECUTAR</v>
      </c>
      <c r="C17" s="48" t="str">
        <f>VLOOKUP(A17,AUTODIAGNÓSTICO!A10:J70,6,0)</f>
        <v>Realizar espacios de diálogo  de rendición de cuentas</v>
      </c>
      <c r="D17" s="48" t="str">
        <f>VLOOKUP(A17,AUTODIAGNÓSTICO!A10:J70,8,0)</f>
        <v>Recibir y analizar las propuestas para abrir el espacio de participación por parte de la comunidad, los ciudadanos y grupos de interés</v>
      </c>
      <c r="E17" s="75">
        <f>VLOOKUP(A17,AUTODIAGNÓSTICO!$A$9:$J$69,9,0)</f>
        <v>60</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t="s">
        <v>227</v>
      </c>
      <c r="G18" s="45" t="s">
        <v>228</v>
      </c>
      <c r="H18" s="45" t="s">
        <v>229</v>
      </c>
      <c r="I18" s="106">
        <v>50000</v>
      </c>
      <c r="J18" s="45" t="s">
        <v>226</v>
      </c>
      <c r="K18" s="46">
        <v>44596</v>
      </c>
      <c r="L18" s="46">
        <v>44606</v>
      </c>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57320</cp:lastModifiedBy>
  <cp:lastPrinted>2021-12-27T19:55:26Z</cp:lastPrinted>
  <dcterms:created xsi:type="dcterms:W3CDTF">2021-11-16T13:51:36Z</dcterms:created>
  <dcterms:modified xsi:type="dcterms:W3CDTF">2023-08-05T23:52:09Z</dcterms:modified>
</cp:coreProperties>
</file>