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23040" windowHeight="9336" activeTab="1"/>
  </bookViews>
  <sheets>
    <sheet name="Institución" sheetId="58" r:id="rId1"/>
    <sheet name="Autoevaluación" sheetId="1" r:id="rId2"/>
    <sheet name="Academica" sheetId="4" r:id="rId3"/>
    <sheet name="Directiva" sheetId="2" r:id="rId4"/>
    <sheet name="Admon" sheetId="6" r:id="rId5"/>
    <sheet name="Comunidad" sheetId="5" r:id="rId6"/>
  </sheets>
  <externalReferences>
    <externalReference r:id="rId7"/>
  </externalReferences>
  <calcPr calcId="162913"/>
</workbook>
</file>

<file path=xl/calcChain.xml><?xml version="1.0" encoding="utf-8"?>
<calcChain xmlns="http://schemas.openxmlformats.org/spreadsheetml/2006/main">
  <c r="D23" i="58" l="1"/>
  <c r="A14" i="58" l="1"/>
  <c r="D14" i="58"/>
  <c r="A15" i="58"/>
  <c r="D15" i="58"/>
  <c r="A16" i="58"/>
  <c r="D16" i="58"/>
  <c r="D17" i="58"/>
  <c r="A18" i="58"/>
  <c r="D18" i="58"/>
  <c r="A19" i="58"/>
  <c r="D19" i="58"/>
  <c r="A20" i="58"/>
  <c r="D20" i="58"/>
  <c r="D21" i="58"/>
  <c r="D22" i="58"/>
  <c r="R7" i="1" l="1"/>
  <c r="S7" i="1"/>
  <c r="T7" i="1"/>
  <c r="U7" i="1"/>
  <c r="R8" i="1"/>
  <c r="S8" i="1"/>
  <c r="T8" i="1"/>
  <c r="U8" i="1"/>
  <c r="R9" i="1"/>
  <c r="S9" i="1"/>
  <c r="T9" i="1"/>
  <c r="U9" i="1"/>
  <c r="R10" i="1"/>
  <c r="S10" i="1"/>
  <c r="T10" i="1"/>
  <c r="U10" i="1"/>
  <c r="Q11" i="1"/>
  <c r="R11" i="1"/>
  <c r="S11" i="1"/>
  <c r="R13" i="1"/>
  <c r="S13" i="1"/>
  <c r="T13" i="1"/>
  <c r="U13" i="1"/>
  <c r="R14" i="1"/>
  <c r="S14" i="1"/>
  <c r="T14" i="1"/>
  <c r="U14" i="1"/>
  <c r="R15" i="1"/>
  <c r="S15" i="1"/>
  <c r="T15" i="1"/>
  <c r="U15" i="1"/>
  <c r="R16" i="1"/>
  <c r="S16" i="1"/>
  <c r="T16" i="1"/>
  <c r="U16" i="1"/>
  <c r="R20" i="1"/>
  <c r="S20" i="1"/>
  <c r="T20" i="1"/>
  <c r="U20" i="1"/>
  <c r="R21" i="1"/>
  <c r="S21" i="1"/>
  <c r="T21" i="1"/>
  <c r="U21" i="1"/>
  <c r="R22" i="1"/>
  <c r="S22" i="1"/>
  <c r="T22" i="1"/>
  <c r="U22" i="1"/>
  <c r="R23" i="1"/>
  <c r="S23" i="1"/>
  <c r="T23" i="1"/>
  <c r="U23" i="1"/>
  <c r="R30" i="1"/>
  <c r="S30" i="1"/>
  <c r="T30" i="1"/>
  <c r="U30" i="1"/>
  <c r="R31" i="1"/>
  <c r="S31" i="1"/>
  <c r="T31" i="1"/>
  <c r="U31" i="1"/>
  <c r="R32" i="1"/>
  <c r="S32" i="1"/>
  <c r="T32" i="1"/>
  <c r="U32" i="1"/>
  <c r="R33" i="1"/>
  <c r="S33" i="1"/>
  <c r="T33" i="1"/>
  <c r="U33" i="1"/>
  <c r="R36" i="1"/>
  <c r="S36" i="1"/>
  <c r="T36" i="1"/>
  <c r="U36" i="1"/>
  <c r="R37" i="1"/>
  <c r="S37" i="1"/>
  <c r="T37" i="1"/>
  <c r="U37" i="1"/>
  <c r="R38" i="1"/>
  <c r="S38" i="1"/>
  <c r="T38" i="1"/>
  <c r="U38" i="1"/>
  <c r="R39" i="1"/>
  <c r="S39" i="1"/>
  <c r="T39" i="1"/>
  <c r="U39" i="1"/>
  <c r="R47" i="1"/>
  <c r="S47" i="1"/>
  <c r="T47" i="1"/>
  <c r="U47" i="1"/>
  <c r="R48" i="1"/>
  <c r="S48" i="1"/>
  <c r="T48" i="1"/>
  <c r="U48" i="1"/>
  <c r="R49" i="1"/>
  <c r="S49" i="1"/>
  <c r="T49" i="1"/>
  <c r="U49" i="1"/>
  <c r="R50" i="1"/>
  <c r="S50" i="1"/>
  <c r="T50" i="1"/>
  <c r="U50" i="1"/>
  <c r="R55" i="1"/>
  <c r="S55" i="1"/>
  <c r="T55" i="1"/>
  <c r="U55" i="1"/>
  <c r="R56" i="1"/>
  <c r="S56" i="1"/>
  <c r="T56" i="1"/>
  <c r="U56" i="1"/>
  <c r="R57" i="1"/>
  <c r="S57" i="1"/>
  <c r="T57" i="1"/>
  <c r="U57" i="1"/>
  <c r="R58" i="1"/>
  <c r="S58" i="1"/>
  <c r="T58" i="1"/>
  <c r="U58" i="1"/>
  <c r="R62" i="1"/>
  <c r="S62" i="1"/>
  <c r="T62" i="1"/>
  <c r="U62" i="1"/>
  <c r="R63" i="1"/>
  <c r="S63" i="1"/>
  <c r="T63" i="1"/>
  <c r="U63" i="1"/>
  <c r="R64" i="1"/>
  <c r="S64" i="1"/>
  <c r="T64" i="1"/>
  <c r="U64" i="1"/>
  <c r="R65" i="1"/>
  <c r="S65" i="1"/>
  <c r="T65" i="1"/>
  <c r="U65" i="1"/>
  <c r="R68" i="1"/>
  <c r="S68" i="1"/>
  <c r="T68" i="1"/>
  <c r="U68" i="1"/>
  <c r="R69" i="1"/>
  <c r="S69" i="1"/>
  <c r="T69" i="1"/>
  <c r="U69" i="1"/>
  <c r="R70" i="1"/>
  <c r="S70" i="1"/>
  <c r="T70" i="1"/>
  <c r="U70" i="1"/>
  <c r="R71" i="1"/>
  <c r="S71" i="1"/>
  <c r="T71" i="1"/>
  <c r="U71" i="1"/>
  <c r="R74" i="1"/>
  <c r="S74" i="1"/>
  <c r="T74" i="1"/>
  <c r="U74" i="1"/>
  <c r="R75" i="1"/>
  <c r="S75" i="1"/>
  <c r="T75" i="1"/>
  <c r="U75" i="1"/>
  <c r="R76" i="1"/>
  <c r="S76" i="1"/>
  <c r="T76" i="1"/>
  <c r="U76" i="1"/>
  <c r="R77" i="1"/>
  <c r="S77" i="1"/>
  <c r="T77" i="1"/>
  <c r="U77" i="1"/>
  <c r="R84" i="1"/>
  <c r="S84" i="1"/>
  <c r="T84" i="1"/>
  <c r="U84" i="1"/>
  <c r="R85" i="1"/>
  <c r="S85" i="1"/>
  <c r="T85" i="1"/>
  <c r="U85" i="1"/>
  <c r="R86" i="1"/>
  <c r="S86" i="1"/>
  <c r="T86" i="1"/>
  <c r="U86" i="1"/>
  <c r="R88" i="1"/>
  <c r="S88" i="1"/>
  <c r="T88" i="1"/>
  <c r="U88" i="1"/>
  <c r="R89" i="1"/>
  <c r="S89" i="1"/>
  <c r="T89" i="1"/>
  <c r="U89" i="1"/>
  <c r="R90" i="1"/>
  <c r="S90" i="1"/>
  <c r="T90" i="1"/>
  <c r="U90" i="1"/>
  <c r="R91" i="1"/>
  <c r="S91" i="1"/>
  <c r="T91" i="1"/>
  <c r="U91" i="1"/>
  <c r="R97" i="1"/>
  <c r="S97" i="1"/>
  <c r="T97" i="1"/>
  <c r="U97" i="1"/>
  <c r="R98" i="1"/>
  <c r="S98" i="1"/>
  <c r="T98" i="1"/>
  <c r="U98" i="1"/>
  <c r="R99" i="1"/>
  <c r="S99" i="1"/>
  <c r="T99" i="1"/>
  <c r="U99" i="1"/>
  <c r="R100" i="1"/>
  <c r="S100" i="1"/>
  <c r="T100" i="1"/>
  <c r="U100" i="1"/>
  <c r="R101" i="1"/>
  <c r="S101" i="1"/>
  <c r="T101" i="1"/>
  <c r="U101" i="1"/>
  <c r="R102" i="1"/>
  <c r="S102" i="1"/>
  <c r="T102" i="1"/>
  <c r="U102" i="1"/>
  <c r="R103" i="1"/>
  <c r="S103" i="1"/>
  <c r="T103" i="1"/>
  <c r="U103" i="1"/>
  <c r="R104" i="1"/>
  <c r="S104" i="1"/>
  <c r="T104" i="1"/>
  <c r="U104" i="1"/>
  <c r="R113" i="1"/>
  <c r="S113" i="1"/>
  <c r="T113" i="1"/>
  <c r="U113" i="1"/>
  <c r="R114" i="1"/>
  <c r="S114" i="1"/>
  <c r="T114" i="1"/>
  <c r="U114" i="1"/>
  <c r="R115" i="1"/>
  <c r="S115" i="1"/>
  <c r="T115" i="1"/>
  <c r="U115" i="1"/>
  <c r="R116" i="1"/>
  <c r="S116" i="1"/>
  <c r="T116" i="1"/>
  <c r="U116" i="1"/>
  <c r="R121" i="1"/>
  <c r="S121" i="1"/>
  <c r="T121" i="1"/>
  <c r="U121" i="1"/>
  <c r="R122" i="1"/>
  <c r="S122" i="1"/>
  <c r="T122" i="1"/>
  <c r="U122" i="1"/>
  <c r="R123" i="1"/>
  <c r="S123" i="1"/>
  <c r="T123" i="1"/>
  <c r="U123" i="1"/>
  <c r="R124" i="1"/>
  <c r="S124" i="1"/>
  <c r="T124" i="1"/>
  <c r="U124" i="1"/>
  <c r="R127" i="1"/>
  <c r="S127" i="1"/>
  <c r="T127" i="1"/>
  <c r="U127" i="1"/>
  <c r="R128" i="1"/>
  <c r="S128" i="1"/>
  <c r="T128" i="1"/>
  <c r="U128" i="1"/>
  <c r="R129" i="1"/>
  <c r="S129" i="1"/>
  <c r="T129" i="1"/>
  <c r="U129" i="1"/>
  <c r="R130" i="1"/>
  <c r="S130" i="1"/>
  <c r="T130" i="1"/>
  <c r="U130" i="1"/>
  <c r="R133" i="1"/>
  <c r="S133" i="1"/>
  <c r="T133" i="1"/>
  <c r="U133" i="1"/>
  <c r="R134" i="1"/>
  <c r="S134" i="1"/>
  <c r="T134" i="1"/>
  <c r="U134" i="1"/>
  <c r="R135" i="1"/>
  <c r="S135" i="1"/>
  <c r="T135" i="1"/>
  <c r="U135" i="1"/>
  <c r="R136" i="1"/>
  <c r="S136" i="1"/>
  <c r="T136" i="1"/>
  <c r="R138" i="1"/>
  <c r="S138" i="1"/>
  <c r="T138" i="1"/>
  <c r="U138" i="1"/>
  <c r="R139" i="1"/>
  <c r="S139" i="1"/>
  <c r="T139" i="1"/>
  <c r="U139" i="1"/>
  <c r="R140" i="1"/>
  <c r="S140" i="1"/>
  <c r="T140" i="1"/>
  <c r="U140" i="1"/>
  <c r="J5" i="6" l="1"/>
  <c r="F4" i="5"/>
  <c r="K4" i="5"/>
  <c r="P4" i="5"/>
  <c r="C6" i="5"/>
  <c r="S141" i="1"/>
  <c r="R141" i="1"/>
  <c r="T141" i="1"/>
  <c r="M4" i="2" l="1"/>
  <c r="E5" i="2"/>
  <c r="P6" i="5"/>
  <c r="P8" i="6"/>
  <c r="N8" i="6"/>
  <c r="F4" i="2"/>
  <c r="M6" i="5"/>
  <c r="S7" i="2"/>
  <c r="U8" i="6"/>
  <c r="S8" i="6"/>
  <c r="T8" i="6"/>
  <c r="T6" i="4"/>
  <c r="R6" i="6"/>
  <c r="T4" i="6"/>
  <c r="S5" i="4"/>
  <c r="S6" i="2"/>
  <c r="R6" i="4"/>
  <c r="T7" i="5"/>
  <c r="T6" i="2"/>
  <c r="T5" i="2"/>
  <c r="R6" i="2"/>
  <c r="P6" i="4"/>
  <c r="U5" i="4"/>
  <c r="P9" i="2"/>
  <c r="F9" i="2"/>
  <c r="U8" i="2"/>
  <c r="U7" i="2"/>
  <c r="K7" i="2"/>
  <c r="P6" i="2"/>
  <c r="P5" i="2"/>
  <c r="D4" i="2"/>
  <c r="K4" i="2"/>
  <c r="U5" i="6"/>
  <c r="O4" i="5"/>
  <c r="M4" i="5"/>
  <c r="N4" i="2"/>
  <c r="M7" i="5"/>
  <c r="E7" i="5"/>
  <c r="S5" i="5"/>
  <c r="R8" i="6"/>
  <c r="T7" i="6"/>
  <c r="F6" i="6"/>
  <c r="T6" i="6"/>
  <c r="J4" i="6"/>
  <c r="J10" i="6" s="1"/>
  <c r="N7" i="4"/>
  <c r="T7" i="4"/>
  <c r="S6" i="4"/>
  <c r="M6" i="4"/>
  <c r="R5" i="4"/>
  <c r="P5" i="4"/>
  <c r="N4" i="5"/>
  <c r="T7" i="2"/>
  <c r="M6" i="6"/>
  <c r="N5" i="6"/>
  <c r="O5" i="6"/>
  <c r="N6" i="6"/>
  <c r="U6" i="4"/>
  <c r="M9" i="2"/>
  <c r="S8" i="2"/>
  <c r="M7" i="2"/>
  <c r="I7" i="2"/>
  <c r="O5" i="2"/>
  <c r="H6" i="6"/>
  <c r="R4" i="2"/>
  <c r="H4" i="2"/>
  <c r="U4" i="6"/>
  <c r="U10" i="6" s="1"/>
  <c r="T4" i="2"/>
  <c r="M5" i="2"/>
  <c r="D7" i="5"/>
  <c r="S7" i="5"/>
  <c r="P5" i="5"/>
  <c r="N5" i="5"/>
  <c r="T5" i="5"/>
  <c r="T4" i="5"/>
  <c r="D7" i="6"/>
  <c r="O7" i="6"/>
  <c r="O9" i="2"/>
  <c r="R7" i="2"/>
  <c r="O8" i="6"/>
  <c r="M8" i="6"/>
  <c r="E8" i="6"/>
  <c r="M5" i="4"/>
  <c r="J4" i="2"/>
  <c r="C6" i="6"/>
  <c r="C7" i="5"/>
  <c r="R5" i="2"/>
  <c r="P7" i="5"/>
  <c r="O6" i="6"/>
  <c r="F5" i="6"/>
  <c r="C4" i="6"/>
  <c r="S7" i="4"/>
  <c r="S4" i="4"/>
  <c r="C4" i="4"/>
  <c r="K4" i="4"/>
  <c r="O7" i="2"/>
  <c r="J6" i="6"/>
  <c r="I6" i="6"/>
  <c r="O4" i="2"/>
  <c r="E4" i="2"/>
  <c r="P8" i="2"/>
  <c r="O7" i="5"/>
  <c r="N7" i="5"/>
  <c r="H7" i="5"/>
  <c r="J7" i="5"/>
  <c r="K7" i="5"/>
  <c r="H6" i="5"/>
  <c r="I4" i="5"/>
  <c r="H4" i="5"/>
  <c r="J4" i="5"/>
  <c r="J8" i="6"/>
  <c r="K8" i="6"/>
  <c r="H8" i="6"/>
  <c r="K7" i="6"/>
  <c r="H7" i="6"/>
  <c r="K6" i="6"/>
  <c r="H5" i="6"/>
  <c r="I5" i="6"/>
  <c r="K4" i="6"/>
  <c r="H4" i="6"/>
  <c r="H7" i="4"/>
  <c r="J7" i="4"/>
  <c r="K7" i="4"/>
  <c r="H6" i="4"/>
  <c r="J6" i="4"/>
  <c r="K6" i="4"/>
  <c r="H5" i="4"/>
  <c r="J5" i="4"/>
  <c r="J4" i="4"/>
  <c r="I8" i="2"/>
  <c r="H8" i="2"/>
  <c r="J8" i="2"/>
  <c r="K6" i="2"/>
  <c r="H5" i="2"/>
  <c r="J5" i="2"/>
  <c r="U7" i="5"/>
  <c r="S6" i="5"/>
  <c r="R6" i="5"/>
  <c r="M5" i="5"/>
  <c r="U5" i="5"/>
  <c r="H5" i="5"/>
  <c r="K5" i="5"/>
  <c r="S4" i="5"/>
  <c r="U4" i="5"/>
  <c r="R4" i="5"/>
  <c r="I7" i="6"/>
  <c r="R7" i="6"/>
  <c r="P7" i="6"/>
  <c r="M5" i="6"/>
  <c r="I4" i="6"/>
  <c r="S4" i="6"/>
  <c r="R4" i="6"/>
  <c r="N5" i="4"/>
  <c r="O4" i="4"/>
  <c r="P4" i="4"/>
  <c r="M4" i="4"/>
  <c r="N4" i="4"/>
  <c r="I4" i="4"/>
  <c r="T4" i="4"/>
  <c r="S9" i="2"/>
  <c r="R9" i="2"/>
  <c r="C9" i="2"/>
  <c r="E9" i="2"/>
  <c r="R8" i="2"/>
  <c r="M8" i="2"/>
  <c r="O8" i="2"/>
  <c r="K8" i="2"/>
  <c r="N7" i="2"/>
  <c r="M6" i="2"/>
  <c r="J6" i="2"/>
  <c r="T5" i="6"/>
  <c r="H6" i="2"/>
  <c r="H4" i="4"/>
  <c r="O5" i="4"/>
  <c r="O5" i="5"/>
  <c r="I7" i="5"/>
  <c r="O6" i="2"/>
  <c r="R5" i="5"/>
  <c r="U9" i="2"/>
  <c r="R4" i="4"/>
  <c r="R5" i="6"/>
  <c r="S7" i="6"/>
  <c r="I5" i="5"/>
  <c r="S5" i="6"/>
  <c r="N7" i="6"/>
  <c r="K6" i="5"/>
  <c r="U7" i="6"/>
  <c r="U6" i="6"/>
  <c r="S6" i="6"/>
  <c r="P6" i="6"/>
  <c r="P5" i="6"/>
  <c r="M4" i="6"/>
  <c r="U7" i="4"/>
  <c r="O7" i="4"/>
  <c r="M7" i="4"/>
  <c r="I7" i="4"/>
  <c r="R7" i="4"/>
  <c r="I6" i="4"/>
  <c r="I5" i="4"/>
  <c r="T5" i="4"/>
  <c r="U4" i="4"/>
  <c r="T9" i="2"/>
  <c r="D9" i="2"/>
  <c r="N9" i="2"/>
  <c r="T8" i="2"/>
  <c r="N6" i="2"/>
  <c r="U6" i="2"/>
  <c r="N5" i="2"/>
  <c r="C4" i="2"/>
  <c r="T6" i="5"/>
  <c r="N6" i="5"/>
  <c r="U6" i="5"/>
  <c r="I6" i="5"/>
  <c r="J6" i="5"/>
  <c r="J5" i="5"/>
  <c r="I8" i="6"/>
  <c r="F8" i="6"/>
  <c r="M7" i="6"/>
  <c r="J7" i="6"/>
  <c r="O4" i="6"/>
  <c r="N4" i="6"/>
  <c r="P7" i="4"/>
  <c r="N6" i="4"/>
  <c r="K5" i="4"/>
  <c r="K9" i="2"/>
  <c r="H9" i="2"/>
  <c r="H7" i="2"/>
  <c r="F7" i="2"/>
  <c r="U5" i="2"/>
  <c r="S5" i="2"/>
  <c r="K5" i="2"/>
  <c r="I5" i="2"/>
  <c r="C5" i="2"/>
  <c r="U4" i="2"/>
  <c r="S4" i="2"/>
  <c r="I4" i="2"/>
  <c r="R7" i="5"/>
  <c r="O6" i="5"/>
  <c r="F7" i="5"/>
  <c r="F6" i="5"/>
  <c r="K5" i="6"/>
  <c r="P4" i="6"/>
  <c r="P10" i="6" s="1"/>
  <c r="O6" i="4"/>
  <c r="J9" i="2"/>
  <c r="I9" i="2"/>
  <c r="N8" i="2"/>
  <c r="P7" i="2"/>
  <c r="J7" i="2"/>
  <c r="I6" i="2"/>
  <c r="P4" i="2"/>
  <c r="C7" i="2"/>
  <c r="D8" i="6"/>
  <c r="C8" i="6"/>
  <c r="F7" i="6"/>
  <c r="C7" i="6"/>
  <c r="E7" i="6"/>
  <c r="D6" i="6"/>
  <c r="E6" i="6"/>
  <c r="D5" i="6"/>
  <c r="E5" i="6"/>
  <c r="C5" i="6"/>
  <c r="D4" i="6"/>
  <c r="E4" i="6"/>
  <c r="F4" i="6"/>
  <c r="E8" i="2"/>
  <c r="F8" i="2"/>
  <c r="D8" i="2"/>
  <c r="C8" i="2"/>
  <c r="E7" i="2"/>
  <c r="D7" i="2"/>
  <c r="F6" i="2"/>
  <c r="E6" i="2"/>
  <c r="D6" i="2"/>
  <c r="C6" i="2"/>
  <c r="F5" i="2"/>
  <c r="D5" i="2"/>
  <c r="E6" i="5"/>
  <c r="D6" i="5"/>
  <c r="E5" i="5"/>
  <c r="F5" i="5"/>
  <c r="D5" i="5"/>
  <c r="C5" i="5"/>
  <c r="E4" i="5"/>
  <c r="C4" i="5"/>
  <c r="D4" i="5"/>
  <c r="E7" i="4"/>
  <c r="C7" i="4"/>
  <c r="F7" i="4"/>
  <c r="D7" i="4"/>
  <c r="F6" i="4"/>
  <c r="E6" i="4"/>
  <c r="D6" i="4"/>
  <c r="C6" i="4"/>
  <c r="F5" i="4"/>
  <c r="D5" i="4"/>
  <c r="C5" i="4"/>
  <c r="E5" i="4"/>
  <c r="F4" i="4"/>
  <c r="E4" i="4"/>
  <c r="D4" i="4"/>
  <c r="S10" i="2" l="1"/>
  <c r="S10" i="5"/>
  <c r="S10" i="6"/>
  <c r="T10" i="4"/>
  <c r="T10" i="2"/>
  <c r="U10" i="2"/>
  <c r="T10" i="5"/>
  <c r="T10" i="6"/>
  <c r="U10" i="4"/>
  <c r="R10" i="5"/>
  <c r="R10" i="4"/>
  <c r="R10" i="6"/>
  <c r="U10" i="5"/>
  <c r="S10" i="4"/>
  <c r="R10" i="2"/>
  <c r="H10" i="6"/>
  <c r="K10" i="2"/>
  <c r="P10" i="4"/>
  <c r="M10" i="4"/>
  <c r="N10" i="4"/>
  <c r="O10" i="4"/>
  <c r="P10" i="5"/>
  <c r="O10" i="5"/>
  <c r="N10" i="5"/>
  <c r="M10" i="5"/>
  <c r="P10" i="2"/>
  <c r="O10" i="2"/>
  <c r="M10" i="2"/>
  <c r="N10" i="2"/>
  <c r="O10" i="6"/>
  <c r="M10" i="6"/>
  <c r="N10" i="6"/>
  <c r="C10" i="6"/>
  <c r="K10" i="5"/>
  <c r="J10" i="5"/>
  <c r="I10" i="5"/>
  <c r="H10" i="5"/>
  <c r="I10" i="6"/>
  <c r="K10" i="6"/>
  <c r="K10" i="4"/>
  <c r="H10" i="4"/>
  <c r="I10" i="4"/>
  <c r="J10" i="4"/>
  <c r="I10" i="2"/>
  <c r="H10" i="2"/>
  <c r="J10" i="2"/>
  <c r="F10" i="5"/>
  <c r="C10" i="2"/>
  <c r="F10" i="6"/>
  <c r="E10" i="6"/>
  <c r="D10" i="6"/>
  <c r="F10" i="2"/>
  <c r="E10" i="2"/>
  <c r="D10" i="2"/>
  <c r="D10" i="5"/>
  <c r="E10" i="5"/>
  <c r="C10" i="5"/>
  <c r="C10" i="4"/>
  <c r="D10" i="4"/>
  <c r="F10" i="4"/>
  <c r="E10" i="4"/>
</calcChain>
</file>

<file path=xl/sharedStrings.xml><?xml version="1.0" encoding="utf-8"?>
<sst xmlns="http://schemas.openxmlformats.org/spreadsheetml/2006/main" count="1130" uniqueCount="914">
  <si>
    <t>MACROPROCESO D. GESTIÓN DE LA CALIDAD DEL SERVICIO EDUCATIVO EN EDUCACIÓN PRE-ESCOLAR, BÁSICA Y MEDIA</t>
  </si>
  <si>
    <t>D01.03.F01</t>
  </si>
  <si>
    <t>PROCESO GESTIÓN DE LA EVALUACIÓN EDUCATIVA</t>
  </si>
  <si>
    <t>VERSION 3.0</t>
  </si>
  <si>
    <t xml:space="preserve">SUBPROCESO ORIENTAR LA RUTA DE MEJORAMIENTO INSTITUCIONAL  </t>
  </si>
  <si>
    <t>PAGINA __  DE __</t>
  </si>
  <si>
    <t>DATOS DEL ESTABLECIMIENTO EDUCATIVO</t>
  </si>
  <si>
    <t>Ruta del Mejoramiento</t>
  </si>
  <si>
    <t>Establecimiento Educativo</t>
  </si>
  <si>
    <t>Fecha de Autoevaluación</t>
  </si>
  <si>
    <t>Etapa</t>
  </si>
  <si>
    <t>Pasos</t>
  </si>
  <si>
    <t>Herramientas de Sistematización</t>
  </si>
  <si>
    <r>
      <rPr>
        <sz val="14"/>
        <color indexed="8"/>
        <rFont val="Arial"/>
        <family val="2"/>
      </rPr>
      <t>Primera etapa</t>
    </r>
    <r>
      <rPr>
        <sz val="11"/>
        <color indexed="8"/>
        <rFont val="Arial"/>
        <family val="2"/>
      </rPr>
      <t xml:space="preserve"> 
"Autoevaluación Institucional"</t>
    </r>
  </si>
  <si>
    <t>1.Revisión de la identidad institucional</t>
  </si>
  <si>
    <t>1-Autoevalaución</t>
  </si>
  <si>
    <t>Código DANE</t>
  </si>
  <si>
    <t>2. Evaluación de cada una de las areas de gestión teniendo en cuenta los criterios de inclusión</t>
  </si>
  <si>
    <t>Dirección</t>
  </si>
  <si>
    <t>Municipio</t>
  </si>
  <si>
    <t>3. Elaboración del perfil Institucional</t>
  </si>
  <si>
    <t>2-Directiva, 3-Académica, 4-Admon, 5-Comunidad, 6-Perfil</t>
  </si>
  <si>
    <t>Correo electronico</t>
  </si>
  <si>
    <t>Tel</t>
  </si>
  <si>
    <t>4. Establecimiento de las fortalezas y oportunidades de mejoramiento</t>
  </si>
  <si>
    <t>Rector o Director</t>
  </si>
  <si>
    <t>Horizonte</t>
  </si>
  <si>
    <t>DATOS DEL EQUIPO AUTO - EVALUADOR</t>
  </si>
  <si>
    <t>NOMBRE</t>
  </si>
  <si>
    <t>CARGO</t>
  </si>
  <si>
    <t>E-MAIL</t>
  </si>
  <si>
    <t>RESPONSABLES DEL PLAN DE MEJORAMIENTO - SEGUIMIENTO Y EVALUACIÓN</t>
  </si>
  <si>
    <t>GESTIÓN</t>
  </si>
  <si>
    <t xml:space="preserve"> </t>
  </si>
  <si>
    <t>Archivo Realizado Por: Ingeniero Amauri Guevara León</t>
  </si>
  <si>
    <t>aguel5@hotmail.com</t>
  </si>
  <si>
    <t>www.qmtltda.com</t>
  </si>
  <si>
    <t>Fecha: 26 de Febrero de 2010</t>
  </si>
  <si>
    <t>Bogota-Colombia</t>
  </si>
  <si>
    <t>AUTOEVALUACION INSTITUCIONAL</t>
  </si>
  <si>
    <t>GESTIÓN DIRECTIVA</t>
  </si>
  <si>
    <t>Valoración</t>
  </si>
  <si>
    <t>JUSTIFICACION</t>
  </si>
  <si>
    <t>EVIDENCIAS</t>
  </si>
  <si>
    <t>Direccionamiento Estratégico</t>
  </si>
  <si>
    <t>Misión, visión y principios, en el marco de una institución integrada</t>
  </si>
  <si>
    <t>Metas institucionales</t>
  </si>
  <si>
    <t>Conocimiento y apropiación del direccionamiento</t>
  </si>
  <si>
    <t>Política de inclusión de personas de diferentes grupos poblacionales o diversidad cultural</t>
  </si>
  <si>
    <t>Gestión Estratégica</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</si>
  <si>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</si>
  <si>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</si>
  <si>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</si>
  <si>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</si>
  <si>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</si>
  <si>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</si>
  <si>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</si>
  <si>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</si>
  <si>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</si>
  <si>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</si>
  <si>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</si>
  <si>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</si>
  <si>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</si>
  <si>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</si>
  <si>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</si>
  <si>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</si>
  <si>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</si>
  <si>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</si>
  <si>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</si>
  <si>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</si>
  <si>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</si>
  <si>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</si>
  <si>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</si>
  <si>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</si>
  <si>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</si>
  <si>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</si>
  <si>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</si>
  <si>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</si>
  <si>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</si>
  <si>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</si>
  <si>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</si>
  <si>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</si>
  <si>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</si>
  <si>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</si>
  <si>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ACADÉMICA</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</si>
  <si>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</si>
  <si>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</si>
  <si>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</si>
  <si>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</si>
  <si>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</si>
  <si>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</si>
  <si>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</si>
  <si>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</si>
  <si>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</si>
  <si>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</si>
  <si>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</si>
  <si>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Gestión de Aula</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</si>
  <si>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</si>
  <si>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</si>
  <si>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</si>
  <si>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</si>
  <si>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</si>
  <si>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</si>
  <si>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</si>
  <si>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</si>
  <si>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</si>
  <si>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</si>
  <si>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</si>
  <si>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</si>
  <si>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</si>
  <si>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</si>
  <si>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</si>
  <si>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</si>
  <si>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</si>
  <si>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</si>
  <si>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</si>
  <si>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</si>
  <si>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</si>
  <si>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</si>
  <si>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</si>
  <si>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</si>
  <si>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Administración de los Servicios Complementarios</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</si>
  <si>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</si>
  <si>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</si>
  <si>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</si>
  <si>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</si>
  <si>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</si>
  <si>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</si>
  <si>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</si>
  <si>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</si>
  <si>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</si>
  <si>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</si>
  <si>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</si>
  <si>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</si>
  <si>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</si>
  <si>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Apoyo financiero y contable</t>
  </si>
  <si>
    <t>Presupuesto anual del Fondo de Servicios Educativos (FSE)</t>
  </si>
  <si>
    <t>Contabilidad</t>
  </si>
  <si>
    <t>Ingresos y gastos</t>
  </si>
  <si>
    <t>Control fiscal</t>
  </si>
  <si>
    <t>GESTIÓN DE LA COMUNIDAD</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</si>
  <si>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</si>
  <si>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</si>
  <si>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</si>
  <si>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</si>
  <si>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</si>
  <si>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</si>
  <si>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</si>
  <si>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</si>
  <si>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</si>
  <si>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</si>
  <si>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</si>
  <si>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</si>
  <si>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</si>
  <si>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</si>
  <si>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</si>
  <si>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</si>
  <si>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</si>
  <si>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</si>
  <si>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VALORACION                       GESTION DIRECTIVA</t>
  </si>
  <si>
    <t>FORTALEZAS</t>
  </si>
  <si>
    <t>OPOTUNIDADES DE MEJORAMIENTO</t>
  </si>
  <si>
    <t>GESTIÓN ACADEMICA</t>
  </si>
  <si>
    <t>Diseño pedagogico</t>
  </si>
  <si>
    <t>Practicas pedagogicas</t>
  </si>
  <si>
    <t>Gestion de aula</t>
  </si>
  <si>
    <t>Seguimiento academico</t>
  </si>
  <si>
    <t>VALORACION                       GESTION ACADEMICA</t>
  </si>
  <si>
    <t>GESTIÓN ADMINISTRATIVA</t>
  </si>
  <si>
    <t>Apoyo a la gestion académica</t>
  </si>
  <si>
    <t>Administración de la planta fisica y de los recursos</t>
  </si>
  <si>
    <t>Administración de servicios complementarios</t>
  </si>
  <si>
    <t>Talento Humano</t>
  </si>
  <si>
    <t>Apoyo Financiero y Contable</t>
  </si>
  <si>
    <t>VALORACION                       GESTION ADMINISTRATIVA</t>
  </si>
  <si>
    <t>VALORACION                       GESTION DE LA COMUNIDAD</t>
  </si>
  <si>
    <t>EL ZULIA</t>
  </si>
  <si>
    <t>GUSTAVO ALBERTO CASTRO YANQUEN</t>
  </si>
  <si>
    <t>4 AÑOS</t>
  </si>
  <si>
    <t xml:space="preserve">VDA LA ANGELITA  KM 23 VIA TRONCAL NACIONAL </t>
  </si>
  <si>
    <t>DIRECTOR</t>
  </si>
  <si>
    <t>JUSTIFICACIÓN</t>
  </si>
  <si>
    <t>AÑO 2019</t>
  </si>
  <si>
    <t>AÑO 2020</t>
  </si>
  <si>
    <t>AÑO 2021</t>
  </si>
  <si>
    <t>AÑO 2022</t>
  </si>
  <si>
    <t>Se usa todas las instalaciones con las que se cuenta tanto para el servcio educativo, como apoyo a la comunidad y programas comunitarios</t>
  </si>
  <si>
    <t>PEI.</t>
  </si>
  <si>
    <t>Proyecto servicio social, PEI</t>
  </si>
  <si>
    <t>El centro educativo ofrece los servicios a los estudiantes de acuerdo a sus capacidades y a las politicas educativas(restaurante, transporte, internet y biblioteca) mejorando las condiciones de vida de los estudiantes.</t>
  </si>
  <si>
    <t xml:space="preserve">La institucion atiende a toda persona vulnerable con deseos de estudiar, facilitandole su ingreso, diseñando modelos pedagogicos flexibles que faciliten la inclusion. </t>
  </si>
  <si>
    <t>Matricula de estudiantes, horizonte institucional, PEI</t>
  </si>
  <si>
    <t>El proyecto educativo institucional define las politicas para la atencion de grupos etnicos.</t>
  </si>
  <si>
    <t xml:space="preserve">Matricula y PEI. (no hay poblacion atendida).                </t>
  </si>
  <si>
    <t>La institucion brinda educacion a los estudiantes con un perfil según las necesidades del estudiante y su entorno divulgando esta informacion a la comunidad.</t>
  </si>
  <si>
    <t>PEI, horizonte institucional, perfil del estudiante</t>
  </si>
  <si>
    <t>La institucion cuenta con programas concertados para apoyar a los estudiantes en el proyecto de vida, el cual se encuentra en construccion para la articulacion de dichos programas.</t>
  </si>
  <si>
    <t xml:space="preserve">perfil del estudiante, diagnostico.  </t>
  </si>
  <si>
    <t>La institucion cuenta con un proyecto de escuela de padres el cual se viene aplicando para ayudar al desarrollo de las competencias academicas y sociales, apoyando a la institucion en sus procesos.</t>
  </si>
  <si>
    <t>Proyecto escuela de padres, acta de reuniones de padres de familia.</t>
  </si>
  <si>
    <t>PEI, Actas PAE. Formatos de prestacion del transporte escolar.</t>
  </si>
  <si>
    <t xml:space="preserve">Los estudiantes del grado 10 y 11 cumplen con el servicio social obligatorio, como asesorias academicas, coordinadores de transporte y proyectos productivos supervisados, pero no hay empatia por parte de los estudiantes. </t>
  </si>
  <si>
    <t>Los estudiantes participan de todos los mecanismos y escenarios de la institucion de manera continua y democratica en el apoyo de su formacion ciudadana.</t>
  </si>
  <si>
    <t>Acta de eleccion de personero, contralor y representantes de estudiantes y comites. Libro de actas (consejo estudiantil, equipo de contraloria escolar, personero escolar y mediadores). Documento del proyecto de Derechos Humanos y su plan de accion.</t>
  </si>
  <si>
    <t>La asamblea de padres funciona de acuerdo a las actividades de caracter institucional y el consejo de padres se ha conformado pero no se le ha visto la funcionalidad.</t>
  </si>
  <si>
    <t>Actas de Asambleas generales de padres de familia. Archivos digitales.</t>
  </si>
  <si>
    <t>Los padres de familia participan de los diferentes eventos planificados por el centro educativo, aunque se necesita mayor compromiso en el acompañamiento pedagógico.</t>
  </si>
  <si>
    <t>Acta de reuniones de padres de familia.</t>
  </si>
  <si>
    <t>La institución ha identificado algunos problemas que constituyen factores de riesgo para sus estudiantes y ha diseñado acciones como proyectos de prevención.</t>
  </si>
  <si>
    <t>Los programas de seguridad vial y de prevención de accidentes dentro y fuera del aula se vienen implementando en el CER, falta señalización de áreas de evacuacion ante los desastres naturales</t>
  </si>
  <si>
    <t>El plan de riesgos se está diseñando acorde a lineamientos técnicos y son reconocidos por la comunidad orientando a la formación de la cultura del autocuidado, la solidaridad y la prevención.</t>
  </si>
  <si>
    <t>Proyecto de prevención de Riesgos y seguridad escolar. Actas de consejo academico y consejo directivo, presupuesto institucional. Archivos digitales. Capacitacion a los docentes en primeros auxilios, camillaje y manejo de extintores.</t>
  </si>
  <si>
    <t>Talleres aplicados de Escuela sin Violencia y Encuestas, coordinación con entidades como la Policía y el Hospital del municipio.. Documento de solicitudes a Comisaria de familia, CESPA, secretaria de salud municipal, a oficina de la gestora social del Departamento.</t>
  </si>
  <si>
    <t>Charlas de prevención de accidentes y proyecto de educación vial.</t>
  </si>
  <si>
    <t>El CER La angelita cuenta con un horizonte institucional definido que es apropiado por la mayoría de la comunidad educativa, aunque hace falta mayor socialización y revisión periódica para ser apropiados de manera eficaz.</t>
  </si>
  <si>
    <t>PEI, Actas de asamblea de padres de familia.</t>
  </si>
  <si>
    <t xml:space="preserve">Dentro del PEI se orientan las metas institucionales, las cuales permean a todas las sedes educativas del centro y dan respuesta al horizonte institucional. Aunque se debe seguir trabajando en la apropiación de dichas metas por parte de toda la comunidad educativa. </t>
  </si>
  <si>
    <t>PEI, proyectos transversales. Actas. Archivos digitales.</t>
  </si>
  <si>
    <t xml:space="preserve">En el CER La Angelita se cuenta con una capacidad instalada en el conocimiento del Horizonte Institucional, se realizan socializaciones para una mayor apropiación, pero no se hace un seguimiento de manera periódica. </t>
  </si>
  <si>
    <t>PEI, Actas. Archivos digitales.</t>
  </si>
  <si>
    <t>La institución cuenta con una política educativa de inclusión establecida en el PEI y acorde a los parámetros establecidos por el MEN, pero no se evidencia una estrategia articulada por todos los docentes para llevar a cabo un proceso realmente inclusivo y de calidad.</t>
  </si>
  <si>
    <t>PEI, SIEE</t>
  </si>
  <si>
    <t>Se plantea y se tiene en cuenta en el plan operativo anual los criterios básicos de funcionamiento del centro educativo, llevando a cabo acciones correspondientes a planes de acción de los proyectos pedagógicos, planes de área y rutas de aprendizaje. Pero hace falta mayor seguimiento y evaluación para que se cumpla de manera oportuna las acciones planteadas.</t>
  </si>
  <si>
    <t>Libros de actas de asamblea de padres de familia, estudiantes, Planes operativos de los equipos de trabajo conformados. Archivo Institucional de resoluciones y acuerdos internos. Planes de acción de los PPO. Informes ejecutivos de las sedes educativas</t>
  </si>
  <si>
    <t>En el PEI se implementan principios de responsabilidad y participación, pero no siempre se ejecuta conforme las orientaciones, se observan falencias en especial en el desarrollo de los Proyectos Pedagógicos.</t>
  </si>
  <si>
    <t>Libro de actas de Consejo Académico, de Consejo Directivo</t>
  </si>
  <si>
    <t>La estrategia pedagógica diseñada para el Centro Educativo "Constructivismo - Escuela Activa" con enfoque humanista, ha sido implementada por la mayoría de los docentes de la Básica primaria. En cuanto al nivel secundaria se estableció el método Cajamarca con la GPBAP, que no ha sido plenamente apropiado por la totalidad de los docentes, debido a los constantes cambios de personal docente en la Básica secundaria.</t>
  </si>
  <si>
    <t>PEI. Planes de area. Planeadores de clase. Malla curricular de Rutas de Aprendizaje de algunas áreas.</t>
  </si>
  <si>
    <t xml:space="preserve">La Institución cuenta con una información sistematizada que sirve de insumo para mejorar los procesos, se lleva a cabo el análisis de los resultados de las pruebas SABER para la elaboración de estrategias que permitan superar las falencias presentadas de manera articulada con las diferentes sedes. </t>
  </si>
  <si>
    <t xml:space="preserve"> Autoevaluación Institucional. Libro de actas de: Consejo Directivo, Académico, de Comité de Convivencia. </t>
  </si>
  <si>
    <t>Este proceso se realiza oportunamente, y con base en los resultados se han propuesto acciones de mejoramiento en especial en lo relacionado con los resultados de las pruebas externas, pero no se ha logrado impactar significativamente el desempeño mostrado por los estudiantes. La evaluación docente se realiza bajo lo normativo. Se requieren protocolos para evaluar a los docentes que no están regidos por el Decreto 1278.</t>
  </si>
  <si>
    <t>Formato de evaluación institucional. Analisis de resultados de pruebas externas.</t>
  </si>
  <si>
    <t>El consejo directivo cuenta con un plan de acción establecido y se reúne periódicamente de acuerdo con su cronograma. Sin embargo, falta un mayor seguimiento a su plan de trabajo.</t>
  </si>
  <si>
    <t xml:space="preserve">Plan de Acción del Consejo Directivo. Actas de Consejo directivo. Carpeta de acuerdos institucionales. Presupuesto Anual de inversión. </t>
  </si>
  <si>
    <t>El consejo académico se encuentra consolidado en el marco de la integración institucional. Sin embargo, no fue factible reunirse continuamente por situaciones adversas que afectan el buen desarrollo de los procesos académico</t>
  </si>
  <si>
    <t xml:space="preserve">Actas de Consejo Académico. Acuerdo Día E. Actas de análisis del SIEE. Actas de reuniones de comunidades de aprendizaje </t>
  </si>
  <si>
    <t xml:space="preserve">La comisión de evaluación y promoción se reúne oportunamente en el marco de la integración institucional, toma las decisiones pertinentes y apoya la definición de políticas institucionales de evaluación que favorece a la diversidad de la población. </t>
  </si>
  <si>
    <t>Actas de  comisión de evaluación y promoción. Actas de nivelaciones. Libro de calificaciones.</t>
  </si>
  <si>
    <t>El comité de convivencia se reúne constantemente, se encarga de analizar y plantear soluciones a los problemas de convivencia que se presentan en la institución.</t>
  </si>
  <si>
    <t>Actas de comision de convivencia escolar.</t>
  </si>
  <si>
    <t xml:space="preserve">El consejo estudiantil se reúne periódicamente, presenta alternativas de solución ante las problemáticas presentadas con los estudiantes, se evidencia mayor liderazgo en el desarrollo de las actividades planteadas. </t>
  </si>
  <si>
    <t>Actas de Consejo estudiantil. Evidencias digitales de actividades lideradas por los estudiantes.</t>
  </si>
  <si>
    <t>El personero estudiantil desarrolla proyectos y programas a favor de todos los estudiantes, mostrando compromiso, liderazgo y sentido de pertenencia con su institución. Su labor es reconocida en los diferentes estamentos de la comunidad educativa.</t>
  </si>
  <si>
    <t>Actas de elección de los representantes estudiantiles. Documento de gestión, evidencias digitales de las actividades desarrolladas por el personero.</t>
  </si>
  <si>
    <t>La asamblea de padres de familia se reúne periódicamente y es reconocida como la instancia de representación de estos</t>
  </si>
  <si>
    <t>Actas de asamblea de padres</t>
  </si>
  <si>
    <t>El consejo de padres se encuentra conformado, pero este no se reúne para deliberar sobre temas de su competencia.</t>
  </si>
  <si>
    <t>Acta de conformación de Consejo de Padres de Familia.</t>
  </si>
  <si>
    <t>La institución ha definido los mecanismos de comunicación de acuerdo con las características y el tipo de información pertinente para cada uno de los estamentos de la comunidad educativa.</t>
  </si>
  <si>
    <t xml:space="preserve">Plataforma web colegios, Plataforma Enjambre, carteleras institucionales, grupo de comunicación de padres de familia vía red social institucional. </t>
  </si>
  <si>
    <t>La institución cuenta con personal docente capacitado para el trabajo en equipo direccionado al desarrollo de proyectos pedagógicos obligatorios e institucionales, como con las funciones propias de su cargo. Aunque falta mayor comunicación para llevar a cabo las acciones de manera coordinada.</t>
  </si>
  <si>
    <t>Actas de izadas de bandera, planes operativos de los PPO, evidencias fotográficas y testimoniales.</t>
  </si>
  <si>
    <t>El CER La Angelita cuenta dentro de sus políticas educativas un sistema de estímulos y reconocimientos a los logros de docentes y estudiantes que se aplica de manera coherente, sistemática y organizada.</t>
  </si>
  <si>
    <t>Actas de comisión y evaluación y reconocimientos a estudiantes y docentes</t>
  </si>
  <si>
    <t>La institución cuenta con una política para divulgar las buenas practicas a nivel académico, administrativo y cultural, aunque falta mayor socialización de las experiencias y actividades desarrolladas en pro del mejoramiento institucional, para ser apropiados por toda la comunidad educativa.</t>
  </si>
  <si>
    <t>Documentos de los PPO y sus planes de acción, actas de las comunidades de aprendizaje.</t>
  </si>
  <si>
    <t>Los estudiantes se sienten parte de la institución, pero se identifican principalmente con algunos elementos tales como las instalaciones, el escudo, el uniforme, o el himno.</t>
  </si>
  <si>
    <t>Actas de izadas de banderas. Documento observador del estudiante. Libros de actas del consejo de Evaluación. Libro de actas del Consejo estudiantil. Libro de Recepción de PQR a padres de familia y comunidad en general.</t>
  </si>
  <si>
    <t xml:space="preserve">El establecimiento educativo presenta muchas dificultades en la estructura en las sedes y los espacios amplios, seguros y suficientes para realizar las actividades al aire libre. Las aulas son muy calurosas en su mayoría, la sede educativa La Macarena requiere de una remodelación total por su alto nivel de deterioro. presenta alto riesgo de accidente. la sede Simón Bolívar carece de una batería sanitaria digna y el área de recreación no tiene cubierta. La sede principal carece de aulas para laboratorio, oficina de dirección y cancha con cubierta, no hay cerramiento, </t>
  </si>
  <si>
    <t>Registros de necesidades locativas. Carpeta de Gestión Administrativa. Plan de Compras. Escrituras de sedes. Reporte DANE.</t>
  </si>
  <si>
    <t>Al inicio del año escolar, en todas las sedes se explican a los estudiantes nuevos los usos y costumbres de la institución.</t>
  </si>
  <si>
    <t>Planes de accion de los PPO,socialización del horizonte institucional, del manual de convivencia y del SIEE.  evidencias fotograficas de la semana de inducción, y protocolización de los pactos de aula. Actas de primera asamblea general de padres de familia.</t>
  </si>
  <si>
    <t>La mayoría de los estudiantes de la institución manifiesta entusiasmo y ganas de aprender, sin embargo se requiere el fortalecimiento del proyecto de vida y del compromiso de los padres de familia en el acompañamiento de sus hijos.</t>
  </si>
  <si>
    <t>Formato de eficiencia interna, oferta de servicios complementarios, los PPO, acta de reunión de padres de familia (escuela para padres).</t>
  </si>
  <si>
    <t>La institución integrada ha elaborado un manual de convivencia que orienta las acciones de los diferentes estamentos de la comunidad educativa, en concordancia con el PEI. Falta entregar el documento  fisico del MC a cada una de las familias del CER.</t>
  </si>
  <si>
    <t>Libro del manual de convivencia. Actas de socialización en las reuniones de padres de familia. Acta de socializacion de la ruta de atención integral.</t>
  </si>
  <si>
    <t>Se programan dentro de la misma jornada académica, son escasas las actividades en horario diferente. Existe una programación debidamente  planificada y acordada. Se propende por que las actividades siempre dejen un saldo pedagógico.</t>
  </si>
  <si>
    <t>Planes de accion de los PPO, evidencias fotográficas y testimoniasles de las convivencias espirituales, encuentro de filosofía y visita a la feria universitaria. Cronograma de participación en las pruebas superate con el saber.</t>
  </si>
  <si>
    <t>La institución cuenta con programas  de promoción del bienestar de los estudiantes, como restaurante escolar, el transporte, con énfasis hacia aquellos que presentan más necesidades. Cuenta con el apoyo de entidades como la comisaria de familia y la fundación COMPENSARE del municipio de El Zulia.</t>
  </si>
  <si>
    <t>Carpeta de Gestión Administrativa - documentos que referencian gestión de ampliación de beneficios a los estudiantes. Carpetas de seguimiento y acceso a los servicios complentarios.</t>
  </si>
  <si>
    <t>La comunidad educativa reconoce y utiliza el comité de convivencia para identificar y mediar los conflictos. Las actividades programadas para fortalecer la convivencia cuentan con amplia participación de los distintos estamentos de la comunidad educativa.</t>
  </si>
  <si>
    <t>Sistematización y analisis de las ituaciones de conflicto por periodo. Documento de proyecto de derechos humanos. Sistematización de los centros de conciliación escolar. Actas de nivelación comportamental de los estudiantes con situaciones de conflicto. Guías de nivelación comportamental para los estudiantes remitidos al comité de convivencia.</t>
  </si>
  <si>
    <t>La institución utiliza mecanismos que combinan recursos internos y externos para prevenir situaciones de riesgo y manejar los casos difíciles, en el marco de su política sobre este tema. Además, hace seguimiento periódico a los mismos.</t>
  </si>
  <si>
    <t>Libro de acta de comité de convivencia, observador del estudiante, acta de entrevista con padres de familia e informe diagnóstico dado por la  sicológa de la comisaría de familia de El Zulia.</t>
  </si>
  <si>
    <t>Actas de reunión de padres de familia, actas de nivelación académica y comportamental.</t>
  </si>
  <si>
    <t>Carpeta de documentos institucionales que certifican entrevista y visitas a oficinas de representantes de los procesos productivos.</t>
  </si>
  <si>
    <t>En el CER La Angelita se brindan los espacios para llevar a cabo una comunicación efectiva e interacción con las familias o acudientes, aunque se requiere mayor constancia en la asistencia de los padres cuando son citados por situaciones academicas.</t>
  </si>
  <si>
    <t>La institucion en gestión del señor director, mantiene una comunicación constante con las autoridades educativas propendiendo por la gestión de recursos e insumos que permitan fortalecer el mejoramiento institucional.</t>
  </si>
  <si>
    <t xml:space="preserve">Sistema de atención al Ciudadano. Carpeta Institucional de Informaciones enviadas y recepcionadas. Control de SED de cumplimiento de responsabilidades institucionales. Actas de Gestión para articular el establecimiento educativo. Acta de visita de auditoría. Resolución de aprobación de estudios. </t>
  </si>
  <si>
    <t xml:space="preserve">Resolución de aprobación de estudios. Acuerdo interinstitucional con I.E Risaralda. </t>
  </si>
  <si>
    <t>La institución establece acuerdos ocasionales con otras entidades: bibliotecas, puestos de salud, casas de cultura y centros de recreación para desarrollar algunas actividades pedagógicas. Sin embargo, no se realiza un seguimiento continuo de la eficacia y resultados que permiten estas relaciones.</t>
  </si>
  <si>
    <t>El sector productivo de la región se engloba en explotación minera, ganadera, y transporte. Se han hecho gestiones para la vinculación de los mismos al establecimiento educativo, pero no ha sido posible, algunos aluden la difícil situación económica.</t>
  </si>
  <si>
    <t>Documento PEI.</t>
  </si>
  <si>
    <t>Actas de actividades institucionales,Guías didácticas adaptadas. Planes de acción.</t>
  </si>
  <si>
    <t>Guías didácticas.Documento enfoque pedagógico.</t>
  </si>
  <si>
    <t>Formato plan de clase Formato ruta de aprendizaje</t>
  </si>
  <si>
    <t>Documento PEI       Documento plan de clase</t>
  </si>
  <si>
    <t>Actas de comisión de evaluación.             Planes de apoyo o de nivelación</t>
  </si>
  <si>
    <t>Planillas de asistencia     Reporte familias en acción</t>
  </si>
  <si>
    <t>cronograma de actividades                       actas de nivelación</t>
  </si>
  <si>
    <t>El centro educativo cuenta con un proceso de matricula amplio y oportuno.</t>
  </si>
  <si>
    <t>Folios de matrícula, SIMAT y la plataforma de web colegios.</t>
  </si>
  <si>
    <t>El Centro Educativo cuenta con una plataforma virtual que dispone de la información de todos los estudiantes.</t>
  </si>
  <si>
    <t>Plataforma web colegios.</t>
  </si>
  <si>
    <t xml:space="preserve">El centro educativo cuenta con la plataforma web colegios la cual permite generar los boletines en cada periodo y además realizar los ajustes necesarios en el momento oportuno. </t>
  </si>
  <si>
    <t>Plataforma web colegios, boletines y planillas de calificaciones.</t>
  </si>
  <si>
    <t>El centro educativo asegura los recursos para cumplir el mantenimiento de su planta fiísica.</t>
  </si>
  <si>
    <t xml:space="preserve">Presupuesto de gastos y plan de compras, PMI. </t>
  </si>
  <si>
    <t>El centro educativo realiza actividades aisladas de adecuación y embellecimiento.</t>
  </si>
  <si>
    <t>fotografias de jornadas de embellicimiento de las sedes.</t>
  </si>
  <si>
    <t>El centro educativo cuenta con un sistema de registro y seguimiento de los espacios físicos.</t>
  </si>
  <si>
    <t>El centro educativo cuenta con un
plan para la adquisición de los
recursos para el aprendizaje
que consulta las demandas de
su direccionamiento estratégico y las necesidades de los docentes y estudiantes.</t>
  </si>
  <si>
    <t>El proceso para determinar las necesidades
de adquisición de suministro de insumos,
recursos y mantenimiento de los mismos, es
participativo, se hace oportunamente y está
articulado con la propuesta pedagógica de la
institución.</t>
  </si>
  <si>
    <t xml:space="preserve">Presupuesto de gastos. </t>
  </si>
  <si>
    <t>proyecto de riesgos.</t>
  </si>
  <si>
    <t xml:space="preserve">La estrategia para apoyar a los estudiantes
que presentan bajo desempeño académico o
con dificultades de interacción, es aplicada en
todas las sedes y es conocida por toda la comunidad educativa. </t>
  </si>
  <si>
    <t>PEI y hojas de vida.</t>
  </si>
  <si>
    <t>actas de consejo de maestros.</t>
  </si>
  <si>
    <t>hojas de vida de docentes.</t>
  </si>
  <si>
    <t xml:space="preserve">Se organiza el horario de acuerdo a la asignación academica y se realizan los ajustes pertinentes. </t>
  </si>
  <si>
    <t>resolucion de horario y cargas academicas, las actas institucionales.</t>
  </si>
  <si>
    <t>El personal vinculado está identificado con la institución y está dispuesto a realizar actividades complementarias que sean necesarias para cualificar su labor.</t>
  </si>
  <si>
    <t>protocolos y anexos 5.</t>
  </si>
  <si>
    <t>La estrategia de reconocimiento al personal vinculado es aplicada cabalmente y es parte fundamental de la cultura institucional.</t>
  </si>
  <si>
    <t>PEI y actas de comunidades de aprendizaje.</t>
  </si>
  <si>
    <t xml:space="preserve">La institución dispone de estrategias claras para mediación y solución de conflictos y éstos se resuelven a través del diálogo y la negociación permanente. </t>
  </si>
  <si>
    <t>manual de convivencia.</t>
  </si>
  <si>
    <t>Evalua periodicamente los procedimientos para la elaboración del presupuesto, de manera que se logre coordinar las necesidades de las distintas sedes y niveles. Asimismo, realiza análisis financieros y proyecciones presupuestales para la planeación y gestión institucional.</t>
  </si>
  <si>
    <t>Plan operativo anual, actas de consejo directivo, plan de gastos.</t>
  </si>
  <si>
    <t xml:space="preserve">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
</t>
  </si>
  <si>
    <t xml:space="preserve">Cuenta con procesos para el recaudo de ingresos y la realización de los gastos. Los registros son consistentes y coinciden plenamente con el plan de ingresos y gastos estipulado.
</t>
  </si>
  <si>
    <t>La institución presenta los informes financieros a las autoridades competentes de manera apropiada y oportuna. Éstos son parte del proceso de control interno y sirven para tomar decisiones y realizar seguimiento al manejo de los recursos.</t>
  </si>
  <si>
    <t>Se cuenta con un plan de estudios definido y resignificado tanto para la básica primaria como para la Basica  Secundaria y Media Académica acorde a la normatividad vigente.</t>
  </si>
  <si>
    <t>Documento planes de estudios.</t>
  </si>
  <si>
    <t>Se ha definido un enfoque metodológico dentro del PEI, sin embargo no ha sido apropiado por todos los docentes, los momentos pedagógicos no guardan en su totalidad pertinencia con este enfoque  adoptado por el CER.</t>
  </si>
  <si>
    <t>El centro educativo cuenta con variedad de recursos para el aprendizaje como tecnológicos, didácticos entre otros y anualmente se dota de varios recursos, sin embargo, no cuenta con un programa definido para el mantenimiento de equipos y se carece de algunos elementos y espacios de laboratorios adecuados.</t>
  </si>
  <si>
    <t>Documento plan de compras. Formato De inventario.</t>
  </si>
  <si>
    <t>Se cuenta con formatos de seguimiento para la valoración de horas efectivas de clase, pero no se hace el seguimiento adecuado para realizar la retroalimentación necesaria.</t>
  </si>
  <si>
    <t xml:space="preserve">Se tiene un SIEE acorde a las normas vigentes que consagra las políticas de la institución y es coherente con el modelo pedagógico que ha adoptado el Centro Educativo.  </t>
  </si>
  <si>
    <t>Formato Bitacora diario institucional de campo.</t>
  </si>
  <si>
    <t xml:space="preserve">Documento SIEE. Formato de autoevaluacion. Registro de notas. </t>
  </si>
  <si>
    <t>Se cuenta con politicas claras para el apoyo didáctico en el desarrollo de las áreas y de las proyectos intitucionales que cumplen con las expectativas programadas para el año.Se han adaptado guías didácticas para diferentes áreas acorde al modelo escuela nueva.</t>
  </si>
  <si>
    <t xml:space="preserve">Se han realizado diferentes acciones a la comunidad en general con el objeto de socializar y sensibilizar la importancia de las tareas. Dentro de la estructura el modelo escuela nueva se define la Actividad D como actividad libre para reforzar los conocimientos en casa, pero no existe una politica clara dentro del SIEE del centro educativo. </t>
  </si>
  <si>
    <t>Existe un presupuesto que tiene en cuenta la compra de recursos para el aprendizaje, se definen políticas del uso de recursos y se hace seguimento a los mismos mediante el diligenciamiento de formatos. Las politicas de uso de recursos estan expresadas consecuentemente con el modelo pedagógico definido por la institución. En todas las sedes no se han organizados los CRA necesarios para el desarrollo de los momentos pedagogicos con base a Escuela Nueva.</t>
  </si>
  <si>
    <t>Cronograma, plan de compras, formatos de prestamos.</t>
  </si>
  <si>
    <t>Existe una politica organizada en horario de clases y cronograma de actividades que permite el desarrollo normal de las clases, pero el entorno y distancia no hace posible el fortalecimiento en horarios extraclase.</t>
  </si>
  <si>
    <t>Cronograma de actividades, horarios.</t>
  </si>
  <si>
    <t xml:space="preserve">Existe una comunicación recíproca entre estudiantes y docentes para concertar algunos aspectos relacionados con el proceso enseñanza -aprendizaje, especialmente con aquellos estudiantes que tienen dificultades a través de procesos de nivelación. </t>
  </si>
  <si>
    <t xml:space="preserve">Planes de aula, planes de nivelacion. </t>
  </si>
  <si>
    <t>Los planes de clase se encuentran elaborados de acuerdo a los lineamientos curriculares, a las políticas institucionales y estilo pedagógico de manera que sean una herramienta para el desarrollo de los aprendizajes.</t>
  </si>
  <si>
    <t xml:space="preserve">El estilo pedagógico se fundamenta en procesos que incluyen estrategias de exploración y participación activa en el desarrollo del momento pedagógico, sin embargo, se requiere un buen manejo de las TICS dentro de dichos momentos. </t>
  </si>
  <si>
    <t>La institución cuenta con un sistema de evaluación de los estudiantes elaborado de acuerdo a la normatividad vigente, a los modelos pedagógicos, es conocido por toda la comunidad educativa y se le hace seguimiento continuo, sin embargo, no se ajusta a necesidades particulares de los estudiantes.</t>
  </si>
  <si>
    <t>Documento SIEE</t>
  </si>
  <si>
    <t>De acuerdo a  lo establecido en el SIEE  se realiza seguimiento periódico y sistemático al desempeño académico de los estudiantes, esto permite analizar las practicas pedagógicas y diseñar un plan de acción para aplicar las estrategias que favorecen a los estudiantes con dificultades académicas.</t>
  </si>
  <si>
    <t>Se analizan los resultados de las pruebas externas y se diseñan algunas estrategias que permiten fortalecer los procesos de aula.</t>
  </si>
  <si>
    <t>Actas, analisis de resultados dia E</t>
  </si>
  <si>
    <t>La institución cuenta con herramientas que permiten realizar seguimiento a la asistencia, sin embargo no se han establecido estrategias que disminuyan el ausentismo y la deserción escolar.</t>
  </si>
  <si>
    <t>Se han establecido politicas, estrategias y tiempos para el diseño y  desarrollo de actividades de nivelación o recuperación que permiten avanzar en los procesos de aprendizaje.</t>
  </si>
  <si>
    <t>La institución ha diseñado una política de apoyo a estudiantes con bajo rendimiento académico, se realiza análisis y estrategias de mejoramiento. En cuanto a los problemas de aprendizaje se cuenta con el apoyo externo de la Fundación Compensare, sin embargo, no existe una adaptación curricular para estos estudiantes.</t>
  </si>
  <si>
    <t xml:space="preserve">Actas, actividades de refuerzo o nivelación       Convenio fundación compesare     </t>
  </si>
  <si>
    <t>La institución cuenta con información relacionada con los egresados pero no se tiene un registro sistemático que permita tener la información sobre su vinculación con estudios superiores o el sector productivo.</t>
  </si>
  <si>
    <t>Formato de prestamos.</t>
  </si>
  <si>
    <t>El mantenimiento de los equipos y otros recursos para el aprendizaje sólo se realiza
cuando éstos sufren algún daño, no se lleva a cabo un mantenimiento preventivo.</t>
  </si>
  <si>
    <t>El centro educativo tiene un proyecto de riesgos, pero no se ha establecido un plan de riesgos fisicos en cada una de las sedes.</t>
  </si>
  <si>
    <t xml:space="preserve">El centro educativo revisa y evalúa periódicamente la cobertura, calidad, oportunidad de los servicios complementarios y recursos. Asi mismo, promueve acciones correctivas en función de las necesidades del
estudiantado. </t>
  </si>
  <si>
    <t xml:space="preserve">Actividades y actas de nivelación periódica, plataforma web colegios. </t>
  </si>
  <si>
    <t xml:space="preserve">Presupuestos de gastos, registro de control, de asistencia, de novedades y comportamiento. </t>
  </si>
  <si>
    <t>PEI, hojas de vida.</t>
  </si>
  <si>
    <t>Los perfiles se encuentran bien definidos, son coherentes con el PEI, la normatividad vigente y se direccionan según la necesidad. Aunque hacen falta algunos perfiles para suplir adecuadamente las necesidades.</t>
  </si>
  <si>
    <t>El centro educativo realiza actividades de inducción con los docentes nuevos, obedecen a iniciativas individuales.</t>
  </si>
  <si>
    <t>Es asumida por interés particular y se da el espacio para asistir a las capacitaciones organizadas por la secretaria de educación, pero no se envian de acuerdo al perfil.</t>
  </si>
  <si>
    <t>Documentos institucionales, fotografias, actas de consejo academico.</t>
  </si>
  <si>
    <t>El proceso de evaluación de docentes y directivo permite la implementación de acciones de mejoramiento y de desarrollo profesional. Además, es conocido por la comunidad y cuenta con un respaldo amplio de los miembros de la institución.</t>
  </si>
  <si>
    <t>Se cuenta con el apoyo a la investigación, pero falta mayor iniciativa por parte de los docentes.</t>
  </si>
  <si>
    <t>La Institución Educativa se mantiene en la atención oportuna en su proceso de matricula, llevándose a cabo en los momentos solicitados por los padres de familia.</t>
  </si>
  <si>
    <t>La Institución Educativa promueve el manejo de archivos mediante la plataforma Web colegios, aunque se requiere de una actualización constante de dicha información por parte de cada docente titular.</t>
  </si>
  <si>
    <t>Plataforma Web colegios.</t>
  </si>
  <si>
    <t>La Institución continua trabajando de manera directa con la plataforma Web colegios, la cual permite realizar los ajustes necesarios en tiempo real.</t>
  </si>
  <si>
    <t>Plataforma Web colegios, boletines de calificaciones.</t>
  </si>
  <si>
    <t>El Centro educativo realiza un seguimiento periódico para llevar a cabo un buen mantenimiento de la planta física, siendo soportado en el plan de recursos.</t>
  </si>
  <si>
    <t>Presupuesto de gastos.</t>
  </si>
  <si>
    <t>Presupuesto de gastos y plan de compras, PMI, gestión apoyo interistitucional.</t>
  </si>
  <si>
    <t>El centro educativo cuenta con actividades periódicas de embellecimiento y ornato en cada una de las sedes, pero no se cuenta con un programa estructurado como un cronograma de actividades.</t>
  </si>
  <si>
    <t>Evidencias fotográficas de jornadas de embellecimiento de las sedes.</t>
  </si>
  <si>
    <t>El centro educativo mantiene el sistema de registro y seguimiento de los espacios, pero se requiere como acción de mejora elaborar archivos digitales de las diferentes actividades que se realicen en dichos espacios y verificar el cumplimiento de los libros de actas de eventos institucionales.</t>
  </si>
  <si>
    <t>Formato de préstamos, libro de actas de actividades institucionales.</t>
  </si>
  <si>
    <t>El centro educativo mediante el Consejo de docentes establece planes para la adquisición de recursos para el aprendizaje al iniciar el año escolar y en el momento que se requiere, permitiendo la efectividad en el proceso de aprendizaje de los estudiantes.</t>
  </si>
  <si>
    <t>La Institución educativa prioriza las necesidades para el cumplimiento en el suministro de insumos requeridos por cada sede.</t>
  </si>
  <si>
    <t>Presupuesto de gastos y plan de compras, actas de consejo docente, PMI.</t>
  </si>
  <si>
    <t>Se requiere efectividad en el mantenimiento de equipos y otros recursos de manera oportuna.</t>
  </si>
  <si>
    <t>La Institución educativa cuenta con un proyecto de riesgos fisicos para cada sede, se ha promovido la capacitación a la comunidad educativa.</t>
  </si>
  <si>
    <t>Proyecto de riesgos físicos.</t>
  </si>
  <si>
    <t>El Centro educativo mantiene una revisión periódica de los servicios complementarios (cafetería, restaurante y transporte escolar), empleando acciones de mejora cuando se requieren.</t>
  </si>
  <si>
    <t>Presupuesto de gastos, registro de control y asistencia. Registro de novedades y comportamiento.</t>
  </si>
  <si>
    <t>El Centro educativo en la modalidad de trabajo estudio en casa desarrolló estrategias como acompañamiento personalizado mediante recursos tecnológicos que permitieron a los estudiantes alcanzar niveles óptimos de desempeño.</t>
  </si>
  <si>
    <t xml:space="preserve">Anexo de adecuación de criterios de evaluación al SIEE, documento malla de flexibilización curricular por áreas, guía integradora de aprendizaje. </t>
  </si>
  <si>
    <t xml:space="preserve">La Institución educativa en el momento carece de perfiles para las áreas de Ciencias naturales, biología y química, se llevó a cavo la gestión por parte de la comunidad educativa ante la SED, pero no se ha suplido la necesidad.  </t>
  </si>
  <si>
    <t>PEI, hojas de vida personal docente.</t>
  </si>
  <si>
    <t>El Centro educativo promueve la inducción al personal docente nuevo y antiguo en semanas de desarrollo institucional, comunidades de aprendizaje y consejos académicos para la socilización y análisis de los diferentes documentos institucionales.</t>
  </si>
  <si>
    <t>Actas de Consejo docente, actas de consejo académico, PEI</t>
  </si>
  <si>
    <t>La institución educativa permite procesos de formación abiertos a las necesidades detectadas por los docentes en relación con los procesos de capacitación establecidos por la SED.</t>
  </si>
  <si>
    <t>Resolución de asignación de funciones.</t>
  </si>
  <si>
    <t xml:space="preserve">El Centro educativo mantiene sus criterios para la elaboración de los horarios y la asignación acdémica. </t>
  </si>
  <si>
    <t>Resolución de horarios y carga adémica, actas de consejo académico.</t>
  </si>
  <si>
    <t>El centro educativo está conformado por un personal docente idóneo e integral, comprometido en el trabajo con los estudiantes para el logro de sus objetivos.</t>
  </si>
  <si>
    <t>Perfil de los docentes.</t>
  </si>
  <si>
    <t>El proceso de evaluación de desempeño de docentes y directivopropicia el desarrollo de actividades de mejoramiento de acuerdo a las funciones propias de cada docente.</t>
  </si>
  <si>
    <t>Protocolos de evaluación de desempeño y anexo 5.</t>
  </si>
  <si>
    <t>En concordancia con el trabajo realizado por cada docente y las diferentes estrategias implementadas en trabajo estudio en casa se llevó a cabo el reconocimiento.</t>
  </si>
  <si>
    <t>PEI</t>
  </si>
  <si>
    <t>El apoyo a la investigación está vigente, aunque no se presentan iniciativas por parte del personal docente para promoverla en el trabajo con los estudiantes.</t>
  </si>
  <si>
    <t>La Institución educativa cuenta con un protocolo de estrategias para la solución y mediación de conflictos.</t>
  </si>
  <si>
    <t>Manual de convivencia.</t>
  </si>
  <si>
    <t>El centro educativo cuenta con un programa de bienestar del personal vinculado que se cumple en su totalidad.</t>
  </si>
  <si>
    <t>La institución educativa cuenta con el comité de bienestar social, que permite la integración y el mejoramiento del ambiente laboral, aunque debido a la emergencia sanitaria no se puedo efectuar en su totalidad.</t>
  </si>
  <si>
    <t>Cronograma de actividades del comité de bienestar social.</t>
  </si>
  <si>
    <t>Plan operativo anual, plan de compras y gastos, actas de consejo directivo.</t>
  </si>
  <si>
    <t>Documento Planes de Estudio</t>
  </si>
  <si>
    <t>El enfoque metodológico está definido dentro del PEI, la mayoría de los docentes aplican en su quehacer pedagógico este enfoque buscando la formación integral de nuestros estudiantes. 3</t>
  </si>
  <si>
    <t>Documento PEI</t>
  </si>
  <si>
    <t>El Centro Educativo cuenta con variedad de recursos para el aprendizaje, sin embargo no se cuenta con una política institucional de mantenimiento de equipos de cómputo y los espacios de laboratorio adecuados</t>
  </si>
  <si>
    <t>Documento de compras.                                Formato de inventario</t>
  </si>
  <si>
    <t>Los formatos de seguimiento existen para la valoración de las horas efectivas de clase, pero por motivos de la pandemia nos adaptamos a las condiciones debido a la falta de conectividad,  sin embargo se hizo la flexibilización currciular con el fin de cumplir con la jornada escolar</t>
  </si>
  <si>
    <t>Formato Bitacora diario insitucional de campo</t>
  </si>
  <si>
    <t xml:space="preserve">Se formularon nuevos criterios de evaluación ajustados a la flexibilización para el estudio en casa                      </t>
  </si>
  <si>
    <t xml:space="preserve">Documento SIEE                                                             Formato de autoevaluación                                                                    Rubrica de criterios de evaluación                               Bitácora de autoevaluación                                         </t>
  </si>
  <si>
    <t xml:space="preserve">Se hizo priorización de ejes temáticos para atender el estudio en casa y se integraron áreas de acuerdo a los lineamientos de la secretaría y directivas del Ministerio de Educación, implementando guías de trabajo con base en el modelo CAJAMARCA y Escuela Nueva para básica secundaria, media y básica primaria respectivamente </t>
  </si>
  <si>
    <t xml:space="preserve">Formatos actualización ejes temáticos      Guías integradas de secundaria, media y básica primaria </t>
  </si>
  <si>
    <t>Se han realizado y aplicado diferentes estrategias como grupos de whatssap creado por cada titular, entrega de guías, videollamadas, audios, llamadas telefónicas y presencialidad y orientación a la hora de entregar y recibir las guías de trabajo realizado en casa.</t>
  </si>
  <si>
    <t xml:space="preserve">Guías de trabajo                                                               Bitácora de autoevaluación                                               Informe ejecutivo subido en la plataforma ENJAMBRE                                       </t>
  </si>
  <si>
    <t>Existe un presupuesto que tiene en cuenta la compra de recursos necesarios para desarrollo de los momentos pedagógicos de las áreas y asignaturas, se definen políticas del uso de recursos y se hace seguimento a los mismos mediante el diligenciamiento de formatos. Las politicas de uso de recursos estan expresadas consecuentemente con el modelo pedagógico definido por la institución. En todas las sedes no se han organizados los CRA necesarios para el desarrollo de los momentos pedagogicos con base a Escuela Nueva.</t>
  </si>
  <si>
    <t>Cronograma                                                 Plan de compras                                           Formatos de préstamos                                    Acta de adopción del presupuesto por parte del Consejo Directivo                                Formato rendición de cuentas</t>
  </si>
  <si>
    <t xml:space="preserve">Se hizo un diagnóstico con la ayuda de padres de familia para conocer las necesidades de cada sede, en cuanto a los horarios                                                       Por motivos de la pandemia se flexibilizaron todos los horarios teniendo en cuenta a los estudiantes </t>
  </si>
  <si>
    <t xml:space="preserve">Diagnóstico                                                                 Rubrica de cada docente                                                          Directorio telefónico de cada grado                       </t>
  </si>
  <si>
    <t xml:space="preserve">Debido a la falta de conectividad con los estudiantes la comunicación fue asincrónica dificultando nuestros procesos académicos </t>
  </si>
  <si>
    <t xml:space="preserve">Grupos de Whatssap                                     </t>
  </si>
  <si>
    <t>Los planes de clase se ajustaron de acuerdo a la flexibilización curricular en cada área</t>
  </si>
  <si>
    <t xml:space="preserve">Formato plan de clase </t>
  </si>
  <si>
    <t>Se fortaleció el estilo pedagógico, fundamentándose más el trabajo con guías, sin embargo por la falta de conectividad los estudoantes no pueden apropiarse de las TIC´s</t>
  </si>
  <si>
    <t>Documento PEI                                               Documento plan de clase</t>
  </si>
  <si>
    <t xml:space="preserve">En cuanto a la evaluación se tuvieron en cuenta algunos ajustes:                                 70% de actividades desarrolladas y 30% bitácora                                                          Se definieron nuevos citerios de evaluación para la valoración del trabajo en casa                                                                                                                                           </t>
  </si>
  <si>
    <t>Bitácora                                                                Guía integradora                                                 Informe ejecutivo subido a ENJAMBRE</t>
  </si>
  <si>
    <t xml:space="preserve">Debido a la situación de la pandemia las juntas evaluadoras se hicieron virtuales y se hizo seguimiento a cada estudiante por parte de cada docente en las diferentes áreas del conocimiento y así poder cumplir en su totalidad con las guías propuestas. </t>
  </si>
  <si>
    <t xml:space="preserve">Actas de comisión de evaluación               Registro de entrega de guías </t>
  </si>
  <si>
    <t>Se analizan los resultados de las pruebas externas y se diseñan algunas estrategias que permiten fortalecer los procesos de aula en las áreas de matemáticas, lenguaje, ciencias naturales e inglés</t>
  </si>
  <si>
    <t>Actas                                                                                Documento análisis Pruebas 2019</t>
  </si>
  <si>
    <t>La institución cuenta con herramientas que permiten realizar seguimiento a la asistencia, sin embargo debido a la pandemia se tuvo en cuenta la flexibilización en la asistencia virtual, a través de los grupos de whatssap, videollamadas, entrega de trabajos, llamadas...</t>
  </si>
  <si>
    <t>Formato entrega de guía de trabajo</t>
  </si>
  <si>
    <t xml:space="preserve">Se han establecido politicas, estrategias y tiempos para el diseño y  desarrollo de guías de trabajo que permiten avanzar en los procesos de aprendizaje, debido a la flexibilización currcular por la pandemia se tuvo en cuenta el 100% de la entrega de las actividades en cada período y en cada una de las áreas del conocimiento </t>
  </si>
  <si>
    <t>Guías de trabajo</t>
  </si>
  <si>
    <t>Debido al tiempo de pandemia teniendo en cuenta la flexibilización se les dio la oportunidad a aquellos estudiantes que no entregaron en un 100% las actividades para que el 25 de enero de 2021 se coloquen al día con los trabajos pendientes y así poder ser promovido al siguiente grado</t>
  </si>
  <si>
    <t xml:space="preserve">Acta de comisión de evaluación                    </t>
  </si>
  <si>
    <t>Durante el primer trimestre se organiza un encuentro de egresados para recolectar información acerca de sus proyectos de vida, estudiantiles, laborales, elección del representante al Consejo Directivo y la elaboración de un plan de acción para seguir vinculados al colegio</t>
  </si>
  <si>
    <t xml:space="preserve">Actas de reuniones de los egresados          Plan de acción de egresados                        </t>
  </si>
  <si>
    <t>la institucion educativa ante la contingencia de la  pandemia covid 19, ha facilitado a toda la comunidad educativa la accebilidad mediante la modalidad de estudio en casa</t>
  </si>
  <si>
    <t>matricula de estudiantes, adecuacion planes de clases para el esudio en casa,protocolos de bioseguridad, horizonte institucional, PEI.</t>
  </si>
  <si>
    <t>matricula de estudiantes,  PEI (no hay poblacion atendida.</t>
  </si>
  <si>
    <t>PEI, horizonte institucional, perfil del estudiante, perfil del estudiante</t>
  </si>
  <si>
    <t>La institucion cuenta con el programa  concertado para apoyo a los estudiantes en el proyecto de vida, el cual  ya fue socializado  y adoptado para  su  articulacion a traves  del area de etica y valores.</t>
  </si>
  <si>
    <t>perfil del estudiante, diagnostico, plan operativo</t>
  </si>
  <si>
    <t>La institucion cuenta con un proyecto de escuela de padres el cual se  aplico con las adecuaciones debido a la pandemia presentada para ayudar al desarrollo de las competencias academicas y sociales, apoyando a la institucion en sus procesos academicos y administrativos.</t>
  </si>
  <si>
    <t>Proyecto escuela de padres, acta de reuniones de padres de familia, protocolo de bioseguridad orientaciones para  el  desarrollo del trabajo en casa</t>
  </si>
  <si>
    <t>PEI, Actas PAE. el transporte escolar,  se presto debido a la pandemia .</t>
  </si>
  <si>
    <t>actas de entrega de informes academicos, actas de entrega de complementos alimenticios, adecuacion de las espacios, gestion y ejecucion de los espacios escolares.</t>
  </si>
  <si>
    <t>Los estudiantes del grado 10 y 11 cumplen con el servicio social obligatorio, como asesorias academicas y proyectos productivos supervisados, se adecuo  a la situacion de la pandemia para la relizacion desde la casa</t>
  </si>
  <si>
    <t>Actas de Asambleas generales de padres de familia. Archivos digitales</t>
  </si>
  <si>
    <t>existe un plan riesgos  y operativo acorde a los  lineamientos técnicos establecidos orientando a la formación de la cultura del autocuidado, la solidaridad y la prevención de riesgos y se adecuo  a la situacion de la pandemia.</t>
  </si>
  <si>
    <t>Proyecto de prevención de Riesgos y seguridad escolar. Actas de consejo academico y consejo directivo, presupuesto institucional. Archivos digitales. Capacitacion a los docentes en primeros auxilios, camillaje y manejo de extintores, .</t>
  </si>
  <si>
    <t xml:space="preserve">La institución identifico algunos problemas de violencia domestica que constituyen factores de riesgo para los  estudiantes, pero debido a la pandemia no  se pudo  trabajar, </t>
  </si>
  <si>
    <t>Los programas de seguridad vial y de prevención de accidentes dentro y fuera del aula se vienen implementando en el CER, se establecieron areas de  señalización de evacuacion ante  desastres naturales, el programa de seguridad vial no se completo por el cierre del servicio de transporte escolar.</t>
  </si>
  <si>
    <t>El presupuesto se definió con base en las necesidades institucionales en comun acuerdo con el equipo docente y consejo directivo. Se dio priorodad a los insumos requeridos para apoyar el estudio en Casa, Se adquirieron equipos que facilitan la impresión de los docuentos que se entregan a los estudiantes. Se presenta periodicamente el informa a las entidades que lo requieren. El presupuesto se lofro ejecutar en el 93%, se dejó un recurso para el inicio del año 2021. Se publicaron los procesos contractuales en la página institucional.</t>
  </si>
  <si>
    <t xml:space="preserve">Se ejecutó el plan de compras de acuerdo con lo aprobado por el consejo Directivo, la relación de gastos fue acorde a las necesidades evidenciadas. La inversión alcanzó el 93%. </t>
  </si>
  <si>
    <t>Conforme lo estipulado por la norma, se presentaron los informes a la comunidad educativa oportunamente, se enviaron via SAC los informes al area de cuentas de la SED. Se tiene documentado el proceso en medios magnetico y fisico.</t>
  </si>
  <si>
    <t>El CER La angelita cuenta con un horizonte institucional definido que es apropiado por la mayoría de la comunidad educativa, mediante estrategias de entrega de folletos y cartillas se da a conocer a la comunidad educativa,  aunque hace falta mayor socialización y revisión periódica para ser apropiados de manera eficaz.</t>
  </si>
  <si>
    <t xml:space="preserve">En el CER La Angelita se cuenta con una capacidad instalada en el conocimiento del Horizonte Institucional, se realizan socializaciones a la comunidad para una mayor apropiación, pero no se hace un seguimiento de manera periódica. </t>
  </si>
  <si>
    <t>La institución cuenta con una política educativa de inclusión establecida en el PEI y acorde a los parámetros establecidos por el MEN, pero no se evidencia una estrategia articulada por todos los docentes para llevar a cabo un proceso realmente inclusivo y de calidad, aunque se ha socializado falta la puesta en práctica conjunta por los docentes.</t>
  </si>
  <si>
    <t>En el PEI se implementan principios de responsabilidad y participación, aunque se distribuyen, asignan y plantean funciones no siempre se ejecuta conforme a las orientaciones, se observan falencias en especial en el desarrollo de los Proyectos Pedagógicos.</t>
  </si>
  <si>
    <t>La Institución cuenta con una información sistematizada que sirve de insumo para mejorar los procesos, se lleva a cabo el análisis de los resultados de las pruebas SABER para la elaboración de estrategias que permitan superar las falencias presentadas de manera articulada con las diferentes sedes y docentes.</t>
  </si>
  <si>
    <t>El concejo directivo sigue el plan de accion establecido y desarrolla reuniones periodicas virtuales. Sin embargo, es necesario socializar o retroalimente el plan de accion.</t>
  </si>
  <si>
    <t>El concejo academico a influido en el desarrollo de las actividades de integracion instituional. Sin embargo. Sin embargo la virtualidad a afectado el desarrollo de reuniones mas continuas.</t>
  </si>
  <si>
    <t>La comision  se reune y  deside sobre las politicas de evaluación y promoción que favorezcan el desarrollo académico del Centro Educativo.</t>
  </si>
  <si>
    <t xml:space="preserve">El comité de convivencia se reúne bajo la virtualidad, se encarga de ofrecer respuesta a diferentes situaciones que signifiquen problemas en torno a la convivencia entre la comunidad estudiantil del Centro Educativo. </t>
  </si>
  <si>
    <t xml:space="preserve">La falta de acceso a conectividad dificultó el ejercicio continuo de reuniones del consejo estudiantil. </t>
  </si>
  <si>
    <t xml:space="preserve">El aislamiento social y el estudio en casa no permitieron la elección de un personero o personera que desarrollara proyectos y programas  en el Centro Educativo. </t>
  </si>
  <si>
    <t xml:space="preserve">Se desarrollaron asambleas de padres de familia desde la modalidad presencial. El desarrollo de las Asambleas fue segmentado por grados para cumplir con el aislamiento social y medidas de bioseguridad. </t>
  </si>
  <si>
    <t xml:space="preserve">El Consejo de Padres fue conformadfo en su totalidad, sin embargo, no fue posible desarrollar reuniones o actividades debido al aislamiento social y virtualidad. </t>
  </si>
  <si>
    <t>El centro educativo, en momentos de la pandemia ha establecido varios canales de comunicación con la comunidad educativa, para tener un acercamiento tanto con los estudiantes,padres o cuidadores de los educandos.</t>
  </si>
  <si>
    <t xml:space="preserve">uno de los  principales medios de comunicación es por medios de los dispositivos electrónicos,( WhatsApp, llamadas telefónicas,y las guías de trabajo en casa y las plataformas establecidas por el centro educativo la plataformas web colegio y enjambre. </t>
  </si>
  <si>
    <t xml:space="preserve">El cuerpo docente del CER, muestra Interés en el momento de trabajar en los diferentes proyectos acargo, demostrándolo en el momento de presentar sus propuestas para llevar a cabo. </t>
  </si>
  <si>
    <t>Planes operativos de los PPO, evidencias fotográficasy videos que son enviados s los diferentes grupos.</t>
  </si>
  <si>
    <t>La política que se maneja en el establecimiento educativo, es elbde dar  reconocimiento a los estudiantes, padres de familias y docentes por el trabajo en equipo y más ahora en momentos tan difíciles por los que afronta el país.</t>
  </si>
  <si>
    <t>Actas de comisión y evaluación y el reconocimiento a los estudiantes, padres de familias y docentes.</t>
  </si>
  <si>
    <t>La institución cuenta con política para divulgar la buena practica a nivel académico, administrativo y cultural; aunque falta un poco de socialización de las experiencias y actividades desarrolladas en pro del mejoramiento institucional para ser apropiado por toda la comunidad educativa.</t>
  </si>
  <si>
    <t>Documentos de los PPO y sus planes de acción, actas de comunidades  de aprendizaje.</t>
  </si>
  <si>
    <t xml:space="preserve">A pesar del aislamiento y la no asistencia continua a las instalaciones físicas, los estudiantes continuan sintiendose parte del Centro Educativo. Sim embargo, es necesario fortalecer la identidad a partir de simbolos como el himno, el escudo y la bandera. </t>
  </si>
  <si>
    <t>Evidencias recibidas de trabajo en casa en formato video y  fotográfico.  Actas de izadas de banderas. Documento observador del estudiante. Libros de actas del consejo de Evaluación. Libro de actas del Consejo estudiantil. Libro de Recepción de PQR a padres de familia y comunidad en general.</t>
  </si>
  <si>
    <t xml:space="preserve">Se construyeron estructuras nuevas para el fortalecimiento del espacio físico del Centro Educativo; portones de entrada y encerramiento en la sede princial. Sin embargo es indispensable la implementación y adaptación funcional de todo el sistema sanitario del Centro Educativo y sus sedes, para garantizar la cobertura total de agua a toda la comunidad educativa y así poder acceder y cumplir los procolos de bioseguridad.   </t>
  </si>
  <si>
    <t xml:space="preserve">Durante la primera semana escolar, en cada una de las sedesse explica a los estudiantes nuevos y se refuerza en los estudiantes antiguos los usos, costumbres del Centro Educativo, así como sus simbolos. </t>
  </si>
  <si>
    <t xml:space="preserve">Se fortaleció, la orientación de los proyectos de vida de estudiantes, adeás de que el acompañamiento de las y los acudientes es fundamental para el buen desarrollo del estudiio en casa. Es necesario continuar fortaleciendo la relación entre padres, profesores y estudiantes, aprovechando  y facilitando el uso de estrategias tecnológicas al alcance. </t>
  </si>
  <si>
    <t xml:space="preserve">El documento del Manual de Convivencia a las y los acudientes en formato físico, es necesario adaptarlo a formato digital e igualmente hacer le entrega respectiva. </t>
  </si>
  <si>
    <t xml:space="preserve">Obedeciendo al aislamiento social y cumpliendo los protocolos de bioseguridad se desarrollaron las actividades extracurriculares indispensables, como la entrega de banderas con estudiantes y entrega de boletines a los acudientes, de forma presencial, en las instalaciones del Centro Educativo. </t>
  </si>
  <si>
    <t xml:space="preserve">El Centro Educativo cumplió con la entrega periodica de las raciones de mercado correspondientes al alimento de la comunidad estudiantil. El restaurante y el transporte escolar está inactivo. </t>
  </si>
  <si>
    <t xml:space="preserve">La comunidad educativa reconoce y recurre el Comité de Convivencia para mediar conflictos a través de llamadas telefónicas. El Comité de convivencia debe estar a disposición de las necesidades de acudientes en cuanto a la resolución de conflictos y ofrecer herramientas. Las actividades de fortalecimiento de convivencia se desarrollan actualmente con el cuerpo docente a través de charlas y talleres. </t>
  </si>
  <si>
    <t xml:space="preserve">El Centro Educativo prevee situaciones de riesgo, a través de visitas con entidades como la policia de infancia y adolescencia, bomberos y jornadas de salud con médicos y odontológos. Sin embargo, es necesario implementar mecanismos para evitar la deserción escolar. </t>
  </si>
  <si>
    <t>A presar de todo lo que está aconteciendo en el mundo en cuanto al COVID 19, los eventos en el centro educativo no se han visto tan afectados, porque se busca la forma de generar una comunicación amena con las familias o acudientes, a pesar de la mala conectividad que se presenta en la zona.</t>
  </si>
  <si>
    <t>Circular e informes que se les hace llegar a los padres de familias por medio de cada uno de los diferentes grupos establecidos por cada titular.</t>
  </si>
  <si>
    <t>El CER La Angelita, liderado por el director quien mantiene una comunicación constante con las autoridades educativas en donde propone por los recursos que permite el mejoramiento de la institución.</t>
  </si>
  <si>
    <t>Sistema de atención al ciudadano. Carpeta institucional de informaciones enviadas y recepcionadas. Control de SED, de cumplimientos de responsabilidades instucional . Actas de gestión para articular el establecimiento educativo.Acta dd visita de auditoría. Resolución de apropiación de estudios.</t>
  </si>
  <si>
    <t>Por la emergencia sanitaria no se pudo lograr lls acuerdos que están establecidos por la institución como lo son las visitas deportivas y lo del uso de la biblioteca con otras entidades.</t>
  </si>
  <si>
    <t>Resolución de aprobación de estudios. Acuerdos institucional con Ia IE Risaralda.</t>
  </si>
  <si>
    <t>Por protección de la salud no fue posible reunirse con los representantes del sector productivo.</t>
  </si>
  <si>
    <t>GUSTAVO CASTRO</t>
  </si>
  <si>
    <t>ADMINISTRATIVA</t>
  </si>
  <si>
    <t>DIANA RIVERA RAMIREZ</t>
  </si>
  <si>
    <t>DOCENTE</t>
  </si>
  <si>
    <t>COMUNITARA</t>
  </si>
  <si>
    <t>NERY PADROZA NORIEGA</t>
  </si>
  <si>
    <t>ACADEMICA</t>
  </si>
  <si>
    <t>JOHANNA GRANADOS</t>
  </si>
  <si>
    <t>FRANK GELVES</t>
  </si>
  <si>
    <t>DIRECTIVA</t>
  </si>
  <si>
    <t>JESSICA ALVAREZ</t>
  </si>
  <si>
    <t>COMUNITARIA</t>
  </si>
  <si>
    <t>Defiición de canales de comunicación con la comunidad educativa, basados en telefonía celular</t>
  </si>
  <si>
    <t>Acopmañamiento del equipo docente a los procesos institucionales en jornadas presenciales, cuando se requirió.</t>
  </si>
  <si>
    <t>Apoyo administrativo para la gestión y desarrollo de los proyectos planeados.</t>
  </si>
  <si>
    <t>Buenas relaciones con la comunidad y entorno, buena posición del establewcimiento educativo.</t>
  </si>
  <si>
    <t>Participación de los padres de familia en las actividades institucionales</t>
  </si>
  <si>
    <t>Definición de los aprendizajes, los criterios de avaluación y flexibilización curricular en el marco de la COVID 19.</t>
  </si>
  <si>
    <t>Trnasverzalidad de los Proyectos pedagógicos, que se ajustaron al Estudio en Casa.</t>
  </si>
  <si>
    <t>Facxtor de comunicación sincrónica con los estudiantes y padres de familia.</t>
  </si>
  <si>
    <t>Apoyo administrativo en los recursos para el arendizaje y el estudiio en casa.</t>
  </si>
  <si>
    <t>Ajjustes transitirios al PEI</t>
  </si>
  <si>
    <t>Gestión de recursos para el apoyo del trabajo y estudo en casa.</t>
  </si>
  <si>
    <t xml:space="preserve">Definición de pioridades institucionales y caracterización de la comunidad educativa </t>
  </si>
  <si>
    <t>Gestión institucional para conectividad en las sedes La Angelita y Simón Bolívar</t>
  </si>
  <si>
    <t>Apoyo inter institucional para adecuación de las sedes eeucativas para el regreso gradual y seguro en alternacia.</t>
  </si>
  <si>
    <t>Docentes con capacitación en varios campos eeducativos. Manejo de herramientas TIC.</t>
  </si>
  <si>
    <t>Apoyo de os padres de familia en las actividades institucionales.</t>
  </si>
  <si>
    <t>Baja tasa de deserción escolar asociada al estudio en casa</t>
  </si>
  <si>
    <t>Desarrollo e implementación del Proyecto de Vida para los estudiantes.</t>
  </si>
  <si>
    <t>Apoyo administrativo con recursos requeridos didacticos y pedagógicos</t>
  </si>
  <si>
    <t>buen nivel de aceptación y compromiso de la comunidad educativa hacia el establecimiento educativo La Angelita</t>
  </si>
  <si>
    <t>La institucion educativa ha establecido canales de comunicación específicos, con los estudiantes y padres de familia o cuidadores, con la finalidad de hacer un seguimiento continuo al proceso de formación de los educandos. De igual forma, a partir del mes de Julio por la alternancia, se establecieron medios de comunicación directa por la presencialidad.</t>
  </si>
  <si>
    <t>Plataforma Web Colegios, Enjambre, medios de comunicación a traves de dispositivos electrónicos tales como grupos educativos de  Whatsapp, llamadas telefónicas, guías de trabajo en casa, sustentaciones vía Videollamadas Whatsapp. Así mismo, carteleras institucionales y reuniones con padres de familia y cuidadores.</t>
  </si>
  <si>
    <t>El cuerpo de docentes de la IER, muestra habilidades para alcanzar sus objetivos en común realizandolos de manera conjunta y coordinada. Existe un alto índice de colaboración y apoyo entre docentes.</t>
  </si>
  <si>
    <t>Actas de reuniones de los docentes, Planes opertivos de los PPO, evidencias fotográficas.</t>
  </si>
  <si>
    <t>La Institución dentro de sus políticas educativas cuenta con un sistema de incentivos y reconocimientos a los logros de los estudiantes y docentes que se aplica periódicamente con el fin de promover y aumentar la motivación escolar y laboral.</t>
  </si>
  <si>
    <t>Actas de comisión y evaluación, incentivos y reconocimientos a la comunidad educativa en general.</t>
  </si>
  <si>
    <t>La institución cuenta con una política para divulgar la buena práctica a nivel académico, administrativo y cultural; sin embargo se requiere mayor socialización de actividades que se realizan en pro del mejoramiento institucional, de modo que toda la comunidad educativa tenga conocimiento de ello.</t>
  </si>
  <si>
    <t>El consejo directivo se reúne periódicamente de acuerdo con el cronograma establecido. Sin embargo, no hace un seguimiento sistemático al plan de trabajo.</t>
  </si>
  <si>
    <t>El consejo académico se reune periodicamente ya sea de manera virtual o presencial para revisar que se esten realizando las actividades pedagogicas según las necesidades de la diversidad y que se este implementando en todas las sedes.  Sin embargo, no se ha hecho un seguimiento para saber si se esta cumpliendo.</t>
  </si>
  <si>
    <t xml:space="preserve">La comision  se reune periodicamente y  decide sobre las politicas de evaluación y promoción que favorezcan el desarrollo académico de la Institución Educativa. </t>
  </si>
  <si>
    <t xml:space="preserve">El comité de convivencia se reúne bajo la virtualidad o presencialidad, se encarga de ofrecer respuesta a diferentes situaciones que signifiquen problemas en torno a la convivencia entre la comunidad estudiantil de la Institución Educativa. </t>
  </si>
  <si>
    <t xml:space="preserve">El consejo estudiantil empezo hacer reuniones  presenciales desde el momento que empezo la presencialidad estudiantil, en el cual se presentaron alternativas de solución ante las problemáticas presentadas con los estudiantes, en este corto tiempo se pudo evidenciar  mayor liderazgo en el desarrollo de las actividades planteadas. </t>
  </si>
  <si>
    <t xml:space="preserve">La personera elegida desarrollo proyectos y programas a favor de todas y todos los estudiantes y su labor es reconocida en los diferentes estamentos de la comunidad educativa.  
</t>
  </si>
  <si>
    <t xml:space="preserve">Se desarrollaron asambleas de padres de familia desde la modalidad presencial. El desarrollo de las Asambleas fue segmentado por grados para cumplir con el protocolo de bioseguridad establecido en la Institución. </t>
  </si>
  <si>
    <t>El consejo de padres de familia se conformó y se reúne periódicamente para apoyar al rector en el marco del plan de mejoramiento.</t>
  </si>
  <si>
    <t>La institución realiza un intercambio muy ágil y fluido de información con las familias o acudientes en el marco de la política definida, lo que facilita la solución oportuna de los problemas.</t>
  </si>
  <si>
    <t>Actas de reuniones de padres de familia y grupos de whatsaap institucional , por grados y por áreas.</t>
  </si>
  <si>
    <t>Rl sector productivo de la región está confirmado por: explotación minera, ganadera y transporte a pesar de todas éstas fuentes de ingresos que se maneja en la zona no ha sido posible lograr un acuerdo con el mejoramiento del establecimiento, alegando a la difícil situación económica que se viver.</t>
  </si>
  <si>
    <t>La institución se encamina hacia la inclusión y la calidad, son revisados y ajustados periódicamente, en función de los nuevos retos externos y de las necesidades de los estudiantes.</t>
  </si>
  <si>
    <t>Todas las metas establecidas para la institución integrada e inclusiva responden a sus objetivos y al direccionamiento estratégico. Además, éstas son conocidas y puestas en práctica por la comunidad educativa.</t>
  </si>
  <si>
    <t>PEI, actas de consejo directivo, consejo académico y consejo estudiantil.</t>
  </si>
  <si>
    <t>La comunidad educativa conoce y comparte el direccionamiento estratégico. Esto se evidencia en la identidad institucional y la unidad de propósitos entre sus miembros.</t>
  </si>
  <si>
    <t>PEI, actas de consejo académico y de reuniones de padres de familia.</t>
  </si>
  <si>
    <t>La institución tiene una estrategia articulada para promover inclusión de personas de diferentes grupos poblacionales o diversidad cultural, que es conocida por todos los estamentos de la comunidad educativa para direccionar las acciones en este sentido.</t>
  </si>
  <si>
    <t>PEI, SIEE, actas de consejo académico.</t>
  </si>
  <si>
    <t>No fue posible establecer comunicación efectiva con el sector productivo debido a la situación establecida por la pandemia.</t>
  </si>
  <si>
    <t>No se pudieron ejecutar actividades de cualquier tipo debido a la situacion provocada por la emergencia sanitaria del covid 19.</t>
  </si>
  <si>
    <t>Convenios y Acuerdos Institucionales.</t>
  </si>
  <si>
    <t>Se vive en permanente comunicación con los diferentes autoridades Educativas por medio de la gran gestión que hace el Rector con las mismas.</t>
  </si>
  <si>
    <t>Sistema Atención al ciudadano, carpeta Institucional de Información enviadas y recepcionadas en la SED.</t>
  </si>
  <si>
    <t>No hay evidencias.</t>
  </si>
  <si>
    <t>Los estudiantes se sienten orgullosos de pertenecer a la Institución pero no se pudo participar en actividades externas por la pandemia.</t>
  </si>
  <si>
    <t>El rector se preocupa por suplir las necesidades más inmediatas pero en algunas no son suficientes.</t>
  </si>
  <si>
    <t>Documentos de necesidades y plan de compras.</t>
  </si>
  <si>
    <t xml:space="preserve">En las sedes se realiza una actividad de presentación y comunicación de la manera como se va a trabajar durante el año. </t>
  </si>
  <si>
    <t>Actas de reuniones de padres de familia.</t>
  </si>
  <si>
    <t>La mayoría de los estudiantes de la institución manifiesta entusiasmo y ganas de aprender.</t>
  </si>
  <si>
    <t>Menciones de honor y comunicación permanente por el grupo de whatsaap y llamadas telefónicas.</t>
  </si>
  <si>
    <t>La institución revisa periódicamente el manual de convivencia en relación con su papel en la gestión del clima institucional y orienta los ajustes y mejoramientos al mismo.</t>
  </si>
  <si>
    <t>Manual de convivencia y actas de resignificación y socialización.</t>
  </si>
  <si>
    <t>La institución revisa y evalúa periódicamente la efectividad de su política relativa a las actividades curriculares y realiza los ajustes pertinentes a la misma para garantizar la participación de todos.</t>
  </si>
  <si>
    <t>cronograma de actividades y planes de acción.</t>
  </si>
  <si>
    <t>La institución continúo en pandemia prestando el servicio del PAE, de manera efectiva, gracias al acompañamiento de docentes, padres de familia y el rector.</t>
  </si>
  <si>
    <t>Se establece el cómite de convivencia con la participación de los distintos estamentos de la comunidad educativa pero en este año de pandemia no fue necesaria su utilidad.</t>
  </si>
  <si>
    <t>Actas de conformación de cómite en una reunión de consejo académico.</t>
  </si>
  <si>
    <t>Planillas de entrega del PAE mensual</t>
  </si>
  <si>
    <t xml:space="preserve">La institución tiene un buen equipo de trabajo docentes, rector, padres de familia y estudiantes para poder solucionar los casos difíciles. </t>
  </si>
  <si>
    <t xml:space="preserve">Actas de reuniones de casos ordinarios. </t>
  </si>
  <si>
    <t>La institución tiene un buen direccionamiento sobre el desarrollo anual con la participación de toda la comunidad educativa.</t>
  </si>
  <si>
    <t>Actas de reuniones de consejo académico.</t>
  </si>
  <si>
    <t>Libro de actas de Consejo Académico, de Consejo Directivo.</t>
  </si>
  <si>
    <t>La institución resignifica la articulación de los planes, proyectos y acciones a su planteamiento estratégico mediante trabajo en equipo.</t>
  </si>
  <si>
    <t>La estrategia pedagógica es coherente con la misión, la visión y los principios institucionales, y es aplicada de manera articulada en las diferentes sedes, niveles y grados.</t>
  </si>
  <si>
    <t>PEI, Planes de area, de asignatura y de clase.</t>
  </si>
  <si>
    <t xml:space="preserve">Este proceso se realiza oportunamente, y con base en los resultados se han propuesto acciones de mejoramiento en especial en lo relacionado con los resultados de las pruebas externas, pero no se ha logrado impactar significativamente el desempeño mostrado por los estudiantes. </t>
  </si>
  <si>
    <t>Este proceso se realiza oportunamente, y con base en los resultados se han propuesto acciones de mejoramiento en especial en lo relacionado con los resultados de las pruebas externas, pero no se ha logrado impactar significativamente el desempeño mostrado por los estudiantes.</t>
  </si>
  <si>
    <t>Autoevaluación Institucional, actas de consejo Directivo, Académico y de Cómite de Convivencia.</t>
  </si>
  <si>
    <t>Se cuenta con un plan de estudios definido y resignificado tanto para la Básica Primaria como la Básica Secundaria y Media académica de acuerdo a la normatividad vigente.</t>
  </si>
  <si>
    <t>Documento PEI, Actas de comunidades de aprendizaje, en las cuales se hicieron las respectivas adaptaciones a las guía de Escuela Nueva para primaria e integradoras para la básica secundaria y media                         Documento Planes de Estudio básica primaria, secundaria y media académica inmersos en el PEI</t>
  </si>
  <si>
    <t>La Institución Educativa tiene definido el enfoque metodológico a partir de las prácticas pedagógicas, teniendo en cuenta la flexibilidad, la diversidad de la población.</t>
  </si>
  <si>
    <t xml:space="preserve">Documento PEI donde se define el enfoque metodológico aplicado en la Institución Educativa </t>
  </si>
  <si>
    <t>Se cuenta con ciertos equipos pero son insuficientes para una buena práctica pedagógica dentro de la Institución Educativa</t>
  </si>
  <si>
    <t xml:space="preserve">Inventario de compras de equipos </t>
  </si>
  <si>
    <t>La Institución Educativa tiene definidos los formatos de seguimiento para la valoración de las horas efectivas de clase, pero por motivos de la pandemia se hizo la flexibilización a las condiciones y la falta de conectividad con el fin de cumplir la jornada escolar de cada grado en forma escalonada.</t>
  </si>
  <si>
    <t>Modificación del SIEE, Formato Bitácora , Autoevaluación , actas reuniones consejo directivos, resolucion 777 de junio 2021.</t>
  </si>
  <si>
    <t xml:space="preserve">La Institución cuenta con una política institucional de evaluación fundamentada en los lineamientos curriculares y Estándares Básicos de Competencias </t>
  </si>
  <si>
    <t>Doocumento SIEE, Formato de Autoevaluación, Rúbrica de criterios de evaluación, Bitácora de autoevaluación, Evaluaciones y Bimestrales.</t>
  </si>
  <si>
    <t xml:space="preserve">Se hizo priorización de ejes temáticos para atender el estudio en casa y se integraron áreas de acuerdo a los lineamientos de la secretaría y directivas del Ministerio de Educación, implementando guías de trabajo con base en el modelo CAJAMARCA y Escuela Nueva para básica primaria, secundaria media académica respectivamente. </t>
  </si>
  <si>
    <t xml:space="preserve">Planes de áreas, Formatos actualización ejes temáticos , Guías integradas de secundaria, media y básica primaria </t>
  </si>
  <si>
    <t xml:space="preserve">Guías de trabajo, Bitácora de autoevaluación, Informe ejecutivo subido en la plataforma ENJAMBRE. Desarrollo de talleres en clase. </t>
  </si>
  <si>
    <t>Plan de compras, Formatos de préstamos,  Acta de adopción del presupuesto por parte del Consejo Directivo , Formato y acta de  rendición de cuentas</t>
  </si>
  <si>
    <t>Se hizo un diagnóstico con la ayuda de padres de familia para conocer las necesidades de cada sede, en cuanto a los horarios, Por motivos de la pandemia se flexibilizaron todos los horarios teniendo en cuenta la división de los grupos por el aforo permitido en el aula de clase de acuerdo a la Resolución 777 de Junio de 2021</t>
  </si>
  <si>
    <t>Diagnóstico,  actas de reuniones consejo directivo, Directorio telefónico de cada grado, Horario de clase alternado,  Resolución 777 de junio de 2021</t>
  </si>
  <si>
    <t xml:space="preserve">La Institución Educativa aplica las prácticas pedagógicas basadas en la comunicación afectiva y diversidad de los estudiantes, lo que facilita el proceso enseñanza-aprendizaje. </t>
  </si>
  <si>
    <t>Guías integradas Comunicación asertiva con cada estudiante en los momentos pedagógicos presenciales. Participacion en clase.</t>
  </si>
  <si>
    <t>Los planes de clase se ajustaron de acuerdo a la flexibilización curricular en cada área accesible a los estudiantes.</t>
  </si>
  <si>
    <t>Planes de áreas, Formato plan de clase, guia integradora, los DBA, Documento PEI.</t>
  </si>
  <si>
    <t>Se fortaleció el estilo pedagógico, fundamentándose más el trabajo con guías para facilitar a los estudiantes el proceso enseñanza-aprendizaje.</t>
  </si>
  <si>
    <t>Documento PEI, Planes de área, Documento plan de clase</t>
  </si>
  <si>
    <t>La Institución Educativa cuenta con un SIEE adaptado al contexto de la pandemia, se tuvieron en cuenta algunos ajustes: Actividades desarolladas, Autoevaluación                                          Evaluaciones presenciales y Bimestrales.</t>
  </si>
  <si>
    <t xml:space="preserve">SIEE, Guías integradoras, Bimestrales , Autoevaluación </t>
  </si>
  <si>
    <t xml:space="preserve">Debido a la situación de la pandemia las juntas evaluadoras se hicieron tanto virtuales como presenciales se hizo seguimiento a cada estudiante por parte de cada docente en las diferentes áreas del conocimiento y así se cumplió en su totalidad con las guías propuestas. </t>
  </si>
  <si>
    <t>Actas de comisión de evaluación, Registro de entrega de guías, Observador</t>
  </si>
  <si>
    <t>Se analizan los resultados de las pruebas externas y se diseñan algunas estrategias que permiten fortalecer los procesos de aula en las áreas de matemáticas, lenguaje, ciencias naturales, competencias ciudadanas e inglés.</t>
  </si>
  <si>
    <t>Acta de la jornada del Día E, Simulacros,Guías integradoras,  evaluciación y talleres con desarrollo preguntas tipo pruebas saber.</t>
  </si>
  <si>
    <t>La institución cuenta con mecanismos de control y ausentismo, que permiten realizar un seguimiento a la asistencia virtual y presencial de los estudiantes teniendo en cuenta el reporte de presencialidad entregado a la secretaría de Educación Departamental.</t>
  </si>
  <si>
    <t>Listado de aistencia,  Formato de disciplina , Reporte semanal entregado a SED.</t>
  </si>
  <si>
    <t>Se han establecido políticas, estrategias y tiempos para el diseño y desarrollo de guías de trabajo que permiten avanzar en los procesos de aprendizaje, las actividades de recuperación se hicieron semestral en cada una de las áreas del conocimiento.</t>
  </si>
  <si>
    <t>Actas de nivelación, SIEE, Actas reunion consejo  directivos.</t>
  </si>
  <si>
    <t xml:space="preserve">Observador del estdudiante, Actas , actividades de refuerzo o nivelación, Convenio Fundación COMPESARE . </t>
  </si>
  <si>
    <t xml:space="preserve">Durante el primer trimestre se organizó un grupo de WhatsApp de egresados para recolectar información acerca de sus proyectos de vida, estudiantiles, laborales, elección del representante al Consejo Directivo y la elaboración de un plan de acción para seguir vinculados al colegio. Igualmente se han vinculado con el colegio, brindando charlas educativa sobre AUTOESTIMA y AFECTIVIDAD </t>
  </si>
  <si>
    <t xml:space="preserve">Actas de reuniones de los egresados , Plan de acción de egresados   </t>
  </si>
  <si>
    <t>EL CER PRESTA SUS SERVICIOS A TODA PERSONA QUE DESEA ESTUDIAR SIN DISCRIMIIINACIONES DE NACIONALIDADES,ETNIA, ,CLASES SOCIALES Y ESTUIDANTES(NEE)CON NECECESIDADES ESPECIALES.</t>
  </si>
  <si>
    <t>LIBRO DE MATRICULA, OBSERVADOR DEL ESTUDIANTES DONDE SE CONSIGNAN INFORMACIÓN RELACIONADA A LOS TRASTORNOS DE APRENDIZAJES  DETECTADAS POR LOS DOCENTES EN EL RESPECTIVO Y DIAGNOSTICO MEDICO.</t>
  </si>
  <si>
    <t>NO ASISTEN ESTUDIANTES PERTENECIENTES A GRUPOS ETNICOS</t>
  </si>
  <si>
    <t>VISION Y MISION DEL CER, LIBRO DE MATRICULA, AL NO TENER ESTUDIANTES DE ESTAS CONDICIONES NO SE CUENTA CON UN CURRICULO QUE ATEINDA ESTA POBLACION</t>
  </si>
  <si>
    <t>EL CURRICULO ESTA ACTUALIZADO DE ACUERDO AL ENTORNO  Y A LAS NECESIDADES DEL AMBIENTE ESCOLAR</t>
  </si>
  <si>
    <t>PROYECTO DE  VIDA. PLAN DE AREAS, ACTUALIZACION DE GUIAS DE PRIMARIA Y SECUNDARIA, ACTUALIACIÓN DEL SIE DE ACUERDO A LA NUEVA REALIDAD, SOCIALIZADO EN PLATAFORMA ENJAMBRE, WEB COLEGIOS, REUNIONES DE PADRE, GRUPOS DE WHATSAPP, CONSIGNADOS EN CARTILLAS EN BLOQUES MODULARES.</t>
  </si>
  <si>
    <t>EXISTE UN DOCUMENTO PROYECTO DE VIDA QUE SIGUE LOS LINEAMIENTOS CURRICULARES TENIENDO EN CUENTA SUS NECESIDADES  Y EXPECTACTIVAS SE IMPLEMENTO Y ESTA EN LA FASE DE IMPLEMENTACIÓN.</t>
  </si>
  <si>
    <t>PROYECTO DE  VIDA. PLAN DE AREAS, ACTUALIZACION DE GUIAS DE PRIMARIA Y SECUNDARIA, ACTUALIACIÓN DEL SIE DE ACUERDO A LA NUEVA REALIDAD, SOCIALIZADO EN PLATAFORMA ENJAMBRE, WEB COLEGIOS, REUNIONES DE PADRE, GRUPOS DE WHATSAPP, CONSIGNADOS EN CARTILLAS EN B</t>
  </si>
  <si>
    <t>EXISTENCIA DE UN DOCUMENTO ESCUELA DE PADRES QUE TIENE IDENTIFIACADAS LOS PRIORIDADES SOBRE LOS RIESGOS QUE SE PRESENTAN EN LA COMUNIDAD  SE DESARROLLARON ACTIVIDADES SOLO EN ALGUNAS SEDES EN LAS ENTREGAS DE INFORMES DE RENDIMIENTO</t>
  </si>
  <si>
    <t>SOCIALIZACIÓN EN ASAMBLEAS DE PADRES, ACTAS DE REUNIONES, GUIAS APLICADAS A PADRES Y ESTUDIANTES Y DOCUMENTO DE ESCUELA DE PADRES.</t>
  </si>
  <si>
    <t>SE OFRECE EL SERVICIO DE TRANSPORTE A LOS ESTUDIANTES EN 3 RUTS DIFERENTES Y COORDINADO POR EL PROYECTO DE MOVILIDAD SEGURA, COORDINACION Y ENTREGA DEL PROGRAMA PAE (PREPARA EN CASA). ATENCION A PADRES DE FAMILIA MEDIANTE EL PROYECTO ESCUELA DE PADRES</t>
  </si>
  <si>
    <t>LISTADOS DE ALUMNOS ASISTENTES, ACOMPAÑAMIENTO EN LAS JORNADAS DE ENTREGA.</t>
  </si>
  <si>
    <t>LAS INSTALACIONES DE LA PLANTA FISICA SE ENCUENTRA A DISPOSICION DE LA COMUNIDAD PARA REUNIONES Y ACTIVIDADES QUE  LA BENEFICIAN. (RELIGIOSAS, DEPORTIVAS, COMUNITARIAS ETC). TENIENDO EN CUENTA EL CONTEXTO DE EMERGENCIA SANITARIA SE UTILIZARON DIFERENTES MEDIOS AUDIOVISUALES AL SERVICIO DE LA COMUNIDAD TALES COMO REDES SOCIALES, CIRCULARES, INFORMATIVAS, AUDIOVISUALES ETC.</t>
  </si>
  <si>
    <t>CARTA DE PRESTAMO DE LA PLANTA FISICA, WHATSAPP INTERINSITUTCIONAL, RECURSOS INFORMATIVOS, GRUPOS DE WHATSAPP POR CURSOS.</t>
  </si>
  <si>
    <t>EXISTE UN PROYECTO DE SERVICIOS SOCIALES COORDINADO POR EL DOCENTE DEL GRADO ONCE DONDE LOS  ESTUDIANTES COLABORA O RESPALDAN LOS PPO Y PPT Y ADECUACIONES DE ESPACION DE PRIMARIA Y SEDES.</t>
  </si>
  <si>
    <t>PROYECTOS DE SERVICIOS SOCIALES, EVODENCIA FOTOGRAFICA DE LOS EMBELLECIMIENTOS EN LA SEDE, CERTIFICACIÓN POR PARTE DE LOS LIDERES DE PROYECTOS DEL TRABAJO REALIZADO PARA OBTENER EL TOTAL DE HORAS REQUERIDAS POR EL PROGRAMA.</t>
  </si>
  <si>
    <t>DE ACUERDO A LAS INVITACIONES REALIZADAS POR EL MUNICIPIO Y OTRAS INSITTUCIONES LOS ESTUDIANTES PARTICIPARON  EN EVENTOS CULTURALES EN EL CENTRO EDUCATIVO Y A NIVEL DEL MUNICIPIO.</t>
  </si>
  <si>
    <t>PARTICIPACIÓN EN EL ENCUENTRO DE PERSONEROS Y CONTRALOR  POR PARTE DE NUESTROS ESTUDIANTES, PARTICIPACIÓN ACTIVA DE NUESTROS ESTUDIANTES EN IZADAS DE BANDERA Y FESTIVAL DEL CUENTO.</t>
  </si>
  <si>
    <t>SE REALIZARON ASAMBLEAS GENERALES, RENDICION DE CUENTAS DE MANERA VIRTUAL CON LA COMUNIDAD EDUCATIVA POR MOTIVO DE LA PANDEMIA,  , PERO SE MANTUVO LA COMUNICACIÓN CONSTANTE CON LOS PADRES EN GRUPOS REDUCIDOS Y MEDIOS VIRTUALES.</t>
  </si>
  <si>
    <t>ACTAS DE REUNIONES  Y CONSEJO DE PADRES, IMFORMACION POR LOS GRUPOS DE WHATSAPP INSTITUCIONAL Y DE CADA DOCENTE.</t>
  </si>
  <si>
    <t>TENIENDO EN CUENTA LA RESOLUCION 777 DE JUNIO DEL 2021 PARA EL REGRESO SEGURO A LAS CLASES, LAS FAMILIAS PARTICIPARON DEL TRABAJO ESCOLAR Y EN LAS SEDES EN  LA ADECUACION Y ALISTAMIENTO PARA LA  ALTERNANCIA Y LA PRESENCIALIDAD.</t>
  </si>
  <si>
    <t>ACTAS DE REUNIONES CON PADRES DE FAMILIA PARA LA COORDIACION DEL REGRESO SEGURO A LAS CLASES, GUIAS DESARROLLADAS POR LOS ESTUDIANTES, PLANES DE ACCION, REUNION ASAMBLEA DE PADRES.</t>
  </si>
  <si>
    <t>TENIENDO EN CUENTA EL PROYECTO DE RIESGOS CON QUE CUENTA LA INSTITUCIÓN, SE REALIZO MANTENIMIENTO DE LOS EXTINTORES, ADECUARON LA VIA PEATONAL Y EL ENCERRAMIENTO DE LA SEDE PRINCIPAL QUE NOS PERMIRITRA MAYOR CONTROL DEL PERSONAL QUE INGRESARA A LA INSTITUCIÓN, DE ACUERDO A LAS DIRECTIVAS MINISTERIALES DE EDUCACIÓN Y SALUD , LA APLICACIÓN DEL PROTOCOLO DE  BIOSEGURIDAD. PARA EVITAR CONTAGIOS.</t>
  </si>
  <si>
    <t>SOCIALIZACION DE PROTOCOLOS DE BIOSEGURIDAD A TODA LA COMUNIDAD EDUCATIVA POR VIA WHATSAPP, PLAN DE ACCION DEL PROYECTO DE RIESGOS,  FACTURAS DE LLENADO DE EXTINTORES Y PROYECTO DE MEJORAMIENTO DE LA INFRAESTRUCTURA LLEVADO A CABO POR EL DEPARTAMENTO.</t>
  </si>
  <si>
    <t>DE ACUERDO AL PLAN DE ACCION DEL PROYECTO DE RIESGOS Y CON EL FIN DE MITIGAR LOS POSIBLES RIESGOS PSICOSOCIALES DE NUESTROS ESTUDIANTES ,SE REALIIZARON TALLERES SOBRE EL MANEJO DE EMOCIONES.</t>
  </si>
  <si>
    <t xml:space="preserve">EXISTE UN DOCUMENTO, PLAN DE ACCION DEL PROYECTO DE RIESGOS, PLANES DE AULA, TALLERES APLICADOS A ESTUDIANTES, PROYECTOS DE VIDA DESARROLLADOS POR LOS ESTUDIANTES, </t>
  </si>
  <si>
    <t>TENIENDO EN CUENTA QUE LA MAYORIA DE LOS ALUMNOS DE NUESTRA INSTITUCION DEBEN DESPLAZARSE ENTRE 30 MINUTOS Y DOS HORAS PARA LLEGAR A LA INSTITUCION, POR MEDIO DE DIFERENTES MEDIOS DE TRANSPORTE, SE HA DISEÑADO EL PROYECTO DE SEGURIDAD VIAL. CON EL FIN DE PREVENIRLES EN CUANTO A LOS PELIGORA Y CUIDADOS QUE DEBEN TENER EN DICHOS DEZPLAZAMIENTOS, POR MEDIO DE TALLERES DE SEGURIDAD VIAL .</t>
  </si>
  <si>
    <t>PLAN DE ACCION DEL PROYECTO DE SEGURIDAD VIAL, TALLERES REALIZADOS POR LOS DOCENTES DE PRIMARIA Y BACHILLERATO. AUMENTO DE RUTAS ESCOLARES.</t>
  </si>
  <si>
    <t>INSTITUCIÓN EDUCATIVA RURAL LA ANGELITA</t>
  </si>
  <si>
    <t>Los procesos de matricula se realizan conforme las políticas eucativas de Colombia, se reconoce el aporte de documentos que los padres de familia migrantes estan capacidad de presentar, existe una política de asignación de cupos, el proceso se lleva sistematizado lo que permite el acceso a la información del estudiante en tiempo real.</t>
  </si>
  <si>
    <t>Formatos de Proyección de cupos, Campañas de matriculas que se publici8tan por los canales institucionales de comunicación. Analisis de resultados de cobertura aportado por SED que indica que se cumplió con el factor establecido.</t>
  </si>
  <si>
    <t>Se tienen los libros institucionales y reglamentarios, lo mismo que la información que se produce, pero esta no está debodamente clasificada, no se cuenta con una persona experta en manejo de archivos o Secretaría que se encargue de este proceso.</t>
  </si>
  <si>
    <t>libros y documentación institucional ubicada en gabinetes para tan fin, no está clasificada.</t>
  </si>
  <si>
    <t>Los boletines se entrega a los padres de familia en tiempo oportuno. Se cuenta con un servicio de sistematización de la información académica, los informes son claros y precisos, para atender las orientaaciones ministerales en realción el ailamiento obligatorio y estudio en alternancia se realizaron adaptaciones para ayudar al estudiante en el cumplimento de ls objetivos prouestos.</t>
  </si>
  <si>
    <t>Formato diseñado  con información actualizada. Soporte informático en la Plataforma Web Colegios. Palan de apoyo para estudiantes con bajo nivel de logro.</t>
  </si>
  <si>
    <t>Se cuenta con una politica de mantenimiento, pero este proceso no se puede realizar oportunamente o en su totalidad, puesto que los recursos instituconales no son suficientes; se hace gestión ante las entidades del orden municipal responsables de este factor pero generalmente es muy demorado por la disponibilidad de recursos. Durante el 2021 se atendió todo lo relacionado con la adecuación de las sedes en factores de bioseguridad y saneamiento b{asico, pero no fue suficiente. En la sede principal La Angelita se logró la instalación de un sistema de potabilización de agua; bajo la supervisión de la UNICEF.</t>
  </si>
  <si>
    <t>Carpeta documental de gestión administrativa solicitando intervención de mejoramioento en saneamiento básico en las sedes. Archivo Digital de intervenciones. Informes presupuestales que dan cuenta de uso de recursos FOSE en el mantenimiento y adecuación de esoacios.</t>
  </si>
  <si>
    <t>Se tiene una politica institucional que da flexibilidad a la comunidad educativa padres de familia para que gestionen el mejoramiento locativo, pero es muy poca la intervención que ellos asumen; Se conforman comites de estudiantes para que ayuden en el ornato de las sedes. El presupuesto institucional es muy reducido para intervenir oportunamente.</t>
  </si>
  <si>
    <t>La politíca establecida en el PEI, actas de reuniones con padres de familia, arhivos digitalizadso fotos, que dan cuenta de la intervención de los padres de familia. Informe de gastos del Fondo de Servicios Educativos.</t>
  </si>
  <si>
    <t>Se realiza un control sobre el uso y apropiación de los agentes educativos y comunidad cuando solicitan permiso para realizar actividades que generan bienestar. Los espacios existentes no son suficientes y no cuentan algunos como campos deportivos y laboratorio con las condiciones ideales. en las sedes unitarias no hay adecuada un aula de informática. Se tien control sobre los daños. los aspacios comunes son usados por la comunidad cunado relizan actividades deportivas, en algunas ocasiones los deterioran.</t>
  </si>
  <si>
    <t>Asignación de aulas, sedes. Soporte documental de gestión para mantenimiento. Informe documental de los docentes de cada sede representado en inventario.</t>
  </si>
  <si>
    <t>Desde la política institucional, para el 2021 se destinaron los recursos necesareios y sufucientes para atender los procesos académicos del estudio en Casa y en Alternancia; básicamente insumos para fotocopiado y reproducción de guias de aprendizaje. Resmas, insumos para docntes. elementos de bioseguridad, pago de servicio de transporte para mobiliario escolar e insumos de bioseguridads.</t>
  </si>
  <si>
    <t>Informe semestral del Fonso de Servicios Educativos. -soportes digitalizados de insumos de aprendizaje destinados a los estudiantes. Inventario institucional. Pagina Web Institucional www.laangeita.edu.co que referencia los procesos de contrtación realizados en 2021.</t>
  </si>
  <si>
    <t>Existe una politica para atender este proceso, durante el año 2021 se nalizaon las necesidades en cada una de las sedes educativas para atender el estudio en casa y/o alternancia, se han adquirido materiales bibliogrráficos y de escritorio; papelería para lograr dar facilidad a los estudiantes hasta el ultimo dia de clases de tener los documentos o guias de aprendizaje.</t>
  </si>
  <si>
    <t xml:space="preserve">Se destinaron los recursos necesarios para el mantenimiento dde los equipos de impresión en cada una de las sedes educativas. Se realizó convenio con el programa Computadores para Educar y se realzo mantenimiento a los equipos pc portatiles y tabletas de todas las sedes educativas.de todas las </t>
  </si>
  <si>
    <t xml:space="preserve">Informe semestral del Fonso de Servicios Educativos. -soportes digitalizados de insumos de aprendizaje destinados a los estudiantes. Inventario institucional. Pagina Web Institucional www.laangeita.edu.co que referencia los procesos de contrtación realizados en 2021. certificaciones de entrega de Computadores para Educar. </t>
  </si>
  <si>
    <t>Se tiene institucionalizado el programa de prevención de riesgos desde el PPT Mitigación del Riesgo y Seguridad Escolar, se relizaron talleres dirigidos a la comunidad educativa. Se tiene identificadas en cada sede los puntos vulnerables, puntos de encuentro, No se realizó el simulacro de evacuación programado por el Ministerio por la no presencialidad en su momento.</t>
  </si>
  <si>
    <t>Docmnto institucional PPT Riesgos y Seguridad Escolar y su plan de acción, informe ejecutivo de los responsables del proyecto de las acciones realizadas a 2021 Instalación de Extintores de incendio. Fondo de servicios edicativo pago de Seguro contra todo riespo institucional.</t>
  </si>
  <si>
    <t>La politica institucional establece abarcar al 100% de la población estudiantil y eso se ha posibiliado durante el 2021, los servicios complementarios que se ofrecen son Restaurante Escolar y Transprte Escolar, se realizo acompañamiento constnte a los encargados de suministrar los servicios para que estos se dieran en los terminos contratados por las entidades responsables y cse atendieran sugerencias oportunamente. La Secretaría de salud, aunque se le solicitó asisatencia en acompañamiento spicosical no atendió el llamado.</t>
  </si>
  <si>
    <t>Soporte documentales de gestión, informes dirigidos a las entidades de control. Formatos decaptura de información de los beneficiarios. Listas de chequeo. Archivos digitalizados en fotos y videos.</t>
  </si>
  <si>
    <t>El PEI establece unos mecanismos institucionales para este proceso y atendiendo la Directiva 5 del MEN se flexibilizaron aún mas para atender oportunamente los requerimientos y apoyo a los estudiantes que se diagnosticaron con situación de bajo aprendizaje por falta de apoyo presenial. Se adaptaron guias para estudiantes con diferentes NNE y se aplicó un modelo de evaluación ajustado a sus posibilidades, lo que represento, su continuidad en el sistema educativo y promoción al grado superior.</t>
  </si>
  <si>
    <t>Actas de mesas de trabajo de docentes. Modulos de aprendizaje entregados a los estudiantes. Acuerdo 002 de febrero de 2021 de flexibilización curricular y sistema de evaluación. Formato de eficiencia interna 2021.</t>
  </si>
  <si>
    <t>Se han desarrollado acuerdos institucionales para la organización de la planta de personal docente, de forma que se pudo organizar el plan de estudio y ubicación en sede educativa acorde al perfil y preparación académica. En la Básica Secundaria y Media académica se cuenta con los docentes necesarios para desarrollar el proyecto educativo.</t>
  </si>
  <si>
    <t>Archivo institucional carpetas hojas de vida de personal docente y administrativo. Resoluciones internas de asignaciones académicas. Planes de ÁreaAsignatura. Archivo documental de gestión y entrevistas con Area de Planta y Personal - estudio de planta.</t>
  </si>
  <si>
    <t>Se ha consolidado el mecanismo institucional para fomentar la culturta institucional de los valores, de realizar inducción a inicio de año escolar, en fortalecimiento de enoque metodologico de aula, de escuela nueva, de fortalecimiento del horizonte institucional y apropiación de los documentos institucionales.</t>
  </si>
  <si>
    <t>Actas de asambleas con comunidad educativa. Carpeta de talleres realizados en semanas de desaroolo institucional. Plan de trabajo anual o Cronograma de actividades. Diagnostico académico.</t>
  </si>
  <si>
    <t>Durante el año 2021, seis docentes accedieron a capacitación en manejo de tenologías de la información y la comunicación. Asi mismo un docente esta realizando formación profesional. Se participó en cursos cortos orientados por la SED para fortalecer la apropiación e impacto de los proyectos pedagógicos.</t>
  </si>
  <si>
    <t>Formatos de asistencia a capacitaciones. Certificados de cursos cortos. Entrega al establecimiento educativo de cartillas y paratos electrónicos para la programación  y fortalecimientos de competencias TIC.</t>
  </si>
  <si>
    <t>Se tiene un plan de acción y acuerdo institucional para la ubicción de los docentes en as sedes educativas unitarias y por asignaturas. De modo que se pueda mejorar o fortalecer el aprendizaje y la practica pedagógica. Los docnetes han sido ubicados respetando su preparación y afinidad académica.</t>
  </si>
  <si>
    <t xml:space="preserve">En el año 2021 el aislamiento obligatorio provocado por la pandemia del COVID 19, fortaleció ese gran sentido de amor institucional que manifiesta la comunidad educativa y en especial los docentes, pues pusieron al servicio de lac comunidad todos sus saberes, valores, competencias, entre otros tantos procesos para llegar de manera oportuna a los estudiantes padres de familia y poder ofrecer de forma continua un servicio educativo de calidad. se realizó acompañamiento en todas las jornadas de PAE y, en presencialidad se dió especial atención y ejemplo en el cuidados y fortalecimiento de los protocolos de bioseguridad.  </t>
  </si>
  <si>
    <t xml:space="preserve">Actas de asambleas con comunidad educativa. Carpeta de talleres realizados en semanas de desaroolo institucional. Plan de trabajo anual o Cronograma de actividades. Diagnostico académico. Formatos de asistencia a capacitaciones. Certificados de cursos cortos. Entrega al establecimiento educativo de cartillas y aparatos electrónicos para la programación  y fortalecimientos de competencias TIC. Evidencias digitalizadas de actividades institucionales. Repferentes y protocolos de evaluación de desempeño docente. </t>
  </si>
  <si>
    <t>La evaluación de desempeño docente se realiza bajo los parámetros definidos en la cartilla 31MEN y politica institucional, se usa como medio para toma de desiciones y construcción del PMI, se priorizan losprocesos a mejorar en cada equipo y la evaluación de resulñtados.</t>
  </si>
  <si>
    <t xml:space="preserve">Protocolos de evaluación. Formato de seguimientop al ausentismo, carpeta de control de permisos. Carpeta dee evidencias de actualización docente. Formato institucional de seguimiento a Proyectos Pedagógicos. </t>
  </si>
  <si>
    <t>El PEI define la politica de estimulos a la comunidad educativa, para el 2021 se resalta la capacidad de los docentes para abordar los desafiós que demando el estudio en casa y en alternancia, la creatividad y actualización en las aplicaciones TIC. El diseño de metodologías apropiadas al contexto de la Angelita, el acompañamiento en las jornadas institucionales y a padres de familia.Por supuesto los estudiantes. se dio reconocimiento a un docnte a nivel departamental y tres docentes en el orden institucional.</t>
  </si>
  <si>
    <t>Cuadro de evaluación de desempeño docente. Archivos digitalizados de actividades institucioanales. Plan de compras del presupuesto institucional. Plandes operativos de los docentes en carpetas. Certificados de capacitación.</t>
  </si>
  <si>
    <t>Aunque en la politica institucional, estan definidos los criterios, procesos y pautas de apoyo presupuestal, no es muy significativo el trabajo en este aspecto, se hacen acciones pero no se documentan, ello impide que se inscriban experiencias en los foros educativos u otros eventos.</t>
  </si>
  <si>
    <t xml:space="preserve">Planes de acción de los PPT. PMI. Actas de asamblea de consejo académico. </t>
  </si>
  <si>
    <t xml:space="preserve">Durante el 2021, se instituyeron los consejeros de aula - Mediadores de Convivencia y Paz - liderados por los estudiantes. El PPY de Democracia y Ciudadanía fomenta el respeto por la diferencia, libre desarrollo de la personalidad. No se presentaron situacione Tipo 3 que ameritaran intervención de las autoridades gubernativas externas. Se realizarón actividades con los estudiantes con apoyo de la unidad local de salud. </t>
  </si>
  <si>
    <t xml:space="preserve">Libro de Comportamiento Escolar. Actas de asambleas de Consejo Estudiantil. Actas de desarrollo de procesos democráticos. </t>
  </si>
  <si>
    <t xml:space="preserve">Se desarrollaron algunas actividades ya en presencialidad que tuvieron como propósito fomentar el dialogo, la solidaridad, las nuevas normas para la presencialidad desde el autocuidado, los protocolos de bioseguridad. Desde los modulos de aprendizaje en casa se motivaron actividades para que la familia compartiera.acorde con las politicas ministeriales se activarón todos las rutas y procedimientos para que los docentes atendieran situaciones personales y familiares derivadas del COVID 19, se dió espacio para que la SED desde los procesos de bienesar desarrollara varias actividades co los docentes: capacitaciones, manejo de emociones, manejo del estres, entre otros.  </t>
  </si>
  <si>
    <t xml:space="preserve">actas de asambleas y reuniones en Consejo Académico.- actas de funcionarios SED capacitaciones virtuales. Libros reglamentarios institucionales.Planes operativos de los PPT, modulos de aprendizaje de estudio en casa; actividades para la integración y comunicaación en familia.    </t>
  </si>
  <si>
    <t>Teniendo en cuenta los referentes normativos, directivas para afrontar las consecuencias por el COVID 19, se apropiarn los recursos necesarios para atender el estudio en casa y en alternancia, logrando con ello que al momento de la presencialidad el 100% de las sedes pudoeran atender los estudiantes que retornaron a las aulas. El presupuesto se elabora teniendo en cueta las necesisdades de cada una de las sede y se dá enfasis a lo locativo que facilite la permanencia del estudiante en la presencialidad.</t>
  </si>
  <si>
    <t>Actas de consejo directivo de proyección del presupuesto institucional. Informe de ingresos y gastos presentado a la comunidad. Certificación de contadora de entrega de informes a SED. Acta de cierre de de cuentas 2021 presupuesto ejecutado a 97%. Plan de compras. modulos de aprendizaje para estudio en casa y en alternancia. Carpeta de archivos 2021 fose. Pagina web institucional e convocatorias y contratos FOSE.</t>
  </si>
  <si>
    <t xml:space="preserve">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 Se entregó informe a la comunidad detallando las facturas y contratos. </t>
  </si>
  <si>
    <t>Libro contable TNS, Soporte de pago de facrtura de servicios contables, de plataforma TNS. PQR a SED de informes trimiestrales.</t>
  </si>
  <si>
    <t>Los ingresos corresponden generalmente a los recursos de gratuidad que oporta el Ministerio de Educación. No se cobran las constancias que se expiden. Durante el 2021 por razones de seguridad y protocolos no se dio funcionamiento a la cooperativa escolar. Los gastos se planifican en el prsupuesto institucional y estan representados ne la plan de compras, el cual se ejecutó acorde a los planificado.</t>
  </si>
  <si>
    <t>Informe de contabilidad presentado a las entidades de control fiscal. Plan de compras.Soportes bancarios de ingresos y egresos. Página web institucional.</t>
  </si>
  <si>
    <t>Se presentaron los informes a la comunidad en los tiempos efinidos. En Audiencia Publica de Rendición de Cuentas, en las carteleras institucionales y por medio de la cuenta de whatsapp, el contralor estudiantil siempre asiste a las reuniones de consejo directivo. Se entregaron los informes requeridos por las autoridades de control fiscal y SED.</t>
  </si>
  <si>
    <t>PQR de radicación de informes a entidades de control fiscal. Cuenta institucionalñ whatsaap, informe a padres de familia acta de rendición de cuentas. Actas de Consejo Directivo La Angelita.</t>
  </si>
  <si>
    <t>baja insidencia de conflictos y canales institucionales para dar solución oportuna, a fin de evitar factores de riesgo que afecten la sana convivencia escolar.</t>
  </si>
  <si>
    <t>Docentes con formación en maestría en educación, plan de fortalecimiento a la investigación institucional.</t>
  </si>
  <si>
    <t>Apropiación de recursos para fortalecer el enfoque metodológico y pedagógico institucional.</t>
  </si>
  <si>
    <t>acceso a la conectividadde calidad.</t>
  </si>
  <si>
    <t>Docentes con capacitación en varios campos educativos. Manejo de herramientas TIC.</t>
  </si>
  <si>
    <t xml:space="preserve">los servicios complementarios som prestador por la administración muncipal: trnasporte, alimentación escolar PAE Gobernación del Norte de Santander. Se adjudica servicio al 100% de estudiantes que lo requieren. Se mantiene convenios con las Secretarías de Salud, Educación, Comisaría de Familia del municipio, que coordinan actividades y acciones de atención a situaciones de salud fisica y mental de los estudiantes. </t>
  </si>
  <si>
    <t xml:space="preserve">Carpetas de seguimiento al servicio de transporte y PAE. Actas y formatos de visita y asistencia. Planes operativos de los PPT. Fichas de seguimiento. Archivos digitales fotos y videos de historial de actividades. Formato de eficiencia interna. </t>
  </si>
  <si>
    <t>Cada docente elabora un plan de trabajo de nivelación de competencias y logros no alcanzados. Se tiene definido en el SIEE el procedimiento.Los estudiantes que presentan dificultad en su proceso de socialización y participación activa son remitidos a los profesionales de salud de la alcaldía, se apoya a los padres de familia en gestión ante entidades para obtener citas médicas a tiempo.</t>
  </si>
  <si>
    <t>Actas de consejo de evaliación y propmoción, planes individuales de nivelación académica. Planes de clase, ruta de aprendizaje de casa asignatura. Planes PIAR para estudiantes diagnosticados. Observador del estudiante.</t>
  </si>
  <si>
    <t>En 2022 e activo proceso de articulación con el SENA para la educación media técnica, se cuenta con los dpcente para la especialidad. Las areas y asignaturas se asigana conforme el pregrado del docente, se cuenta con especialidads en todas las areas fundamentales y técnicas.</t>
  </si>
  <si>
    <t>Resolución interna de asignaciones académicas y PP, planes deÁrea. Acta de actualización del PEI. Archivo institucional carpetas hojas de vida de los docentes y administrativos.</t>
  </si>
  <si>
    <t>Se tiene definido un plan de inducción para todo el personal docente, administrativo, estudiantes y padres de familia que ingresan por primera vez al colegio, se socializan los documentos institucionales, los portales web, los formatos y protocolos, entre otros; se realizo durante la primera semana académica el proceso de diagnóstico y socialización de pautas institucionales.</t>
  </si>
  <si>
    <t>Crnograma de actividades. Proyecto Educativo Institucional. Actas de asambleas con padres de familia, docentes y estudiantes. Preparadores de clase del primer periodo. Portal web colegios institucional.</t>
  </si>
  <si>
    <t>La formación y capacitación de los funcionarios institucionales, se realiza de forma autónoma o por medio de los allere cursos o foros que programan las entidades del estado y aliadas. No se cuenta con recursos propios para contratar servicios de este tipo. Los docentes que solicitarón tiempo y espacio para capacitación por cuenta propia se les dió el aval.</t>
  </si>
  <si>
    <t>Hoja de vida de los funcionarios institucionales. Actas de desarrollo de actividadesinterinstitucionales. Carpeta de historial de asistencia a eventos de formación.</t>
  </si>
  <si>
    <t xml:space="preserve">Se realizo teniendo en cuenta la especialidad de cada docente; la gestión ante SED Planta y Personal, logró la designación de los docentes para atender el inicio de la Media Tecnica en Monitoreo Ambiental. La intensidad horaria de determinó acorde a la norma. </t>
  </si>
  <si>
    <t xml:space="preserve">Resolución de asignaciones. Formatos de reporte planta en cada semestre. Planes de Area. Documentos de Gestión de Proceso de Articulacion con el SENA. Formato de horarios de clase. </t>
  </si>
  <si>
    <t>Se observó buena predisposición del personal docente y administrativo, se debe aunar esfuerzos por que todos se vinculen al trabajo en equipo y colaborativo.</t>
  </si>
  <si>
    <t>Actas de Consejo Académico. Formatos de programas de actividades institucionales. Formato de actividades de fortalecimiento de la convivencia institucional.</t>
  </si>
  <si>
    <t>Se realiza periódicamente como lo determina la norma, se realiza en los formatos definidos y con base en ello se plantean procesos de mejora. Los docentes provisionales y 2277 se evaluan bajo concertación desde la modelo institucional</t>
  </si>
  <si>
    <t xml:space="preserve">Protocolos de evaluación. Plataforma Humano en Linea. Formato de evaluación Institucional. Resoluciones de reconocimiento al trabajo docente. </t>
  </si>
  <si>
    <t xml:space="preserve">Se aplica lo determinado en el PEI. En cada periodo académico se exaltan los estudiantes que se destacan por su excelente rendimiento académico y comportamiento en Convivencia Social.  </t>
  </si>
  <si>
    <t>Actos resolutivos de rectoria. Cuadro de honor en cada periodo. Actas de Consejo de Evaluación y Promoción.</t>
  </si>
  <si>
    <t>Se contó en 2022 con el proyecto de MICROBIT, liderado por el docente de Informática y Tecnología, fortalecimiento de las competencias en trabajo colaborativo y tecnológicas. Hay funcionalidaden los PPT, pero no hay disposición para sistematizar los resultados que se obtienen. Espoco el trabajo que se realiza a nivel institucional en este aspecto.</t>
  </si>
  <si>
    <t xml:space="preserve">Actas de trabajo del Proyecto MIBROBIT. Planes de trabajo de los PPT.  </t>
  </si>
  <si>
    <t xml:space="preserve">se activo desde el inicio de año académico la ruta establecida en el Manual de Convivencia, se conformaron las mesas de conciliación y formaron estudiantes para la implementación de los Mediadores Escolares. Se realizaron convenios con Secretaría de Salud, Educación y Comisaría de Familia del municipio El Zulia, se atendieron oportunamente los casos determinados como tipo dos y tres. </t>
  </si>
  <si>
    <t>Plan de acción del Comité de Convivencia. Actas de trabajo de funcionarios de la administrción municipal. Ctividades institucionales - Programas y evidencias digitalizadas. Actividad Aulas en Paz. Documento de trabajo para formación de lideres en manejo de conflictos.</t>
  </si>
  <si>
    <t>En 2022 se limitó a participar en las actividades programadas por la SED N de S, hubo poca predisposición a integración de carácter institucional, en razón a las dificultades de movilidad y procesos académicos. Los docentes asistieron a las jornadas programadas por la entidad prestadora de servico de salun en bienestar fisico y psicológico.</t>
  </si>
  <si>
    <t xml:space="preserve">Formato de asistencia a actividades de integración. Fotocopias de informe de talleres.  Actas de asambleas de docentes. </t>
  </si>
  <si>
    <t>se ejecutó al 98,8%, de lo presupuestado, se reintegró a la gobernación departamental el recurso adjudicado al colegio  por FOME, ya que no fue utilizado puesto que la admnistración municipal se encargó de realizar las adecuaciones requeridas por inicio de presencialidad. No hay recursos propos.</t>
  </si>
  <si>
    <t xml:space="preserve">Acta de Consejo Directivo de adopción del presupuesto 2022. Plan de compras. Contratos. Informes contables. </t>
  </si>
  <si>
    <t>Se registraron los movimientos presupuestales según lo establecido. La contabilidad la lleva sistematizada la contadora en la plataforma TNS caja institucional. Se guarda copia fisica de los procesos. Los libros contables se llevan en formato digital plataforma.</t>
  </si>
  <si>
    <t>Contrato de servicio con TNS SAS, libros de contabilidad digital y fisico. Certificaciones de movimientos presupuestales. Plataforma SECOP II, documentos adjuntos. Certificaciones a correo institucional de presentación de cuentas.</t>
  </si>
  <si>
    <t>Para el 2022 correspondieron a los recursos asignados por el SGP, se tiene un indice de ejecución del 98%8, no hay ingreso propios puesto que no se tienen propiedades o sistemas de explotación agropecuaria. Los Padres de familia colaboraron en generar recursos para el mantenimiento de algunas sedes.</t>
  </si>
  <si>
    <t>Se presentaron portunamente los informes solicitados por las entidades de control. Se alojaron los documentos de norma en la plataforma SECOP II. Se presento informe a la comunidad educativa en cada semestre. Se planifico el informe final en Audiencia Publica</t>
  </si>
  <si>
    <t>Reportes de entrega de informes contables. Plataforma secop ii. Página Web Institucional. Actas de asambleas con padres de familia.</t>
  </si>
  <si>
    <t>se realiza bajo las pautas determinadas por la SED y el cronograma interno, se publicita el proceso por todos los medios de comunicación accecibles a la comunidad, se presentan orientaciones a los padres de familia para que dispongan de los documentos requeridos, en cuanto a los estudiantes migrantes se dan las garantias para que puedan acceder al servicio.</t>
  </si>
  <si>
    <t>Actas de asambleas generales de padres de familia, circulares internas, comunidados alojados en las plataformas y redes TIC, carteleras, libro digital de matriculas. Cronograma institucional.</t>
  </si>
  <si>
    <t>No existe un lugar adecuado para la custodia, no se lleva bajo las indicaciones generales de archivo. Esta disperso. Se requiere de un auxiliar secretari@ para que organice el proceso. Se guarda información relevante en la web institucional plataforma de sistematización de información.</t>
  </si>
  <si>
    <t>Archivadores, carpetas de documentación interna. Planta de cargos institucional. Plataforma Enjambre y de sistematizació de información libros oficiales.</t>
  </si>
  <si>
    <t>estos se han diseñado conforme la norma 1290 información cualitativa y numérica, se determinan por periodos academicos 4 en el año, se presentan informes en fisico y en digital en plataforma instituconal. Contienen toda la información necesaria para que el estudiante y padre de familia comprendan el avance educativo.</t>
  </si>
  <si>
    <t>Formato informe de desempeño, formato de captura de información académica, plataforma de sistematizacion de información .actas de asambleas con padres de familia.</t>
  </si>
  <si>
    <t>No hay mantenimiento preventivo de envergadura, solo se ciñe a pequeñas reparaciones cuando es necesario, el presupuesto institucional no alcanza para atender todo lo requerido, la sede San Miguel presenta alto deterioro, por lo que es necesario la intervención por paarte de la alcaldia o gobernación. En 2023 si no hay mejoramiento se declarará en daño y se evitará el acceso de los estudiantes.</t>
  </si>
  <si>
    <t>Planta física. Presupuesto institucional.Plan de Compras. Plan de Contratación. -archivos digitalizados fotos y videos de mantenimientos contratados.</t>
  </si>
  <si>
    <t>Se realizan desde el acompañamiento de los padres de familia y planes de trabajo que se le direccionan al funcionario de servicios generales, no hay presupuesto suficiente para atender un cronograma o acuerdos definidos.</t>
  </si>
  <si>
    <t>Archivos digitales fotos y videos de mejoramiento en actividades con padres de familia y estudiantes. Plan de Compras. Trabajos realizados por el funcionario de servicios generales.. Planes operativos de los proyectos pedagógicos.</t>
  </si>
  <si>
    <t>Seda uso eficiente a los espacios institucionales con los que se cuenta. Se da acceso a la comunidad y entidades del estado o privadas que solicitan permiso para actividades con la comunidad o estudiantes. Los espacios no son sufucientes y no presentan las condiciones de calidad que requieren los estudiantes. No se cuenta con un area para educación fisica y actividades institucionales  techada.</t>
  </si>
  <si>
    <t>Resolución interna de organización instituconal y asignación de sedes a docentes. Proyecto TIC ROBOTICA. Carpeta de circulares enviadas y recibidas. Actas de acompañamiento externo.</t>
  </si>
  <si>
    <t>El presupuesto no alcanza para atender todas las necesidades pedagógicas. Se planifica desde reponer los insumos para deportes que son los que mas se deterioran.</t>
  </si>
  <si>
    <t>Plan de compras. Plan de contrataci´n. SECOP II. Actas de asambleas de Consejo Académico. Actas de Consejo Directivo.</t>
  </si>
  <si>
    <t>Se apropia a cada sede educativa con base en los estudiantes matriculados, mareriales de oficina, papeleria, aseo, de mantenimiento y reparaciones menores. Los docentes cuentan con la cantidad sufucuente de material de impresión y equipos.</t>
  </si>
  <si>
    <t>Plan de compras. Plan de contratación. Facturas. Actas de entrega. Archivo: fotos y videos de entrega. Inventario general.</t>
  </si>
  <si>
    <t>Se realizan mantenimientos menores periódicos a los equipos se realiza un contrato para ello, se da especial enfasis a losequipos de fotocopiado e impresión. No se realiza mantenimiento preventivo, el presupuesto no alcanza para ello.</t>
  </si>
  <si>
    <t xml:space="preserve">Plan de contratación. Facturas. Remisiones de recibido y entrega de equipos. </t>
  </si>
  <si>
    <t>La seguridad y protección dde los activos e nfraestructura institucional se aplica solo a un seguro todo riesgo que se paga por la sede principal. No se cuenta con personal de celaduría.Las sedes no estan encerradas por lo que la comunidad tiene acceso libre y constante a ellas. solo hay cerramiento en la sede principal por la parte frontal.</t>
  </si>
  <si>
    <t>Contrato Seguro Todo Riesgo. Archivos gitales fotos y videos. Actas de.. denuncias por sustracción de bienes por acción de hurto. Formato oficial de planta de cargos institucional.</t>
  </si>
  <si>
    <t>Se cuenta con un plan de estudios definido y reajustado tanto para la Básica Primaria como la Básica Secundaria y Media académica de acuerdo a la normatividad vigente.</t>
  </si>
  <si>
    <t xml:space="preserve">Planes de área y asignatura actualizados. </t>
  </si>
  <si>
    <t>La Institución Educativa tiene definido el enfoque metodológico a partir de las prácticas pedagógicas, en primaria tiene establecido el modelo edUcativo ESCUELA NUEVA   y en la básica secundaria y media académica el enfoque CAJAMARCA, teniendo en cuenta la flexibilidad y la diversidad de la población.</t>
  </si>
  <si>
    <t xml:space="preserve">Documento PEI                                                       Guías Escuela Nueva y Cajamarca           </t>
  </si>
  <si>
    <t xml:space="preserve">La institución educativa cuenta con recursos propios para el aprendizaje en cada una de las áreas y asignatyras </t>
  </si>
  <si>
    <t xml:space="preserve">Computadores   Tablets  Video bam  Material didáctico Biblioteca Láminas didáctcas Mapas Globo terráqueo  Material de laboratorio de ciencias naturales </t>
  </si>
  <si>
    <t>Se cuenta con un formato institucional para sistematizar los momentos pedagógicos en la Institución Educativa</t>
  </si>
  <si>
    <t xml:space="preserve">La Institución cuenta con una política institucional de evaluación fundamentada en los lineamientos curriculares y Estándares Básicos de Competencias bajo la normatividad legal vigente </t>
  </si>
  <si>
    <t>SIEE                                                                         Autoevaluación                                               Coevaluación                                                       Planillas de valoración periódicas                           Evaluaciones bimestrales</t>
  </si>
  <si>
    <t>Se cuenta con politicas claras para el apoyo didáctico en el desarrollo de las áreas y de los proyectos pedagógicos transversales que cumplen con las expectativas programadas para el año. Se han adaptado guías didácticas para diferentes áreas acorde al modelo Escuela Nueva y Cajamarca.</t>
  </si>
  <si>
    <t xml:space="preserve">Guías Escuela Nueva                                   Guías Cajamarca                                                PPT                                                                        Informes ejecutivos de cada proyecto transversal                                                                      </t>
  </si>
  <si>
    <t>Se han realizado diferentes acciones a la comunidad en general, con el objeto de socializar y sensibilizar la importancia de las tareas. Dentro de la estructura el modelo escuela nueva se define la Actividad D como actividad libre para reforzar los conocimientos en casa. En la básica secundaria y media académica los compromisos se asignan de acuerdo a las temáticas trabajadas.</t>
  </si>
  <si>
    <t>Pan de clase                                                          Guías Escuela Nueva</t>
  </si>
  <si>
    <t xml:space="preserve">Los docetes de la Institución Educativa hacen uso pertinente de los recursos existentes en cada una de sus áreas para la consecución de los aprendizajes, en consonancia con el modelo pedagógico </t>
  </si>
  <si>
    <t xml:space="preserve">Plan de clase                                                           Fotografías de las actividades realizadas en aula de clase                            Formatos de préstamos de libros                Inventario de los equipos tecnológicos </t>
  </si>
  <si>
    <t>Existe una política organizada en horario de clases y cronograma de actividades que permite el desarrollo normal de las clases, pero el entorno y distancia no hace posible el fortalecimiento de actividades extracurriculares.</t>
  </si>
  <si>
    <t>Cronograma de actividades                        Calendario escolar                                            Horarios de clase</t>
  </si>
  <si>
    <t>En la institucion educativa  se diseñan actividades de nivelación tanto periódica como al finalizar el año escolar para mejorar las debilidades de los estudiantes .</t>
  </si>
  <si>
    <t>Planes de nivelación periódica y anual     Actas de nivelacion.</t>
  </si>
  <si>
    <t>Los planes de clase se encuentran  unificados y elaborados de acuerdo a los lineamientos curriculares, a las políticas institucionales y modelo  pedagógico institucional de manera que son una herramienta para el desarrollo de los aprendizajes.</t>
  </si>
  <si>
    <t>Formato institucional de clase.                   Planes de clase elaborados en cada asignatura por cada docente.</t>
  </si>
  <si>
    <t>El estilo pedagógico se fundamenta en procesos que incluyen una secuencia didáctica donde se evidencian estrategias de exploración y participación activa en el desarrollo del momento pedagógico,  en este sentido, al inicio de cada período se da a conocer la ruta de aprendizaje del contenido temático y la forma de evaluación.</t>
  </si>
  <si>
    <t>Planes de clase con secuencias didacticas.                                                               Rutas de aprendizaje.                                                   Criterios de evaluacion.</t>
  </si>
  <si>
    <t>La institución cuenta con un sistema de evaluación de los estudiantes elaborado de acuerdo a la normatividad vigente y al modelo pedagógico, es conocido por  la comunidad educativa , sin embargo, se debe socializar al inicio de cada año lectivo .</t>
  </si>
  <si>
    <t>SIEE</t>
  </si>
  <si>
    <t>De acuerdo a  lo establecido en el SIEE  se realiza seguimiento periódico y sistemático al desempeño académico de los estudiantes, esto permite analizar las prácticas pedagógicas y diseñar un plan de acción para aplicar las estrategias que favorecen a los estudiantes con dificultades académicas.</t>
  </si>
  <si>
    <t>Planes de nivelacion.                                        Actas de compromiso por parte de titularia.</t>
  </si>
  <si>
    <t>Se analizan los resultados de las pruebas externas (evaluar para avanzar) y se diseñan algunas estrategias que permiten fortalecer los procesos de aula en las áreas de matemáticas, lenguaje, ciencias naturales, ciencias sociales e inglés.</t>
  </si>
  <si>
    <t>Plan de fortalecimiento académico y pedagógico -2022                                                   Análisis estadístico de pruebas SABER 11.</t>
  </si>
  <si>
    <t>La institución cuenta con herramientas que permiten realizar seguimiento a la asistencia periódicamente y se establecen estrategias de concertación con padres de familia para minimizar el ausentismo.</t>
  </si>
  <si>
    <t>Panillas de asistencia.                                                    Actas de asistencia en reunion de padres de filia.                                                 Informes de Periodo.</t>
  </si>
  <si>
    <t>Se han establecido políticas, estrategias y tiempos para el diseño y  desarrollo de actividades de nivelación o recuperación que permiten potenciar las competencias en los procesos de aprendizaje.</t>
  </si>
  <si>
    <t>La institución se ciñe bajo la política nacional de Inclusión, la cual busca minimizar las barreras para el aprendizaje, en este sentido, se implementan actividades propias desde los PIAR de cada uno de los estudiantes.</t>
  </si>
  <si>
    <t>Carpeta PIAR de cada estudiante.                                                    Refuerzos de asignaturas en la básica primaria.</t>
  </si>
  <si>
    <t>Actas de reunión de egresados.</t>
  </si>
  <si>
    <t>Durante el año 2022 se actualizó la Visión, puesto que sepreve ahora el proceso hacia la Educación Media Técnica. N la inducción a nuevo personal se le da a conocer yse socializa en todas las actividades que se programan. El 90% de la comunidad Eucativa la conoce.</t>
  </si>
  <si>
    <t>Actas de consejo académico. Resoluciones de asignación de funciones. Planes de clse jornadas de inducción a estudiantes. Actas de Consejo Académico.</t>
  </si>
  <si>
    <t>Se cumplieron objetivos a nivel de mejora de planta fisica, atención a estudiantes, padres de familia, convenios de fortalecimiento de servicios complementarios en salud. Los resultados de las pruebas externas SABER 11 fueron deficientes a nivel global. Se cumplió con el plan trasado de participación en la política Evaluar para Avanzar</t>
  </si>
  <si>
    <t>Plan de compras, presupuesto institucional. Albun de foto y videos de actividades de mejora en las sedes. Resultados SABER 11. Plataforma Evaluar para Avanzar carpeta de ortalecimiento Pedagógico.</t>
  </si>
  <si>
    <t xml:space="preserve">Se realizarón convenios con la administración municipal y hospital Juan Luis Londoñopara atención en bienestar psicosocial a los estudiantes. Se fortaleción la escuela de Padres de Familia con el acompañamiento de estas entidades. Se amplió una nueva ruta de transporte escolar. </t>
  </si>
  <si>
    <t>Plan de acción del rector. Carpeta digital de proceso de articulación con el SENA. Plan de compras. Actas de suministros de funcionamiento a los docentes - sedes.</t>
  </si>
  <si>
    <t>Se actualizó en el PEI el capitulo relacionado con este proceso, e desarrollaron convenios para brindar orientación a los estudiantes que presentan situaciones especiales. Se cuenta con programa de apoyo desde el PIAR a estudiantes.</t>
  </si>
  <si>
    <t>Documento PEI alojado en el portal Enjambre. Actas de visita y hojas de asistencia de los profesionales de apoyo de la administración municipal. Planes de clase PIAR Carpeta de estudiantes con NEE</t>
  </si>
  <si>
    <t>Se plantea y se tiene en cuenta en el plan operativo anual los criterios básicos de funcionamiento de la institución educativa llevando a cabo acciones correspondientes a planes de acción de los proyectos pedagógicos, planes de área y rutas de aprendizaje. Pero hace falta mayor seguimiento y evaluación para que se cumpla de manera oportuna las acciones planteadas</t>
  </si>
  <si>
    <t>Planes de acción de los proyectos institucionales, Formato de eficiencia interna, Portal Enjambre - información actualizada. Carpeta del proceso de articulación en educación media técnica. Formato de seguimiento al PMI.</t>
  </si>
  <si>
    <t>Se evidencia que durante el año 2022, se gestionó para que se cumplieran las mewtas planteadas: actualización del PEI, SIEE, proceso de articulación con el SENA. No se pudieron adquirir los insumos de laboratorio para la media técnica.</t>
  </si>
  <si>
    <t>Planes de acción de los PPT. PMI. Ormato seguimiento al PMI. Carpeta articulación. Carpeta de documentos enviados.</t>
  </si>
  <si>
    <t xml:space="preserve">Se ha afianzado la adoptada desde el año 2021. Se han apropiado los recursos y equipos necesarios para la apropiación. Se realiza inducción a los docetnes y estudiantes. Se construyó el plan de fortalecimiento Académico y Pedagógico. </t>
  </si>
  <si>
    <t>Documento PEI. Manual de funciones de los docentes. PMI. Planes de clase. Rutas de aprendizaje.</t>
  </si>
  <si>
    <t xml:space="preserve">Se adelantaron gestiones para dar cumplimiento a las principales metas planeadasdedes el PMI, entre ellas la viabilización de una nueva sede en la vereda San Miguel. No se logró mejorar el nivel de desempeño en las pruebas SABER 11. Se gestionó el proceso articulación. </t>
  </si>
  <si>
    <t>PMI, Planes de acción de los diferentes procesos de funcionamiento institucional. Carpeta de resultados SABER 11. Actas de asamblea de Consejo de Docentes.Carpeta de aticulación SENA.</t>
  </si>
  <si>
    <t>Periódicamente se realizaron las acciones de fortalecimiento, revisión de formatos y carpetas del PMI. Se ajustaron planes de area/asignatura para homologarlos con el proceso de articulación SENA. Se verifico que el plan de acción trazado para 2022 se cumplió en un 85%.</t>
  </si>
  <si>
    <t xml:space="preserve">Formatos autoevaluación institucional, PMI, seguimiento al PMI, Carpeta articulación SENA, informes de control presupuestal. </t>
  </si>
  <si>
    <t>Hy un manual de funciones adoptado, el consejo directivo se reunió periódicamente, pero no se pudo cumplir con las fechas establecidas, puesto que se presentaron situaciones que obligaron a trasladarlas. El consejo directivo direccionó los procesos institucionales. hubo participación activa de sus miembors.</t>
  </si>
  <si>
    <t>Libro de actas. Planes de área. Carpeta de proceso de articulación con el SENA. Plan de Fortalecimiento Pedagógico. PIAR.</t>
  </si>
  <si>
    <t>Tiene su manual de funciones y procedimiento, desde las orientaciones efinidas se logró actualizar los planes de área, se acompañó el proceso de articulación SENA. Diseño estrategias para formar a los estudiantes en pruebas SABER 11.</t>
  </si>
  <si>
    <t>Exiteelmanualdefuncionesyprocedimientos,serealizaronlasasambleasenllasfechasprogramadas,seplanificaronprocesosdeacompañamientoalosestudiantesquepresentaronproblemas</t>
  </si>
  <si>
    <t>Tiene su propio manual de funciones y procedimentos, se conformó democraticamente. No hay apoyo de psicoorientados, la función la cumple un docete encargado por el rector.No logró reunirse en todas las fechas pactadas. Trabajo de la mano con el consejo Estudiantil y ls estudiantes mediadores.</t>
  </si>
  <si>
    <t>Libro de actas, Carpeta de contro de disciplina, carpeta de Consejo de estudiantes. Actas de seguimiento a situaciones de conflicto. Carpeta de control de asistencia. Observador del estudiante - plataforna web colegios.</t>
  </si>
  <si>
    <t xml:space="preserve">Libro de actas. Plan de acción 2022. actas de actividades de carácter cultural  deportivo. Carpeta del prciudadanía.oyecto de Educación para la Democracia y </t>
  </si>
  <si>
    <t xml:space="preserve">Tiene su propio manual de funciones y procedimientos, se conformó de forma democrática, fue apoyo para los estudiantes que tienen el rol de mediadores escolares, se reunieron periódicamente para acompañar eñ proceso de actualización del PEI  y SIEE. </t>
  </si>
  <si>
    <t>Tiene su propio reglament, manual de funciones y procedimientos. Se eligió democraticamente en la fecha prevista, se integro a las acciones de funcionamiento institucional. Participo en los procesos de actualización del SIEE. Partició en las reuniones de Consejo Directivo y Comite PAE.</t>
  </si>
  <si>
    <t>ocumento Proyecto de Democracia y Ciudadanía. Carpeta de procesos electorales. Plataforma Web colegios. Software institucional para elección electrónica.formato de reporte a SED.Actas de Consejo de estudiantes y Directivo. CAE.</t>
  </si>
  <si>
    <t>Se eligió al iniciar el año escolar, se vinculan a las actividades institucionales, pero no hay iniciativa de parte de los padres de familia para actuar de forma autónoma. Realizan acompañamiento a las citaciones en un alto porcentaje.</t>
  </si>
  <si>
    <t>Libro de actas. Plan de trabajo con padres de familia en las sedes. Listas de asistencia. Documentos digitalizados fotos y videos. Formatos de programaciones de actividades culturales y deportivas.</t>
  </si>
  <si>
    <t xml:space="preserve">Se eligio en la asamblea de padres programada para cada grado, no se dio acompañamiento con docente por tanto no se observo amplia participación en procesos académicos. </t>
  </si>
  <si>
    <t xml:space="preserve">libro de actas de asamblea de padres de familia. Planillas de asistencia. </t>
  </si>
  <si>
    <t>Se tiene  definidos y adoptados los procesos. En el año 2022 se capacitó a los padres de familia para que diera un uso mas eficiente a la plataforma de istematización de informes de desempeño. Se presentan fallas en la oportunidad para transmitir la información por cuestiones de la mala conectividad de la región.</t>
  </si>
  <si>
    <t xml:space="preserve">Libro de actas de asambleas de entes nstituconales. Circulares internas y externas. Canalees TIC  institucionales. Redes sociales institucionales facebook, correo electrónico. Grupo whatsapp. </t>
  </si>
  <si>
    <t>En 2022 se cumplieron con metas propuestas en atención al la buena disposición de la comunidad educativa. Se fortaleció el trabajo colaborativo lo que permitio realizar actividades de beneficio a toda la comunidad de la Angelita, como el proceso articulación SENA, la celebració de los 10 años de funcionamiento. Actividades deportivas y culturales..</t>
  </si>
  <si>
    <t xml:space="preserve">Archivos digitalizados fotos viedos. Formatos de seguimiento a los proyectos. Programaciones de actividades. Indice de eficiencia interna. Protocolos de evaluación de desemeño docente. </t>
  </si>
  <si>
    <t xml:space="preserve">El PEI Manual de Funciones y Procedimientos, establecen las pautas para realizar los reconocimientos estudiantes y docentes y este proceso esta en manos del señor rectror quien lo aplica corde a las evidencias y productos trabajo colaborativo y respeto, articipación activa y sentido de pertinencia entre otros. </t>
  </si>
  <si>
    <t>Actos resolutivos, reconocimiento de logros. Plantillas e verificación de evidencias. Programas de actividades institucionales. Archivos digitales. Fotos videos.</t>
  </si>
  <si>
    <t>Aunque se cuenta con un procedimiento , es casi nulo la práctica de sistematizar los resultados de las propuestas que se pueden considerar significativas. No se ha participado en los foros educativos desde hace tres años.</t>
  </si>
  <si>
    <t xml:space="preserve">Documentos de los PPO y sus planes de acción, actas de comunidades  de aprendizaje. Grupo semillero de formación en TIC uso de los Microbit. </t>
  </si>
  <si>
    <t xml:space="preserve">Aunque se hace un énfasis en la vivencia del horizonte institucional y sus normas, hay poca asertividad de parte de los estudiantes, posterior a la pandemia muestran desinteres por el uso del uniforme, por las normas cívicas. Algunos muestran apatía y dañan os muebles escolares. </t>
  </si>
  <si>
    <t>Plan de trabajo de los docentes en semana de inducción. Carpetas de seguimiento al ausentismo a la convivencia escolar al porte del uniforme.</t>
  </si>
  <si>
    <t>La sede San Miguel presenta ALTO DETERIORO, se requieren acciones urgentes para mejorar la infraestructura o la construccción de una nueva. La sede principal no cuenta con un buen espacio para docentes, no tiene un poliderportivo techado, lo que favorece afectación por climas abruptos a los estudiantes. Se requieren mas salones. La sede Simón Bolibar requiere que sea intervenida en su batería sanitaria y seguridad en cerramiento.</t>
  </si>
  <si>
    <t>Actas de asambleas de docentes. Informes de padres de familia sobre estado de las sedes. Planos de las sedes. Plan de cmpras. Fotos y videos. Carpeta de gestión de rectoría.</t>
  </si>
  <si>
    <t>En el PEI  y Manual de Funciones y Procedimientos, se definen las pautas para realizar este proceso. Se socializa a cada nuevo miembro del equipo institucional lo concerniente al funcionamiento, normas y políticas.</t>
  </si>
  <si>
    <t>Planes de trabajo de docentes semana de inducción, libro de actas de docentes. PEI: formatos de acuerdos de aula. Actas de Consejo de Estudiantes.</t>
  </si>
  <si>
    <t>Posterior a la pandemia  ha notado en los estudiantes ierta apatía, n les interesa la preparación para obtener buenos resultados en as pruebas externas. Se construyó el Plan de fortalecimiento Académico y Pedagogico. Se aplico en baja apreciación a los estudiantes. Se ha modificado y actualizado el SIEE.</t>
  </si>
  <si>
    <t>esultados de las pruebas SABER 11, analisis de pruebas Evaluar para Avanzar. Registro Web Colegios estadística de resultados acadéicos. Formato de eficiencia Interna. Planes de nivelación y recuparación.</t>
  </si>
  <si>
    <t>El Manual de Convivencia se actualizó a 2022, se socializó a la comunidad educativa. Se tiene como referente pincipal para regular las relaciones entre la comunidad. El Comité de Convivencia desarrolló actividades que activaros la ruta de convivencia. Se atendieron casos en los que se presentó agresión física.</t>
  </si>
  <si>
    <t>libro de actas de Consejo Directivo. Acuerdode adopción de las actualizaciones del Manual de Convivencia. Plan de acción del Comité de Convivencia.</t>
  </si>
  <si>
    <t xml:space="preserve">El plan de acción de funcionamiento institucional planteó durante el año 2022 la inclusión de multiples acciones de fortalecimiento de desempeños y competencias de los estudiantes.Se fomentó el trabajo colaborativo, el deporte y las actividades artisticas. </t>
  </si>
  <si>
    <t>Plan de acción de los PPT, libros de actas de actividades, formato de evaluación de actividades institucionales.Plan de Compras. Archivos digitales fotos y videos.</t>
  </si>
  <si>
    <t>Directamente se prestaron los servicios PAE y transporte escolar suministrados por el gobierno. Se realizarón conveniós con la Administración Municipal para fortalecer el bienestar psicosocial de los estudiantes. Se amplió una nueva ruta de transporte escolar.</t>
  </si>
  <si>
    <t xml:space="preserve">Carpetas PAE  y transporte escolar, Listas de asistencia de profesionales de la salud que asesoraron a los estudiantes. </t>
  </si>
  <si>
    <t>Durante el 2022, se presentaron algunos conflictos entre estudiantes y sus pares y docentes y sus pares, que se trataron para solución aplicando las estrategias definidas en elv Manual de Convivencia. Algunos requirieron de la intervención de la Comisaría de Familia como ente conciliador.</t>
  </si>
  <si>
    <t>Carpeta de convivencia social de cada grado, Formato de plan de acción SED de acciones y mecanismos para fortalecer las prácticas de convivencia.</t>
  </si>
  <si>
    <t>Actas de conciliación. Libro de rectoria de comportamiento y casos dificiles. Actas de trabajo con Comisaría de Familia del municipio.</t>
  </si>
  <si>
    <t>Durrante el 2022 se activo la política naional escuela familiar desarrollando talleres en cada asamblea de entrega de informes. Se capacito a los padres de familia en el manejo de la plataforma web de modo que se enteraran a tiempo de la situación académica y comportamental. El establecimiento mantiene buenas relaciones y canales de dialogo con los padres de familia.</t>
  </si>
  <si>
    <t>Libro de actas de asambleas con padres de familia. Proyecto Escuela para padres. Carpeta de talleres realizados. Actas de visita e intervención de profesionales y tecnicos de apoyo de las entidades del estado y gobernación departamental.</t>
  </si>
  <si>
    <t>Se atendió oportunamente las solicitudes institucionales. Se tiene una politica y protocolo para atender los requerimientos. Se estableció con el SENA la articulación hacia la educación media técnica.</t>
  </si>
  <si>
    <t>Carpeta de informes circulares enviadas y recibidas. Certificados de radicación de información requerida. Plataforma virtual Enjambre. Plataforma Web Colegios.</t>
  </si>
  <si>
    <t xml:space="preserve">Se desarrollaron convenios con la Secrearía de Salud, Secretaría de Educación Municipal, Comisaría de Familia. Hospital Juan luis Londoño. </t>
  </si>
  <si>
    <t>Actas de visita al establecimiento educativo . Formatos de asistencia. Carpeta de talleres  desarrollados. Fotos y videos de actividades desarroladas.</t>
  </si>
  <si>
    <t>Se desarrollaron actividades en proyectos de consevación de vieros con los estudiantes de Grados 10 y 11, coordinados por la JAC y administrados por CORPONORT. No hay intervención significativa del sector productivo de la región. La cooperativa COOPROCACEGUA, colabora con el mantenimiento de la sede San Carlos.</t>
  </si>
  <si>
    <t>Archivos digitales fotos y videos de cuidado de los arboles plantados. Actas de trabajo con JAC  La Angelita. Carpeta de servicio Social de los estudiantes. Certificado de donativo de COOPROCACEGUA.</t>
  </si>
  <si>
    <t>Existe un proyecto organizado y conocido por la comunidad, un plan de acción que involucra a estudiantes, docentes, padres de familia. Se han realizado simulacros en distintas sedes y actividades para consecucion de recursos.</t>
  </si>
  <si>
    <t>Plan de acción de la Oficina de Gestión del Riesgo articulado al plan de acción institucional. Actas de reuniones y entrevistas con funcionarios locales y comunidades. Documento Proyecto Gestión del riesgo Escolar, vinculación en el wassapp de la oficina de riesgos municipal.</t>
  </si>
  <si>
    <t>Desde el Proyecto Pedagógico PESC   se planificaron acciones para  la formación a los estudiantes en la elevación del  autoestima, responsabilidad frente a si mismo y cuidado de su cuerpo, incluyendo prevención del embarazo en adolescentes. Se tienen identificadas dos situaciones que afectan sensiblemente a los jóvenes: la adicción al cigarrillo y el consumo de bebidas alcohólicas por parte de algunos jóvenes. No hay evidencias de consumo de sustancias alucinógenas.</t>
  </si>
  <si>
    <t>Proyecto de educación Sexual y Ciudadanía.  PQR SAC ficha de registro de PPP. Proyecto Servicio social del estudiantado. Evidencias fotográficas de la semana de inducción, plan de acción del Proyecto de Vida Saludable.</t>
  </si>
  <si>
    <t>Se cuenta con una política institucional enmarcada desde el documento anexo al PEI Plan de Mitigación del riesgo. Gestión para solucionar el riesgo fisico de la infraestructura de la sede San Miguel.</t>
  </si>
  <si>
    <t>Documento PEI. Documento Proyecto Vial. Proyecto de Gestión del Riesgo. Archivos audiovisuales. Correo institucional.</t>
  </si>
  <si>
    <t>Existe una politica ionada desde el PEI y anual de Convivencia, pero esta no se ha activado, en 2022 solo una familia presentó certificación de desplazamiento, se les brindo las opciones de acompañamiento que dispone la institución. Se tienen identificados a los estudiantes que requieren de PIAR y se les proporcionan elementos pedagógicos a corde a sus capacidades.</t>
  </si>
  <si>
    <t>Documentos PEI, Manaual de Convivencia. Planes de clase PIAR. Formatos de acompañamiento asistencia con profesionales de apoyo e la administración municipal. SIMAT.</t>
  </si>
  <si>
    <t>En 022 no se referenciaron en matricula estudiantes o familias pertenencientes a grupos etnicos, no se cuenta con planes o programas pedagógicos, no hay censo poblacional al respecto.</t>
  </si>
  <si>
    <t>Registro SIMAT. Libro oficial de matrículas 2022</t>
  </si>
  <si>
    <t xml:space="preserve">En 2022 se dieron los procesos para la implementación de la Educación Media Técnica en articulación con SENA, se optó por Tecnico en Monitoreo Ambiental. Se realizaron convenios con la administración municipal y padres de familia para preparar a los estudiantes en pruebas externas. </t>
  </si>
  <si>
    <t>Carpeta de articulación con el SENA. Plataforma Virtual Enjambre. Planes de ärea actualizados desde el PFAP y resultados SABE 11 y Evaluar para Avanzar</t>
  </si>
  <si>
    <t>Existe un documento, pero es muy ambiguo. No se ha implementado en su totaidad, las acciones que se realizaron son exporádicas y sultas, no se van de la misma forma en todas las sedes. No hay un eje articulador con los PPT. Los convenios para apóyo se realizaron desde la rectoría.</t>
  </si>
  <si>
    <t>Documento Proyecto de Vida. Planes de clase. Carteleras.</t>
  </si>
  <si>
    <t xml:space="preserve">esta definido el plan de acción y temas a desarrollar ellos desde el diagnóstico y encuesta a padres de familia. Se mantuvo convenio con la Secretaría de Salud, Comisaría de familia, Secretaría de Educación Municipal para fortalecer el programa. Se desarrollaron los talleres propuestos en el cronograma institucional, la participación supero el margen programado. </t>
  </si>
  <si>
    <t>Documento Escuela de Padres. Plataforma Virtual Enjambre - carpeta PPT. Listas de asistencia. Fotos y videos de talleres desarrollados.</t>
  </si>
  <si>
    <t>Se han mantenido excelentes relaciones de comunicación con la comunidad, se asesora en situaciones que solicita acompañamiento. No ha habido planes especiales de apoyo, no hay estrategias definidas o programas que el colegio dirija para mejorar el entorno comunitario.</t>
  </si>
  <si>
    <t>Actas de asambleas con padres de familia. Formatos de validación de actividades con padres de familia. Convennios con secretaría de salud y comisaria de familia</t>
  </si>
  <si>
    <t>De acuerdo con la política institucional las sedes en su planta física se ponen a disposición de las comunidades para la realización de sus actividades y programasEn las sedes que se cuenta con conectividad esta se dispone al servicio de la comunidad. Las comunidades de las diferentes sedes participan en actividades de mejora y ornato lo mismo que la seguridad.</t>
  </si>
  <si>
    <t>Carpeta de recibidos y enviados; solicitudes de apoyo. Archivos digitales fotos y videos - comunidad colaborando. Programas y formatos de evaluación de actividades culturales, deportivas con la comunidad.</t>
  </si>
  <si>
    <t>Las actividades promovidas desde el SSE se promueven para realizar acompañamiento a las sedes educativas primaria, lan de trabajo y documento marco contempla que los estudiantes preferiblemente desarrollen actividades en torno a la institución, ello por solicitud de los padres de familia por los riesgos que representa para los estudiantes desplazarse fuera del entorno del colegio.</t>
  </si>
  <si>
    <t>Documento marco SSE. Carpeta individual de actividades. Achivos digitales fotos - videos. Foormatos de certificación de ctividades.</t>
  </si>
  <si>
    <t>Se cuenta con el Proyecto Institucional de apoyo a l organización estudiantil, pero durante el 2022, no fue muy funcional. Los estudiantes por medio de su comité realizaron pocos aportes. En la estadística de comportamiento se evidenció aumento de casos dificiles en comparación con el 2021.</t>
  </si>
  <si>
    <t>Libro de actas del Consejo Estudiantil. Proyecto de Democracia y Ciudadanía. Jornadas electorales. Actas de Consejo Directivo. Actas de Consejo de apoyo al Contralor.</t>
  </si>
  <si>
    <t>Existe un manual de  funciones y procedimientos que determina como se conformó y eligióeron sus miembros; son pocos los que aceptan la representatividad a pesar de lasormaciones que se hacen La excusa siempre es el trabajo, o la distancia a las sedes.El Consejo de Padres aportó acompañamiento en la actualización del Manual de Convivencia, SIEE, PEI.</t>
  </si>
  <si>
    <t xml:space="preserve">Manual de funciones y procedimientos. Actas de asambleas con padres de familia. Libro de actas del consejo Directivo.  </t>
  </si>
  <si>
    <t xml:space="preserve">En 2022 los padres de famila se vincularon al establecimiento educativo con actividades de mejoramioento y ornato de los entornos. Se organizaron desde las JAC,para apoyar la gestión ante entidades de la alcaldía municipal. </t>
  </si>
  <si>
    <t>Participación del 91% de los estudiantes en la politica publica Evaluar para Avanzar</t>
  </si>
  <si>
    <t>Trabajo colaborativo de los docentes para elaborar el Plan de Fortalecimiento Académico y Pedagógico. Actualización de los planes de área de la Educación Media Técnica. Proyecto de trabajo Semillero de investigación del Área de Informática MICROBIT.</t>
  </si>
  <si>
    <t>Articulación con el SENA</t>
  </si>
  <si>
    <t>Acompañamiento de la fundaciópn Natura y UNICEF para estructurar la educación media divercificada y las competencias socioemocionales en los docentes y estudiantes.</t>
  </si>
  <si>
    <t xml:space="preserve">Docentes que se actualizan continuamente a nivel de postgrado. </t>
  </si>
  <si>
    <t>El rector ejerce liderazgo y motiva a la comunidad a participar en las acciones de mejora.</t>
  </si>
  <si>
    <t>Se dio oportuno manejo a los conflictos que se presentaron, haciendo enfasís en la oportunidad de activación de la ruta de convivencia escolar. Gestión directiva que logró convenios de apoyo con entidades del sector municipal para acompañar procesos con estudiantes y padres de familia.</t>
  </si>
  <si>
    <t>Actualización del PEI  de la VISIÓN. Articulación con el SENA</t>
  </si>
  <si>
    <t>Participación de los padres de familia, se encuentran motivados y con buenas espectativas frente al colegio.</t>
  </si>
  <si>
    <t>El apoyo de los estudiantes en las actividades institucionales - fortalecimiento del Servicio Social delos Estudiantes.</t>
  </si>
  <si>
    <t>Compromiso y sentido de pertenencia del personal del establecimiento educativo</t>
  </si>
  <si>
    <t>Buenas relaciones administrativas y comunicación con la administración municipal lo que repercute en la gestión de mejora de la infraestructura de las sedes.</t>
  </si>
  <si>
    <t>Los servicios complementarios a los estudiantes, favorecen que puedan asistir con puntualida y en alta frecuencia a las clases.</t>
  </si>
  <si>
    <t>Los resultados de las pruebas SABER, muy heterogeneos</t>
  </si>
  <si>
    <t>La preparación del presupuesto institucional que aunque poco, se distribuye atendiendo las necesidades reales de cada sede.</t>
  </si>
  <si>
    <t>Gestión para fortalewcer los servicios complementarios a los estudiantes, lo que ha redundado en elevar la matrícula y mantener a los estudiantes con NEE en el sistema educaticvo</t>
  </si>
  <si>
    <t>Participación de los padres de familia en las actividades programadas a nivel interno y externo.</t>
  </si>
  <si>
    <t>la implementación de nuevos canales de comunicación como la plataforma web institucional, el whatasapp, redes sociales. Capacitación a los padres de familia.</t>
  </si>
  <si>
    <t xml:space="preserve">Vinculación del personal de salud de la secretaría municipal y hospítal Juan Luis Londoño. </t>
  </si>
  <si>
    <t>Programa de aservicio Social Estudiantil, que se proyecta como apoyo a los padres de familia en el mejoramioento del entorno de las sedes.</t>
  </si>
  <si>
    <t>Proyectos Escuela de Padres y de Vida de los estudiantes, que favorecerán la oportunidad frente a lo laboral y estudios superiores o técnicos.</t>
  </si>
  <si>
    <t>MIGUEL ANGEL ROMERO MANTILLA</t>
  </si>
  <si>
    <t>EDGAR SAMUEL SERRANO</t>
  </si>
  <si>
    <t>ierlaangelita07@gmail.com - gyanquen07la@yahoo.com</t>
  </si>
  <si>
    <t>JUAN CARLOS SANDOVAL VEGA</t>
  </si>
  <si>
    <t>ierlaangelita07@gmail.com</t>
  </si>
  <si>
    <t>DIANA BRIGITHE RIVERA RAMIREZ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</si>
</sst>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5" x14ac:knownFonts="1">
    <font>
      <sz val="11"/>
      <color theme="1"/>
      <name val="Calibri"/>
      <family val="2"/>
      <scheme val="minor"/>
    </font>
    <font>
      <sz val="11"/>
      <color theme="1"/>
      <name val="Arial"/>
      <family val="2"/>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2"/>
      <color theme="1"/>
      <name val="Arial"/>
      <family val="2"/>
    </font>
    <font>
      <sz val="9"/>
      <color theme="1"/>
      <name val="Arial"/>
      <family val="2"/>
    </font>
    <font>
      <sz val="10"/>
      <color indexed="8"/>
      <name val="Arial"/>
      <family val="2"/>
    </font>
    <font>
      <sz val="10"/>
      <color theme="1"/>
      <name val="Arial"/>
      <family val="2"/>
    </font>
    <font>
      <sz val="9"/>
      <name val="Arial"/>
      <family val="2"/>
    </font>
  </fonts>
  <fills count="24">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249977111117893"/>
        <bgColor indexed="8"/>
      </patternFill>
    </fill>
    <fill>
      <patternFill patternType="solid">
        <fgColor theme="3" tint="0.79998168889431442"/>
        <bgColor indexed="64"/>
      </patternFill>
    </fill>
    <fill>
      <patternFill patternType="solid">
        <fgColor theme="5" tint="-0.249977111117893"/>
        <bgColor indexed="64"/>
      </patternFill>
    </fill>
    <fill>
      <patternFill patternType="solid">
        <fgColor rgb="FFFFFF00"/>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7">
    <xf numFmtId="0" fontId="0" fillId="0" borderId="0"/>
    <xf numFmtId="0" fontId="9" fillId="4" borderId="1">
      <alignment horizontal="center" vertical="center"/>
    </xf>
    <xf numFmtId="0" fontId="29" fillId="0" borderId="0" applyNumberFormat="0" applyFill="0" applyBorder="0" applyAlignment="0" applyProtection="0">
      <alignment vertical="top"/>
      <protection locked="0"/>
    </xf>
    <xf numFmtId="0" fontId="9" fillId="0" borderId="0"/>
    <xf numFmtId="0" fontId="28" fillId="0" borderId="0"/>
    <xf numFmtId="0" fontId="28" fillId="0" borderId="0"/>
    <xf numFmtId="9" fontId="2" fillId="0" borderId="0" applyFont="0" applyFill="0" applyBorder="0" applyAlignment="0" applyProtection="0"/>
  </cellStyleXfs>
  <cellXfs count="371">
    <xf numFmtId="0" fontId="0" fillId="0" borderId="0" xfId="0"/>
    <xf numFmtId="0" fontId="30" fillId="0" borderId="0" xfId="0" applyFont="1"/>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4" fillId="5" borderId="2" xfId="0" applyFont="1" applyFill="1" applyBorder="1" applyAlignment="1">
      <alignment horizontal="center" vertical="center"/>
    </xf>
    <xf numFmtId="0" fontId="4" fillId="6" borderId="2" xfId="0" applyFont="1" applyFill="1" applyBorder="1" applyAlignment="1">
      <alignment horizontal="center" vertical="center"/>
    </xf>
    <xf numFmtId="0" fontId="4" fillId="7" borderId="2" xfId="0" applyFont="1" applyFill="1" applyBorder="1" applyAlignment="1">
      <alignment horizontal="center" vertical="center"/>
    </xf>
    <xf numFmtId="0" fontId="6" fillId="8" borderId="2" xfId="2" applyFont="1" applyFill="1" applyBorder="1" applyAlignment="1" applyProtection="1">
      <alignment horizontal="left" vertical="center"/>
    </xf>
    <xf numFmtId="9" fontId="30" fillId="0" borderId="2" xfId="0" applyNumberFormat="1" applyFont="1" applyBorder="1" applyAlignment="1">
      <alignment horizontal="center" vertical="center"/>
    </xf>
    <xf numFmtId="0" fontId="7" fillId="0" borderId="0" xfId="0" applyFont="1" applyAlignment="1">
      <alignment horizontal="center"/>
    </xf>
    <xf numFmtId="2" fontId="30" fillId="0" borderId="0" xfId="0" applyNumberFormat="1" applyFont="1"/>
    <xf numFmtId="0" fontId="7" fillId="0" borderId="0" xfId="0" applyFont="1" applyAlignment="1"/>
    <xf numFmtId="0" fontId="31" fillId="0" borderId="0" xfId="2" applyFont="1" applyAlignment="1" applyProtection="1"/>
    <xf numFmtId="9" fontId="7" fillId="0" borderId="2" xfId="0" applyNumberFormat="1" applyFont="1" applyBorder="1" applyAlignment="1">
      <alignment horizontal="center" vertical="center"/>
    </xf>
    <xf numFmtId="0" fontId="30" fillId="0" borderId="0" xfId="0" applyFont="1" applyBorder="1" applyAlignment="1">
      <alignment horizontal="left" vertical="top"/>
    </xf>
    <xf numFmtId="0" fontId="32" fillId="0" borderId="0" xfId="0" applyFont="1" applyFill="1"/>
    <xf numFmtId="0" fontId="7" fillId="9" borderId="2" xfId="0" applyFont="1" applyFill="1" applyBorder="1" applyAlignment="1">
      <alignment horizontal="center" vertical="center" wrapText="1"/>
    </xf>
    <xf numFmtId="0" fontId="30" fillId="0" borderId="0" xfId="0" applyFont="1" applyFill="1"/>
    <xf numFmtId="9" fontId="30" fillId="0" borderId="0" xfId="0" applyNumberFormat="1" applyFont="1" applyFill="1"/>
    <xf numFmtId="9" fontId="6" fillId="0" borderId="2" xfId="0" applyNumberFormat="1" applyFont="1" applyBorder="1" applyAlignment="1">
      <alignment horizontal="center" vertical="center"/>
    </xf>
    <xf numFmtId="0" fontId="33" fillId="0" borderId="0" xfId="0" applyFont="1"/>
    <xf numFmtId="0" fontId="20" fillId="0" borderId="0" xfId="0" applyFont="1"/>
    <xf numFmtId="0" fontId="20" fillId="0" borderId="0" xfId="0" applyFont="1" applyBorder="1" applyAlignment="1"/>
    <xf numFmtId="0" fontId="19" fillId="0" borderId="0" xfId="0" applyFont="1" applyFill="1" applyAlignment="1">
      <alignment horizontal="center" vertical="center"/>
    </xf>
    <xf numFmtId="0" fontId="34" fillId="0" borderId="0" xfId="2" applyFont="1" applyFill="1" applyAlignment="1" applyProtection="1">
      <alignment vertical="center"/>
    </xf>
    <xf numFmtId="0" fontId="14" fillId="0" borderId="0" xfId="0" applyFont="1" applyFill="1" applyAlignment="1">
      <alignment horizontal="left" vertical="center" wrapText="1"/>
    </xf>
    <xf numFmtId="0" fontId="33" fillId="0" borderId="0" xfId="0" applyFont="1" applyFill="1" applyAlignment="1">
      <alignment vertical="center" wrapText="1"/>
    </xf>
    <xf numFmtId="0" fontId="33" fillId="0" borderId="0" xfId="0" applyFont="1" applyFill="1" applyAlignment="1">
      <alignment vertical="center"/>
    </xf>
    <xf numFmtId="0" fontId="14" fillId="0" borderId="0" xfId="0" applyFont="1" applyFill="1" applyBorder="1" applyAlignment="1">
      <alignment wrapText="1"/>
    </xf>
    <xf numFmtId="0" fontId="35" fillId="0" borderId="0" xfId="0" applyFont="1" applyBorder="1" applyAlignment="1">
      <alignment horizontal="center" vertical="center"/>
    </xf>
    <xf numFmtId="0" fontId="33" fillId="0" borderId="0" xfId="0" applyFont="1" applyBorder="1"/>
    <xf numFmtId="0" fontId="26" fillId="9" borderId="3" xfId="0" applyFont="1" applyFill="1" applyBorder="1" applyAlignment="1">
      <alignment horizontal="center" vertical="center"/>
    </xf>
    <xf numFmtId="0" fontId="17" fillId="9" borderId="2" xfId="0" applyFont="1" applyFill="1" applyBorder="1" applyAlignment="1">
      <alignment horizontal="left" vertical="center" wrapText="1"/>
    </xf>
    <xf numFmtId="0" fontId="26" fillId="9" borderId="2" xfId="0" applyFont="1" applyFill="1" applyBorder="1" applyAlignment="1">
      <alignment horizontal="center" vertical="center"/>
    </xf>
    <xf numFmtId="0" fontId="26" fillId="9" borderId="2" xfId="0" applyFont="1" applyFill="1" applyBorder="1" applyAlignment="1">
      <alignment horizontal="left" vertical="center" wrapText="1"/>
    </xf>
    <xf numFmtId="0" fontId="26" fillId="9" borderId="4" xfId="0" applyFont="1" applyFill="1" applyBorder="1" applyAlignment="1">
      <alignment horizontal="left" vertical="center" wrapText="1"/>
    </xf>
    <xf numFmtId="0" fontId="36" fillId="6" borderId="5" xfId="0" applyFont="1" applyFill="1" applyBorder="1" applyAlignment="1">
      <alignment vertical="center"/>
    </xf>
    <xf numFmtId="0" fontId="26" fillId="6" borderId="5" xfId="0" applyFont="1" applyFill="1" applyBorder="1" applyAlignment="1">
      <alignment vertical="center"/>
    </xf>
    <xf numFmtId="0" fontId="26" fillId="6" borderId="2" xfId="0" applyFont="1" applyFill="1" applyBorder="1" applyAlignment="1">
      <alignment vertical="center"/>
    </xf>
    <xf numFmtId="0" fontId="33" fillId="0" borderId="6" xfId="0" applyFont="1" applyBorder="1" applyAlignment="1">
      <alignment wrapText="1"/>
    </xf>
    <xf numFmtId="0" fontId="33" fillId="0" borderId="0" xfId="0" applyFont="1" applyFill="1" applyBorder="1"/>
    <xf numFmtId="0" fontId="33" fillId="0" borderId="2" xfId="0" applyFont="1" applyBorder="1"/>
    <xf numFmtId="0" fontId="33" fillId="0" borderId="2" xfId="0" applyFont="1" applyBorder="1" applyAlignment="1">
      <alignment wrapText="1"/>
    </xf>
    <xf numFmtId="0" fontId="36" fillId="6" borderId="5" xfId="0" applyFont="1" applyFill="1" applyBorder="1" applyAlignment="1">
      <alignment vertical="center" wrapText="1"/>
    </xf>
    <xf numFmtId="0" fontId="13" fillId="6" borderId="5" xfId="0" applyFont="1" applyFill="1" applyBorder="1" applyAlignment="1">
      <alignment vertical="center" wrapText="1"/>
    </xf>
    <xf numFmtId="0" fontId="13" fillId="6" borderId="3" xfId="0" applyFont="1" applyFill="1" applyBorder="1" applyAlignment="1">
      <alignment vertical="center" wrapText="1"/>
    </xf>
    <xf numFmtId="0" fontId="13" fillId="6" borderId="2" xfId="0" applyFont="1" applyFill="1" applyBorder="1" applyAlignment="1">
      <alignment vertical="center" wrapText="1"/>
    </xf>
    <xf numFmtId="0" fontId="33" fillId="0" borderId="6" xfId="0" applyFont="1" applyBorder="1"/>
    <xf numFmtId="0" fontId="33" fillId="0" borderId="7" xfId="0" applyFont="1" applyBorder="1"/>
    <xf numFmtId="0" fontId="33" fillId="0" borderId="3" xfId="0" applyFont="1" applyBorder="1"/>
    <xf numFmtId="0" fontId="36" fillId="6" borderId="3" xfId="0" applyFont="1" applyFill="1" applyBorder="1" applyAlignment="1">
      <alignment vertical="center" wrapText="1"/>
    </xf>
    <xf numFmtId="0" fontId="13" fillId="9" borderId="6" xfId="0" applyFont="1" applyFill="1" applyBorder="1" applyAlignment="1">
      <alignment horizontal="center" vertical="center"/>
    </xf>
    <xf numFmtId="0" fontId="11" fillId="9" borderId="6"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33" fillId="6" borderId="8" xfId="0" applyFont="1" applyFill="1" applyBorder="1"/>
    <xf numFmtId="0" fontId="37" fillId="6" borderId="2" xfId="0" applyFont="1" applyFill="1" applyBorder="1" applyAlignment="1">
      <alignment horizontal="left" vertical="center"/>
    </xf>
    <xf numFmtId="0" fontId="33" fillId="6" borderId="9" xfId="0" applyFont="1" applyFill="1" applyBorder="1"/>
    <xf numFmtId="0" fontId="33" fillId="6" borderId="6" xfId="0" applyFont="1" applyFill="1" applyBorder="1"/>
    <xf numFmtId="2" fontId="33" fillId="0" borderId="10" xfId="0" applyNumberFormat="1" applyFont="1" applyBorder="1" applyAlignment="1">
      <alignment vertical="center"/>
    </xf>
    <xf numFmtId="0" fontId="33" fillId="0" borderId="10" xfId="0" applyFont="1" applyBorder="1" applyAlignment="1">
      <alignment horizontal="left" vertical="center"/>
    </xf>
    <xf numFmtId="0" fontId="33" fillId="0" borderId="0" xfId="0" applyFont="1" applyBorder="1" applyAlignment="1">
      <alignment horizontal="left" vertical="center"/>
    </xf>
    <xf numFmtId="0" fontId="37" fillId="6" borderId="0" xfId="0" applyFont="1" applyFill="1" applyBorder="1" applyAlignment="1">
      <alignment horizontal="left" vertical="center"/>
    </xf>
    <xf numFmtId="0" fontId="33" fillId="6" borderId="9" xfId="0" applyFont="1" applyFill="1" applyBorder="1" applyAlignment="1">
      <alignment vertical="center"/>
    </xf>
    <xf numFmtId="0" fontId="38" fillId="6" borderId="0" xfId="0" applyFont="1" applyFill="1" applyBorder="1" applyAlignment="1">
      <alignment horizontal="left" vertical="center"/>
    </xf>
    <xf numFmtId="0" fontId="33" fillId="0" borderId="9" xfId="0" applyFont="1" applyBorder="1" applyAlignment="1">
      <alignment horizontal="left" vertical="center"/>
    </xf>
    <xf numFmtId="0" fontId="33" fillId="6" borderId="2" xfId="0" applyFont="1" applyFill="1" applyBorder="1"/>
    <xf numFmtId="0" fontId="39" fillId="6" borderId="2" xfId="0" applyFont="1" applyFill="1" applyBorder="1" applyAlignment="1">
      <alignment horizontal="left" vertical="center"/>
    </xf>
    <xf numFmtId="0" fontId="38" fillId="6" borderId="2" xfId="0" applyFont="1" applyFill="1" applyBorder="1"/>
    <xf numFmtId="0" fontId="33" fillId="6" borderId="2" xfId="0" applyFont="1" applyFill="1" applyBorder="1" applyAlignment="1">
      <alignment vertical="center"/>
    </xf>
    <xf numFmtId="0" fontId="33" fillId="6" borderId="6" xfId="0" applyFont="1" applyFill="1" applyBorder="1" applyAlignment="1">
      <alignment vertical="center"/>
    </xf>
    <xf numFmtId="2" fontId="33" fillId="0" borderId="2" xfId="0" applyNumberFormat="1" applyFont="1" applyBorder="1" applyAlignment="1">
      <alignment vertical="center"/>
    </xf>
    <xf numFmtId="0" fontId="33" fillId="0" borderId="2" xfId="0" applyFont="1" applyBorder="1" applyAlignment="1">
      <alignment horizontal="left" vertical="center"/>
    </xf>
    <xf numFmtId="0" fontId="33" fillId="0" borderId="6" xfId="0" applyFont="1" applyBorder="1" applyAlignment="1">
      <alignment horizontal="left" vertical="center"/>
    </xf>
    <xf numFmtId="0" fontId="11" fillId="9" borderId="0" xfId="0" applyFont="1" applyFill="1" applyBorder="1" applyAlignment="1">
      <alignment horizontal="center" vertical="center" wrapText="1"/>
    </xf>
    <xf numFmtId="0" fontId="12" fillId="0" borderId="6" xfId="0" applyFont="1" applyBorder="1" applyAlignment="1">
      <alignment wrapText="1"/>
    </xf>
    <xf numFmtId="0" fontId="33" fillId="0" borderId="0" xfId="0" applyFont="1" applyBorder="1" applyAlignment="1">
      <alignment vertical="center"/>
    </xf>
    <xf numFmtId="0" fontId="40" fillId="10" borderId="6" xfId="0" applyFont="1" applyFill="1" applyBorder="1" applyAlignment="1" applyProtection="1">
      <alignment horizontal="center" vertical="center"/>
      <protection locked="0"/>
    </xf>
    <xf numFmtId="0" fontId="33" fillId="10" borderId="6" xfId="0" applyFont="1" applyFill="1" applyBorder="1" applyAlignment="1" applyProtection="1">
      <alignment horizontal="center" vertical="center"/>
      <protection locked="0"/>
    </xf>
    <xf numFmtId="0" fontId="33" fillId="11" borderId="6" xfId="0" applyFont="1" applyFill="1" applyBorder="1" applyAlignment="1" applyProtection="1">
      <alignment horizontal="center" vertical="center"/>
      <protection locked="0"/>
    </xf>
    <xf numFmtId="0" fontId="33" fillId="12" borderId="6" xfId="0" applyFont="1" applyFill="1" applyBorder="1" applyAlignment="1" applyProtection="1">
      <alignment horizontal="center" vertical="center"/>
      <protection locked="0"/>
    </xf>
    <xf numFmtId="0" fontId="41" fillId="14" borderId="6" xfId="0" applyFont="1" applyFill="1" applyBorder="1" applyAlignment="1" applyProtection="1">
      <alignment horizontal="left" vertical="top" wrapText="1"/>
      <protection locked="0"/>
    </xf>
    <xf numFmtId="0" fontId="41" fillId="14" borderId="2" xfId="0" applyFont="1" applyFill="1" applyBorder="1" applyAlignment="1" applyProtection="1">
      <alignment horizontal="left" vertical="top" wrapText="1"/>
      <protection locked="0"/>
    </xf>
    <xf numFmtId="0" fontId="41" fillId="15" borderId="6" xfId="0" applyFont="1" applyFill="1" applyBorder="1" applyAlignment="1" applyProtection="1">
      <alignment horizontal="left" vertical="top" wrapText="1"/>
      <protection locked="0"/>
    </xf>
    <xf numFmtId="0" fontId="41" fillId="15" borderId="2" xfId="0" applyFont="1" applyFill="1" applyBorder="1" applyAlignment="1" applyProtection="1">
      <alignment horizontal="left" vertical="top" wrapText="1"/>
      <protection locked="0"/>
    </xf>
    <xf numFmtId="9" fontId="30" fillId="0" borderId="3" xfId="0" applyNumberFormat="1" applyFont="1" applyBorder="1" applyAlignment="1">
      <alignment horizontal="center" vertical="center"/>
    </xf>
    <xf numFmtId="0" fontId="7" fillId="9" borderId="6" xfId="0" applyFont="1" applyFill="1" applyBorder="1" applyAlignment="1">
      <alignment horizontal="center" vertical="center" wrapText="1"/>
    </xf>
    <xf numFmtId="0" fontId="17" fillId="8" borderId="11" xfId="2" applyFont="1" applyFill="1" applyBorder="1" applyAlignment="1" applyProtection="1">
      <alignment horizontal="center" vertical="center"/>
    </xf>
    <xf numFmtId="0" fontId="6" fillId="8" borderId="6" xfId="2" applyFont="1" applyFill="1" applyBorder="1" applyAlignment="1" applyProtection="1">
      <alignment horizontal="left" vertical="center"/>
    </xf>
    <xf numFmtId="0" fontId="17" fillId="8" borderId="11" xfId="2" applyFont="1" applyFill="1" applyBorder="1" applyAlignment="1" applyProtection="1">
      <alignment horizontal="center" vertical="center" wrapText="1"/>
    </xf>
    <xf numFmtId="0" fontId="25" fillId="8" borderId="11" xfId="2" applyFont="1" applyFill="1" applyBorder="1" applyAlignment="1" applyProtection="1">
      <alignment horizontal="center" vertical="center"/>
    </xf>
    <xf numFmtId="0" fontId="25" fillId="8" borderId="11" xfId="2" applyFont="1" applyFill="1" applyBorder="1" applyAlignment="1" applyProtection="1">
      <alignment horizontal="center" vertical="center" wrapText="1"/>
    </xf>
    <xf numFmtId="0" fontId="18" fillId="2" borderId="4" xfId="0" applyFont="1" applyFill="1" applyBorder="1" applyAlignment="1">
      <alignment vertical="center" wrapText="1"/>
    </xf>
    <xf numFmtId="0" fontId="18" fillId="2" borderId="5" xfId="0" applyFont="1" applyFill="1" applyBorder="1" applyAlignment="1">
      <alignment vertical="center" wrapText="1"/>
    </xf>
    <xf numFmtId="14" fontId="27" fillId="0" borderId="2" xfId="3" applyNumberFormat="1" applyFont="1" applyBorder="1" applyAlignment="1">
      <alignment horizontal="center" vertical="center"/>
    </xf>
    <xf numFmtId="0" fontId="27" fillId="0" borderId="2" xfId="3" applyFont="1" applyBorder="1" applyAlignment="1">
      <alignment horizontal="center" vertical="center"/>
    </xf>
    <xf numFmtId="0" fontId="18" fillId="2" borderId="4" xfId="0" applyFont="1" applyFill="1" applyBorder="1" applyAlignment="1">
      <alignment vertical="center"/>
    </xf>
    <xf numFmtId="0" fontId="16" fillId="16" borderId="9" xfId="0" applyFont="1" applyFill="1" applyBorder="1" applyAlignment="1">
      <alignment horizontal="center" vertical="center"/>
    </xf>
    <xf numFmtId="0" fontId="16" fillId="16" borderId="12" xfId="0" applyFont="1" applyFill="1" applyBorder="1" applyAlignment="1">
      <alignment horizontal="center" vertical="center"/>
    </xf>
    <xf numFmtId="0" fontId="17" fillId="16" borderId="1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9" fillId="6" borderId="0" xfId="0" applyFont="1" applyFill="1" applyBorder="1" applyAlignment="1">
      <alignment horizontal="left" vertical="center"/>
    </xf>
    <xf numFmtId="0" fontId="36" fillId="6" borderId="0" xfId="0" applyFont="1" applyFill="1" applyBorder="1" applyAlignment="1">
      <alignment horizontal="left" vertical="center"/>
    </xf>
    <xf numFmtId="0" fontId="41" fillId="17" borderId="6" xfId="0" applyFont="1" applyFill="1" applyBorder="1" applyAlignment="1" applyProtection="1">
      <alignment horizontal="left" vertical="top" wrapText="1"/>
      <protection locked="0"/>
    </xf>
    <xf numFmtId="0" fontId="41" fillId="17" borderId="2" xfId="0" applyFont="1" applyFill="1" applyBorder="1" applyAlignment="1" applyProtection="1">
      <alignment horizontal="left" vertical="top" wrapText="1"/>
      <protection locked="0"/>
    </xf>
    <xf numFmtId="9" fontId="30" fillId="0" borderId="0" xfId="0" applyNumberFormat="1" applyFont="1" applyBorder="1" applyAlignment="1">
      <alignment horizontal="center" vertical="center"/>
    </xf>
    <xf numFmtId="9" fontId="7" fillId="0" borderId="0" xfId="0" applyNumberFormat="1" applyFont="1" applyBorder="1" applyAlignment="1">
      <alignment horizontal="center" vertical="center"/>
    </xf>
    <xf numFmtId="0" fontId="4" fillId="19" borderId="14" xfId="0" applyFont="1" applyFill="1" applyBorder="1" applyAlignment="1">
      <alignment horizontal="center" vertical="center"/>
    </xf>
    <xf numFmtId="0" fontId="33" fillId="6" borderId="0" xfId="0" applyFont="1" applyFill="1" applyBorder="1"/>
    <xf numFmtId="0" fontId="4" fillId="12" borderId="14" xfId="0" applyFont="1" applyFill="1" applyBorder="1" applyAlignment="1">
      <alignment horizontal="center" vertical="center"/>
    </xf>
    <xf numFmtId="0" fontId="4" fillId="7" borderId="14" xfId="0" applyFont="1" applyFill="1" applyBorder="1" applyAlignment="1">
      <alignment horizontal="center" vertical="center"/>
    </xf>
    <xf numFmtId="0" fontId="14" fillId="19" borderId="0" xfId="0" applyFont="1" applyFill="1" applyBorder="1" applyAlignment="1">
      <alignment horizontal="left" vertical="center" wrapText="1"/>
    </xf>
    <xf numFmtId="0" fontId="41" fillId="13" borderId="6" xfId="0" applyFont="1" applyFill="1" applyBorder="1" applyAlignment="1" applyProtection="1">
      <alignment horizontal="left" vertical="justify" wrapText="1"/>
      <protection locked="0"/>
    </xf>
    <xf numFmtId="0" fontId="41" fillId="14" borderId="6" xfId="0" applyFont="1" applyFill="1" applyBorder="1" applyAlignment="1" applyProtection="1">
      <alignment horizontal="left" vertical="justify" wrapText="1"/>
      <protection locked="0"/>
    </xf>
    <xf numFmtId="0" fontId="41" fillId="14" borderId="2" xfId="0" applyFont="1" applyFill="1" applyBorder="1" applyAlignment="1" applyProtection="1">
      <alignment horizontal="left" vertical="justify" wrapText="1"/>
      <protection locked="0"/>
    </xf>
    <xf numFmtId="0" fontId="41" fillId="13" borderId="2" xfId="0" applyFont="1" applyFill="1" applyBorder="1" applyAlignment="1" applyProtection="1">
      <alignment horizontal="left" vertical="justify" wrapText="1"/>
      <protection locked="0"/>
    </xf>
    <xf numFmtId="0" fontId="41" fillId="15" borderId="6" xfId="0" applyFont="1" applyFill="1" applyBorder="1" applyAlignment="1" applyProtection="1">
      <alignment horizontal="left" vertical="justify" wrapText="1"/>
      <protection locked="0"/>
    </xf>
    <xf numFmtId="0" fontId="41" fillId="15" borderId="2" xfId="0" applyFont="1" applyFill="1" applyBorder="1" applyAlignment="1" applyProtection="1">
      <alignment horizontal="left" vertical="justify" wrapText="1"/>
      <protection locked="0"/>
    </xf>
    <xf numFmtId="0" fontId="41" fillId="17" borderId="6" xfId="0" applyFont="1" applyFill="1" applyBorder="1" applyAlignment="1" applyProtection="1">
      <alignment horizontal="left" vertical="justify" wrapText="1"/>
      <protection locked="0"/>
    </xf>
    <xf numFmtId="0" fontId="41" fillId="17" borderId="2" xfId="0" applyFont="1" applyFill="1" applyBorder="1" applyAlignment="1" applyProtection="1">
      <alignment horizontal="left" vertical="justify" wrapText="1"/>
      <protection locked="0"/>
    </xf>
    <xf numFmtId="0" fontId="40" fillId="11" borderId="6" xfId="0" applyFont="1" applyFill="1" applyBorder="1" applyAlignment="1" applyProtection="1">
      <alignment horizontal="center" vertical="center" wrapText="1"/>
      <protection locked="0"/>
    </xf>
    <xf numFmtId="0" fontId="33" fillId="11" borderId="6" xfId="0" applyFont="1" applyFill="1" applyBorder="1" applyAlignment="1" applyProtection="1">
      <alignment horizontal="center" vertical="center" wrapText="1"/>
      <protection locked="0"/>
    </xf>
    <xf numFmtId="0" fontId="33" fillId="0" borderId="0" xfId="0" applyFont="1" applyBorder="1" applyAlignment="1">
      <alignment vertical="justify" wrapText="1"/>
    </xf>
    <xf numFmtId="0" fontId="40" fillId="12" borderId="6" xfId="0" applyFont="1" applyFill="1" applyBorder="1" applyAlignment="1" applyProtection="1">
      <alignment horizontal="center" vertical="center" wrapText="1"/>
      <protection locked="0"/>
    </xf>
    <xf numFmtId="0" fontId="33" fillId="12" borderId="6" xfId="0" applyFont="1" applyFill="1" applyBorder="1" applyAlignment="1" applyProtection="1">
      <alignment horizontal="center" vertical="center" wrapText="1"/>
      <protection locked="0"/>
    </xf>
    <xf numFmtId="0" fontId="40" fillId="18" borderId="6" xfId="0" applyFont="1" applyFill="1" applyBorder="1" applyAlignment="1" applyProtection="1">
      <alignment horizontal="center" vertical="center" wrapText="1"/>
      <protection locked="0"/>
    </xf>
    <xf numFmtId="0" fontId="13" fillId="0" borderId="0" xfId="0" applyFont="1" applyBorder="1" applyAlignment="1">
      <alignment horizontal="center" vertical="center"/>
    </xf>
    <xf numFmtId="0" fontId="33" fillId="14" borderId="2" xfId="0" applyFont="1" applyFill="1" applyBorder="1" applyAlignment="1">
      <alignment vertical="center"/>
    </xf>
    <xf numFmtId="0" fontId="33" fillId="19" borderId="0" xfId="0" applyFont="1" applyFill="1" applyBorder="1" applyAlignment="1">
      <alignment vertical="center"/>
    </xf>
    <xf numFmtId="0" fontId="34" fillId="0" borderId="0" xfId="2" applyFont="1" applyBorder="1" applyAlignment="1" applyProtection="1">
      <alignment horizontal="center"/>
    </xf>
    <xf numFmtId="0" fontId="13" fillId="0" borderId="0" xfId="0" applyFont="1" applyBorder="1" applyAlignment="1">
      <alignment horizontal="center"/>
    </xf>
    <xf numFmtId="0" fontId="13" fillId="6" borderId="2" xfId="0" applyFont="1" applyFill="1" applyBorder="1" applyAlignment="1">
      <alignment horizontal="center" vertical="center" wrapText="1"/>
    </xf>
    <xf numFmtId="0" fontId="33" fillId="6" borderId="9" xfId="0" applyFont="1" applyFill="1" applyBorder="1" applyAlignment="1">
      <alignment vertical="top"/>
    </xf>
    <xf numFmtId="0" fontId="33" fillId="0" borderId="6" xfId="0" applyFont="1" applyBorder="1" applyAlignment="1">
      <alignment vertical="top" wrapText="1"/>
    </xf>
    <xf numFmtId="0" fontId="41" fillId="13" borderId="6" xfId="0" applyFont="1" applyFill="1" applyBorder="1" applyAlignment="1" applyProtection="1">
      <alignment horizontal="left" vertical="top" wrapText="1"/>
      <protection locked="0"/>
    </xf>
    <xf numFmtId="0" fontId="33" fillId="0" borderId="0" xfId="0" applyFont="1" applyBorder="1" applyAlignment="1">
      <alignment vertical="top"/>
    </xf>
    <xf numFmtId="0" fontId="41" fillId="13" borderId="2" xfId="0" applyFont="1" applyFill="1" applyBorder="1" applyAlignment="1" applyProtection="1">
      <alignment horizontal="left" wrapText="1"/>
      <protection locked="0"/>
    </xf>
    <xf numFmtId="0" fontId="41" fillId="13" borderId="2" xfId="0" applyFont="1" applyFill="1" applyBorder="1" applyAlignment="1" applyProtection="1">
      <alignment horizontal="left" vertical="center" wrapText="1"/>
      <protection locked="0"/>
    </xf>
    <xf numFmtId="49" fontId="42" fillId="14" borderId="4" xfId="0" applyNumberFormat="1" applyFont="1" applyFill="1" applyBorder="1" applyAlignment="1" applyProtection="1">
      <alignment vertical="top" wrapText="1"/>
      <protection locked="0"/>
    </xf>
    <xf numFmtId="0" fontId="41" fillId="14" borderId="6" xfId="0" applyFont="1" applyFill="1" applyBorder="1" applyAlignment="1" applyProtection="1">
      <alignment horizontal="center" vertical="center" wrapText="1"/>
      <protection locked="0"/>
    </xf>
    <xf numFmtId="0" fontId="41" fillId="14" borderId="6" xfId="0" applyFont="1" applyFill="1" applyBorder="1" applyAlignment="1" applyProtection="1">
      <alignment horizontal="left" vertical="top" wrapText="1"/>
      <protection locked="0"/>
    </xf>
    <xf numFmtId="0" fontId="41" fillId="14" borderId="2" xfId="0" applyFont="1" applyFill="1" applyBorder="1" applyAlignment="1" applyProtection="1">
      <alignment horizontal="left" vertical="top" wrapText="1"/>
      <protection locked="0"/>
    </xf>
    <xf numFmtId="0" fontId="41" fillId="14" borderId="6" xfId="0" applyFont="1" applyFill="1" applyBorder="1" applyAlignment="1" applyProtection="1">
      <alignment horizontal="left" vertical="center" wrapText="1"/>
      <protection locked="0"/>
    </xf>
    <xf numFmtId="0" fontId="41" fillId="15" borderId="4" xfId="0" applyFont="1" applyFill="1" applyBorder="1" applyAlignment="1" applyProtection="1">
      <alignment horizontal="left" vertical="center" wrapText="1"/>
      <protection locked="0"/>
    </xf>
    <xf numFmtId="0" fontId="41" fillId="15" borderId="2" xfId="0" applyFont="1" applyFill="1" applyBorder="1" applyAlignment="1" applyProtection="1">
      <alignment horizontal="left" vertical="center" wrapText="1"/>
      <protection locked="0"/>
    </xf>
    <xf numFmtId="0" fontId="41" fillId="15" borderId="6" xfId="0" applyFont="1" applyFill="1" applyBorder="1" applyAlignment="1" applyProtection="1">
      <alignment horizontal="left" vertical="center" wrapText="1"/>
      <protection locked="0"/>
    </xf>
    <xf numFmtId="0" fontId="41" fillId="15" borderId="2" xfId="0" applyFont="1" applyFill="1" applyBorder="1" applyAlignment="1" applyProtection="1">
      <alignment horizontal="left" wrapText="1"/>
      <protection locked="0"/>
    </xf>
    <xf numFmtId="0" fontId="13" fillId="6" borderId="2" xfId="0" applyFont="1" applyFill="1" applyBorder="1" applyAlignment="1">
      <alignment horizontal="center" vertical="center" wrapText="1"/>
    </xf>
    <xf numFmtId="0" fontId="13" fillId="0" borderId="0" xfId="0" applyFont="1" applyBorder="1" applyAlignment="1">
      <alignment horizontal="center"/>
    </xf>
    <xf numFmtId="0" fontId="43" fillId="17" borderId="15" xfId="0" applyFont="1" applyFill="1" applyBorder="1" applyAlignment="1" applyProtection="1">
      <alignment horizontal="left" vertical="top" wrapText="1"/>
      <protection locked="0"/>
    </xf>
    <xf numFmtId="0" fontId="41" fillId="17" borderId="4" xfId="0" applyFont="1" applyFill="1" applyBorder="1" applyAlignment="1" applyProtection="1">
      <alignment horizontal="left" vertical="justify" wrapText="1"/>
      <protection locked="0"/>
    </xf>
    <xf numFmtId="0" fontId="1" fillId="18" borderId="6" xfId="0" applyFont="1" applyFill="1" applyBorder="1" applyAlignment="1" applyProtection="1">
      <alignment horizontal="center" vertical="center" wrapText="1"/>
      <protection locked="0"/>
    </xf>
    <xf numFmtId="0" fontId="1" fillId="17" borderId="2" xfId="0" applyFont="1" applyFill="1" applyBorder="1" applyAlignment="1" applyProtection="1">
      <alignment horizontal="left" vertical="justify" wrapText="1"/>
      <protection locked="0"/>
    </xf>
    <xf numFmtId="49" fontId="12" fillId="17" borderId="4" xfId="0" applyNumberFormat="1" applyFont="1" applyFill="1" applyBorder="1" applyAlignment="1" applyProtection="1">
      <alignment vertical="top" wrapText="1"/>
      <protection locked="0"/>
    </xf>
    <xf numFmtId="0" fontId="41" fillId="17" borderId="0" xfId="0" applyFont="1" applyFill="1" applyAlignment="1">
      <alignment vertical="top" wrapText="1"/>
    </xf>
    <xf numFmtId="49" fontId="41" fillId="17" borderId="2" xfId="0" applyNumberFormat="1" applyFont="1" applyFill="1" applyBorder="1" applyAlignment="1" applyProtection="1">
      <alignment horizontal="left" vertical="justify" wrapText="1"/>
      <protection locked="0"/>
    </xf>
    <xf numFmtId="49" fontId="41" fillId="17" borderId="2" xfId="0" applyNumberFormat="1" applyFont="1" applyFill="1" applyBorder="1" applyAlignment="1" applyProtection="1">
      <alignment horizontal="left" vertical="top" wrapText="1"/>
      <protection locked="0"/>
    </xf>
    <xf numFmtId="0" fontId="1" fillId="18" borderId="6" xfId="0" applyFont="1" applyFill="1" applyBorder="1" applyAlignment="1" applyProtection="1">
      <alignment horizontal="center" vertical="center"/>
      <protection locked="0"/>
    </xf>
    <xf numFmtId="0" fontId="41" fillId="17" borderId="2" xfId="0" applyFont="1" applyFill="1" applyBorder="1" applyAlignment="1">
      <alignment vertical="center" wrapText="1"/>
    </xf>
    <xf numFmtId="0" fontId="41" fillId="17" borderId="15" xfId="0" applyFont="1" applyFill="1" applyBorder="1" applyAlignment="1">
      <alignment vertical="center" wrapText="1"/>
    </xf>
    <xf numFmtId="0" fontId="1" fillId="18" borderId="6" xfId="0" applyFont="1" applyFill="1" applyBorder="1" applyAlignment="1" applyProtection="1">
      <alignment horizontal="center" vertical="top" wrapText="1"/>
      <protection locked="0"/>
    </xf>
    <xf numFmtId="0" fontId="41" fillId="17" borderId="0" xfId="0" applyFont="1" applyFill="1" applyAlignment="1">
      <alignment vertical="center" wrapText="1"/>
    </xf>
    <xf numFmtId="0" fontId="41" fillId="17" borderId="6" xfId="0" applyFont="1" applyFill="1" applyBorder="1" applyAlignment="1" applyProtection="1">
      <alignment horizontal="center" vertical="center" wrapText="1"/>
      <protection locked="0"/>
    </xf>
    <xf numFmtId="0" fontId="41" fillId="17" borderId="6" xfId="0" applyFont="1" applyFill="1" applyBorder="1" applyAlignment="1" applyProtection="1">
      <alignment horizontal="left" vertical="center" wrapText="1"/>
      <protection locked="0"/>
    </xf>
    <xf numFmtId="0" fontId="41" fillId="13" borderId="6" xfId="0" applyFont="1" applyFill="1" applyBorder="1" applyAlignment="1" applyProtection="1">
      <alignment horizontal="left" vertical="center" wrapText="1"/>
      <protection locked="0"/>
    </xf>
    <xf numFmtId="0" fontId="33" fillId="23" borderId="2" xfId="0" applyFont="1" applyFill="1" applyBorder="1"/>
    <xf numFmtId="0" fontId="33" fillId="23" borderId="6" xfId="0" applyFont="1" applyFill="1" applyBorder="1" applyAlignment="1" applyProtection="1">
      <alignment horizontal="center" vertical="center"/>
      <protection locked="0"/>
    </xf>
    <xf numFmtId="0" fontId="41" fillId="23" borderId="2" xfId="0" applyFont="1" applyFill="1" applyBorder="1" applyAlignment="1" applyProtection="1">
      <alignment horizontal="left" vertical="justify" wrapText="1"/>
      <protection locked="0"/>
    </xf>
    <xf numFmtId="0" fontId="41" fillId="23" borderId="6" xfId="0" applyFont="1" applyFill="1" applyBorder="1" applyAlignment="1" applyProtection="1">
      <alignment horizontal="left" vertical="center" wrapText="1"/>
      <protection locked="0"/>
    </xf>
    <xf numFmtId="0" fontId="33" fillId="23" borderId="6" xfId="0" applyFont="1" applyFill="1" applyBorder="1"/>
    <xf numFmtId="0" fontId="41" fillId="23" borderId="6" xfId="0" applyFont="1" applyFill="1" applyBorder="1" applyAlignment="1" applyProtection="1">
      <alignment horizontal="left" vertical="justify" wrapText="1"/>
      <protection locked="0"/>
    </xf>
    <xf numFmtId="0" fontId="41" fillId="17" borderId="2" xfId="0" applyFont="1" applyFill="1" applyBorder="1" applyAlignment="1" applyProtection="1">
      <alignment horizontal="center" vertical="justify" wrapText="1"/>
      <protection locked="0"/>
    </xf>
    <xf numFmtId="0" fontId="41" fillId="17" borderId="2" xfId="0" applyFont="1" applyFill="1" applyBorder="1" applyAlignment="1" applyProtection="1">
      <alignment horizontal="center" vertical="center" wrapText="1"/>
      <protection locked="0"/>
    </xf>
    <xf numFmtId="0" fontId="41" fillId="17" borderId="2" xfId="0" applyFont="1" applyFill="1" applyBorder="1" applyAlignment="1" applyProtection="1">
      <alignment horizontal="center" vertical="top" wrapText="1"/>
      <protection locked="0"/>
    </xf>
    <xf numFmtId="0" fontId="41" fillId="17" borderId="15" xfId="0" applyFont="1" applyFill="1" applyBorder="1" applyAlignment="1" applyProtection="1">
      <alignment horizontal="left" vertical="top" wrapText="1"/>
      <protection locked="0"/>
    </xf>
    <xf numFmtId="0" fontId="41" fillId="17" borderId="4" xfId="0" applyFont="1" applyFill="1" applyBorder="1" applyAlignment="1" applyProtection="1">
      <alignment horizontal="left" vertical="top" wrapText="1"/>
      <protection locked="0"/>
    </xf>
    <xf numFmtId="0" fontId="41" fillId="17" borderId="0" xfId="0" applyFont="1" applyFill="1" applyBorder="1" applyAlignment="1">
      <alignment horizontal="left" vertical="top" wrapText="1"/>
    </xf>
    <xf numFmtId="0" fontId="1" fillId="0" borderId="2" xfId="0" applyFont="1" applyBorder="1"/>
    <xf numFmtId="0" fontId="1" fillId="10" borderId="6" xfId="0" applyFont="1" applyFill="1" applyBorder="1" applyAlignment="1" applyProtection="1">
      <alignment horizontal="center" vertical="center"/>
      <protection locked="0"/>
    </xf>
    <xf numFmtId="0" fontId="1" fillId="10" borderId="6" xfId="0" applyFont="1" applyFill="1" applyBorder="1" applyAlignment="1" applyProtection="1">
      <alignment horizontal="center" vertical="top"/>
      <protection locked="0"/>
    </xf>
    <xf numFmtId="0" fontId="41" fillId="13" borderId="2" xfId="0" applyFont="1" applyFill="1" applyBorder="1" applyAlignment="1" applyProtection="1">
      <alignment horizontal="left" vertical="top" wrapText="1"/>
      <protection locked="0"/>
    </xf>
    <xf numFmtId="0" fontId="41" fillId="13" borderId="6" xfId="0" applyFont="1" applyFill="1" applyBorder="1" applyAlignment="1" applyProtection="1">
      <alignment horizontal="center" vertical="justify" wrapText="1"/>
      <protection locked="0"/>
    </xf>
    <xf numFmtId="0" fontId="41" fillId="13" borderId="6" xfId="0" applyFont="1" applyFill="1" applyBorder="1" applyAlignment="1" applyProtection="1">
      <alignment horizontal="center" vertical="center" wrapText="1"/>
      <protection locked="0"/>
    </xf>
    <xf numFmtId="0" fontId="1" fillId="23" borderId="6" xfId="0" applyFont="1" applyFill="1" applyBorder="1" applyAlignment="1" applyProtection="1">
      <alignment horizontal="center" vertical="center"/>
      <protection locked="0"/>
    </xf>
    <xf numFmtId="0" fontId="41" fillId="23" borderId="6" xfId="0" applyFont="1" applyFill="1" applyBorder="1" applyAlignment="1" applyProtection="1">
      <alignment horizontal="center" vertical="center" wrapText="1"/>
      <protection locked="0"/>
    </xf>
    <xf numFmtId="0" fontId="41" fillId="13" borderId="6" xfId="0" applyFont="1" applyFill="1" applyBorder="1" applyAlignment="1" applyProtection="1">
      <alignment horizontal="center" vertical="top" wrapText="1"/>
      <protection locked="0"/>
    </xf>
    <xf numFmtId="0" fontId="41" fillId="23" borderId="6" xfId="0" applyFont="1" applyFill="1" applyBorder="1" applyAlignment="1" applyProtection="1">
      <alignment horizontal="center" vertical="justify" wrapText="1"/>
      <protection locked="0"/>
    </xf>
    <xf numFmtId="0" fontId="33" fillId="23" borderId="2" xfId="0" applyFont="1" applyFill="1" applyBorder="1" applyAlignment="1">
      <alignment wrapText="1"/>
    </xf>
    <xf numFmtId="0" fontId="33" fillId="19" borderId="2" xfId="0" applyFont="1" applyFill="1" applyBorder="1"/>
    <xf numFmtId="0" fontId="41" fillId="23" borderId="2" xfId="0" applyFont="1" applyFill="1" applyBorder="1" applyAlignment="1" applyProtection="1">
      <alignment horizontal="left" vertical="center" wrapText="1"/>
      <protection locked="0"/>
    </xf>
    <xf numFmtId="0" fontId="1" fillId="11" borderId="6" xfId="0" applyFont="1" applyFill="1" applyBorder="1" applyAlignment="1" applyProtection="1">
      <alignment horizontal="center" vertical="center" wrapText="1"/>
      <protection locked="0"/>
    </xf>
    <xf numFmtId="0" fontId="1" fillId="11" borderId="6" xfId="0" applyFont="1" applyFill="1" applyBorder="1" applyAlignment="1" applyProtection="1">
      <alignment horizontal="center" vertical="top" wrapText="1"/>
      <protection locked="0"/>
    </xf>
    <xf numFmtId="0" fontId="1" fillId="11" borderId="6" xfId="0" applyFont="1" applyFill="1" applyBorder="1" applyAlignment="1" applyProtection="1">
      <alignment horizontal="center" vertical="center"/>
      <protection locked="0"/>
    </xf>
    <xf numFmtId="0" fontId="1" fillId="12" borderId="6" xfId="0" applyFont="1" applyFill="1" applyBorder="1" applyAlignment="1" applyProtection="1">
      <alignment horizontal="center" vertical="center" wrapText="1"/>
      <protection locked="0"/>
    </xf>
    <xf numFmtId="0" fontId="41" fillId="15" borderId="15" xfId="0" applyFont="1" applyFill="1" applyBorder="1" applyAlignment="1" applyProtection="1">
      <alignment horizontal="left" vertical="top" wrapText="1"/>
      <protection locked="0"/>
    </xf>
    <xf numFmtId="0" fontId="1" fillId="12" borderId="6" xfId="0" applyFont="1" applyFill="1" applyBorder="1" applyAlignment="1" applyProtection="1">
      <alignment horizontal="center" vertical="top" wrapText="1"/>
      <protection locked="0"/>
    </xf>
    <xf numFmtId="2" fontId="1" fillId="0" borderId="10" xfId="0" applyNumberFormat="1" applyFont="1" applyBorder="1" applyAlignment="1">
      <alignment vertical="center"/>
    </xf>
    <xf numFmtId="0" fontId="1" fillId="0" borderId="9" xfId="0" applyFont="1" applyBorder="1" applyAlignment="1">
      <alignment horizontal="left" vertical="center"/>
    </xf>
    <xf numFmtId="0" fontId="1" fillId="0" borderId="0" xfId="0" applyFont="1" applyBorder="1" applyAlignment="1">
      <alignment horizontal="left" vertical="center"/>
    </xf>
    <xf numFmtId="0" fontId="1" fillId="12" borderId="6" xfId="0" applyFont="1" applyFill="1" applyBorder="1" applyAlignment="1" applyProtection="1">
      <alignment horizontal="center" vertical="center"/>
      <protection locked="0"/>
    </xf>
    <xf numFmtId="0" fontId="41" fillId="17" borderId="2" xfId="0" applyFont="1" applyFill="1" applyBorder="1" applyAlignment="1">
      <alignment horizontal="center" vertical="center" wrapText="1"/>
    </xf>
    <xf numFmtId="0" fontId="44" fillId="17" borderId="2" xfId="0" applyFont="1" applyFill="1" applyBorder="1" applyAlignment="1" applyProtection="1">
      <alignment horizontal="left" vertical="justify" wrapText="1"/>
      <protection locked="0"/>
    </xf>
    <xf numFmtId="0" fontId="41" fillId="17" borderId="2" xfId="0" applyFont="1" applyFill="1" applyBorder="1" applyAlignment="1">
      <alignment horizontal="left" vertical="center" wrapText="1"/>
    </xf>
    <xf numFmtId="0" fontId="41" fillId="17" borderId="6" xfId="0" applyFont="1" applyFill="1" applyBorder="1" applyAlignment="1">
      <alignment vertical="center" wrapText="1"/>
    </xf>
    <xf numFmtId="0" fontId="10" fillId="6" borderId="2" xfId="0" applyFont="1" applyFill="1" applyBorder="1" applyAlignment="1">
      <alignment horizontal="center" vertical="center"/>
    </xf>
    <xf numFmtId="0" fontId="23" fillId="6" borderId="2" xfId="0" applyFont="1" applyFill="1" applyBorder="1" applyAlignment="1">
      <alignment horizontal="center" vertical="center"/>
    </xf>
    <xf numFmtId="0" fontId="33" fillId="2" borderId="18"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1" fillId="0" borderId="19"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19" xfId="0" applyFont="1" applyBorder="1" applyAlignment="1" applyProtection="1">
      <alignment horizontal="center" vertical="center" wrapText="1"/>
      <protection locked="0"/>
    </xf>
    <xf numFmtId="0" fontId="33" fillId="14" borderId="2" xfId="0" applyFont="1" applyFill="1" applyBorder="1" applyAlignment="1">
      <alignment vertical="center" wrapText="1"/>
    </xf>
    <xf numFmtId="0" fontId="33" fillId="14" borderId="2" xfId="0" applyFont="1" applyFill="1" applyBorder="1" applyAlignment="1">
      <alignment vertical="center"/>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1" fontId="33" fillId="0" borderId="3" xfId="0" applyNumberFormat="1" applyFont="1" applyBorder="1" applyAlignment="1" applyProtection="1">
      <alignment horizontal="center" vertical="center"/>
      <protection locked="0"/>
    </xf>
    <xf numFmtId="1" fontId="33" fillId="0" borderId="2" xfId="0" applyNumberFormat="1" applyFont="1" applyBorder="1" applyAlignment="1" applyProtection="1">
      <alignment horizontal="center" vertical="center"/>
      <protection locked="0"/>
    </xf>
    <xf numFmtId="1" fontId="18" fillId="0" borderId="3" xfId="0" applyNumberFormat="1" applyFont="1" applyBorder="1" applyAlignment="1" applyProtection="1">
      <alignment horizontal="center" vertical="center"/>
      <protection locked="0"/>
    </xf>
    <xf numFmtId="1" fontId="18" fillId="0" borderId="2" xfId="0" applyNumberFormat="1" applyFont="1" applyBorder="1" applyAlignment="1" applyProtection="1">
      <alignment horizontal="center" vertical="center"/>
      <protection locked="0"/>
    </xf>
    <xf numFmtId="0" fontId="33" fillId="2" borderId="14" xfId="0" applyFont="1" applyFill="1" applyBorder="1" applyAlignment="1">
      <alignment horizontal="center" vertical="center" wrapText="1"/>
    </xf>
    <xf numFmtId="0" fontId="33" fillId="2" borderId="0" xfId="0" applyFont="1" applyFill="1" applyBorder="1" applyAlignment="1">
      <alignment horizontal="center" vertical="center" wrapText="1"/>
    </xf>
    <xf numFmtId="164" fontId="33" fillId="0" borderId="2" xfId="0" applyNumberFormat="1"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8" fillId="0" borderId="3"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5" fillId="19" borderId="0" xfId="0" applyFont="1" applyFill="1" applyBorder="1" applyAlignment="1">
      <alignment vertical="center" wrapText="1"/>
    </xf>
    <xf numFmtId="0" fontId="33" fillId="19" borderId="0" xfId="0" applyFont="1" applyFill="1" applyBorder="1" applyAlignment="1">
      <alignment vertical="center"/>
    </xf>
    <xf numFmtId="0" fontId="19" fillId="6" borderId="4"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3" xfId="0" applyFont="1" applyFill="1" applyBorder="1" applyAlignment="1">
      <alignment horizontal="center" vertical="center"/>
    </xf>
    <xf numFmtId="0" fontId="33" fillId="3" borderId="2" xfId="0" applyFont="1" applyFill="1" applyBorder="1" applyAlignment="1">
      <alignment horizontal="center" vertical="center"/>
    </xf>
    <xf numFmtId="0" fontId="33" fillId="0" borderId="4"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3" fillId="19" borderId="0" xfId="0" applyFont="1" applyFill="1" applyBorder="1" applyAlignment="1">
      <alignment vertical="center" wrapText="1"/>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34" fillId="0" borderId="0" xfId="2" applyFont="1" applyFill="1" applyAlignment="1" applyProtection="1">
      <alignment horizontal="left" vertical="center"/>
    </xf>
    <xf numFmtId="0" fontId="13" fillId="0" borderId="0" xfId="0" applyFont="1" applyAlignment="1">
      <alignment horizontal="center"/>
    </xf>
    <xf numFmtId="0" fontId="34" fillId="0" borderId="0" xfId="2" applyFont="1" applyAlignment="1" applyProtection="1">
      <alignment horizontal="center"/>
    </xf>
    <xf numFmtId="0" fontId="21" fillId="0" borderId="0" xfId="2" applyFont="1" applyFill="1" applyAlignment="1" applyProtection="1">
      <alignment horizontal="center" vertical="center"/>
    </xf>
    <xf numFmtId="0" fontId="22" fillId="6" borderId="2" xfId="0" applyFont="1" applyFill="1" applyBorder="1" applyAlignment="1">
      <alignment horizontal="center" vertical="center"/>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0" borderId="5"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27" fillId="0" borderId="8" xfId="3" applyFont="1" applyBorder="1" applyAlignment="1">
      <alignment horizontal="center"/>
    </xf>
    <xf numFmtId="0" fontId="27" fillId="0" borderId="16" xfId="3" applyFont="1" applyBorder="1" applyAlignment="1">
      <alignment horizontal="center"/>
    </xf>
    <xf numFmtId="0" fontId="27" fillId="0" borderId="14" xfId="3" applyFont="1" applyBorder="1" applyAlignment="1">
      <alignment horizontal="center"/>
    </xf>
    <xf numFmtId="0" fontId="27" fillId="0" borderId="17" xfId="3" applyFont="1" applyBorder="1" applyAlignment="1">
      <alignment horizontal="center"/>
    </xf>
    <xf numFmtId="0" fontId="27" fillId="0" borderId="15" xfId="3" applyFont="1" applyBorder="1" applyAlignment="1">
      <alignment horizontal="center"/>
    </xf>
    <xf numFmtId="0" fontId="27" fillId="0" borderId="7" xfId="3" applyFont="1" applyBorder="1" applyAlignment="1">
      <alignment horizontal="center"/>
    </xf>
    <xf numFmtId="0" fontId="27" fillId="0" borderId="4" xfId="3" applyFont="1" applyBorder="1" applyAlignment="1">
      <alignment horizontal="center" vertical="center"/>
    </xf>
    <xf numFmtId="0" fontId="27" fillId="0" borderId="3" xfId="3" applyFont="1" applyBorder="1" applyAlignment="1">
      <alignment horizontal="center" vertical="center"/>
    </xf>
    <xf numFmtId="0" fontId="27" fillId="0" borderId="2" xfId="3" applyFont="1" applyBorder="1" applyAlignment="1">
      <alignment horizontal="center" vertical="center" wrapText="1"/>
    </xf>
    <xf numFmtId="0" fontId="0" fillId="0" borderId="2" xfId="0" applyBorder="1" applyAlignment="1"/>
    <xf numFmtId="0" fontId="33" fillId="0" borderId="17" xfId="0" applyFont="1" applyBorder="1" applyAlignment="1">
      <alignment horizontal="center"/>
    </xf>
    <xf numFmtId="0" fontId="11" fillId="13" borderId="2" xfId="0" applyFont="1" applyFill="1" applyBorder="1" applyAlignment="1">
      <alignment horizontal="center" vertical="center"/>
    </xf>
    <xf numFmtId="0" fontId="11" fillId="11" borderId="2" xfId="0" applyFont="1" applyFill="1" applyBorder="1" applyAlignment="1">
      <alignment horizontal="center" vertical="center"/>
    </xf>
    <xf numFmtId="0" fontId="13" fillId="12" borderId="2" xfId="0" applyFont="1" applyFill="1" applyBorder="1" applyAlignment="1">
      <alignment horizontal="center" vertical="center"/>
    </xf>
    <xf numFmtId="0" fontId="26" fillId="9" borderId="9" xfId="0" applyFont="1" applyFill="1" applyBorder="1" applyAlignment="1">
      <alignment horizontal="center" vertical="center"/>
    </xf>
    <xf numFmtId="0" fontId="26" fillId="9" borderId="6" xfId="0" applyFont="1" applyFill="1" applyBorder="1" applyAlignment="1">
      <alignment horizontal="center" vertical="center"/>
    </xf>
    <xf numFmtId="0" fontId="17" fillId="9" borderId="9"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13" fillId="15" borderId="4" xfId="0" applyFont="1" applyFill="1" applyBorder="1" applyAlignment="1">
      <alignment horizontal="center" vertical="center"/>
    </xf>
    <xf numFmtId="0" fontId="13" fillId="15" borderId="5" xfId="0" applyFont="1" applyFill="1" applyBorder="1" applyAlignment="1">
      <alignment horizontal="center" vertical="center"/>
    </xf>
    <xf numFmtId="0" fontId="13" fillId="15" borderId="3" xfId="0" applyFont="1" applyFill="1" applyBorder="1" applyAlignment="1">
      <alignment horizontal="center" vertical="center"/>
    </xf>
    <xf numFmtId="0" fontId="36" fillId="6" borderId="3" xfId="0" applyFont="1" applyFill="1" applyBorder="1" applyAlignment="1">
      <alignment horizontal="left" vertical="center"/>
    </xf>
    <xf numFmtId="0" fontId="36" fillId="6" borderId="2" xfId="0" applyFont="1" applyFill="1" applyBorder="1" applyAlignment="1">
      <alignment horizontal="left" vertical="center"/>
    </xf>
    <xf numFmtId="0" fontId="36" fillId="6" borderId="10" xfId="0" applyFont="1" applyFill="1" applyBorder="1" applyAlignment="1">
      <alignment horizontal="left" vertical="center"/>
    </xf>
    <xf numFmtId="0" fontId="17" fillId="9" borderId="14" xfId="0" applyFont="1" applyFill="1" applyBorder="1" applyAlignment="1">
      <alignment horizontal="center" vertical="center" wrapText="1"/>
    </xf>
    <xf numFmtId="0" fontId="17" fillId="9" borderId="15"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3" fillId="0" borderId="4" xfId="0" applyFont="1" applyBorder="1" applyAlignment="1">
      <alignment horizontal="center"/>
    </xf>
    <xf numFmtId="0" fontId="13" fillId="0" borderId="5" xfId="0" applyFont="1" applyBorder="1" applyAlignment="1">
      <alignment horizontal="center"/>
    </xf>
    <xf numFmtId="0" fontId="13" fillId="0" borderId="3" xfId="0" applyFont="1" applyBorder="1" applyAlignment="1">
      <alignment horizontal="center"/>
    </xf>
    <xf numFmtId="0" fontId="33" fillId="6" borderId="8" xfId="0" applyFont="1" applyFill="1" applyBorder="1" applyAlignment="1">
      <alignment horizontal="center"/>
    </xf>
    <xf numFmtId="0" fontId="33" fillId="6" borderId="14" xfId="0" applyFont="1" applyFill="1" applyBorder="1" applyAlignment="1">
      <alignment horizontal="center"/>
    </xf>
    <xf numFmtId="0" fontId="33" fillId="6" borderId="15" xfId="0" applyFont="1" applyFill="1" applyBorder="1" applyAlignment="1">
      <alignment horizontal="center"/>
    </xf>
    <xf numFmtId="0" fontId="33" fillId="6" borderId="9" xfId="0" applyFont="1" applyFill="1" applyBorder="1" applyAlignment="1">
      <alignment horizontal="center"/>
    </xf>
    <xf numFmtId="0" fontId="33" fillId="6" borderId="6" xfId="0" applyFont="1" applyFill="1" applyBorder="1" applyAlignment="1">
      <alignment horizontal="center"/>
    </xf>
    <xf numFmtId="0" fontId="13" fillId="0" borderId="8" xfId="0" applyFont="1" applyBorder="1" applyAlignment="1">
      <alignment horizontal="center"/>
    </xf>
    <xf numFmtId="0" fontId="13" fillId="0" borderId="20" xfId="0" applyFont="1" applyBorder="1" applyAlignment="1">
      <alignment horizontal="center"/>
    </xf>
    <xf numFmtId="0" fontId="13" fillId="0" borderId="16" xfId="0" applyFont="1" applyBorder="1" applyAlignment="1">
      <alignment horizontal="center"/>
    </xf>
    <xf numFmtId="0" fontId="13" fillId="6" borderId="2" xfId="0" applyFont="1" applyFill="1" applyBorder="1" applyAlignment="1">
      <alignment horizontal="center" vertical="center" wrapText="1"/>
    </xf>
    <xf numFmtId="0" fontId="13" fillId="13" borderId="4" xfId="0" applyFont="1" applyFill="1" applyBorder="1" applyAlignment="1">
      <alignment horizontal="center" vertical="center"/>
    </xf>
    <xf numFmtId="0" fontId="13" fillId="13" borderId="5" xfId="0" applyFont="1" applyFill="1" applyBorder="1" applyAlignment="1">
      <alignment horizontal="center" vertical="center"/>
    </xf>
    <xf numFmtId="0" fontId="13" fillId="13" borderId="3" xfId="0" applyFont="1" applyFill="1" applyBorder="1" applyAlignment="1">
      <alignment horizontal="center" vertical="center"/>
    </xf>
    <xf numFmtId="0" fontId="13" fillId="0" borderId="8" xfId="0" applyFont="1" applyBorder="1" applyAlignment="1">
      <alignment horizontal="right"/>
    </xf>
    <xf numFmtId="0" fontId="13" fillId="0" borderId="20" xfId="0" applyFont="1" applyBorder="1" applyAlignment="1">
      <alignment horizontal="right"/>
    </xf>
    <xf numFmtId="0" fontId="13" fillId="0" borderId="4" xfId="0" applyFont="1" applyBorder="1" applyAlignment="1">
      <alignment horizontal="right"/>
    </xf>
    <xf numFmtId="0" fontId="13" fillId="0" borderId="5" xfId="0" applyFont="1" applyBorder="1" applyAlignment="1">
      <alignment horizontal="right"/>
    </xf>
    <xf numFmtId="0" fontId="13" fillId="0" borderId="17" xfId="0" applyFont="1" applyBorder="1" applyAlignment="1">
      <alignment horizontal="center"/>
    </xf>
    <xf numFmtId="0" fontId="36" fillId="6" borderId="4" xfId="0" applyFont="1" applyFill="1" applyBorder="1" applyAlignment="1">
      <alignment horizontal="left" vertical="center"/>
    </xf>
    <xf numFmtId="0" fontId="36" fillId="6" borderId="5" xfId="0" applyFont="1" applyFill="1" applyBorder="1" applyAlignment="1">
      <alignment horizontal="left" vertical="center"/>
    </xf>
    <xf numFmtId="0" fontId="36" fillId="6" borderId="16" xfId="0" applyFont="1" applyFill="1" applyBorder="1" applyAlignment="1">
      <alignment horizontal="left" vertical="center"/>
    </xf>
    <xf numFmtId="0" fontId="34" fillId="0" borderId="0" xfId="2" applyFont="1" applyBorder="1" applyAlignment="1" applyProtection="1">
      <alignment horizontal="center"/>
    </xf>
    <xf numFmtId="0" fontId="13" fillId="0" borderId="0" xfId="0" applyFont="1" applyBorder="1" applyAlignment="1">
      <alignment horizontal="center"/>
    </xf>
    <xf numFmtId="0" fontId="25" fillId="9" borderId="20" xfId="0" applyFont="1" applyFill="1" applyBorder="1" applyAlignment="1">
      <alignment horizontal="center" vertical="center"/>
    </xf>
    <xf numFmtId="0" fontId="25" fillId="9" borderId="16" xfId="0" applyFont="1" applyFill="1" applyBorder="1" applyAlignment="1">
      <alignment horizontal="center" vertical="center"/>
    </xf>
    <xf numFmtId="0" fontId="25" fillId="9" borderId="21" xfId="0" applyFont="1" applyFill="1" applyBorder="1" applyAlignment="1">
      <alignment horizontal="center" vertical="center"/>
    </xf>
    <xf numFmtId="0" fontId="25" fillId="9" borderId="7" xfId="0" applyFont="1" applyFill="1" applyBorder="1" applyAlignment="1">
      <alignment horizontal="center" vertical="center"/>
    </xf>
    <xf numFmtId="0" fontId="13" fillId="15" borderId="2" xfId="0" applyFont="1" applyFill="1" applyBorder="1" applyAlignment="1">
      <alignment horizontal="center" vertical="center"/>
    </xf>
    <xf numFmtId="0" fontId="13" fillId="21" borderId="4" xfId="0" applyFont="1" applyFill="1" applyBorder="1" applyAlignment="1">
      <alignment horizontal="center" vertical="center"/>
    </xf>
    <xf numFmtId="0" fontId="13" fillId="21" borderId="5" xfId="0" applyFont="1" applyFill="1" applyBorder="1" applyAlignment="1">
      <alignment horizontal="center" vertical="center"/>
    </xf>
    <xf numFmtId="0" fontId="13" fillId="21" borderId="3" xfId="0" applyFont="1" applyFill="1" applyBorder="1" applyAlignment="1">
      <alignment horizontal="center" vertical="center"/>
    </xf>
    <xf numFmtId="0" fontId="35" fillId="0" borderId="2" xfId="0" applyFont="1" applyBorder="1" applyAlignment="1">
      <alignment horizontal="center" vertical="center"/>
    </xf>
    <xf numFmtId="0" fontId="35" fillId="0" borderId="10" xfId="0" applyFont="1" applyBorder="1" applyAlignment="1">
      <alignment horizontal="center" vertical="center"/>
    </xf>
    <xf numFmtId="0" fontId="25" fillId="20" borderId="2" xfId="0" applyFont="1" applyFill="1" applyBorder="1" applyAlignment="1">
      <alignment horizontal="center" vertical="center"/>
    </xf>
    <xf numFmtId="0" fontId="25" fillId="9" borderId="20" xfId="0" applyFont="1" applyFill="1" applyBorder="1" applyAlignment="1">
      <alignment horizontal="center" vertical="center" wrapText="1"/>
    </xf>
    <xf numFmtId="0" fontId="25" fillId="9" borderId="16" xfId="0" applyFont="1" applyFill="1" applyBorder="1" applyAlignment="1">
      <alignment horizontal="center" vertical="center" wrapText="1"/>
    </xf>
    <xf numFmtId="0" fontId="25" fillId="9" borderId="21" xfId="0" applyFont="1" applyFill="1" applyBorder="1" applyAlignment="1">
      <alignment horizontal="center" vertical="center" wrapText="1"/>
    </xf>
    <xf numFmtId="0" fontId="25" fillId="9" borderId="7" xfId="0" applyFont="1" applyFill="1" applyBorder="1" applyAlignment="1">
      <alignment horizontal="center" vertical="center" wrapText="1"/>
    </xf>
    <xf numFmtId="0" fontId="18" fillId="6" borderId="8" xfId="0" applyFont="1" applyFill="1" applyBorder="1" applyAlignment="1">
      <alignment horizontal="center"/>
    </xf>
    <xf numFmtId="0" fontId="18" fillId="6" borderId="9" xfId="0" applyFont="1" applyFill="1" applyBorder="1" applyAlignment="1">
      <alignment horizontal="center"/>
    </xf>
    <xf numFmtId="0" fontId="18" fillId="6" borderId="6" xfId="0" applyFont="1" applyFill="1" applyBorder="1" applyAlignment="1">
      <alignment horizontal="center"/>
    </xf>
    <xf numFmtId="0" fontId="26" fillId="9" borderId="17" xfId="0" applyFont="1" applyFill="1" applyBorder="1" applyAlignment="1">
      <alignment horizontal="center" vertical="center"/>
    </xf>
    <xf numFmtId="0" fontId="26" fillId="9" borderId="7" xfId="0" applyFont="1" applyFill="1" applyBorder="1" applyAlignment="1">
      <alignment horizontal="center" vertical="center"/>
    </xf>
    <xf numFmtId="0" fontId="13" fillId="18" borderId="4" xfId="0" applyFont="1" applyFill="1" applyBorder="1" applyAlignment="1">
      <alignment horizontal="center" vertical="center"/>
    </xf>
    <xf numFmtId="0" fontId="13" fillId="18" borderId="5" xfId="0" applyFont="1" applyFill="1" applyBorder="1" applyAlignment="1">
      <alignment horizontal="center" vertical="center"/>
    </xf>
    <xf numFmtId="0" fontId="13" fillId="18" borderId="3" xfId="0" applyFont="1" applyFill="1" applyBorder="1" applyAlignment="1">
      <alignment horizontal="center" vertical="center"/>
    </xf>
    <xf numFmtId="0" fontId="13" fillId="18" borderId="2" xfId="0" applyFont="1" applyFill="1" applyBorder="1" applyAlignment="1">
      <alignment horizontal="center" vertical="center"/>
    </xf>
    <xf numFmtId="0" fontId="26" fillId="9" borderId="10" xfId="0" applyFont="1" applyFill="1" applyBorder="1" applyAlignment="1">
      <alignment horizontal="center" vertical="center"/>
    </xf>
    <xf numFmtId="0" fontId="17" fillId="9" borderId="10" xfId="0" applyFont="1" applyFill="1" applyBorder="1" applyAlignment="1">
      <alignment horizontal="center" vertical="center" wrapText="1"/>
    </xf>
    <xf numFmtId="0" fontId="30" fillId="0" borderId="14" xfId="0" applyFont="1" applyFill="1" applyBorder="1" applyAlignment="1">
      <alignment horizont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13" borderId="2" xfId="0" applyFont="1" applyFill="1" applyBorder="1" applyAlignment="1">
      <alignment horizontal="center" vertical="center"/>
    </xf>
    <xf numFmtId="0" fontId="30" fillId="0" borderId="2" xfId="0" applyFont="1" applyBorder="1" applyAlignment="1" applyProtection="1">
      <alignment horizontal="center" vertical="top"/>
      <protection locked="0"/>
    </xf>
    <xf numFmtId="0" fontId="8" fillId="22" borderId="2" xfId="0" applyFont="1" applyFill="1" applyBorder="1" applyAlignment="1">
      <alignment horizontal="center" vertical="center"/>
    </xf>
    <xf numFmtId="0" fontId="30" fillId="0" borderId="2" xfId="0" applyFont="1" applyBorder="1" applyAlignment="1" applyProtection="1">
      <alignment horizontal="center" vertical="top" wrapText="1"/>
      <protection locked="0"/>
    </xf>
    <xf numFmtId="0" fontId="4" fillId="0" borderId="17" xfId="0" applyFont="1" applyFill="1" applyBorder="1" applyAlignment="1">
      <alignment horizontal="center"/>
    </xf>
    <xf numFmtId="0" fontId="4" fillId="0" borderId="9" xfId="0" applyFont="1" applyFill="1" applyBorder="1" applyAlignment="1">
      <alignment horizontal="center"/>
    </xf>
    <xf numFmtId="0" fontId="4" fillId="20" borderId="2" xfId="0" applyFont="1" applyFill="1" applyBorder="1" applyAlignment="1">
      <alignment horizontal="center" vertical="center"/>
    </xf>
    <xf numFmtId="0" fontId="4" fillId="20" borderId="10" xfId="0" applyFont="1" applyFill="1" applyBorder="1" applyAlignment="1">
      <alignment horizontal="center" vertical="center"/>
    </xf>
    <xf numFmtId="0" fontId="4" fillId="12" borderId="2" xfId="0" applyFont="1" applyFill="1" applyBorder="1" applyAlignment="1">
      <alignment horizontal="center" vertical="center"/>
    </xf>
    <xf numFmtId="0" fontId="4" fillId="21" borderId="2" xfId="0" applyFont="1" applyFill="1" applyBorder="1" applyAlignment="1">
      <alignment horizontal="center" vertical="center"/>
    </xf>
    <xf numFmtId="0" fontId="4" fillId="18" borderId="2" xfId="0" applyFont="1" applyFill="1" applyBorder="1" applyAlignment="1">
      <alignment horizontal="center" vertical="center"/>
    </xf>
    <xf numFmtId="0" fontId="8" fillId="9" borderId="2" xfId="0" applyFont="1" applyFill="1" applyBorder="1" applyAlignment="1">
      <alignment horizontal="center" vertical="center"/>
    </xf>
    <xf numFmtId="0" fontId="4" fillId="14" borderId="2" xfId="0" applyFont="1" applyFill="1" applyBorder="1" applyAlignment="1">
      <alignment horizontal="center" vertical="center"/>
    </xf>
    <xf numFmtId="0" fontId="8" fillId="7" borderId="2" xfId="0" applyFont="1" applyFill="1" applyBorder="1" applyAlignment="1">
      <alignment horizontal="center" vertical="center"/>
    </xf>
    <xf numFmtId="0" fontId="4" fillId="15" borderId="2"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20" xfId="0" applyFont="1" applyFill="1" applyBorder="1" applyAlignment="1">
      <alignment horizontal="center" vertical="center"/>
    </xf>
    <xf numFmtId="0" fontId="30" fillId="0" borderId="4" xfId="0" applyFont="1" applyBorder="1" applyAlignment="1" applyProtection="1">
      <alignment horizontal="center" vertical="top" wrapText="1"/>
      <protection locked="0"/>
    </xf>
    <xf numFmtId="0" fontId="30" fillId="0" borderId="5" xfId="0" applyFont="1" applyBorder="1" applyAlignment="1" applyProtection="1">
      <alignment horizontal="center" vertical="top" wrapText="1"/>
      <protection locked="0"/>
    </xf>
    <xf numFmtId="0" fontId="30" fillId="0" borderId="3" xfId="0" applyFont="1" applyBorder="1" applyAlignment="1" applyProtection="1">
      <alignment horizontal="center" vertical="top" wrapText="1"/>
      <protection locked="0"/>
    </xf>
    <xf numFmtId="0" fontId="4" fillId="15" borderId="14" xfId="0" applyFont="1" applyFill="1" applyBorder="1" applyAlignment="1">
      <alignment horizontal="center" vertical="center"/>
    </xf>
    <xf numFmtId="0" fontId="4" fillId="15" borderId="0"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0" xfId="0" applyFont="1" applyFill="1" applyBorder="1" applyAlignment="1">
      <alignment horizontal="center" vertical="center"/>
    </xf>
    <xf numFmtId="0" fontId="4" fillId="13" borderId="4" xfId="0" applyFont="1" applyFill="1" applyBorder="1" applyAlignment="1">
      <alignment horizontal="center" vertical="center"/>
    </xf>
    <xf numFmtId="0" fontId="4" fillId="13" borderId="5" xfId="0" applyFont="1" applyFill="1" applyBorder="1" applyAlignment="1">
      <alignment horizontal="center" vertical="center"/>
    </xf>
    <xf numFmtId="0" fontId="4" fillId="13" borderId="3"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20" xfId="0" applyFont="1" applyFill="1" applyBorder="1" applyAlignment="1">
      <alignment horizontal="center" vertical="center"/>
    </xf>
    <xf numFmtId="0" fontId="8" fillId="22" borderId="8" xfId="0" applyFont="1" applyFill="1" applyBorder="1" applyAlignment="1">
      <alignment horizontal="center" vertical="center"/>
    </xf>
    <xf numFmtId="0" fontId="8" fillId="22" borderId="20" xfId="0" applyFont="1" applyFill="1" applyBorder="1" applyAlignment="1">
      <alignment horizontal="center" vertical="center"/>
    </xf>
    <xf numFmtId="0" fontId="4" fillId="18" borderId="14" xfId="0" applyFont="1" applyFill="1" applyBorder="1" applyAlignment="1">
      <alignment horizontal="center" vertical="center"/>
    </xf>
    <xf numFmtId="0" fontId="4" fillId="18" borderId="0" xfId="0" applyFont="1" applyFill="1" applyBorder="1" applyAlignment="1">
      <alignment horizontal="center" vertical="center"/>
    </xf>
    <xf numFmtId="0" fontId="8" fillId="22" borderId="4" xfId="0" applyFont="1" applyFill="1" applyBorder="1" applyAlignment="1">
      <alignment horizontal="center" vertical="center"/>
    </xf>
    <xf numFmtId="0" fontId="8" fillId="22" borderId="5" xfId="0" applyFont="1" applyFill="1" applyBorder="1" applyAlignment="1">
      <alignment horizontal="center" vertical="center"/>
    </xf>
    <xf numFmtId="0" fontId="8" fillId="22" borderId="3" xfId="0" applyFont="1" applyFill="1" applyBorder="1" applyAlignment="1">
      <alignment horizontal="center" vertical="center"/>
    </xf>
    <xf numFmtId="0" fontId="30" fillId="0" borderId="2" xfId="0" applyFont="1" applyBorder="1" applyAlignment="1" applyProtection="1">
      <alignment horizontal="left" vertical="top" wrapText="1"/>
      <protection locked="0"/>
    </xf>
    <xf numFmtId="0" fontId="30" fillId="0" borderId="2" xfId="0" applyFont="1" applyBorder="1" applyAlignment="1" applyProtection="1">
      <alignment horizontal="left" vertical="top"/>
      <protection locked="0"/>
    </xf>
    <xf numFmtId="0" fontId="30" fillId="0" borderId="2" xfId="0" applyFont="1" applyBorder="1" applyAlignment="1" applyProtection="1">
      <alignment vertical="top" wrapText="1"/>
      <protection locked="0"/>
    </xf>
  </cellXfs>
  <cellStyles count="7">
    <cellStyle name="Estilo 1" xfId="1"/>
    <cellStyle name="Hipervínculo" xfId="2" builtinId="8"/>
    <cellStyle name="Normal" xfId="0" builtinId="0"/>
    <cellStyle name="Normal 2" xfId="3"/>
    <cellStyle name="Normal 3" xfId="4"/>
    <cellStyle name="Normal 4" xfId="5"/>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2015. Diseño Pedagogico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8ED-4110-A50B-016F370A0B75}"/>
              </c:ext>
            </c:extLst>
          </c:dPt>
          <c:dPt>
            <c:idx val="1"/>
            <c:invertIfNegative val="0"/>
            <c:bubble3D val="0"/>
            <c:spPr>
              <a:solidFill>
                <a:srgbClr val="C00000"/>
              </a:solidFill>
            </c:spPr>
            <c:extLst>
              <c:ext xmlns:c16="http://schemas.microsoft.com/office/drawing/2014/chart" uri="{C3380CC4-5D6E-409C-BE32-E72D297353CC}">
                <c16:uniqueId val="{00000001-18ED-4110-A50B-016F370A0B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8ED-4110-A50B-016F370A0B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8ED-4110-A50B-016F370A0B75}"/>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Academica!$C$4:$F$4</c:f>
              <c:numCache>
                <c:formatCode>0%</c:formatCode>
                <c:ptCount val="4"/>
                <c:pt idx="0">
                  <c:v>0</c:v>
                </c:pt>
                <c:pt idx="1">
                  <c:v>0.6</c:v>
                </c:pt>
                <c:pt idx="2">
                  <c:v>0.4</c:v>
                </c:pt>
                <c:pt idx="3">
                  <c:v>0</c:v>
                </c:pt>
              </c:numCache>
            </c:numRef>
          </c:val>
          <c:extLst>
            <c:ext xmlns:c16="http://schemas.microsoft.com/office/drawing/2014/chart" uri="{C3380CC4-5D6E-409C-BE32-E72D297353CC}">
              <c16:uniqueId val="{00000004-18ED-4110-A50B-016F370A0B75}"/>
            </c:ext>
          </c:extLst>
        </c:ser>
        <c:dLbls>
          <c:showLegendKey val="0"/>
          <c:showVal val="0"/>
          <c:showCatName val="0"/>
          <c:showSerName val="0"/>
          <c:showPercent val="0"/>
          <c:showBubbleSize val="0"/>
        </c:dLbls>
        <c:gapWidth val="150"/>
        <c:shape val="box"/>
        <c:axId val="264586216"/>
        <c:axId val="264586600"/>
        <c:axId val="0"/>
      </c:bar3DChart>
      <c:catAx>
        <c:axId val="2645862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64586600"/>
        <c:crosses val="autoZero"/>
        <c:auto val="1"/>
        <c:lblAlgn val="ctr"/>
        <c:lblOffset val="100"/>
        <c:noMultiLvlLbl val="0"/>
      </c:catAx>
      <c:valAx>
        <c:axId val="264586600"/>
        <c:scaling>
          <c:orientation val="minMax"/>
        </c:scaling>
        <c:delete val="1"/>
        <c:axPos val="l"/>
        <c:numFmt formatCode="0%" sourceLinked="1"/>
        <c:majorTickMark val="out"/>
        <c:minorTickMark val="none"/>
        <c:tickLblPos val="nextTo"/>
        <c:crossAx val="2645862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2016. Diseño Pedagogico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748-4EF1-83A9-F95A20F5C134}"/>
              </c:ext>
            </c:extLst>
          </c:dPt>
          <c:dPt>
            <c:idx val="1"/>
            <c:invertIfNegative val="0"/>
            <c:bubble3D val="0"/>
            <c:spPr>
              <a:solidFill>
                <a:srgbClr val="C00000"/>
              </a:solidFill>
            </c:spPr>
            <c:extLst>
              <c:ext xmlns:c16="http://schemas.microsoft.com/office/drawing/2014/chart" uri="{C3380CC4-5D6E-409C-BE32-E72D297353CC}">
                <c16:uniqueId val="{00000001-9748-4EF1-83A9-F95A20F5C13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748-4EF1-83A9-F95A20F5C13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748-4EF1-83A9-F95A20F5C134}"/>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Academica!$H$4:$K$4</c:f>
              <c:numCache>
                <c:formatCode>0%</c:formatCode>
                <c:ptCount val="4"/>
                <c:pt idx="0">
                  <c:v>0</c:v>
                </c:pt>
                <c:pt idx="1">
                  <c:v>0.2</c:v>
                </c:pt>
                <c:pt idx="2">
                  <c:v>0.8</c:v>
                </c:pt>
                <c:pt idx="3">
                  <c:v>0</c:v>
                </c:pt>
              </c:numCache>
            </c:numRef>
          </c:val>
          <c:extLst>
            <c:ext xmlns:c16="http://schemas.microsoft.com/office/drawing/2014/chart" uri="{C3380CC4-5D6E-409C-BE32-E72D297353CC}">
              <c16:uniqueId val="{00000004-9748-4EF1-83A9-F95A20F5C134}"/>
            </c:ext>
          </c:extLst>
        </c:ser>
        <c:dLbls>
          <c:showLegendKey val="0"/>
          <c:showVal val="0"/>
          <c:showCatName val="0"/>
          <c:showSerName val="0"/>
          <c:showPercent val="0"/>
          <c:showBubbleSize val="0"/>
        </c:dLbls>
        <c:gapWidth val="150"/>
        <c:shape val="box"/>
        <c:axId val="264965656"/>
        <c:axId val="264966040"/>
        <c:axId val="0"/>
      </c:bar3DChart>
      <c:catAx>
        <c:axId val="2649656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64966040"/>
        <c:crosses val="autoZero"/>
        <c:auto val="1"/>
        <c:lblAlgn val="ctr"/>
        <c:lblOffset val="100"/>
        <c:noMultiLvlLbl val="0"/>
      </c:catAx>
      <c:valAx>
        <c:axId val="264966040"/>
        <c:scaling>
          <c:orientation val="minMax"/>
        </c:scaling>
        <c:delete val="1"/>
        <c:axPos val="l"/>
        <c:numFmt formatCode="0%" sourceLinked="1"/>
        <c:majorTickMark val="out"/>
        <c:minorTickMark val="none"/>
        <c:tickLblPos val="nextTo"/>
        <c:crossAx val="2649656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2017. Diseño Pedagogico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886-4B10-94C1-40B98A0722A6}"/>
              </c:ext>
            </c:extLst>
          </c:dPt>
          <c:dPt>
            <c:idx val="1"/>
            <c:invertIfNegative val="0"/>
            <c:bubble3D val="0"/>
            <c:spPr>
              <a:solidFill>
                <a:srgbClr val="C00000"/>
              </a:solidFill>
            </c:spPr>
            <c:extLst>
              <c:ext xmlns:c16="http://schemas.microsoft.com/office/drawing/2014/chart" uri="{C3380CC4-5D6E-409C-BE32-E72D297353CC}">
                <c16:uniqueId val="{00000001-8886-4B10-94C1-40B98A0722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886-4B10-94C1-40B98A0722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886-4B10-94C1-40B98A0722A6}"/>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Academica!$M$4:$P$4</c:f>
              <c:numCache>
                <c:formatCode>0%</c:formatCode>
                <c:ptCount val="4"/>
                <c:pt idx="0">
                  <c:v>0</c:v>
                </c:pt>
                <c:pt idx="1">
                  <c:v>0.2</c:v>
                </c:pt>
                <c:pt idx="2">
                  <c:v>0.8</c:v>
                </c:pt>
                <c:pt idx="3">
                  <c:v>0</c:v>
                </c:pt>
              </c:numCache>
            </c:numRef>
          </c:val>
          <c:extLst>
            <c:ext xmlns:c16="http://schemas.microsoft.com/office/drawing/2014/chart" uri="{C3380CC4-5D6E-409C-BE32-E72D297353CC}">
              <c16:uniqueId val="{00000004-8886-4B10-94C1-40B98A0722A6}"/>
            </c:ext>
          </c:extLst>
        </c:ser>
        <c:dLbls>
          <c:showLegendKey val="0"/>
          <c:showVal val="0"/>
          <c:showCatName val="0"/>
          <c:showSerName val="0"/>
          <c:showPercent val="0"/>
          <c:showBubbleSize val="0"/>
        </c:dLbls>
        <c:gapWidth val="150"/>
        <c:shape val="box"/>
        <c:axId val="265017928"/>
        <c:axId val="265022416"/>
        <c:axId val="0"/>
      </c:bar3DChart>
      <c:catAx>
        <c:axId val="265017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65022416"/>
        <c:crosses val="autoZero"/>
        <c:auto val="1"/>
        <c:lblAlgn val="ctr"/>
        <c:lblOffset val="100"/>
        <c:noMultiLvlLbl val="0"/>
      </c:catAx>
      <c:valAx>
        <c:axId val="265022416"/>
        <c:scaling>
          <c:orientation val="minMax"/>
        </c:scaling>
        <c:delete val="1"/>
        <c:axPos val="l"/>
        <c:numFmt formatCode="0%" sourceLinked="1"/>
        <c:majorTickMark val="out"/>
        <c:minorTickMark val="none"/>
        <c:tickLblPos val="nextTo"/>
        <c:crossAx val="2650179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2015. Practicas Pedagogicas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6E6-46A4-8FCA-28DEC990BD1B}"/>
              </c:ext>
            </c:extLst>
          </c:dPt>
          <c:dPt>
            <c:idx val="1"/>
            <c:invertIfNegative val="0"/>
            <c:bubble3D val="0"/>
            <c:spPr>
              <a:solidFill>
                <a:srgbClr val="C00000"/>
              </a:solidFill>
            </c:spPr>
            <c:extLst>
              <c:ext xmlns:c16="http://schemas.microsoft.com/office/drawing/2014/chart" uri="{C3380CC4-5D6E-409C-BE32-E72D297353CC}">
                <c16:uniqueId val="{00000001-C6E6-46A4-8FCA-28DEC990BD1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6E6-46A4-8FCA-28DEC990BD1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6E6-46A4-8FCA-28DEC990BD1B}"/>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Academica!$C$5:$F$5</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C6E6-46A4-8FCA-28DEC990BD1B}"/>
            </c:ext>
          </c:extLst>
        </c:ser>
        <c:dLbls>
          <c:showLegendKey val="0"/>
          <c:showVal val="0"/>
          <c:showCatName val="0"/>
          <c:showSerName val="0"/>
          <c:showPercent val="0"/>
          <c:showBubbleSize val="0"/>
        </c:dLbls>
        <c:gapWidth val="150"/>
        <c:shape val="box"/>
        <c:axId val="265098696"/>
        <c:axId val="263574776"/>
        <c:axId val="0"/>
      </c:bar3DChart>
      <c:catAx>
        <c:axId val="2650986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63574776"/>
        <c:crosses val="autoZero"/>
        <c:auto val="1"/>
        <c:lblAlgn val="ctr"/>
        <c:lblOffset val="100"/>
        <c:noMultiLvlLbl val="0"/>
      </c:catAx>
      <c:valAx>
        <c:axId val="263574776"/>
        <c:scaling>
          <c:orientation val="minMax"/>
        </c:scaling>
        <c:delete val="1"/>
        <c:axPos val="l"/>
        <c:numFmt formatCode="0%" sourceLinked="1"/>
        <c:majorTickMark val="out"/>
        <c:minorTickMark val="none"/>
        <c:tickLblPos val="nextTo"/>
        <c:crossAx val="2650986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2016. Practicas Pedagogicas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EC6-40DF-8566-EA90FDDB327D}"/>
              </c:ext>
            </c:extLst>
          </c:dPt>
          <c:dPt>
            <c:idx val="1"/>
            <c:invertIfNegative val="0"/>
            <c:bubble3D val="0"/>
            <c:spPr>
              <a:solidFill>
                <a:srgbClr val="C00000"/>
              </a:solidFill>
            </c:spPr>
            <c:extLst>
              <c:ext xmlns:c16="http://schemas.microsoft.com/office/drawing/2014/chart" uri="{C3380CC4-5D6E-409C-BE32-E72D297353CC}">
                <c16:uniqueId val="{00000001-9EC6-40DF-8566-EA90FDDB327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EC6-40DF-8566-EA90FDDB327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EC6-40DF-8566-EA90FDDB327D}"/>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Academica!$H$5:$K$5</c:f>
              <c:numCache>
                <c:formatCode>0%</c:formatCode>
                <c:ptCount val="4"/>
                <c:pt idx="0">
                  <c:v>0</c:v>
                </c:pt>
                <c:pt idx="1">
                  <c:v>0</c:v>
                </c:pt>
                <c:pt idx="2">
                  <c:v>1</c:v>
                </c:pt>
                <c:pt idx="3">
                  <c:v>0</c:v>
                </c:pt>
              </c:numCache>
            </c:numRef>
          </c:val>
          <c:extLst>
            <c:ext xmlns:c16="http://schemas.microsoft.com/office/drawing/2014/chart" uri="{C3380CC4-5D6E-409C-BE32-E72D297353CC}">
              <c16:uniqueId val="{00000004-9EC6-40DF-8566-EA90FDDB327D}"/>
            </c:ext>
          </c:extLst>
        </c:ser>
        <c:dLbls>
          <c:showLegendKey val="0"/>
          <c:showVal val="0"/>
          <c:showCatName val="0"/>
          <c:showSerName val="0"/>
          <c:showPercent val="0"/>
          <c:showBubbleSize val="0"/>
        </c:dLbls>
        <c:gapWidth val="150"/>
        <c:shape val="box"/>
        <c:axId val="263573208"/>
        <c:axId val="263572032"/>
        <c:axId val="0"/>
      </c:bar3DChart>
      <c:catAx>
        <c:axId val="2635732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63572032"/>
        <c:crosses val="autoZero"/>
        <c:auto val="1"/>
        <c:lblAlgn val="ctr"/>
        <c:lblOffset val="100"/>
        <c:noMultiLvlLbl val="0"/>
      </c:catAx>
      <c:valAx>
        <c:axId val="263572032"/>
        <c:scaling>
          <c:orientation val="minMax"/>
        </c:scaling>
        <c:delete val="1"/>
        <c:axPos val="l"/>
        <c:numFmt formatCode="0%" sourceLinked="1"/>
        <c:majorTickMark val="out"/>
        <c:minorTickMark val="none"/>
        <c:tickLblPos val="nextTo"/>
        <c:crossAx val="2635732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2017. Practicas Pedagogicas</a:t>
            </a:r>
          </a:p>
        </c:rich>
      </c:tx>
      <c:layout/>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9C6-42F5-AAFB-4B9FADD8B266}"/>
              </c:ext>
            </c:extLst>
          </c:dPt>
          <c:dPt>
            <c:idx val="1"/>
            <c:invertIfNegative val="0"/>
            <c:bubble3D val="0"/>
            <c:spPr>
              <a:solidFill>
                <a:srgbClr val="C00000"/>
              </a:solidFill>
            </c:spPr>
            <c:extLst>
              <c:ext xmlns:c16="http://schemas.microsoft.com/office/drawing/2014/chart" uri="{C3380CC4-5D6E-409C-BE32-E72D297353CC}">
                <c16:uniqueId val="{00000001-69C6-42F5-AAFB-4B9FADD8B26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9C6-42F5-AAFB-4B9FADD8B26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9C6-42F5-AAFB-4B9FADD8B266}"/>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Directiva!$M$5:$P$5</c:f>
              <c:numCache>
                <c:formatCode>0%</c:formatCode>
                <c:ptCount val="4"/>
                <c:pt idx="0">
                  <c:v>0</c:v>
                </c:pt>
                <c:pt idx="1">
                  <c:v>0</c:v>
                </c:pt>
                <c:pt idx="2">
                  <c:v>1</c:v>
                </c:pt>
                <c:pt idx="3">
                  <c:v>0</c:v>
                </c:pt>
              </c:numCache>
            </c:numRef>
          </c:val>
          <c:extLst>
            <c:ext xmlns:c16="http://schemas.microsoft.com/office/drawing/2014/chart" uri="{C3380CC4-5D6E-409C-BE32-E72D297353CC}">
              <c16:uniqueId val="{00000004-69C6-42F5-AAFB-4B9FADD8B266}"/>
            </c:ext>
          </c:extLst>
        </c:ser>
        <c:dLbls>
          <c:showLegendKey val="0"/>
          <c:showVal val="0"/>
          <c:showCatName val="0"/>
          <c:showSerName val="0"/>
          <c:showPercent val="0"/>
          <c:showBubbleSize val="0"/>
        </c:dLbls>
        <c:gapWidth val="150"/>
        <c:shape val="box"/>
        <c:axId val="263573600"/>
        <c:axId val="263572816"/>
        <c:axId val="0"/>
      </c:bar3DChart>
      <c:catAx>
        <c:axId val="2635736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63572816"/>
        <c:crosses val="autoZero"/>
        <c:auto val="1"/>
        <c:lblAlgn val="ctr"/>
        <c:lblOffset val="100"/>
        <c:noMultiLvlLbl val="0"/>
      </c:catAx>
      <c:valAx>
        <c:axId val="263572816"/>
        <c:scaling>
          <c:orientation val="minMax"/>
        </c:scaling>
        <c:delete val="1"/>
        <c:axPos val="l"/>
        <c:numFmt formatCode="0%" sourceLinked="1"/>
        <c:majorTickMark val="out"/>
        <c:minorTickMark val="none"/>
        <c:tickLblPos val="nextTo"/>
        <c:crossAx val="2635736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2015. Gestion de aula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D4F-47F2-8B19-69642271A12B}"/>
              </c:ext>
            </c:extLst>
          </c:dPt>
          <c:dPt>
            <c:idx val="1"/>
            <c:invertIfNegative val="0"/>
            <c:bubble3D val="0"/>
            <c:spPr>
              <a:solidFill>
                <a:srgbClr val="C00000"/>
              </a:solidFill>
            </c:spPr>
            <c:extLst>
              <c:ext xmlns:c16="http://schemas.microsoft.com/office/drawing/2014/chart" uri="{C3380CC4-5D6E-409C-BE32-E72D297353CC}">
                <c16:uniqueId val="{00000001-CD4F-47F2-8B19-69642271A12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4F-47F2-8B19-69642271A12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4F-47F2-8B19-69642271A12B}"/>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Academica!$C$6:$F$6</c:f>
              <c:numCache>
                <c:formatCode>0%</c:formatCode>
                <c:ptCount val="4"/>
                <c:pt idx="0">
                  <c:v>0</c:v>
                </c:pt>
                <c:pt idx="1">
                  <c:v>0.5</c:v>
                </c:pt>
                <c:pt idx="2">
                  <c:v>0.5</c:v>
                </c:pt>
                <c:pt idx="3">
                  <c:v>0</c:v>
                </c:pt>
              </c:numCache>
            </c:numRef>
          </c:val>
          <c:extLst>
            <c:ext xmlns:c16="http://schemas.microsoft.com/office/drawing/2014/chart" uri="{C3380CC4-5D6E-409C-BE32-E72D297353CC}">
              <c16:uniqueId val="{00000004-CD4F-47F2-8B19-69642271A12B}"/>
            </c:ext>
          </c:extLst>
        </c:ser>
        <c:dLbls>
          <c:showLegendKey val="0"/>
          <c:showVal val="0"/>
          <c:showCatName val="0"/>
          <c:showSerName val="0"/>
          <c:showPercent val="0"/>
          <c:showBubbleSize val="0"/>
        </c:dLbls>
        <c:gapWidth val="150"/>
        <c:shape val="box"/>
        <c:axId val="263574384"/>
        <c:axId val="264830968"/>
        <c:axId val="0"/>
      </c:bar3DChart>
      <c:catAx>
        <c:axId val="2635743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64830968"/>
        <c:crosses val="autoZero"/>
        <c:auto val="1"/>
        <c:lblAlgn val="ctr"/>
        <c:lblOffset val="100"/>
        <c:noMultiLvlLbl val="0"/>
      </c:catAx>
      <c:valAx>
        <c:axId val="264830968"/>
        <c:scaling>
          <c:orientation val="minMax"/>
        </c:scaling>
        <c:delete val="1"/>
        <c:axPos val="l"/>
        <c:numFmt formatCode="0%" sourceLinked="1"/>
        <c:majorTickMark val="out"/>
        <c:minorTickMark val="none"/>
        <c:tickLblPos val="nextTo"/>
        <c:crossAx val="2635743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78" l="0.70000000000000062" r="0.70000000000000062" t="0.750000000000000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2016. Gestion de aula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D7-4B18-9500-EB212E7C1F28}"/>
              </c:ext>
            </c:extLst>
          </c:dPt>
          <c:dPt>
            <c:idx val="1"/>
            <c:invertIfNegative val="0"/>
            <c:bubble3D val="0"/>
            <c:spPr>
              <a:solidFill>
                <a:srgbClr val="C00000"/>
              </a:solidFill>
            </c:spPr>
            <c:extLst>
              <c:ext xmlns:c16="http://schemas.microsoft.com/office/drawing/2014/chart" uri="{C3380CC4-5D6E-409C-BE32-E72D297353CC}">
                <c16:uniqueId val="{00000001-13D7-4B18-9500-EB212E7C1F2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D7-4B18-9500-EB212E7C1F2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D7-4B18-9500-EB212E7C1F28}"/>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Academica!$H$6:$K$6</c:f>
              <c:numCache>
                <c:formatCode>0%</c:formatCode>
                <c:ptCount val="4"/>
                <c:pt idx="0">
                  <c:v>0</c:v>
                </c:pt>
                <c:pt idx="1">
                  <c:v>0.5</c:v>
                </c:pt>
                <c:pt idx="2">
                  <c:v>0.5</c:v>
                </c:pt>
                <c:pt idx="3">
                  <c:v>0</c:v>
                </c:pt>
              </c:numCache>
            </c:numRef>
          </c:val>
          <c:extLst>
            <c:ext xmlns:c16="http://schemas.microsoft.com/office/drawing/2014/chart" uri="{C3380CC4-5D6E-409C-BE32-E72D297353CC}">
              <c16:uniqueId val="{00000004-13D7-4B18-9500-EB212E7C1F28}"/>
            </c:ext>
          </c:extLst>
        </c:ser>
        <c:dLbls>
          <c:showLegendKey val="0"/>
          <c:showVal val="0"/>
          <c:showCatName val="0"/>
          <c:showSerName val="0"/>
          <c:showPercent val="0"/>
          <c:showBubbleSize val="0"/>
        </c:dLbls>
        <c:gapWidth val="150"/>
        <c:shape val="box"/>
        <c:axId val="264828224"/>
        <c:axId val="264830576"/>
        <c:axId val="0"/>
      </c:bar3DChart>
      <c:catAx>
        <c:axId val="2648282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64830576"/>
        <c:crosses val="autoZero"/>
        <c:auto val="1"/>
        <c:lblAlgn val="ctr"/>
        <c:lblOffset val="100"/>
        <c:noMultiLvlLbl val="0"/>
      </c:catAx>
      <c:valAx>
        <c:axId val="264830576"/>
        <c:scaling>
          <c:orientation val="minMax"/>
        </c:scaling>
        <c:delete val="1"/>
        <c:axPos val="l"/>
        <c:numFmt formatCode="0%" sourceLinked="1"/>
        <c:majorTickMark val="out"/>
        <c:minorTickMark val="none"/>
        <c:tickLblPos val="nextTo"/>
        <c:crossAx val="2648282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 l="0.70000000000000062" r="0.70000000000000062" t="0.75000000000000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2017. Gestion de aula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78B-47CA-94F4-320EEAB10588}"/>
              </c:ext>
            </c:extLst>
          </c:dPt>
          <c:dPt>
            <c:idx val="1"/>
            <c:invertIfNegative val="0"/>
            <c:bubble3D val="0"/>
            <c:spPr>
              <a:solidFill>
                <a:srgbClr val="C00000"/>
              </a:solidFill>
            </c:spPr>
            <c:extLst>
              <c:ext xmlns:c16="http://schemas.microsoft.com/office/drawing/2014/chart" uri="{C3380CC4-5D6E-409C-BE32-E72D297353CC}">
                <c16:uniqueId val="{00000001-F78B-47CA-94F4-320EEAB1058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78B-47CA-94F4-320EEAB1058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78B-47CA-94F4-320EEAB10588}"/>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Academica!$M$6:$P$6</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F78B-47CA-94F4-320EEAB10588}"/>
            </c:ext>
          </c:extLst>
        </c:ser>
        <c:dLbls>
          <c:showLegendKey val="0"/>
          <c:showVal val="0"/>
          <c:showCatName val="0"/>
          <c:showSerName val="0"/>
          <c:showPercent val="0"/>
          <c:showBubbleSize val="0"/>
        </c:dLbls>
        <c:gapWidth val="150"/>
        <c:shape val="box"/>
        <c:axId val="264829400"/>
        <c:axId val="264832536"/>
        <c:axId val="0"/>
      </c:bar3DChart>
      <c:catAx>
        <c:axId val="2648294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64832536"/>
        <c:crosses val="autoZero"/>
        <c:auto val="1"/>
        <c:lblAlgn val="ctr"/>
        <c:lblOffset val="100"/>
        <c:noMultiLvlLbl val="0"/>
      </c:catAx>
      <c:valAx>
        <c:axId val="264832536"/>
        <c:scaling>
          <c:orientation val="minMax"/>
        </c:scaling>
        <c:delete val="1"/>
        <c:axPos val="l"/>
        <c:numFmt formatCode="0%" sourceLinked="1"/>
        <c:majorTickMark val="out"/>
        <c:minorTickMark val="none"/>
        <c:tickLblPos val="nextTo"/>
        <c:crossAx val="2648294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0-E929-4DEE-8267-27D9D347D88D}"/>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1-E929-4DEE-8267-27D9D347D88D}"/>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0.6</c:v>
                </c:pt>
                <c:pt idx="2">
                  <c:v>0.4</c:v>
                </c:pt>
                <c:pt idx="3">
                  <c:v>0</c:v>
                </c:pt>
              </c:numCache>
            </c:numRef>
          </c:val>
          <c:smooth val="0"/>
          <c:extLst>
            <c:ext xmlns:c16="http://schemas.microsoft.com/office/drawing/2014/chart" uri="{C3380CC4-5D6E-409C-BE32-E72D297353CC}">
              <c16:uniqueId val="{00000002-C181-4700-9126-A9F7916D75A8}"/>
            </c:ext>
          </c:extLst>
        </c:ser>
        <c:ser>
          <c:idx val="0"/>
          <c:order val="1"/>
          <c:tx>
            <c:strRef>
              <c:f>Academica!$H$2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2-E929-4DEE-8267-27D9D347D88D}"/>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3-E929-4DEE-8267-27D9D347D88D}"/>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4-E929-4DEE-8267-27D9D347D88D}"/>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5-E929-4DEE-8267-27D9D347D88D}"/>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07-C181-4700-9126-A9F7916D75A8}"/>
            </c:ext>
          </c:extLst>
        </c:ser>
        <c:ser>
          <c:idx val="1"/>
          <c:order val="2"/>
          <c:tx>
            <c:strRef>
              <c:f>Academica!$M$2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6-E929-4DEE-8267-27D9D347D88D}"/>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7-E929-4DEE-8267-27D9D347D88D}"/>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8-E929-4DEE-8267-27D9D347D88D}"/>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9-E929-4DEE-8267-27D9D347D88D}"/>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0C-C181-4700-9126-A9F7916D75A8}"/>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181-4700-9126-A9F7916D75A8}"/>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181-4700-9126-A9F7916D75A8}"/>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181-4700-9126-A9F7916D75A8}"/>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181-4700-9126-A9F7916D75A8}"/>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11-C181-4700-9126-A9F7916D75A8}"/>
            </c:ext>
          </c:extLst>
        </c:ser>
        <c:dLbls>
          <c:showLegendKey val="0"/>
          <c:showVal val="0"/>
          <c:showCatName val="0"/>
          <c:showSerName val="0"/>
          <c:showPercent val="0"/>
          <c:showBubbleSize val="0"/>
        </c:dLbls>
        <c:smooth val="0"/>
        <c:axId val="264834888"/>
        <c:axId val="264834496"/>
      </c:lineChart>
      <c:catAx>
        <c:axId val="2648348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419"/>
          </a:p>
        </c:txPr>
        <c:crossAx val="264834496"/>
        <c:crosses val="autoZero"/>
        <c:auto val="1"/>
        <c:lblAlgn val="ctr"/>
        <c:lblOffset val="100"/>
        <c:noMultiLvlLbl val="0"/>
      </c:catAx>
      <c:valAx>
        <c:axId val="264834496"/>
        <c:scaling>
          <c:orientation val="minMax"/>
        </c:scaling>
        <c:delete val="1"/>
        <c:axPos val="l"/>
        <c:numFmt formatCode="0%" sourceLinked="1"/>
        <c:majorTickMark val="out"/>
        <c:minorTickMark val="none"/>
        <c:tickLblPos val="nextTo"/>
        <c:crossAx val="264834888"/>
        <c:crosses val="autoZero"/>
        <c:crossBetween val="between"/>
      </c:valAx>
    </c:plotArea>
    <c:legend>
      <c:legendPos val="r"/>
      <c:layout>
        <c:manualLayout>
          <c:xMode val="edge"/>
          <c:yMode val="edge"/>
          <c:x val="9.6251120217747663E-2"/>
          <c:y val="0.87281994409170149"/>
          <c:w val="0.81079333471560322"/>
          <c:h val="9.8943151556954018E-2"/>
        </c:manualLayout>
      </c:layout>
      <c:overlay val="0"/>
      <c:txPr>
        <a:bodyPr/>
        <a:lstStyle/>
        <a:p>
          <a:pPr>
            <a:defRPr sz="1280" b="1" i="0" u="none" strike="noStrike" baseline="0">
              <a:solidFill>
                <a:srgbClr val="000000"/>
              </a:solidFill>
              <a:latin typeface="Calibri"/>
              <a:ea typeface="Calibri"/>
              <a:cs typeface="Calibri"/>
            </a:defRPr>
          </a:pPr>
          <a:endParaRPr lang="es-419"/>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0-1645-4FE0-B4B8-FE53BF1031BA}"/>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1-1645-4FE0-B4B8-FE53BF1031BA}"/>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1183-424F-A3C9-2E48AD6C1129}"/>
            </c:ext>
          </c:extLst>
        </c:ser>
        <c:ser>
          <c:idx val="0"/>
          <c:order val="1"/>
          <c:tx>
            <c:strRef>
              <c:f>Academica!$H$2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2-1645-4FE0-B4B8-FE53BF1031BA}"/>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3-1645-4FE0-B4B8-FE53BF1031BA}"/>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4-1645-4FE0-B4B8-FE53BF1031BA}"/>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5-1645-4FE0-B4B8-FE53BF1031BA}"/>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1183-424F-A3C9-2E48AD6C1129}"/>
            </c:ext>
          </c:extLst>
        </c:ser>
        <c:ser>
          <c:idx val="1"/>
          <c:order val="2"/>
          <c:tx>
            <c:strRef>
              <c:f>Academica!$M$2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6-1645-4FE0-B4B8-FE53BF1031BA}"/>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7-1645-4FE0-B4B8-FE53BF1031BA}"/>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8-1645-4FE0-B4B8-FE53BF1031BA}"/>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9-1645-4FE0-B4B8-FE53BF1031BA}"/>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C-1183-424F-A3C9-2E48AD6C1129}"/>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183-424F-A3C9-2E48AD6C1129}"/>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83-424F-A3C9-2E48AD6C1129}"/>
                </c:ext>
              </c:extLst>
            </c:dLbl>
            <c:spPr>
              <a:noFill/>
              <a:ln>
                <a:noFill/>
              </a:ln>
              <a:effectLst/>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F-1183-424F-A3C9-2E48AD6C1129}"/>
            </c:ext>
          </c:extLst>
        </c:ser>
        <c:dLbls>
          <c:showLegendKey val="0"/>
          <c:showVal val="0"/>
          <c:showCatName val="0"/>
          <c:showSerName val="0"/>
          <c:showPercent val="0"/>
          <c:showBubbleSize val="0"/>
        </c:dLbls>
        <c:smooth val="0"/>
        <c:axId val="264831360"/>
        <c:axId val="264833320"/>
      </c:lineChart>
      <c:catAx>
        <c:axId val="2648313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419"/>
          </a:p>
        </c:txPr>
        <c:crossAx val="264833320"/>
        <c:crosses val="autoZero"/>
        <c:auto val="1"/>
        <c:lblAlgn val="ctr"/>
        <c:lblOffset val="100"/>
        <c:noMultiLvlLbl val="0"/>
      </c:catAx>
      <c:valAx>
        <c:axId val="264833320"/>
        <c:scaling>
          <c:orientation val="minMax"/>
        </c:scaling>
        <c:delete val="1"/>
        <c:axPos val="l"/>
        <c:numFmt formatCode="0%" sourceLinked="1"/>
        <c:majorTickMark val="out"/>
        <c:minorTickMark val="none"/>
        <c:tickLblPos val="nextTo"/>
        <c:crossAx val="264831360"/>
        <c:crosses val="autoZero"/>
        <c:crossBetween val="between"/>
      </c:valAx>
    </c:plotArea>
    <c:legend>
      <c:legendPos val="r"/>
      <c:layout>
        <c:manualLayout>
          <c:xMode val="edge"/>
          <c:yMode val="edge"/>
          <c:x val="9.4619745298802779E-2"/>
          <c:y val="0.8732663368278708"/>
          <c:w val="0.81079333471560322"/>
          <c:h val="9.8594586416049929E-2"/>
        </c:manualLayout>
      </c:layout>
      <c:overlay val="0"/>
      <c:txPr>
        <a:bodyPr/>
        <a:lstStyle/>
        <a:p>
          <a:pPr>
            <a:defRPr sz="1280" b="1" i="0" u="none" strike="noStrike" baseline="0">
              <a:solidFill>
                <a:srgbClr val="000000"/>
              </a:solidFill>
              <a:latin typeface="Calibri"/>
              <a:ea typeface="Calibri"/>
              <a:cs typeface="Calibri"/>
            </a:defRPr>
          </a:pPr>
          <a:endParaRPr lang="es-419"/>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44" l="0.7000000000000004" r="0.7000000000000004" t="0.75000000000000044" header="0.30000000000000021" footer="0.3000000000000002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0-AE94-4757-9BC0-503DD1C929A2}"/>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1-AE94-4757-9BC0-503DD1C929A2}"/>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DAEA-4B40-8C42-1AEF98D56F60}"/>
            </c:ext>
          </c:extLst>
        </c:ser>
        <c:ser>
          <c:idx val="0"/>
          <c:order val="1"/>
          <c:tx>
            <c:strRef>
              <c:f>Academica!$H$2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2-AE94-4757-9BC0-503DD1C929A2}"/>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3-AE94-4757-9BC0-503DD1C929A2}"/>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4-AE94-4757-9BC0-503DD1C929A2}"/>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5-AE94-4757-9BC0-503DD1C929A2}"/>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7-DAEA-4B40-8C42-1AEF98D56F60}"/>
            </c:ext>
          </c:extLst>
        </c:ser>
        <c:ser>
          <c:idx val="1"/>
          <c:order val="2"/>
          <c:tx>
            <c:strRef>
              <c:f>Academica!$M$2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6-AE94-4757-9BC0-503DD1C929A2}"/>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7-AE94-4757-9BC0-503DD1C929A2}"/>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8-AE94-4757-9BC0-503DD1C929A2}"/>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9-AE94-4757-9BC0-503DD1C929A2}"/>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C-DAEA-4B40-8C42-1AEF98D56F60}"/>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B40-8C42-1AEF98D56F60}"/>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AEA-4B40-8C42-1AEF98D56F60}"/>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AEA-4B40-8C42-1AEF98D56F60}"/>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AEA-4B40-8C42-1AEF98D56F60}"/>
                </c:ext>
              </c:extLst>
            </c:dLbl>
            <c:spPr>
              <a:noFill/>
              <a:ln>
                <a:noFill/>
              </a:ln>
              <a:effectLst/>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11-DAEA-4B40-8C42-1AEF98D56F60}"/>
            </c:ext>
          </c:extLst>
        </c:ser>
        <c:dLbls>
          <c:showLegendKey val="0"/>
          <c:showVal val="0"/>
          <c:showCatName val="0"/>
          <c:showSerName val="0"/>
          <c:showPercent val="0"/>
          <c:showBubbleSize val="0"/>
        </c:dLbls>
        <c:smooth val="0"/>
        <c:axId val="264828616"/>
        <c:axId val="264833712"/>
      </c:lineChart>
      <c:catAx>
        <c:axId val="2648286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419"/>
          </a:p>
        </c:txPr>
        <c:crossAx val="264833712"/>
        <c:crosses val="autoZero"/>
        <c:auto val="1"/>
        <c:lblAlgn val="ctr"/>
        <c:lblOffset val="100"/>
        <c:noMultiLvlLbl val="0"/>
      </c:catAx>
      <c:valAx>
        <c:axId val="264833712"/>
        <c:scaling>
          <c:orientation val="minMax"/>
        </c:scaling>
        <c:delete val="1"/>
        <c:axPos val="l"/>
        <c:numFmt formatCode="0%" sourceLinked="1"/>
        <c:majorTickMark val="out"/>
        <c:minorTickMark val="none"/>
        <c:tickLblPos val="nextTo"/>
        <c:crossAx val="264828616"/>
        <c:crosses val="autoZero"/>
        <c:crossBetween val="between"/>
      </c:valAx>
    </c:plotArea>
    <c:legend>
      <c:legendPos val="r"/>
      <c:layout>
        <c:manualLayout>
          <c:xMode val="edge"/>
          <c:yMode val="edge"/>
          <c:x val="9.4619745298802779E-2"/>
          <c:y val="0.87281994409170149"/>
          <c:w val="0.81079333471560322"/>
          <c:h val="9.8943151556954018E-2"/>
        </c:manualLayout>
      </c:layout>
      <c:overlay val="0"/>
      <c:txPr>
        <a:bodyPr/>
        <a:lstStyle/>
        <a:p>
          <a:pPr>
            <a:defRPr sz="1280" b="1" i="0" u="none" strike="noStrike" baseline="0">
              <a:solidFill>
                <a:srgbClr val="000000"/>
              </a:solidFill>
              <a:latin typeface="Calibri"/>
              <a:ea typeface="Calibri"/>
              <a:cs typeface="Calibri"/>
            </a:defRPr>
          </a:pPr>
          <a:endParaRPr lang="es-419"/>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78" l="0.70000000000000062" r="0.70000000000000062" t="0.750000000000000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2015. Seguimiento Academico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804-4092-B100-2DA8DA8D8097}"/>
              </c:ext>
            </c:extLst>
          </c:dPt>
          <c:dPt>
            <c:idx val="1"/>
            <c:invertIfNegative val="0"/>
            <c:bubble3D val="0"/>
            <c:spPr>
              <a:solidFill>
                <a:srgbClr val="C00000"/>
              </a:solidFill>
            </c:spPr>
            <c:extLst>
              <c:ext xmlns:c16="http://schemas.microsoft.com/office/drawing/2014/chart" uri="{C3380CC4-5D6E-409C-BE32-E72D297353CC}">
                <c16:uniqueId val="{00000001-5804-4092-B100-2DA8DA8D809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804-4092-B100-2DA8DA8D809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804-4092-B100-2DA8DA8D8097}"/>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Directiva!$C$7:$F$7</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5804-4092-B100-2DA8DA8D8097}"/>
            </c:ext>
          </c:extLst>
        </c:ser>
        <c:dLbls>
          <c:showLegendKey val="0"/>
          <c:showVal val="0"/>
          <c:showCatName val="0"/>
          <c:showSerName val="0"/>
          <c:showPercent val="0"/>
          <c:showBubbleSize val="0"/>
        </c:dLbls>
        <c:gapWidth val="150"/>
        <c:shape val="box"/>
        <c:axId val="264834104"/>
        <c:axId val="264829792"/>
        <c:axId val="0"/>
      </c:bar3DChart>
      <c:catAx>
        <c:axId val="264834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64829792"/>
        <c:crosses val="autoZero"/>
        <c:auto val="1"/>
        <c:lblAlgn val="ctr"/>
        <c:lblOffset val="100"/>
        <c:noMultiLvlLbl val="0"/>
      </c:catAx>
      <c:valAx>
        <c:axId val="264829792"/>
        <c:scaling>
          <c:orientation val="minMax"/>
        </c:scaling>
        <c:delete val="1"/>
        <c:axPos val="l"/>
        <c:numFmt formatCode="0%" sourceLinked="1"/>
        <c:majorTickMark val="out"/>
        <c:minorTickMark val="none"/>
        <c:tickLblPos val="nextTo"/>
        <c:crossAx val="2648341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 l="0.70000000000000062" r="0.70000000000000062" t="0.75000000000000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2016. Seguimiento Academico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B07-447C-AA8C-CEFA70C86EFA}"/>
              </c:ext>
            </c:extLst>
          </c:dPt>
          <c:dPt>
            <c:idx val="1"/>
            <c:invertIfNegative val="0"/>
            <c:bubble3D val="0"/>
            <c:spPr>
              <a:solidFill>
                <a:srgbClr val="C00000"/>
              </a:solidFill>
            </c:spPr>
            <c:extLst>
              <c:ext xmlns:c16="http://schemas.microsoft.com/office/drawing/2014/chart" uri="{C3380CC4-5D6E-409C-BE32-E72D297353CC}">
                <c16:uniqueId val="{00000001-FB07-447C-AA8C-CEFA70C86EF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B07-447C-AA8C-CEFA70C86EF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B07-447C-AA8C-CEFA70C86EFA}"/>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Directiva!$H$7:$K$7</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FB07-447C-AA8C-CEFA70C86EFA}"/>
            </c:ext>
          </c:extLst>
        </c:ser>
        <c:dLbls>
          <c:showLegendKey val="0"/>
          <c:showVal val="0"/>
          <c:showCatName val="0"/>
          <c:showSerName val="0"/>
          <c:showPercent val="0"/>
          <c:showBubbleSize val="0"/>
        </c:dLbls>
        <c:gapWidth val="150"/>
        <c:shape val="box"/>
        <c:axId val="265668616"/>
        <c:axId val="265669008"/>
        <c:axId val="0"/>
      </c:bar3DChart>
      <c:catAx>
        <c:axId val="2656686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65669008"/>
        <c:crosses val="autoZero"/>
        <c:auto val="1"/>
        <c:lblAlgn val="ctr"/>
        <c:lblOffset val="100"/>
        <c:noMultiLvlLbl val="0"/>
      </c:catAx>
      <c:valAx>
        <c:axId val="265669008"/>
        <c:scaling>
          <c:orientation val="minMax"/>
        </c:scaling>
        <c:delete val="1"/>
        <c:axPos val="l"/>
        <c:numFmt formatCode="0%" sourceLinked="1"/>
        <c:majorTickMark val="out"/>
        <c:minorTickMark val="none"/>
        <c:tickLblPos val="nextTo"/>
        <c:crossAx val="26566861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22" l="0.70000000000000062" r="0.70000000000000062" t="0.750000000000001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2017. Seguimiento Academico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B52-480C-8FA5-9D99418C6FEC}"/>
              </c:ext>
            </c:extLst>
          </c:dPt>
          <c:dPt>
            <c:idx val="1"/>
            <c:invertIfNegative val="0"/>
            <c:bubble3D val="0"/>
            <c:spPr>
              <a:solidFill>
                <a:srgbClr val="C00000"/>
              </a:solidFill>
            </c:spPr>
            <c:extLst>
              <c:ext xmlns:c16="http://schemas.microsoft.com/office/drawing/2014/chart" uri="{C3380CC4-5D6E-409C-BE32-E72D297353CC}">
                <c16:uniqueId val="{00000001-BB52-480C-8FA5-9D99418C6FE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B52-480C-8FA5-9D99418C6FE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B52-480C-8FA5-9D99418C6FEC}"/>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Directiva!$M$7:$P$7</c:f>
              <c:numCache>
                <c:formatCode>0%</c:formatCode>
                <c:ptCount val="4"/>
                <c:pt idx="0">
                  <c:v>0</c:v>
                </c:pt>
                <c:pt idx="1">
                  <c:v>1</c:v>
                </c:pt>
                <c:pt idx="2">
                  <c:v>0</c:v>
                </c:pt>
                <c:pt idx="3">
                  <c:v>0</c:v>
                </c:pt>
              </c:numCache>
            </c:numRef>
          </c:val>
          <c:extLst>
            <c:ext xmlns:c16="http://schemas.microsoft.com/office/drawing/2014/chart" uri="{C3380CC4-5D6E-409C-BE32-E72D297353CC}">
              <c16:uniqueId val="{00000004-BB52-480C-8FA5-9D99418C6FEC}"/>
            </c:ext>
          </c:extLst>
        </c:ser>
        <c:dLbls>
          <c:showLegendKey val="0"/>
          <c:showVal val="0"/>
          <c:showCatName val="0"/>
          <c:showSerName val="0"/>
          <c:showPercent val="0"/>
          <c:showBubbleSize val="0"/>
        </c:dLbls>
        <c:gapWidth val="150"/>
        <c:shape val="box"/>
        <c:axId val="265667048"/>
        <c:axId val="265670576"/>
        <c:axId val="0"/>
      </c:bar3DChart>
      <c:catAx>
        <c:axId val="2656670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65670576"/>
        <c:crosses val="autoZero"/>
        <c:auto val="1"/>
        <c:lblAlgn val="ctr"/>
        <c:lblOffset val="100"/>
        <c:noMultiLvlLbl val="0"/>
      </c:catAx>
      <c:valAx>
        <c:axId val="265670576"/>
        <c:scaling>
          <c:orientation val="minMax"/>
        </c:scaling>
        <c:delete val="1"/>
        <c:axPos val="l"/>
        <c:numFmt formatCode="0%" sourceLinked="1"/>
        <c:majorTickMark val="out"/>
        <c:minorTickMark val="none"/>
        <c:tickLblPos val="nextTo"/>
        <c:crossAx val="2656670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44" l="0.70000000000000062" r="0.70000000000000062" t="0.750000000000001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95-438A-BA6A-C5D2A3F8AB8B}"/>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95-438A-BA6A-C5D2A3F8AB8B}"/>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EC95-438A-BA6A-C5D2A3F8AB8B}"/>
            </c:ext>
          </c:extLst>
        </c:ser>
        <c:ser>
          <c:idx val="0"/>
          <c:order val="1"/>
          <c:tx>
            <c:strRef>
              <c:f>Academica!$H$2</c:f>
              <c:strCache>
                <c:ptCount val="1"/>
                <c:pt idx="0">
                  <c:v>AÑO 2020</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95-438A-BA6A-C5D2A3F8AB8B}"/>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95-438A-BA6A-C5D2A3F8AB8B}"/>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95-438A-BA6A-C5D2A3F8AB8B}"/>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95-438A-BA6A-C5D2A3F8AB8B}"/>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7-EC95-438A-BA6A-C5D2A3F8AB8B}"/>
            </c:ext>
          </c:extLst>
        </c:ser>
        <c:ser>
          <c:idx val="1"/>
          <c:order val="2"/>
          <c:tx>
            <c:strRef>
              <c:f>Academica!$M$2</c:f>
              <c:strCache>
                <c:ptCount val="1"/>
                <c:pt idx="0">
                  <c:v>AÑO 2021</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95-438A-BA6A-C5D2A3F8AB8B}"/>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95-438A-BA6A-C5D2A3F8AB8B}"/>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C95-438A-BA6A-C5D2A3F8AB8B}"/>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C95-438A-BA6A-C5D2A3F8AB8B}"/>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C-EC95-438A-BA6A-C5D2A3F8AB8B}"/>
            </c:ext>
          </c:extLst>
        </c:ser>
        <c:ser>
          <c:idx val="3"/>
          <c:order val="3"/>
          <c:tx>
            <c:v>AÑO 2014</c:v>
          </c:tx>
          <c:marker>
            <c:symbol val="none"/>
          </c:marker>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0.16666666666666666</c:v>
                </c:pt>
                <c:pt idx="2">
                  <c:v>0.66666666666666663</c:v>
                </c:pt>
                <c:pt idx="3">
                  <c:v>0.16666666666666666</c:v>
                </c:pt>
              </c:numCache>
            </c:numRef>
          </c:val>
          <c:smooth val="0"/>
          <c:extLst>
            <c:ext xmlns:c16="http://schemas.microsoft.com/office/drawing/2014/chart" uri="{C3380CC4-5D6E-409C-BE32-E72D297353CC}">
              <c16:uniqueId val="{0000000D-EC95-438A-BA6A-C5D2A3F8AB8B}"/>
            </c:ext>
          </c:extLst>
        </c:ser>
        <c:dLbls>
          <c:showLegendKey val="0"/>
          <c:showVal val="0"/>
          <c:showCatName val="0"/>
          <c:showSerName val="0"/>
          <c:showPercent val="0"/>
          <c:showBubbleSize val="0"/>
        </c:dLbls>
        <c:smooth val="0"/>
        <c:axId val="265668224"/>
        <c:axId val="265666656"/>
      </c:lineChart>
      <c:catAx>
        <c:axId val="2656682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419"/>
          </a:p>
        </c:txPr>
        <c:crossAx val="265666656"/>
        <c:crosses val="autoZero"/>
        <c:auto val="1"/>
        <c:lblAlgn val="ctr"/>
        <c:lblOffset val="100"/>
        <c:noMultiLvlLbl val="0"/>
      </c:catAx>
      <c:valAx>
        <c:axId val="265666656"/>
        <c:scaling>
          <c:orientation val="minMax"/>
        </c:scaling>
        <c:delete val="1"/>
        <c:axPos val="l"/>
        <c:numFmt formatCode="0%" sourceLinked="1"/>
        <c:majorTickMark val="out"/>
        <c:minorTickMark val="none"/>
        <c:tickLblPos val="nextTo"/>
        <c:crossAx val="265668224"/>
        <c:crosses val="autoZero"/>
        <c:crossBetween val="between"/>
      </c:valAx>
    </c:plotArea>
    <c:legend>
      <c:legendPos val="r"/>
      <c:layout>
        <c:manualLayout>
          <c:xMode val="edge"/>
          <c:yMode val="edge"/>
          <c:x val="9.4619745298802779E-2"/>
          <c:y val="0.8732663368278708"/>
          <c:w val="0.81079333471560322"/>
          <c:h val="9.8594586416049929E-2"/>
        </c:manualLayout>
      </c:layout>
      <c:overlay val="0"/>
      <c:txPr>
        <a:bodyPr/>
        <a:lstStyle/>
        <a:p>
          <a:pPr>
            <a:defRPr sz="1280" b="1" i="0" u="none" strike="noStrike" baseline="0">
              <a:solidFill>
                <a:srgbClr val="000000"/>
              </a:solidFill>
              <a:latin typeface="Calibri"/>
              <a:ea typeface="Calibri"/>
              <a:cs typeface="Calibri"/>
            </a:defRPr>
          </a:pPr>
          <a:endParaRPr lang="es-419"/>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 l="0.70000000000000062" r="0.70000000000000062" t="0.75000000000000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2018.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1EC-483C-ACA5-2FFA7A6410C9}"/>
              </c:ext>
            </c:extLst>
          </c:dPt>
          <c:dPt>
            <c:idx val="1"/>
            <c:invertIfNegative val="0"/>
            <c:bubble3D val="0"/>
            <c:spPr>
              <a:solidFill>
                <a:srgbClr val="C00000"/>
              </a:solidFill>
            </c:spPr>
            <c:extLst>
              <c:ext xmlns:c16="http://schemas.microsoft.com/office/drawing/2014/chart" uri="{C3380CC4-5D6E-409C-BE32-E72D297353CC}">
                <c16:uniqueId val="{00000001-E1EC-483C-ACA5-2FFA7A6410C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EC-483C-ACA5-2FFA7A6410C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EC-483C-ACA5-2FFA7A6410C9}"/>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1</c:v>
                </c:pt>
                <c:pt idx="3">
                  <c:v>0</c:v>
                </c:pt>
              </c:numCache>
            </c:numRef>
          </c:val>
          <c:extLst>
            <c:ext xmlns:c16="http://schemas.microsoft.com/office/drawing/2014/chart" uri="{C3380CC4-5D6E-409C-BE32-E72D297353CC}">
              <c16:uniqueId val="{00000004-E1EC-483C-ACA5-2FFA7A6410C9}"/>
            </c:ext>
          </c:extLst>
        </c:ser>
        <c:dLbls>
          <c:showLegendKey val="0"/>
          <c:showVal val="0"/>
          <c:showCatName val="0"/>
          <c:showSerName val="0"/>
          <c:showPercent val="0"/>
          <c:showBubbleSize val="0"/>
        </c:dLbls>
        <c:gapWidth val="150"/>
        <c:shape val="box"/>
        <c:axId val="265669792"/>
        <c:axId val="265665872"/>
        <c:axId val="0"/>
      </c:bar3DChart>
      <c:catAx>
        <c:axId val="2656697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419"/>
          </a:p>
        </c:txPr>
        <c:crossAx val="265665872"/>
        <c:crosses val="autoZero"/>
        <c:auto val="1"/>
        <c:lblAlgn val="ctr"/>
        <c:lblOffset val="100"/>
        <c:noMultiLvlLbl val="0"/>
      </c:catAx>
      <c:valAx>
        <c:axId val="265665872"/>
        <c:scaling>
          <c:orientation val="minMax"/>
        </c:scaling>
        <c:delete val="1"/>
        <c:axPos val="l"/>
        <c:numFmt formatCode="0%" sourceLinked="1"/>
        <c:majorTickMark val="out"/>
        <c:minorTickMark val="none"/>
        <c:tickLblPos val="nextTo"/>
        <c:crossAx val="2656697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2018.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3194-42BB-B03B-D9BD54AB0007}"/>
              </c:ext>
            </c:extLst>
          </c:dPt>
          <c:dPt>
            <c:idx val="1"/>
            <c:invertIfNegative val="0"/>
            <c:bubble3D val="0"/>
            <c:spPr>
              <a:solidFill>
                <a:srgbClr val="C00000"/>
              </a:solidFill>
            </c:spPr>
            <c:extLst>
              <c:ext xmlns:c16="http://schemas.microsoft.com/office/drawing/2014/chart" uri="{C3380CC4-5D6E-409C-BE32-E72D297353CC}">
                <c16:uniqueId val="{00000001-3194-42BB-B03B-D9BD54AB000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194-42BB-B03B-D9BD54AB000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194-42BB-B03B-D9BD54AB0007}"/>
              </c:ext>
            </c:extLst>
          </c:dPt>
          <c:dLbls>
            <c:spPr>
              <a:noFill/>
              <a:ln>
                <a:noFill/>
              </a:ln>
              <a:effectLst/>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1</c:v>
                </c:pt>
                <c:pt idx="3">
                  <c:v>0</c:v>
                </c:pt>
              </c:numCache>
            </c:numRef>
          </c:val>
          <c:extLst>
            <c:ext xmlns:c16="http://schemas.microsoft.com/office/drawing/2014/chart" uri="{C3380CC4-5D6E-409C-BE32-E72D297353CC}">
              <c16:uniqueId val="{00000004-3194-42BB-B03B-D9BD54AB0007}"/>
            </c:ext>
          </c:extLst>
        </c:ser>
        <c:dLbls>
          <c:showLegendKey val="0"/>
          <c:showVal val="0"/>
          <c:showCatName val="0"/>
          <c:showSerName val="0"/>
          <c:showPercent val="0"/>
          <c:showBubbleSize val="0"/>
        </c:dLbls>
        <c:gapWidth val="150"/>
        <c:shape val="box"/>
        <c:axId val="265670968"/>
        <c:axId val="265671360"/>
        <c:axId val="0"/>
      </c:bar3DChart>
      <c:catAx>
        <c:axId val="2656709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419"/>
          </a:p>
        </c:txPr>
        <c:crossAx val="265671360"/>
        <c:crosses val="autoZero"/>
        <c:auto val="1"/>
        <c:lblAlgn val="ctr"/>
        <c:lblOffset val="100"/>
        <c:noMultiLvlLbl val="0"/>
      </c:catAx>
      <c:valAx>
        <c:axId val="265671360"/>
        <c:scaling>
          <c:orientation val="minMax"/>
        </c:scaling>
        <c:delete val="1"/>
        <c:axPos val="l"/>
        <c:numFmt formatCode="0%" sourceLinked="1"/>
        <c:majorTickMark val="out"/>
        <c:minorTickMark val="none"/>
        <c:tickLblPos val="nextTo"/>
        <c:crossAx val="2656709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2018.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97BA-4AD1-90B6-2832A013D53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97BA-4AD1-90B6-2832A013D53E}"/>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0.75</c:v>
                </c:pt>
                <c:pt idx="3">
                  <c:v>0.25</c:v>
                </c:pt>
              </c:numCache>
            </c:numRef>
          </c:val>
          <c:extLst>
            <c:ext xmlns:c16="http://schemas.microsoft.com/office/drawing/2014/chart" uri="{C3380CC4-5D6E-409C-BE32-E72D297353CC}">
              <c16:uniqueId val="{00000002-97BA-4AD1-90B6-2832A013D53E}"/>
            </c:ext>
          </c:extLst>
        </c:ser>
        <c:dLbls>
          <c:showLegendKey val="0"/>
          <c:showVal val="0"/>
          <c:showCatName val="0"/>
          <c:showSerName val="0"/>
          <c:showPercent val="0"/>
          <c:showBubbleSize val="0"/>
        </c:dLbls>
        <c:gapWidth val="150"/>
        <c:shape val="box"/>
        <c:axId val="265664304"/>
        <c:axId val="265664696"/>
        <c:axId val="0"/>
      </c:bar3DChart>
      <c:catAx>
        <c:axId val="265664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419"/>
          </a:p>
        </c:txPr>
        <c:crossAx val="265664696"/>
        <c:crosses val="autoZero"/>
        <c:auto val="1"/>
        <c:lblAlgn val="ctr"/>
        <c:lblOffset val="100"/>
        <c:noMultiLvlLbl val="0"/>
      </c:catAx>
      <c:valAx>
        <c:axId val="265664696"/>
        <c:scaling>
          <c:orientation val="minMax"/>
        </c:scaling>
        <c:delete val="1"/>
        <c:axPos val="l"/>
        <c:numFmt formatCode="0%" sourceLinked="1"/>
        <c:majorTickMark val="out"/>
        <c:minorTickMark val="none"/>
        <c:tickLblPos val="nextTo"/>
        <c:crossAx val="2656643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2018.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34AE-4E67-83C3-31A5210652B0}"/>
              </c:ext>
            </c:extLst>
          </c:dPt>
          <c:dPt>
            <c:idx val="1"/>
            <c:invertIfNegative val="0"/>
            <c:bubble3D val="0"/>
            <c:spPr>
              <a:solidFill>
                <a:srgbClr val="C00000"/>
              </a:solidFill>
            </c:spPr>
            <c:extLst>
              <c:ext xmlns:c16="http://schemas.microsoft.com/office/drawing/2014/chart" uri="{C3380CC4-5D6E-409C-BE32-E72D297353CC}">
                <c16:uniqueId val="{00000001-34AE-4E67-83C3-31A5210652B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4AE-4E67-83C3-31A5210652B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4AE-4E67-83C3-31A5210652B0}"/>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0.16666666666666666</c:v>
                </c:pt>
                <c:pt idx="2">
                  <c:v>0.66666666666666663</c:v>
                </c:pt>
                <c:pt idx="3">
                  <c:v>0.16666666666666666</c:v>
                </c:pt>
              </c:numCache>
            </c:numRef>
          </c:val>
          <c:extLst>
            <c:ext xmlns:c16="http://schemas.microsoft.com/office/drawing/2014/chart" uri="{C3380CC4-5D6E-409C-BE32-E72D297353CC}">
              <c16:uniqueId val="{00000004-34AE-4E67-83C3-31A5210652B0}"/>
            </c:ext>
          </c:extLst>
        </c:ser>
        <c:dLbls>
          <c:showLegendKey val="0"/>
          <c:showVal val="0"/>
          <c:showCatName val="0"/>
          <c:showSerName val="0"/>
          <c:showPercent val="0"/>
          <c:showBubbleSize val="0"/>
        </c:dLbls>
        <c:gapWidth val="150"/>
        <c:shape val="box"/>
        <c:axId val="265665480"/>
        <c:axId val="265667440"/>
        <c:axId val="0"/>
      </c:bar3DChart>
      <c:catAx>
        <c:axId val="265665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419"/>
          </a:p>
        </c:txPr>
        <c:crossAx val="265667440"/>
        <c:crosses val="autoZero"/>
        <c:auto val="1"/>
        <c:lblAlgn val="ctr"/>
        <c:lblOffset val="100"/>
        <c:noMultiLvlLbl val="0"/>
      </c:catAx>
      <c:valAx>
        <c:axId val="265667440"/>
        <c:scaling>
          <c:orientation val="minMax"/>
        </c:scaling>
        <c:delete val="1"/>
        <c:axPos val="l"/>
        <c:numFmt formatCode="0%" sourceLinked="1"/>
        <c:majorTickMark val="out"/>
        <c:minorTickMark val="none"/>
        <c:tickLblPos val="nextTo"/>
        <c:crossAx val="2656654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3FE-4A4B-8BD6-575D53FA32F9}"/>
              </c:ext>
            </c:extLst>
          </c:dPt>
          <c:dPt>
            <c:idx val="1"/>
            <c:invertIfNegative val="0"/>
            <c:bubble3D val="0"/>
            <c:spPr>
              <a:solidFill>
                <a:srgbClr val="C00000"/>
              </a:solidFill>
            </c:spPr>
            <c:extLst>
              <c:ext xmlns:c16="http://schemas.microsoft.com/office/drawing/2014/chart" uri="{C3380CC4-5D6E-409C-BE32-E72D297353CC}">
                <c16:uniqueId val="{00000001-43FE-4A4B-8BD6-575D53FA32F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3FE-4A4B-8BD6-575D53FA32F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3FE-4A4B-8BD6-575D53FA32F9}"/>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43FE-4A4B-8BD6-575D53FA32F9}"/>
            </c:ext>
          </c:extLst>
        </c:ser>
        <c:dLbls>
          <c:showLegendKey val="0"/>
          <c:showVal val="0"/>
          <c:showCatName val="0"/>
          <c:showSerName val="0"/>
          <c:showPercent val="0"/>
          <c:showBubbleSize val="0"/>
        </c:dLbls>
        <c:gapWidth val="150"/>
        <c:shape val="box"/>
        <c:axId val="264382184"/>
        <c:axId val="264383752"/>
        <c:axId val="0"/>
      </c:bar3DChart>
      <c:catAx>
        <c:axId val="2643821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64383752"/>
        <c:crosses val="autoZero"/>
        <c:auto val="1"/>
        <c:lblAlgn val="ctr"/>
        <c:lblOffset val="100"/>
        <c:noMultiLvlLbl val="0"/>
      </c:catAx>
      <c:valAx>
        <c:axId val="264383752"/>
        <c:scaling>
          <c:orientation val="minMax"/>
        </c:scaling>
        <c:delete val="1"/>
        <c:axPos val="l"/>
        <c:numFmt formatCode="0%" sourceLinked="1"/>
        <c:majorTickMark val="out"/>
        <c:minorTickMark val="none"/>
        <c:tickLblPos val="nextTo"/>
        <c:crossAx val="2643821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BC-498E-AA9A-72E4C833859A}"/>
              </c:ext>
            </c:extLst>
          </c:dPt>
          <c:dPt>
            <c:idx val="1"/>
            <c:invertIfNegative val="0"/>
            <c:bubble3D val="0"/>
            <c:spPr>
              <a:solidFill>
                <a:srgbClr val="C00000"/>
              </a:solidFill>
            </c:spPr>
            <c:extLst>
              <c:ext xmlns:c16="http://schemas.microsoft.com/office/drawing/2014/chart" uri="{C3380CC4-5D6E-409C-BE32-E72D297353CC}">
                <c16:uniqueId val="{00000001-05BC-498E-AA9A-72E4C833859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BC-498E-AA9A-72E4C833859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BC-498E-AA9A-72E4C833859A}"/>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05BC-498E-AA9A-72E4C833859A}"/>
            </c:ext>
          </c:extLst>
        </c:ser>
        <c:dLbls>
          <c:showLegendKey val="0"/>
          <c:showVal val="0"/>
          <c:showCatName val="0"/>
          <c:showSerName val="0"/>
          <c:showPercent val="0"/>
          <c:showBubbleSize val="0"/>
        </c:dLbls>
        <c:gapWidth val="150"/>
        <c:shape val="box"/>
        <c:axId val="264386104"/>
        <c:axId val="264386496"/>
        <c:axId val="0"/>
      </c:bar3DChart>
      <c:catAx>
        <c:axId val="264386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64386496"/>
        <c:crosses val="autoZero"/>
        <c:auto val="1"/>
        <c:lblAlgn val="ctr"/>
        <c:lblOffset val="100"/>
        <c:noMultiLvlLbl val="0"/>
      </c:catAx>
      <c:valAx>
        <c:axId val="264386496"/>
        <c:scaling>
          <c:orientation val="minMax"/>
        </c:scaling>
        <c:delete val="1"/>
        <c:axPos val="l"/>
        <c:numFmt formatCode="0%" sourceLinked="1"/>
        <c:majorTickMark val="out"/>
        <c:minorTickMark val="none"/>
        <c:tickLblPos val="nextTo"/>
        <c:crossAx val="2643861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44" l="0.7000000000000004" r="0.7000000000000004" t="0.75000000000000044" header="0.30000000000000021" footer="0.3000000000000002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2017.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25B-4C54-ACE6-A5087DD4AF1B}"/>
              </c:ext>
            </c:extLst>
          </c:dPt>
          <c:dPt>
            <c:idx val="1"/>
            <c:invertIfNegative val="0"/>
            <c:bubble3D val="0"/>
            <c:spPr>
              <a:solidFill>
                <a:srgbClr val="C00000"/>
              </a:solidFill>
            </c:spPr>
            <c:extLst>
              <c:ext xmlns:c16="http://schemas.microsoft.com/office/drawing/2014/chart" uri="{C3380CC4-5D6E-409C-BE32-E72D297353CC}">
                <c16:uniqueId val="{00000001-D25B-4C54-ACE6-A5087DD4AF1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25B-4C54-ACE6-A5087DD4AF1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25B-4C54-ACE6-A5087DD4AF1B}"/>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4-D25B-4C54-ACE6-A5087DD4AF1B}"/>
            </c:ext>
          </c:extLst>
        </c:ser>
        <c:dLbls>
          <c:showLegendKey val="0"/>
          <c:showVal val="0"/>
          <c:showCatName val="0"/>
          <c:showSerName val="0"/>
          <c:showPercent val="0"/>
          <c:showBubbleSize val="0"/>
        </c:dLbls>
        <c:gapWidth val="150"/>
        <c:shape val="box"/>
        <c:axId val="264382576"/>
        <c:axId val="264381400"/>
        <c:axId val="0"/>
      </c:bar3DChart>
      <c:catAx>
        <c:axId val="2643825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64381400"/>
        <c:crosses val="autoZero"/>
        <c:auto val="1"/>
        <c:lblAlgn val="ctr"/>
        <c:lblOffset val="100"/>
        <c:noMultiLvlLbl val="0"/>
      </c:catAx>
      <c:valAx>
        <c:axId val="264381400"/>
        <c:scaling>
          <c:orientation val="minMax"/>
        </c:scaling>
        <c:delete val="1"/>
        <c:axPos val="l"/>
        <c:numFmt formatCode="0%" sourceLinked="1"/>
        <c:majorTickMark val="out"/>
        <c:minorTickMark val="none"/>
        <c:tickLblPos val="nextTo"/>
        <c:crossAx val="2643825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78" l="0.70000000000000062" r="0.70000000000000062" t="0.75000000000000078"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2015. Gestión Estrategica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6CA-4425-A5B6-1118788035B0}"/>
              </c:ext>
            </c:extLst>
          </c:dPt>
          <c:dPt>
            <c:idx val="1"/>
            <c:invertIfNegative val="0"/>
            <c:bubble3D val="0"/>
            <c:spPr>
              <a:solidFill>
                <a:srgbClr val="C00000"/>
              </a:solidFill>
            </c:spPr>
            <c:extLst>
              <c:ext xmlns:c16="http://schemas.microsoft.com/office/drawing/2014/chart" uri="{C3380CC4-5D6E-409C-BE32-E72D297353CC}">
                <c16:uniqueId val="{00000001-C6CA-4425-A5B6-1118788035B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6CA-4425-A5B6-1118788035B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6CA-4425-A5B6-1118788035B0}"/>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C6CA-4425-A5B6-1118788035B0}"/>
            </c:ext>
          </c:extLst>
        </c:ser>
        <c:dLbls>
          <c:showLegendKey val="0"/>
          <c:showVal val="0"/>
          <c:showCatName val="0"/>
          <c:showSerName val="0"/>
          <c:showPercent val="0"/>
          <c:showBubbleSize val="0"/>
        </c:dLbls>
        <c:gapWidth val="150"/>
        <c:shape val="box"/>
        <c:axId val="264387280"/>
        <c:axId val="264384144"/>
        <c:axId val="0"/>
      </c:bar3DChart>
      <c:catAx>
        <c:axId val="2643872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64384144"/>
        <c:crosses val="autoZero"/>
        <c:auto val="1"/>
        <c:lblAlgn val="ctr"/>
        <c:lblOffset val="100"/>
        <c:noMultiLvlLbl val="0"/>
      </c:catAx>
      <c:valAx>
        <c:axId val="264384144"/>
        <c:scaling>
          <c:orientation val="minMax"/>
        </c:scaling>
        <c:delete val="1"/>
        <c:axPos val="l"/>
        <c:numFmt formatCode="0%" sourceLinked="1"/>
        <c:majorTickMark val="out"/>
        <c:minorTickMark val="none"/>
        <c:tickLblPos val="nextTo"/>
        <c:crossAx val="2643872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44" l="0.7000000000000004" r="0.7000000000000004" t="0.75000000000000044" header="0.30000000000000021" footer="0.3000000000000002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2016. Gestión Estrategica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4B5-4F2A-9F19-43CFADD4684B}"/>
              </c:ext>
            </c:extLst>
          </c:dPt>
          <c:dPt>
            <c:idx val="1"/>
            <c:invertIfNegative val="0"/>
            <c:bubble3D val="0"/>
            <c:spPr>
              <a:solidFill>
                <a:srgbClr val="C00000"/>
              </a:solidFill>
            </c:spPr>
            <c:extLst>
              <c:ext xmlns:c16="http://schemas.microsoft.com/office/drawing/2014/chart" uri="{C3380CC4-5D6E-409C-BE32-E72D297353CC}">
                <c16:uniqueId val="{00000001-74B5-4F2A-9F19-43CFADD4684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4B5-4F2A-9F19-43CFADD4684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4B5-4F2A-9F19-43CFADD4684B}"/>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Directiva!$H$5:$K$5</c:f>
              <c:numCache>
                <c:formatCode>0%</c:formatCode>
                <c:ptCount val="4"/>
                <c:pt idx="0">
                  <c:v>0</c:v>
                </c:pt>
                <c:pt idx="1">
                  <c:v>0</c:v>
                </c:pt>
                <c:pt idx="2">
                  <c:v>1</c:v>
                </c:pt>
                <c:pt idx="3">
                  <c:v>0</c:v>
                </c:pt>
              </c:numCache>
            </c:numRef>
          </c:val>
          <c:extLst>
            <c:ext xmlns:c16="http://schemas.microsoft.com/office/drawing/2014/chart" uri="{C3380CC4-5D6E-409C-BE32-E72D297353CC}">
              <c16:uniqueId val="{00000004-74B5-4F2A-9F19-43CFADD4684B}"/>
            </c:ext>
          </c:extLst>
        </c:ser>
        <c:dLbls>
          <c:showLegendKey val="0"/>
          <c:showVal val="0"/>
          <c:showCatName val="0"/>
          <c:showSerName val="0"/>
          <c:showPercent val="0"/>
          <c:showBubbleSize val="0"/>
        </c:dLbls>
        <c:gapWidth val="150"/>
        <c:shape val="box"/>
        <c:axId val="264383360"/>
        <c:axId val="264382968"/>
        <c:axId val="0"/>
      </c:bar3DChart>
      <c:catAx>
        <c:axId val="2643833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64382968"/>
        <c:crosses val="autoZero"/>
        <c:auto val="1"/>
        <c:lblAlgn val="ctr"/>
        <c:lblOffset val="100"/>
        <c:noMultiLvlLbl val="0"/>
      </c:catAx>
      <c:valAx>
        <c:axId val="264382968"/>
        <c:scaling>
          <c:orientation val="minMax"/>
        </c:scaling>
        <c:delete val="1"/>
        <c:axPos val="l"/>
        <c:numFmt formatCode="0%" sourceLinked="1"/>
        <c:majorTickMark val="out"/>
        <c:minorTickMark val="none"/>
        <c:tickLblPos val="nextTo"/>
        <c:crossAx val="2643833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78" l="0.70000000000000062" r="0.70000000000000062" t="0.750000000000000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2017.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9CF-4823-8F09-0B24F5C13271}"/>
              </c:ext>
            </c:extLst>
          </c:dPt>
          <c:dPt>
            <c:idx val="1"/>
            <c:invertIfNegative val="0"/>
            <c:bubble3D val="0"/>
            <c:spPr>
              <a:solidFill>
                <a:srgbClr val="C00000"/>
              </a:solidFill>
            </c:spPr>
            <c:extLst>
              <c:ext xmlns:c16="http://schemas.microsoft.com/office/drawing/2014/chart" uri="{C3380CC4-5D6E-409C-BE32-E72D297353CC}">
                <c16:uniqueId val="{00000001-79CF-4823-8F09-0B24F5C132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9CF-4823-8F09-0B24F5C132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9CF-4823-8F09-0B24F5C13271}"/>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1</c:v>
                </c:pt>
                <c:pt idx="3">
                  <c:v>0</c:v>
                </c:pt>
              </c:numCache>
            </c:numRef>
          </c:val>
          <c:extLst>
            <c:ext xmlns:c16="http://schemas.microsoft.com/office/drawing/2014/chart" uri="{C3380CC4-5D6E-409C-BE32-E72D297353CC}">
              <c16:uniqueId val="{00000004-79CF-4823-8F09-0B24F5C13271}"/>
            </c:ext>
          </c:extLst>
        </c:ser>
        <c:dLbls>
          <c:showLegendKey val="0"/>
          <c:showVal val="0"/>
          <c:showCatName val="0"/>
          <c:showSerName val="0"/>
          <c:showPercent val="0"/>
          <c:showBubbleSize val="0"/>
        </c:dLbls>
        <c:gapWidth val="150"/>
        <c:shape val="box"/>
        <c:axId val="264385712"/>
        <c:axId val="264384536"/>
        <c:axId val="0"/>
      </c:bar3DChart>
      <c:catAx>
        <c:axId val="2643857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64384536"/>
        <c:crosses val="autoZero"/>
        <c:auto val="1"/>
        <c:lblAlgn val="ctr"/>
        <c:lblOffset val="100"/>
        <c:noMultiLvlLbl val="0"/>
      </c:catAx>
      <c:valAx>
        <c:axId val="264384536"/>
        <c:scaling>
          <c:orientation val="minMax"/>
        </c:scaling>
        <c:delete val="1"/>
        <c:axPos val="l"/>
        <c:numFmt formatCode="0%" sourceLinked="1"/>
        <c:majorTickMark val="out"/>
        <c:minorTickMark val="none"/>
        <c:tickLblPos val="nextTo"/>
        <c:crossAx val="2643857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 l="0.70000000000000062" r="0.70000000000000062" t="0.750000000000001"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2015. Gobierno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C27-4DCB-B251-545E334FB02A}"/>
              </c:ext>
            </c:extLst>
          </c:dPt>
          <c:dPt>
            <c:idx val="1"/>
            <c:invertIfNegative val="0"/>
            <c:bubble3D val="0"/>
            <c:spPr>
              <a:solidFill>
                <a:srgbClr val="C00000"/>
              </a:solidFill>
            </c:spPr>
            <c:extLst>
              <c:ext xmlns:c16="http://schemas.microsoft.com/office/drawing/2014/chart" uri="{C3380CC4-5D6E-409C-BE32-E72D297353CC}">
                <c16:uniqueId val="{00000001-BC27-4DCB-B251-545E334FB02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C27-4DCB-B251-545E334FB02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C27-4DCB-B251-545E334FB02A}"/>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Directiva!$C$6:$F$6</c:f>
              <c:numCache>
                <c:formatCode>0%</c:formatCode>
                <c:ptCount val="4"/>
                <c:pt idx="0">
                  <c:v>0.125</c:v>
                </c:pt>
                <c:pt idx="1">
                  <c:v>0</c:v>
                </c:pt>
                <c:pt idx="2">
                  <c:v>0.875</c:v>
                </c:pt>
                <c:pt idx="3">
                  <c:v>0</c:v>
                </c:pt>
              </c:numCache>
            </c:numRef>
          </c:val>
          <c:extLst>
            <c:ext xmlns:c16="http://schemas.microsoft.com/office/drawing/2014/chart" uri="{C3380CC4-5D6E-409C-BE32-E72D297353CC}">
              <c16:uniqueId val="{00000004-BC27-4DCB-B251-545E334FB02A}"/>
            </c:ext>
          </c:extLst>
        </c:ser>
        <c:dLbls>
          <c:showLegendKey val="0"/>
          <c:showVal val="0"/>
          <c:showCatName val="0"/>
          <c:showSerName val="0"/>
          <c:showPercent val="0"/>
          <c:showBubbleSize val="0"/>
        </c:dLbls>
        <c:gapWidth val="150"/>
        <c:shape val="box"/>
        <c:axId val="264384928"/>
        <c:axId val="280405152"/>
        <c:axId val="0"/>
      </c:bar3DChart>
      <c:catAx>
        <c:axId val="264384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0405152"/>
        <c:crosses val="autoZero"/>
        <c:auto val="1"/>
        <c:lblAlgn val="ctr"/>
        <c:lblOffset val="100"/>
        <c:noMultiLvlLbl val="0"/>
      </c:catAx>
      <c:valAx>
        <c:axId val="280405152"/>
        <c:scaling>
          <c:orientation val="minMax"/>
        </c:scaling>
        <c:delete val="1"/>
        <c:axPos val="l"/>
        <c:numFmt formatCode="0%" sourceLinked="1"/>
        <c:majorTickMark val="out"/>
        <c:minorTickMark val="none"/>
        <c:tickLblPos val="nextTo"/>
        <c:crossAx val="2643849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44" l="0.7000000000000004" r="0.7000000000000004" t="0.75000000000000044" header="0.30000000000000021" footer="0.3000000000000002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2016. Gobierno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67A-4DA4-8A92-88378631134C}"/>
              </c:ext>
            </c:extLst>
          </c:dPt>
          <c:dPt>
            <c:idx val="1"/>
            <c:invertIfNegative val="0"/>
            <c:bubble3D val="0"/>
            <c:spPr>
              <a:solidFill>
                <a:srgbClr val="C00000"/>
              </a:solidFill>
            </c:spPr>
            <c:extLst>
              <c:ext xmlns:c16="http://schemas.microsoft.com/office/drawing/2014/chart" uri="{C3380CC4-5D6E-409C-BE32-E72D297353CC}">
                <c16:uniqueId val="{00000001-C67A-4DA4-8A92-8837863113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67A-4DA4-8A92-8837863113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67A-4DA4-8A92-88378631134C}"/>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Directiva!$H$6:$K$6</c:f>
              <c:numCache>
                <c:formatCode>0%</c:formatCode>
                <c:ptCount val="4"/>
                <c:pt idx="0">
                  <c:v>0</c:v>
                </c:pt>
                <c:pt idx="1">
                  <c:v>0.125</c:v>
                </c:pt>
                <c:pt idx="2">
                  <c:v>0</c:v>
                </c:pt>
                <c:pt idx="3">
                  <c:v>0</c:v>
                </c:pt>
              </c:numCache>
            </c:numRef>
          </c:val>
          <c:extLst>
            <c:ext xmlns:c16="http://schemas.microsoft.com/office/drawing/2014/chart" uri="{C3380CC4-5D6E-409C-BE32-E72D297353CC}">
              <c16:uniqueId val="{00000004-C67A-4DA4-8A92-88378631134C}"/>
            </c:ext>
          </c:extLst>
        </c:ser>
        <c:dLbls>
          <c:showLegendKey val="0"/>
          <c:showVal val="0"/>
          <c:showCatName val="0"/>
          <c:showSerName val="0"/>
          <c:showPercent val="0"/>
          <c:showBubbleSize val="0"/>
        </c:dLbls>
        <c:gapWidth val="150"/>
        <c:shape val="box"/>
        <c:axId val="280403192"/>
        <c:axId val="280406720"/>
        <c:axId val="0"/>
      </c:bar3DChart>
      <c:catAx>
        <c:axId val="2804031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0406720"/>
        <c:crosses val="autoZero"/>
        <c:auto val="1"/>
        <c:lblAlgn val="ctr"/>
        <c:lblOffset val="100"/>
        <c:noMultiLvlLbl val="0"/>
      </c:catAx>
      <c:valAx>
        <c:axId val="280406720"/>
        <c:scaling>
          <c:orientation val="minMax"/>
        </c:scaling>
        <c:delete val="1"/>
        <c:axPos val="l"/>
        <c:numFmt formatCode="0%" sourceLinked="1"/>
        <c:majorTickMark val="out"/>
        <c:minorTickMark val="none"/>
        <c:tickLblPos val="nextTo"/>
        <c:crossAx val="2804031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78" l="0.70000000000000062" r="0.70000000000000062" t="0.750000000000000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2017.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9E9-437C-AE23-F74ACC754B5A}"/>
              </c:ext>
            </c:extLst>
          </c:dPt>
          <c:dPt>
            <c:idx val="1"/>
            <c:invertIfNegative val="0"/>
            <c:bubble3D val="0"/>
            <c:spPr>
              <a:solidFill>
                <a:srgbClr val="C00000"/>
              </a:solidFill>
            </c:spPr>
            <c:extLst>
              <c:ext xmlns:c16="http://schemas.microsoft.com/office/drawing/2014/chart" uri="{C3380CC4-5D6E-409C-BE32-E72D297353CC}">
                <c16:uniqueId val="{00000001-69E9-437C-AE23-F74ACC754B5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9E9-437C-AE23-F74ACC754B5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9E9-437C-AE23-F74ACC754B5A}"/>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0.125</c:v>
                </c:pt>
                <c:pt idx="2">
                  <c:v>0.875</c:v>
                </c:pt>
                <c:pt idx="3">
                  <c:v>0</c:v>
                </c:pt>
              </c:numCache>
            </c:numRef>
          </c:val>
          <c:extLst>
            <c:ext xmlns:c16="http://schemas.microsoft.com/office/drawing/2014/chart" uri="{C3380CC4-5D6E-409C-BE32-E72D297353CC}">
              <c16:uniqueId val="{00000004-69E9-437C-AE23-F74ACC754B5A}"/>
            </c:ext>
          </c:extLst>
        </c:ser>
        <c:dLbls>
          <c:showLegendKey val="0"/>
          <c:showVal val="0"/>
          <c:showCatName val="0"/>
          <c:showSerName val="0"/>
          <c:showPercent val="0"/>
          <c:showBubbleSize val="0"/>
        </c:dLbls>
        <c:gapWidth val="150"/>
        <c:shape val="box"/>
        <c:axId val="280407112"/>
        <c:axId val="280407504"/>
        <c:axId val="0"/>
      </c:bar3DChart>
      <c:catAx>
        <c:axId val="2804071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0407504"/>
        <c:crosses val="autoZero"/>
        <c:auto val="1"/>
        <c:lblAlgn val="ctr"/>
        <c:lblOffset val="100"/>
        <c:noMultiLvlLbl val="0"/>
      </c:catAx>
      <c:valAx>
        <c:axId val="280407504"/>
        <c:scaling>
          <c:orientation val="minMax"/>
        </c:scaling>
        <c:delete val="1"/>
        <c:axPos val="l"/>
        <c:numFmt formatCode="0%" sourceLinked="1"/>
        <c:majorTickMark val="out"/>
        <c:minorTickMark val="none"/>
        <c:tickLblPos val="nextTo"/>
        <c:crossAx val="2804071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 l="0.70000000000000062" r="0.70000000000000062" t="0.750000000000001"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2019</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EB-4725-BDE8-945230C501F1}"/>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EB-4725-BDE8-945230C501F1}"/>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EB-4725-BDE8-945230C501F1}"/>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3-02EB-4725-BDE8-945230C501F1}"/>
            </c:ext>
          </c:extLst>
        </c:ser>
        <c:ser>
          <c:idx val="0"/>
          <c:order val="1"/>
          <c:tx>
            <c:strRef>
              <c:f>Directiva!$H$2</c:f>
              <c:strCache>
                <c:ptCount val="1"/>
                <c:pt idx="0">
                  <c:v>2020</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EB-4725-BDE8-945230C501F1}"/>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5-02EB-4725-BDE8-945230C501F1}"/>
            </c:ext>
          </c:extLst>
        </c:ser>
        <c:ser>
          <c:idx val="1"/>
          <c:order val="2"/>
          <c:tx>
            <c:strRef>
              <c:f>Directiva!$M$2</c:f>
              <c:strCache>
                <c:ptCount val="1"/>
                <c:pt idx="0">
                  <c:v>2021</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EB-4725-BDE8-945230C501F1}"/>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EB-4725-BDE8-945230C501F1}"/>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EB-4725-BDE8-945230C501F1}"/>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EB-4725-BDE8-945230C501F1}"/>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0A-02EB-4725-BDE8-945230C501F1}"/>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2EB-4725-BDE8-945230C501F1}"/>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2EB-4725-BDE8-945230C501F1}"/>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EB-4725-BDE8-945230C501F1}"/>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E-02EB-4725-BDE8-945230C501F1}"/>
            </c:ext>
          </c:extLst>
        </c:ser>
        <c:dLbls>
          <c:showLegendKey val="0"/>
          <c:showVal val="0"/>
          <c:showCatName val="0"/>
          <c:showSerName val="0"/>
          <c:showPercent val="0"/>
          <c:showBubbleSize val="0"/>
        </c:dLbls>
        <c:smooth val="0"/>
        <c:axId val="280408288"/>
        <c:axId val="280408680"/>
      </c:lineChart>
      <c:catAx>
        <c:axId val="280408288"/>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419"/>
          </a:p>
        </c:txPr>
        <c:crossAx val="280408680"/>
        <c:crosses val="autoZero"/>
        <c:auto val="1"/>
        <c:lblAlgn val="ctr"/>
        <c:lblOffset val="100"/>
        <c:noMultiLvlLbl val="0"/>
      </c:catAx>
      <c:valAx>
        <c:axId val="280408680"/>
        <c:scaling>
          <c:orientation val="minMax"/>
        </c:scaling>
        <c:delete val="1"/>
        <c:axPos val="l"/>
        <c:numFmt formatCode="0%" sourceLinked="1"/>
        <c:majorTickMark val="out"/>
        <c:minorTickMark val="none"/>
        <c:tickLblPos val="nextTo"/>
        <c:crossAx val="280408288"/>
        <c:crosses val="autoZero"/>
        <c:crossBetween val="between"/>
      </c:valAx>
    </c:plotArea>
    <c:legend>
      <c:legendPos val="r"/>
      <c:layout>
        <c:manualLayout>
          <c:xMode val="edge"/>
          <c:yMode val="edge"/>
          <c:x val="0.17618849124604657"/>
          <c:y val="0.90108941596511694"/>
          <c:w val="0.64765584282111566"/>
          <c:h val="7.7741047651892436E-2"/>
        </c:manualLayout>
      </c:layout>
      <c:overlay val="0"/>
      <c:txPr>
        <a:bodyPr/>
        <a:lstStyle/>
        <a:p>
          <a:pPr>
            <a:defRPr sz="920" b="0" i="0" u="none" strike="noStrike" baseline="0">
              <a:solidFill>
                <a:srgbClr val="000000"/>
              </a:solidFill>
              <a:latin typeface="Calibri"/>
              <a:ea typeface="Calibri"/>
              <a:cs typeface="Calibri"/>
            </a:defRPr>
          </a:pPr>
          <a:endParaRPr lang="es-419"/>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0-BEC3-4DBC-BA7D-28869D9A029D}"/>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1-BEC3-4DBC-BA7D-28869D9A029D}"/>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176C-4169-8E45-C82B2976EAFB}"/>
            </c:ext>
          </c:extLst>
        </c:ser>
        <c:ser>
          <c:idx val="0"/>
          <c:order val="1"/>
          <c:tx>
            <c:strRef>
              <c:f>Directiva!$H$2</c:f>
              <c:strCache>
                <c:ptCount val="1"/>
                <c:pt idx="0">
                  <c:v>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2-BEC3-4DBC-BA7D-28869D9A029D}"/>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3-BEC3-4DBC-BA7D-28869D9A029D}"/>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4-BEC3-4DBC-BA7D-28869D9A029D}"/>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5-BEC3-4DBC-BA7D-28869D9A029D}"/>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176C-4169-8E45-C82B2976EAFB}"/>
            </c:ext>
          </c:extLst>
        </c:ser>
        <c:ser>
          <c:idx val="1"/>
          <c:order val="2"/>
          <c:tx>
            <c:strRef>
              <c:f>Directiva!$M$2</c:f>
              <c:strCache>
                <c:ptCount val="1"/>
                <c:pt idx="0">
                  <c:v>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6-BEC3-4DBC-BA7D-28869D9A029D}"/>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7-BEC3-4DBC-BA7D-28869D9A029D}"/>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8-BEC3-4DBC-BA7D-28869D9A029D}"/>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9-BEC3-4DBC-BA7D-28869D9A029D}"/>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C-176C-4169-8E45-C82B2976EAFB}"/>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76C-4169-8E45-C82B2976EAFB}"/>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76C-4169-8E45-C82B2976EAFB}"/>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76C-4169-8E45-C82B2976EAFB}"/>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76C-4169-8E45-C82B2976EAFB}"/>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11-176C-4169-8E45-C82B2976EAFB}"/>
            </c:ext>
          </c:extLst>
        </c:ser>
        <c:dLbls>
          <c:showLegendKey val="0"/>
          <c:showVal val="0"/>
          <c:showCatName val="0"/>
          <c:showSerName val="0"/>
          <c:showPercent val="0"/>
          <c:showBubbleSize val="0"/>
        </c:dLbls>
        <c:smooth val="0"/>
        <c:axId val="280410640"/>
        <c:axId val="280403976"/>
      </c:lineChart>
      <c:catAx>
        <c:axId val="2804106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419"/>
          </a:p>
        </c:txPr>
        <c:crossAx val="280403976"/>
        <c:crosses val="autoZero"/>
        <c:auto val="1"/>
        <c:lblAlgn val="ctr"/>
        <c:lblOffset val="100"/>
        <c:noMultiLvlLbl val="0"/>
      </c:catAx>
      <c:valAx>
        <c:axId val="280403976"/>
        <c:scaling>
          <c:orientation val="minMax"/>
        </c:scaling>
        <c:delete val="1"/>
        <c:axPos val="l"/>
        <c:numFmt formatCode="0%" sourceLinked="1"/>
        <c:majorTickMark val="out"/>
        <c:minorTickMark val="none"/>
        <c:tickLblPos val="nextTo"/>
        <c:crossAx val="280410640"/>
        <c:crosses val="autoZero"/>
        <c:crossBetween val="between"/>
      </c:valAx>
    </c:plotArea>
    <c:legend>
      <c:legendPos val="r"/>
      <c:layout>
        <c:manualLayout>
          <c:xMode val="edge"/>
          <c:yMode val="edge"/>
          <c:x val="9.6251120217747663E-2"/>
          <c:y val="0.8732663368278708"/>
          <c:w val="0.81079333471560322"/>
          <c:h val="9.8594586416049929E-2"/>
        </c:manualLayout>
      </c:layout>
      <c:overlay val="0"/>
      <c:txPr>
        <a:bodyPr/>
        <a:lstStyle/>
        <a:p>
          <a:pPr>
            <a:defRPr sz="1280" b="1" i="0" u="none" strike="noStrike" baseline="0">
              <a:solidFill>
                <a:srgbClr val="000000"/>
              </a:solidFill>
              <a:latin typeface="Calibri"/>
              <a:ea typeface="Calibri"/>
              <a:cs typeface="Calibri"/>
            </a:defRPr>
          </a:pPr>
          <a:endParaRPr lang="es-419"/>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22" l="0.70000000000000018" r="0.70000000000000018" t="0.75000000000000022" header="0.3000000000000001" footer="0.30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0C-4A1B-A680-7D1540B2C800}"/>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0C-4A1B-A680-7D1540B2C800}"/>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0.125</c:v>
                </c:pt>
                <c:pt idx="1">
                  <c:v>0</c:v>
                </c:pt>
                <c:pt idx="2">
                  <c:v>0.875</c:v>
                </c:pt>
                <c:pt idx="3">
                  <c:v>0</c:v>
                </c:pt>
              </c:numCache>
            </c:numRef>
          </c:val>
          <c:smooth val="0"/>
          <c:extLst>
            <c:ext xmlns:c16="http://schemas.microsoft.com/office/drawing/2014/chart" uri="{C3380CC4-5D6E-409C-BE32-E72D297353CC}">
              <c16:uniqueId val="{00000002-C60C-4A1B-A680-7D1540B2C800}"/>
            </c:ext>
          </c:extLst>
        </c:ser>
        <c:ser>
          <c:idx val="0"/>
          <c:order val="1"/>
          <c:tx>
            <c:strRef>
              <c:f>Directiva!$H$2</c:f>
              <c:strCache>
                <c:ptCount val="1"/>
                <c:pt idx="0">
                  <c:v>2020</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0C-4A1B-A680-7D1540B2C80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0C-4A1B-A680-7D1540B2C800}"/>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0C-4A1B-A680-7D1540B2C800}"/>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60C-4A1B-A680-7D1540B2C800}"/>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0.125</c:v>
                </c:pt>
                <c:pt idx="2">
                  <c:v>0</c:v>
                </c:pt>
                <c:pt idx="3">
                  <c:v>0</c:v>
                </c:pt>
              </c:numCache>
            </c:numRef>
          </c:val>
          <c:smooth val="0"/>
          <c:extLst>
            <c:ext xmlns:c16="http://schemas.microsoft.com/office/drawing/2014/chart" uri="{C3380CC4-5D6E-409C-BE32-E72D297353CC}">
              <c16:uniqueId val="{00000007-C60C-4A1B-A680-7D1540B2C800}"/>
            </c:ext>
          </c:extLst>
        </c:ser>
        <c:ser>
          <c:idx val="1"/>
          <c:order val="2"/>
          <c:tx>
            <c:strRef>
              <c:f>Directiva!$M$2</c:f>
              <c:strCache>
                <c:ptCount val="1"/>
                <c:pt idx="0">
                  <c:v>2021</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60C-4A1B-A680-7D1540B2C80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60C-4A1B-A680-7D1540B2C80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60C-4A1B-A680-7D1540B2C800}"/>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60C-4A1B-A680-7D1540B2C800}"/>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0.125</c:v>
                </c:pt>
                <c:pt idx="2">
                  <c:v>0.875</c:v>
                </c:pt>
                <c:pt idx="3">
                  <c:v>0</c:v>
                </c:pt>
              </c:numCache>
            </c:numRef>
          </c:val>
          <c:smooth val="0"/>
          <c:extLst>
            <c:ext xmlns:c16="http://schemas.microsoft.com/office/drawing/2014/chart" uri="{C3380CC4-5D6E-409C-BE32-E72D297353CC}">
              <c16:uniqueId val="{0000000C-C60C-4A1B-A680-7D1540B2C800}"/>
            </c:ext>
          </c:extLst>
        </c:ser>
        <c:ser>
          <c:idx val="3"/>
          <c:order val="3"/>
          <c:tx>
            <c:v>AÑO 4</c:v>
          </c:tx>
          <c:marker>
            <c:symbol val="none"/>
          </c:marker>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0.375</c:v>
                </c:pt>
                <c:pt idx="2">
                  <c:v>0.625</c:v>
                </c:pt>
                <c:pt idx="3">
                  <c:v>0</c:v>
                </c:pt>
              </c:numCache>
            </c:numRef>
          </c:val>
          <c:smooth val="0"/>
          <c:extLst>
            <c:ext xmlns:c16="http://schemas.microsoft.com/office/drawing/2014/chart" uri="{C3380CC4-5D6E-409C-BE32-E72D297353CC}">
              <c16:uniqueId val="{0000000D-C60C-4A1B-A680-7D1540B2C800}"/>
            </c:ext>
          </c:extLst>
        </c:ser>
        <c:dLbls>
          <c:showLegendKey val="0"/>
          <c:showVal val="0"/>
          <c:showCatName val="0"/>
          <c:showSerName val="0"/>
          <c:showPercent val="0"/>
          <c:showBubbleSize val="0"/>
        </c:dLbls>
        <c:smooth val="0"/>
        <c:axId val="280406328"/>
        <c:axId val="280404760"/>
      </c:lineChart>
      <c:catAx>
        <c:axId val="2804063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419"/>
          </a:p>
        </c:txPr>
        <c:crossAx val="280404760"/>
        <c:crosses val="autoZero"/>
        <c:auto val="1"/>
        <c:lblAlgn val="ctr"/>
        <c:lblOffset val="100"/>
        <c:noMultiLvlLbl val="0"/>
      </c:catAx>
      <c:valAx>
        <c:axId val="280404760"/>
        <c:scaling>
          <c:orientation val="minMax"/>
        </c:scaling>
        <c:delete val="1"/>
        <c:axPos val="l"/>
        <c:numFmt formatCode="0%" sourceLinked="1"/>
        <c:majorTickMark val="out"/>
        <c:minorTickMark val="none"/>
        <c:tickLblPos val="nextTo"/>
        <c:crossAx val="280406328"/>
        <c:crosses val="autoZero"/>
        <c:crossBetween val="between"/>
      </c:valAx>
    </c:plotArea>
    <c:legend>
      <c:legendPos val="r"/>
      <c:layout>
        <c:manualLayout>
          <c:xMode val="edge"/>
          <c:yMode val="edge"/>
          <c:x val="0.12235311892086567"/>
          <c:y val="0.87281994409170149"/>
          <c:w val="0.76185208714725694"/>
          <c:h val="9.8943151556954018E-2"/>
        </c:manualLayout>
      </c:layout>
      <c:overlay val="0"/>
      <c:txPr>
        <a:bodyPr/>
        <a:lstStyle/>
        <a:p>
          <a:pPr>
            <a:defRPr sz="1280" b="1" i="0" u="none" strike="noStrike" baseline="0">
              <a:solidFill>
                <a:srgbClr val="000000"/>
              </a:solidFill>
              <a:latin typeface="Calibri"/>
              <a:ea typeface="Calibri"/>
              <a:cs typeface="Calibri"/>
            </a:defRPr>
          </a:pPr>
          <a:endParaRPr lang="es-419"/>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44" l="0.7000000000000004" r="0.7000000000000004" t="0.75000000000000044" header="0.30000000000000021" footer="0.3000000000000002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2015. Cultura Institucional</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9D8-45C1-908B-2B8D1168B69B}"/>
              </c:ext>
            </c:extLst>
          </c:dPt>
          <c:dPt>
            <c:idx val="1"/>
            <c:invertIfNegative val="0"/>
            <c:bubble3D val="0"/>
            <c:spPr>
              <a:solidFill>
                <a:srgbClr val="C00000"/>
              </a:solidFill>
            </c:spPr>
            <c:extLst>
              <c:ext xmlns:c16="http://schemas.microsoft.com/office/drawing/2014/chart" uri="{C3380CC4-5D6E-409C-BE32-E72D297353CC}">
                <c16:uniqueId val="{00000001-B9D8-45C1-908B-2B8D1168B6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9D8-45C1-908B-2B8D1168B6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9D8-45C1-908B-2B8D1168B69B}"/>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Directiva!$C$7:$F$7</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B9D8-45C1-908B-2B8D1168B69B}"/>
            </c:ext>
          </c:extLst>
        </c:ser>
        <c:dLbls>
          <c:showLegendKey val="0"/>
          <c:showVal val="0"/>
          <c:showCatName val="0"/>
          <c:showSerName val="0"/>
          <c:showPercent val="0"/>
          <c:showBubbleSize val="0"/>
        </c:dLbls>
        <c:gapWidth val="150"/>
        <c:shape val="box"/>
        <c:axId val="280409072"/>
        <c:axId val="280409464"/>
        <c:axId val="0"/>
      </c:bar3DChart>
      <c:catAx>
        <c:axId val="2804090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0409464"/>
        <c:crosses val="autoZero"/>
        <c:auto val="1"/>
        <c:lblAlgn val="ctr"/>
        <c:lblOffset val="100"/>
        <c:noMultiLvlLbl val="0"/>
      </c:catAx>
      <c:valAx>
        <c:axId val="280409464"/>
        <c:scaling>
          <c:orientation val="minMax"/>
        </c:scaling>
        <c:delete val="1"/>
        <c:axPos val="l"/>
        <c:numFmt formatCode="0%" sourceLinked="1"/>
        <c:majorTickMark val="out"/>
        <c:minorTickMark val="none"/>
        <c:tickLblPos val="nextTo"/>
        <c:crossAx val="28040907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78" l="0.70000000000000062" r="0.70000000000000062" t="0.750000000000000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2016. Cultura Institucional</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117-458B-B663-5A9C68941F5E}"/>
              </c:ext>
            </c:extLst>
          </c:dPt>
          <c:dPt>
            <c:idx val="1"/>
            <c:invertIfNegative val="0"/>
            <c:bubble3D val="0"/>
            <c:spPr>
              <a:solidFill>
                <a:srgbClr val="C00000"/>
              </a:solidFill>
            </c:spPr>
            <c:extLst>
              <c:ext xmlns:c16="http://schemas.microsoft.com/office/drawing/2014/chart" uri="{C3380CC4-5D6E-409C-BE32-E72D297353CC}">
                <c16:uniqueId val="{00000001-6117-458B-B663-5A9C68941F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17-458B-B663-5A9C68941F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17-458B-B663-5A9C68941F5E}"/>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Directiva!$H$7:$K$7</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6117-458B-B663-5A9C68941F5E}"/>
            </c:ext>
          </c:extLst>
        </c:ser>
        <c:dLbls>
          <c:showLegendKey val="0"/>
          <c:showVal val="0"/>
          <c:showCatName val="0"/>
          <c:showSerName val="0"/>
          <c:showPercent val="0"/>
          <c:showBubbleSize val="0"/>
        </c:dLbls>
        <c:gapWidth val="150"/>
        <c:shape val="box"/>
        <c:axId val="281259408"/>
        <c:axId val="281257840"/>
        <c:axId val="0"/>
      </c:bar3DChart>
      <c:catAx>
        <c:axId val="2812594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1257840"/>
        <c:crosses val="autoZero"/>
        <c:auto val="1"/>
        <c:lblAlgn val="ctr"/>
        <c:lblOffset val="100"/>
        <c:noMultiLvlLbl val="0"/>
      </c:catAx>
      <c:valAx>
        <c:axId val="281257840"/>
        <c:scaling>
          <c:orientation val="minMax"/>
        </c:scaling>
        <c:delete val="1"/>
        <c:axPos val="l"/>
        <c:numFmt formatCode="0%" sourceLinked="1"/>
        <c:majorTickMark val="out"/>
        <c:minorTickMark val="none"/>
        <c:tickLblPos val="nextTo"/>
        <c:crossAx val="2812594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 l="0.70000000000000062" r="0.70000000000000062" t="0.750000000000001"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2017. Cultura Institucional</a:t>
            </a:r>
          </a:p>
        </c:rich>
      </c:tx>
      <c:layout>
        <c:manualLayout>
          <c:xMode val="edge"/>
          <c:yMode val="edge"/>
          <c:x val="0.1484131264413866"/>
          <c:y val="2.829344425167193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936-4C21-8D61-DA026639B2EC}"/>
              </c:ext>
            </c:extLst>
          </c:dPt>
          <c:dPt>
            <c:idx val="1"/>
            <c:invertIfNegative val="0"/>
            <c:bubble3D val="0"/>
            <c:spPr>
              <a:solidFill>
                <a:srgbClr val="C00000"/>
              </a:solidFill>
            </c:spPr>
            <c:extLst>
              <c:ext xmlns:c16="http://schemas.microsoft.com/office/drawing/2014/chart" uri="{C3380CC4-5D6E-409C-BE32-E72D297353CC}">
                <c16:uniqueId val="{00000001-C936-4C21-8D61-DA026639B2E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936-4C21-8D61-DA026639B2E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936-4C21-8D61-DA026639B2EC}"/>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1</c:v>
                </c:pt>
                <c:pt idx="2">
                  <c:v>0</c:v>
                </c:pt>
                <c:pt idx="3">
                  <c:v>0</c:v>
                </c:pt>
              </c:numCache>
            </c:numRef>
          </c:val>
          <c:extLst>
            <c:ext xmlns:c16="http://schemas.microsoft.com/office/drawing/2014/chart" uri="{C3380CC4-5D6E-409C-BE32-E72D297353CC}">
              <c16:uniqueId val="{00000004-C936-4C21-8D61-DA026639B2EC}"/>
            </c:ext>
          </c:extLst>
        </c:ser>
        <c:dLbls>
          <c:showLegendKey val="0"/>
          <c:showVal val="0"/>
          <c:showCatName val="0"/>
          <c:showSerName val="0"/>
          <c:showPercent val="0"/>
          <c:showBubbleSize val="0"/>
        </c:dLbls>
        <c:gapWidth val="150"/>
        <c:shape val="box"/>
        <c:axId val="281256664"/>
        <c:axId val="281254704"/>
        <c:axId val="0"/>
      </c:bar3DChart>
      <c:catAx>
        <c:axId val="2812566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1254704"/>
        <c:crosses val="autoZero"/>
        <c:auto val="1"/>
        <c:lblAlgn val="ctr"/>
        <c:lblOffset val="100"/>
        <c:noMultiLvlLbl val="0"/>
      </c:catAx>
      <c:valAx>
        <c:axId val="281254704"/>
        <c:scaling>
          <c:orientation val="minMax"/>
        </c:scaling>
        <c:delete val="1"/>
        <c:axPos val="l"/>
        <c:numFmt formatCode="0%" sourceLinked="1"/>
        <c:majorTickMark val="out"/>
        <c:minorTickMark val="none"/>
        <c:tickLblPos val="nextTo"/>
        <c:crossAx val="2812566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22" l="0.70000000000000062" r="0.70000000000000062" t="0.7500000000000012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2D-45BC-A995-4CFB31E52585}"/>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2D-45BC-A995-4CFB31E52585}"/>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2-E12D-45BC-A995-4CFB31E52585}"/>
            </c:ext>
          </c:extLst>
        </c:ser>
        <c:ser>
          <c:idx val="0"/>
          <c:order val="1"/>
          <c:tx>
            <c:strRef>
              <c:f>Directiva!$H$2</c:f>
              <c:strCache>
                <c:ptCount val="1"/>
                <c:pt idx="0">
                  <c:v>2020</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2D-45BC-A995-4CFB31E52585}"/>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2D-45BC-A995-4CFB31E52585}"/>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2D-45BC-A995-4CFB31E52585}"/>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2D-45BC-A995-4CFB31E52585}"/>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7-E12D-45BC-A995-4CFB31E52585}"/>
            </c:ext>
          </c:extLst>
        </c:ser>
        <c:ser>
          <c:idx val="1"/>
          <c:order val="2"/>
          <c:tx>
            <c:strRef>
              <c:f>Directiva!$M$2</c:f>
              <c:strCache>
                <c:ptCount val="1"/>
                <c:pt idx="0">
                  <c:v>2021</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2D-45BC-A995-4CFB31E52585}"/>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12D-45BC-A995-4CFB31E52585}"/>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2D-45BC-A995-4CFB31E52585}"/>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12D-45BC-A995-4CFB31E52585}"/>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C-E12D-45BC-A995-4CFB31E52585}"/>
            </c:ext>
          </c:extLst>
        </c:ser>
        <c:ser>
          <c:idx val="3"/>
          <c:order val="3"/>
          <c:tx>
            <c:v>AÑO 2014</c:v>
          </c:tx>
          <c:marker>
            <c:symbol val="none"/>
          </c:marker>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D-E12D-45BC-A995-4CFB31E52585}"/>
            </c:ext>
          </c:extLst>
        </c:ser>
        <c:dLbls>
          <c:showLegendKey val="0"/>
          <c:showVal val="0"/>
          <c:showCatName val="0"/>
          <c:showSerName val="0"/>
          <c:showPercent val="0"/>
          <c:showBubbleSize val="0"/>
        </c:dLbls>
        <c:smooth val="0"/>
        <c:axId val="281256272"/>
        <c:axId val="281257056"/>
      </c:lineChart>
      <c:catAx>
        <c:axId val="2812562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419"/>
          </a:p>
        </c:txPr>
        <c:crossAx val="281257056"/>
        <c:crosses val="autoZero"/>
        <c:auto val="1"/>
        <c:lblAlgn val="ctr"/>
        <c:lblOffset val="100"/>
        <c:noMultiLvlLbl val="0"/>
      </c:catAx>
      <c:valAx>
        <c:axId val="281257056"/>
        <c:scaling>
          <c:orientation val="minMax"/>
        </c:scaling>
        <c:delete val="1"/>
        <c:axPos val="l"/>
        <c:numFmt formatCode="0%" sourceLinked="1"/>
        <c:majorTickMark val="out"/>
        <c:minorTickMark val="none"/>
        <c:tickLblPos val="nextTo"/>
        <c:crossAx val="281256272"/>
        <c:crosses val="autoZero"/>
        <c:crossBetween val="between"/>
      </c:valAx>
    </c:plotArea>
    <c:legend>
      <c:legendPos val="r"/>
      <c:layout>
        <c:manualLayout>
          <c:xMode val="edge"/>
          <c:yMode val="edge"/>
          <c:x val="9.6251120217747663E-2"/>
          <c:y val="0.8732663368278708"/>
          <c:w val="0.81079333471560322"/>
          <c:h val="9.8594586416049929E-2"/>
        </c:manualLayout>
      </c:layout>
      <c:overlay val="0"/>
      <c:txPr>
        <a:bodyPr/>
        <a:lstStyle/>
        <a:p>
          <a:pPr>
            <a:defRPr sz="1280" b="1" i="0" u="none" strike="noStrike" baseline="0">
              <a:solidFill>
                <a:srgbClr val="000000"/>
              </a:solidFill>
              <a:latin typeface="Calibri"/>
              <a:ea typeface="Calibri"/>
              <a:cs typeface="Calibri"/>
            </a:defRPr>
          </a:pPr>
          <a:endParaRPr lang="es-419"/>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78" l="0.70000000000000062" r="0.70000000000000062" t="0.750000000000000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2015. Clima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9B1-49AF-9506-C52F89CF642C}"/>
              </c:ext>
            </c:extLst>
          </c:dPt>
          <c:dPt>
            <c:idx val="1"/>
            <c:invertIfNegative val="0"/>
            <c:bubble3D val="0"/>
            <c:spPr>
              <a:solidFill>
                <a:srgbClr val="C00000"/>
              </a:solidFill>
            </c:spPr>
            <c:extLst>
              <c:ext xmlns:c16="http://schemas.microsoft.com/office/drawing/2014/chart" uri="{C3380CC4-5D6E-409C-BE32-E72D297353CC}">
                <c16:uniqueId val="{00000001-29B1-49AF-9506-C52F89CF642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9B1-49AF-9506-C52F89CF642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9B1-49AF-9506-C52F89CF642C}"/>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Directiva!$C$8:$F$8</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4-29B1-49AF-9506-C52F89CF642C}"/>
            </c:ext>
          </c:extLst>
        </c:ser>
        <c:dLbls>
          <c:showLegendKey val="0"/>
          <c:showVal val="0"/>
          <c:showCatName val="0"/>
          <c:showSerName val="0"/>
          <c:showPercent val="0"/>
          <c:showBubbleSize val="0"/>
        </c:dLbls>
        <c:gapWidth val="150"/>
        <c:shape val="box"/>
        <c:axId val="281255880"/>
        <c:axId val="281257448"/>
        <c:axId val="0"/>
      </c:bar3DChart>
      <c:catAx>
        <c:axId val="281255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1257448"/>
        <c:crosses val="autoZero"/>
        <c:auto val="1"/>
        <c:lblAlgn val="ctr"/>
        <c:lblOffset val="100"/>
        <c:noMultiLvlLbl val="0"/>
      </c:catAx>
      <c:valAx>
        <c:axId val="281257448"/>
        <c:scaling>
          <c:orientation val="minMax"/>
        </c:scaling>
        <c:delete val="1"/>
        <c:axPos val="l"/>
        <c:numFmt formatCode="0%" sourceLinked="1"/>
        <c:majorTickMark val="out"/>
        <c:minorTickMark val="none"/>
        <c:tickLblPos val="nextTo"/>
        <c:crossAx val="2812558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 l="0.70000000000000062" r="0.70000000000000062" t="0.750000000000001"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2016. Clima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E2B-482C-891A-F9E6A0DFA6A3}"/>
              </c:ext>
            </c:extLst>
          </c:dPt>
          <c:dPt>
            <c:idx val="1"/>
            <c:invertIfNegative val="0"/>
            <c:bubble3D val="0"/>
            <c:spPr>
              <a:solidFill>
                <a:srgbClr val="C00000"/>
              </a:solidFill>
            </c:spPr>
            <c:extLst>
              <c:ext xmlns:c16="http://schemas.microsoft.com/office/drawing/2014/chart" uri="{C3380CC4-5D6E-409C-BE32-E72D297353CC}">
                <c16:uniqueId val="{00000001-EE2B-482C-891A-F9E6A0DFA6A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E2B-482C-891A-F9E6A0DFA6A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E2B-482C-891A-F9E6A0DFA6A3}"/>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Directiva!$H$8:$K$8</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4-EE2B-482C-891A-F9E6A0DFA6A3}"/>
            </c:ext>
          </c:extLst>
        </c:ser>
        <c:dLbls>
          <c:showLegendKey val="0"/>
          <c:showVal val="0"/>
          <c:showCatName val="0"/>
          <c:showSerName val="0"/>
          <c:showPercent val="0"/>
          <c:showBubbleSize val="0"/>
        </c:dLbls>
        <c:gapWidth val="150"/>
        <c:shape val="box"/>
        <c:axId val="281258624"/>
        <c:axId val="281259016"/>
        <c:axId val="0"/>
      </c:bar3DChart>
      <c:catAx>
        <c:axId val="2812586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1259016"/>
        <c:crosses val="autoZero"/>
        <c:auto val="1"/>
        <c:lblAlgn val="ctr"/>
        <c:lblOffset val="100"/>
        <c:noMultiLvlLbl val="0"/>
      </c:catAx>
      <c:valAx>
        <c:axId val="281259016"/>
        <c:scaling>
          <c:orientation val="minMax"/>
        </c:scaling>
        <c:delete val="1"/>
        <c:axPos val="l"/>
        <c:numFmt formatCode="0%" sourceLinked="1"/>
        <c:majorTickMark val="out"/>
        <c:minorTickMark val="none"/>
        <c:tickLblPos val="nextTo"/>
        <c:crossAx val="2812586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22" l="0.70000000000000062" r="0.70000000000000062" t="0.750000000000001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2017.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D7E-4838-B067-1B1C8CFCCE02}"/>
              </c:ext>
            </c:extLst>
          </c:dPt>
          <c:dPt>
            <c:idx val="1"/>
            <c:invertIfNegative val="0"/>
            <c:bubble3D val="0"/>
            <c:spPr>
              <a:solidFill>
                <a:srgbClr val="C00000"/>
              </a:solidFill>
            </c:spPr>
            <c:extLst>
              <c:ext xmlns:c16="http://schemas.microsoft.com/office/drawing/2014/chart" uri="{C3380CC4-5D6E-409C-BE32-E72D297353CC}">
                <c16:uniqueId val="{00000001-8D7E-4838-B067-1B1C8CFCCE0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D7E-4838-B067-1B1C8CFCCE0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D7E-4838-B067-1B1C8CFCCE02}"/>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0.33333333333333331</c:v>
                </c:pt>
                <c:pt idx="2">
                  <c:v>0.44444444444444442</c:v>
                </c:pt>
                <c:pt idx="3">
                  <c:v>0.22222222222222221</c:v>
                </c:pt>
              </c:numCache>
            </c:numRef>
          </c:val>
          <c:extLst>
            <c:ext xmlns:c16="http://schemas.microsoft.com/office/drawing/2014/chart" uri="{C3380CC4-5D6E-409C-BE32-E72D297353CC}">
              <c16:uniqueId val="{00000004-8D7E-4838-B067-1B1C8CFCCE02}"/>
            </c:ext>
          </c:extLst>
        </c:ser>
        <c:dLbls>
          <c:showLegendKey val="0"/>
          <c:showVal val="0"/>
          <c:showCatName val="0"/>
          <c:showSerName val="0"/>
          <c:showPercent val="0"/>
          <c:showBubbleSize val="0"/>
        </c:dLbls>
        <c:gapWidth val="150"/>
        <c:shape val="box"/>
        <c:axId val="281252352"/>
        <c:axId val="281253920"/>
        <c:axId val="0"/>
      </c:bar3DChart>
      <c:catAx>
        <c:axId val="281252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1253920"/>
        <c:crosses val="autoZero"/>
        <c:auto val="1"/>
        <c:lblAlgn val="ctr"/>
        <c:lblOffset val="100"/>
        <c:noMultiLvlLbl val="0"/>
      </c:catAx>
      <c:valAx>
        <c:axId val="281253920"/>
        <c:scaling>
          <c:orientation val="minMax"/>
        </c:scaling>
        <c:delete val="1"/>
        <c:axPos val="l"/>
        <c:numFmt formatCode="0%" sourceLinked="1"/>
        <c:majorTickMark val="out"/>
        <c:minorTickMark val="none"/>
        <c:tickLblPos val="nextTo"/>
        <c:crossAx val="2812523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44" l="0.70000000000000062" r="0.70000000000000062" t="0.75000000000000144"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0-1AC6-4C7B-ABF7-569E0D01BD46}"/>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1-1AC6-4C7B-ABF7-569E0D01BD46}"/>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2-06A2-45B7-8B0A-CB39D827B2CA}"/>
            </c:ext>
          </c:extLst>
        </c:ser>
        <c:ser>
          <c:idx val="0"/>
          <c:order val="1"/>
          <c:tx>
            <c:strRef>
              <c:f>Directiva!$H$2</c:f>
              <c:strCache>
                <c:ptCount val="1"/>
                <c:pt idx="0">
                  <c:v>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2-1AC6-4C7B-ABF7-569E0D01BD46}"/>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3-1AC6-4C7B-ABF7-569E0D01BD46}"/>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4-1AC6-4C7B-ABF7-569E0D01BD46}"/>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5-1AC6-4C7B-ABF7-569E0D01BD46}"/>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7-06A2-45B7-8B0A-CB39D827B2CA}"/>
            </c:ext>
          </c:extLst>
        </c:ser>
        <c:ser>
          <c:idx val="1"/>
          <c:order val="2"/>
          <c:tx>
            <c:strRef>
              <c:f>Directiva!$M$2</c:f>
              <c:strCache>
                <c:ptCount val="1"/>
                <c:pt idx="0">
                  <c:v>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6-1AC6-4C7B-ABF7-569E0D01BD46}"/>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7-1AC6-4C7B-ABF7-569E0D01BD46}"/>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8-1AC6-4C7B-ABF7-569E0D01BD46}"/>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9-1AC6-4C7B-ABF7-569E0D01BD46}"/>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0.33333333333333331</c:v>
                </c:pt>
                <c:pt idx="2">
                  <c:v>0.44444444444444442</c:v>
                </c:pt>
                <c:pt idx="3">
                  <c:v>0.22222222222222221</c:v>
                </c:pt>
              </c:numCache>
            </c:numRef>
          </c:val>
          <c:smooth val="0"/>
          <c:extLst>
            <c:ext xmlns:c16="http://schemas.microsoft.com/office/drawing/2014/chart" uri="{C3380CC4-5D6E-409C-BE32-E72D297353CC}">
              <c16:uniqueId val="{0000000C-06A2-45B7-8B0A-CB39D827B2CA}"/>
            </c:ext>
          </c:extLst>
        </c:ser>
        <c:ser>
          <c:idx val="3"/>
          <c:order val="3"/>
          <c:tx>
            <c:v>AÑO 2014</c:v>
          </c:tx>
          <c:marker>
            <c:symbol val="none"/>
          </c:marker>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0.44444444444444442</c:v>
                </c:pt>
                <c:pt idx="2">
                  <c:v>0.55555555555555558</c:v>
                </c:pt>
                <c:pt idx="3">
                  <c:v>0</c:v>
                </c:pt>
              </c:numCache>
            </c:numRef>
          </c:val>
          <c:smooth val="0"/>
          <c:extLst>
            <c:ext xmlns:c16="http://schemas.microsoft.com/office/drawing/2014/chart" uri="{C3380CC4-5D6E-409C-BE32-E72D297353CC}">
              <c16:uniqueId val="{0000000D-06A2-45B7-8B0A-CB39D827B2CA}"/>
            </c:ext>
          </c:extLst>
        </c:ser>
        <c:dLbls>
          <c:showLegendKey val="0"/>
          <c:showVal val="0"/>
          <c:showCatName val="0"/>
          <c:showSerName val="0"/>
          <c:showPercent val="0"/>
          <c:showBubbleSize val="0"/>
        </c:dLbls>
        <c:smooth val="0"/>
        <c:axId val="281255096"/>
        <c:axId val="281255488"/>
      </c:lineChart>
      <c:catAx>
        <c:axId val="28125509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419"/>
          </a:p>
        </c:txPr>
        <c:crossAx val="281255488"/>
        <c:crosses val="autoZero"/>
        <c:auto val="1"/>
        <c:lblAlgn val="ctr"/>
        <c:lblOffset val="100"/>
        <c:noMultiLvlLbl val="0"/>
      </c:catAx>
      <c:valAx>
        <c:axId val="281255488"/>
        <c:scaling>
          <c:orientation val="minMax"/>
        </c:scaling>
        <c:delete val="1"/>
        <c:axPos val="l"/>
        <c:numFmt formatCode="0%" sourceLinked="1"/>
        <c:majorTickMark val="out"/>
        <c:minorTickMark val="none"/>
        <c:tickLblPos val="nextTo"/>
        <c:crossAx val="281255096"/>
        <c:crosses val="autoZero"/>
        <c:crossBetween val="between"/>
      </c:valAx>
    </c:plotArea>
    <c:legend>
      <c:legendPos val="r"/>
      <c:layout>
        <c:manualLayout>
          <c:xMode val="edge"/>
          <c:yMode val="edge"/>
          <c:x val="0.10350653797118788"/>
          <c:y val="0.8697451015987262"/>
          <c:w val="0.79142691341046734"/>
          <c:h val="9.8594586416049929E-2"/>
        </c:manualLayout>
      </c:layout>
      <c:overlay val="0"/>
      <c:txPr>
        <a:bodyPr/>
        <a:lstStyle/>
        <a:p>
          <a:pPr>
            <a:defRPr sz="1280" b="1" i="0" u="none" strike="noStrike" baseline="0">
              <a:solidFill>
                <a:srgbClr val="000000"/>
              </a:solidFill>
              <a:latin typeface="Calibri"/>
              <a:ea typeface="Calibri"/>
              <a:cs typeface="Calibri"/>
            </a:defRPr>
          </a:pPr>
          <a:endParaRPr lang="es-419"/>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 l="0.70000000000000062" r="0.70000000000000062" t="0.750000000000001"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2015. Relaciones con el entorno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268-43CF-A49B-416347131AEB}"/>
              </c:ext>
            </c:extLst>
          </c:dPt>
          <c:dPt>
            <c:idx val="1"/>
            <c:invertIfNegative val="0"/>
            <c:bubble3D val="0"/>
            <c:spPr>
              <a:solidFill>
                <a:srgbClr val="C00000"/>
              </a:solidFill>
            </c:spPr>
            <c:extLst>
              <c:ext xmlns:c16="http://schemas.microsoft.com/office/drawing/2014/chart" uri="{C3380CC4-5D6E-409C-BE32-E72D297353CC}">
                <c16:uniqueId val="{00000001-9268-43CF-A49B-416347131AE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268-43CF-A49B-416347131AE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268-43CF-A49B-416347131AEB}"/>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Directiva!$C$9:$F$9</c:f>
              <c:numCache>
                <c:formatCode>0%</c:formatCode>
                <c:ptCount val="4"/>
                <c:pt idx="0">
                  <c:v>0.25</c:v>
                </c:pt>
                <c:pt idx="1">
                  <c:v>0.75</c:v>
                </c:pt>
                <c:pt idx="2">
                  <c:v>0</c:v>
                </c:pt>
                <c:pt idx="3">
                  <c:v>0</c:v>
                </c:pt>
              </c:numCache>
            </c:numRef>
          </c:val>
          <c:extLst>
            <c:ext xmlns:c16="http://schemas.microsoft.com/office/drawing/2014/chart" uri="{C3380CC4-5D6E-409C-BE32-E72D297353CC}">
              <c16:uniqueId val="{00000004-9268-43CF-A49B-416347131AEB}"/>
            </c:ext>
          </c:extLst>
        </c:ser>
        <c:dLbls>
          <c:showLegendKey val="0"/>
          <c:showVal val="0"/>
          <c:showCatName val="0"/>
          <c:showSerName val="0"/>
          <c:showPercent val="0"/>
          <c:showBubbleSize val="0"/>
        </c:dLbls>
        <c:gapWidth val="150"/>
        <c:shape val="box"/>
        <c:axId val="282219088"/>
        <c:axId val="282224576"/>
        <c:axId val="0"/>
      </c:bar3DChart>
      <c:catAx>
        <c:axId val="282219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2224576"/>
        <c:crosses val="autoZero"/>
        <c:auto val="1"/>
        <c:lblAlgn val="ctr"/>
        <c:lblOffset val="100"/>
        <c:noMultiLvlLbl val="0"/>
      </c:catAx>
      <c:valAx>
        <c:axId val="282224576"/>
        <c:scaling>
          <c:orientation val="minMax"/>
        </c:scaling>
        <c:delete val="1"/>
        <c:axPos val="l"/>
        <c:numFmt formatCode="0%" sourceLinked="1"/>
        <c:majorTickMark val="out"/>
        <c:minorTickMark val="none"/>
        <c:tickLblPos val="nextTo"/>
        <c:crossAx val="2822190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22" l="0.70000000000000062" r="0.70000000000000062" t="0.75000000000000122"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2016. Relaciones con el entorno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E45-4483-AAC4-2DC4EF1B4A14}"/>
              </c:ext>
            </c:extLst>
          </c:dPt>
          <c:dPt>
            <c:idx val="1"/>
            <c:invertIfNegative val="0"/>
            <c:bubble3D val="0"/>
            <c:spPr>
              <a:solidFill>
                <a:srgbClr val="C00000"/>
              </a:solidFill>
            </c:spPr>
            <c:extLst>
              <c:ext xmlns:c16="http://schemas.microsoft.com/office/drawing/2014/chart" uri="{C3380CC4-5D6E-409C-BE32-E72D297353CC}">
                <c16:uniqueId val="{00000001-8E45-4483-AAC4-2DC4EF1B4A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E45-4483-AAC4-2DC4EF1B4A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E45-4483-AAC4-2DC4EF1B4A14}"/>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Directiva!$H$9:$K$9</c:f>
              <c:numCache>
                <c:formatCode>0%</c:formatCode>
                <c:ptCount val="4"/>
                <c:pt idx="0">
                  <c:v>0.5</c:v>
                </c:pt>
                <c:pt idx="1">
                  <c:v>0.25</c:v>
                </c:pt>
                <c:pt idx="2">
                  <c:v>0.25</c:v>
                </c:pt>
                <c:pt idx="3">
                  <c:v>0</c:v>
                </c:pt>
              </c:numCache>
            </c:numRef>
          </c:val>
          <c:extLst>
            <c:ext xmlns:c16="http://schemas.microsoft.com/office/drawing/2014/chart" uri="{C3380CC4-5D6E-409C-BE32-E72D297353CC}">
              <c16:uniqueId val="{00000004-8E45-4483-AAC4-2DC4EF1B4A14}"/>
            </c:ext>
          </c:extLst>
        </c:ser>
        <c:dLbls>
          <c:showLegendKey val="0"/>
          <c:showVal val="0"/>
          <c:showCatName val="0"/>
          <c:showSerName val="0"/>
          <c:showPercent val="0"/>
          <c:showBubbleSize val="0"/>
        </c:dLbls>
        <c:gapWidth val="150"/>
        <c:shape val="box"/>
        <c:axId val="282221440"/>
        <c:axId val="282224184"/>
        <c:axId val="0"/>
      </c:bar3DChart>
      <c:catAx>
        <c:axId val="2822214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2224184"/>
        <c:crosses val="autoZero"/>
        <c:auto val="1"/>
        <c:lblAlgn val="ctr"/>
        <c:lblOffset val="100"/>
        <c:noMultiLvlLbl val="0"/>
      </c:catAx>
      <c:valAx>
        <c:axId val="282224184"/>
        <c:scaling>
          <c:orientation val="minMax"/>
        </c:scaling>
        <c:delete val="1"/>
        <c:axPos val="l"/>
        <c:numFmt formatCode="0%" sourceLinked="1"/>
        <c:majorTickMark val="out"/>
        <c:minorTickMark val="none"/>
        <c:tickLblPos val="nextTo"/>
        <c:crossAx val="2822214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44" l="0.70000000000000062" r="0.70000000000000062" t="0.75000000000000144"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2017.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CBB-4871-85CB-E20654EAF952}"/>
              </c:ext>
            </c:extLst>
          </c:dPt>
          <c:dPt>
            <c:idx val="1"/>
            <c:invertIfNegative val="0"/>
            <c:bubble3D val="0"/>
            <c:spPr>
              <a:solidFill>
                <a:srgbClr val="C00000"/>
              </a:solidFill>
            </c:spPr>
            <c:extLst>
              <c:ext xmlns:c16="http://schemas.microsoft.com/office/drawing/2014/chart" uri="{C3380CC4-5D6E-409C-BE32-E72D297353CC}">
                <c16:uniqueId val="{00000001-3CBB-4871-85CB-E20654EAF95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CBB-4871-85CB-E20654EAF95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CBB-4871-85CB-E20654EAF952}"/>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0.5</c:v>
                </c:pt>
                <c:pt idx="1">
                  <c:v>0.25</c:v>
                </c:pt>
                <c:pt idx="2">
                  <c:v>0.25</c:v>
                </c:pt>
                <c:pt idx="3">
                  <c:v>0</c:v>
                </c:pt>
              </c:numCache>
            </c:numRef>
          </c:val>
          <c:extLst>
            <c:ext xmlns:c16="http://schemas.microsoft.com/office/drawing/2014/chart" uri="{C3380CC4-5D6E-409C-BE32-E72D297353CC}">
              <c16:uniqueId val="{00000004-3CBB-4871-85CB-E20654EAF952}"/>
            </c:ext>
          </c:extLst>
        </c:ser>
        <c:dLbls>
          <c:showLegendKey val="0"/>
          <c:showVal val="0"/>
          <c:showCatName val="0"/>
          <c:showSerName val="0"/>
          <c:showPercent val="0"/>
          <c:showBubbleSize val="0"/>
        </c:dLbls>
        <c:gapWidth val="150"/>
        <c:shape val="box"/>
        <c:axId val="282219872"/>
        <c:axId val="282225360"/>
        <c:axId val="0"/>
      </c:bar3DChart>
      <c:catAx>
        <c:axId val="2822198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2225360"/>
        <c:crosses val="autoZero"/>
        <c:auto val="1"/>
        <c:lblAlgn val="ctr"/>
        <c:lblOffset val="100"/>
        <c:noMultiLvlLbl val="0"/>
      </c:catAx>
      <c:valAx>
        <c:axId val="282225360"/>
        <c:scaling>
          <c:orientation val="minMax"/>
        </c:scaling>
        <c:delete val="1"/>
        <c:axPos val="l"/>
        <c:numFmt formatCode="0%" sourceLinked="1"/>
        <c:majorTickMark val="out"/>
        <c:minorTickMark val="none"/>
        <c:tickLblPos val="nextTo"/>
        <c:crossAx val="2822198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67" l="0.70000000000000062" r="0.70000000000000062" t="0.75000000000000167"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0-E3A7-4AF2-AA47-1D2A78C5EDA2}"/>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1-E3A7-4AF2-AA47-1D2A78C5EDA2}"/>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2-E6CE-4B39-94F0-BAD2D23ED11A}"/>
            </c:ext>
          </c:extLst>
        </c:ser>
        <c:ser>
          <c:idx val="0"/>
          <c:order val="1"/>
          <c:tx>
            <c:strRef>
              <c:f>Directiva!$H$2</c:f>
              <c:strCache>
                <c:ptCount val="1"/>
                <c:pt idx="0">
                  <c:v>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2-E3A7-4AF2-AA47-1D2A78C5EDA2}"/>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3-E3A7-4AF2-AA47-1D2A78C5EDA2}"/>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4-E3A7-4AF2-AA47-1D2A78C5EDA2}"/>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5-E3A7-4AF2-AA47-1D2A78C5EDA2}"/>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7-E6CE-4B39-94F0-BAD2D23ED11A}"/>
            </c:ext>
          </c:extLst>
        </c:ser>
        <c:ser>
          <c:idx val="1"/>
          <c:order val="2"/>
          <c:tx>
            <c:strRef>
              <c:f>Directiva!$M$2</c:f>
              <c:strCache>
                <c:ptCount val="1"/>
                <c:pt idx="0">
                  <c:v>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6-E3A7-4AF2-AA47-1D2A78C5EDA2}"/>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7-E3A7-4AF2-AA47-1D2A78C5EDA2}"/>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8-E3A7-4AF2-AA47-1D2A78C5EDA2}"/>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9-E3A7-4AF2-AA47-1D2A78C5EDA2}"/>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0.33333333333333331</c:v>
                </c:pt>
                <c:pt idx="2">
                  <c:v>0.44444444444444442</c:v>
                </c:pt>
                <c:pt idx="3">
                  <c:v>0.22222222222222221</c:v>
                </c:pt>
              </c:numCache>
            </c:numRef>
          </c:val>
          <c:smooth val="0"/>
          <c:extLst>
            <c:ext xmlns:c16="http://schemas.microsoft.com/office/drawing/2014/chart" uri="{C3380CC4-5D6E-409C-BE32-E72D297353CC}">
              <c16:uniqueId val="{0000000C-E6CE-4B39-94F0-BAD2D23ED11A}"/>
            </c:ext>
          </c:extLst>
        </c:ser>
        <c:ser>
          <c:idx val="3"/>
          <c:order val="3"/>
          <c:tx>
            <c:v>AÑO 2014</c:v>
          </c:tx>
          <c:marker>
            <c:symbol val="none"/>
          </c:marker>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D-E6CE-4B39-94F0-BAD2D23ED11A}"/>
            </c:ext>
          </c:extLst>
        </c:ser>
        <c:dLbls>
          <c:showLegendKey val="0"/>
          <c:showVal val="0"/>
          <c:showCatName val="0"/>
          <c:showSerName val="0"/>
          <c:showPercent val="0"/>
          <c:showBubbleSize val="0"/>
        </c:dLbls>
        <c:smooth val="0"/>
        <c:axId val="282221832"/>
        <c:axId val="282220264"/>
      </c:lineChart>
      <c:catAx>
        <c:axId val="2822218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419"/>
          </a:p>
        </c:txPr>
        <c:crossAx val="282220264"/>
        <c:crosses val="autoZero"/>
        <c:auto val="1"/>
        <c:lblAlgn val="ctr"/>
        <c:lblOffset val="100"/>
        <c:noMultiLvlLbl val="0"/>
      </c:catAx>
      <c:valAx>
        <c:axId val="282220264"/>
        <c:scaling>
          <c:orientation val="minMax"/>
        </c:scaling>
        <c:delete val="1"/>
        <c:axPos val="l"/>
        <c:numFmt formatCode="0%" sourceLinked="1"/>
        <c:majorTickMark val="out"/>
        <c:minorTickMark val="none"/>
        <c:tickLblPos val="nextTo"/>
        <c:crossAx val="282221832"/>
        <c:crosses val="autoZero"/>
        <c:crossBetween val="between"/>
      </c:valAx>
    </c:plotArea>
    <c:legend>
      <c:legendPos val="r"/>
      <c:layout>
        <c:manualLayout>
          <c:xMode val="edge"/>
          <c:yMode val="edge"/>
          <c:x val="0.10849389089100431"/>
          <c:y val="0.86928626010752463"/>
          <c:w val="0.78147048946129194"/>
          <c:h val="9.8943151556954018E-2"/>
        </c:manualLayout>
      </c:layout>
      <c:overlay val="0"/>
      <c:txPr>
        <a:bodyPr/>
        <a:lstStyle/>
        <a:p>
          <a:pPr>
            <a:defRPr sz="1280" b="1" i="0" u="none" strike="noStrike" baseline="0">
              <a:solidFill>
                <a:srgbClr val="000000"/>
              </a:solidFill>
              <a:latin typeface="Calibri"/>
              <a:ea typeface="Calibri"/>
              <a:cs typeface="Calibri"/>
            </a:defRPr>
          </a:pPr>
          <a:endParaRPr lang="es-419"/>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2018.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345-4AEB-8A1C-1C6F83F61192}"/>
              </c:ext>
            </c:extLst>
          </c:dPt>
          <c:dPt>
            <c:idx val="1"/>
            <c:invertIfNegative val="0"/>
            <c:bubble3D val="0"/>
            <c:spPr>
              <a:solidFill>
                <a:srgbClr val="C00000"/>
              </a:solidFill>
            </c:spPr>
            <c:extLst>
              <c:ext xmlns:c16="http://schemas.microsoft.com/office/drawing/2014/chart" uri="{C3380CC4-5D6E-409C-BE32-E72D297353CC}">
                <c16:uniqueId val="{00000001-2345-4AEB-8A1C-1C6F83F6119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45-4AEB-8A1C-1C6F83F6119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45-4AEB-8A1C-1C6F83F61192}"/>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2345-4AEB-8A1C-1C6F83F61192}"/>
            </c:ext>
          </c:extLst>
        </c:ser>
        <c:dLbls>
          <c:showLegendKey val="0"/>
          <c:showVal val="0"/>
          <c:showCatName val="0"/>
          <c:showSerName val="0"/>
          <c:showPercent val="0"/>
          <c:showBubbleSize val="0"/>
        </c:dLbls>
        <c:gapWidth val="150"/>
        <c:shape val="box"/>
        <c:axId val="282226144"/>
        <c:axId val="282218696"/>
        <c:axId val="0"/>
      </c:bar3DChart>
      <c:catAx>
        <c:axId val="2822261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419"/>
          </a:p>
        </c:txPr>
        <c:crossAx val="282218696"/>
        <c:crosses val="autoZero"/>
        <c:auto val="1"/>
        <c:lblAlgn val="ctr"/>
        <c:lblOffset val="100"/>
        <c:noMultiLvlLbl val="0"/>
      </c:catAx>
      <c:valAx>
        <c:axId val="282218696"/>
        <c:scaling>
          <c:orientation val="minMax"/>
        </c:scaling>
        <c:delete val="1"/>
        <c:axPos val="l"/>
        <c:numFmt formatCode="0%" sourceLinked="1"/>
        <c:majorTickMark val="out"/>
        <c:minorTickMark val="none"/>
        <c:tickLblPos val="nextTo"/>
        <c:crossAx val="2822261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2018. Gestión Estrategica</a:t>
            </a:r>
          </a:p>
        </c:rich>
      </c:tx>
      <c:layout>
        <c:manualLayout>
          <c:xMode val="edge"/>
          <c:yMode val="edge"/>
          <c:x val="0.16295983021653543"/>
          <c:y val="4.629621506225371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A3AB-4FF1-AF50-B8053C08A355}"/>
              </c:ext>
            </c:extLst>
          </c:dPt>
          <c:dPt>
            <c:idx val="1"/>
            <c:invertIfNegative val="0"/>
            <c:bubble3D val="0"/>
            <c:spPr>
              <a:solidFill>
                <a:srgbClr val="CC0000"/>
              </a:solidFill>
            </c:spPr>
            <c:extLst>
              <c:ext xmlns:c16="http://schemas.microsoft.com/office/drawing/2014/chart" uri="{C3380CC4-5D6E-409C-BE32-E72D297353CC}">
                <c16:uniqueId val="{00000001-A3AB-4FF1-AF50-B8053C08A35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3AB-4FF1-AF50-B8053C08A35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3AB-4FF1-AF50-B8053C08A355}"/>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0.2</c:v>
                </c:pt>
                <c:pt idx="2">
                  <c:v>0.8</c:v>
                </c:pt>
                <c:pt idx="3">
                  <c:v>0</c:v>
                </c:pt>
              </c:numCache>
            </c:numRef>
          </c:val>
          <c:extLst>
            <c:ext xmlns:c16="http://schemas.microsoft.com/office/drawing/2014/chart" uri="{C3380CC4-5D6E-409C-BE32-E72D297353CC}">
              <c16:uniqueId val="{00000004-A3AB-4FF1-AF50-B8053C08A355}"/>
            </c:ext>
          </c:extLst>
        </c:ser>
        <c:dLbls>
          <c:showLegendKey val="0"/>
          <c:showVal val="0"/>
          <c:showCatName val="0"/>
          <c:showSerName val="0"/>
          <c:showPercent val="0"/>
          <c:showBubbleSize val="0"/>
        </c:dLbls>
        <c:gapWidth val="150"/>
        <c:shape val="box"/>
        <c:axId val="282222224"/>
        <c:axId val="282221048"/>
        <c:axId val="0"/>
      </c:bar3DChart>
      <c:catAx>
        <c:axId val="2822222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419"/>
          </a:p>
        </c:txPr>
        <c:crossAx val="282221048"/>
        <c:crosses val="autoZero"/>
        <c:auto val="1"/>
        <c:lblAlgn val="ctr"/>
        <c:lblOffset val="100"/>
        <c:noMultiLvlLbl val="0"/>
      </c:catAx>
      <c:valAx>
        <c:axId val="282221048"/>
        <c:scaling>
          <c:orientation val="minMax"/>
        </c:scaling>
        <c:delete val="1"/>
        <c:axPos val="l"/>
        <c:numFmt formatCode="0%" sourceLinked="1"/>
        <c:majorTickMark val="out"/>
        <c:minorTickMark val="none"/>
        <c:tickLblPos val="nextTo"/>
        <c:crossAx val="2822222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2018.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2364-4A36-B6EA-5A06DA487D3B}"/>
              </c:ext>
            </c:extLst>
          </c:dPt>
          <c:dPt>
            <c:idx val="1"/>
            <c:invertIfNegative val="0"/>
            <c:bubble3D val="0"/>
            <c:spPr>
              <a:solidFill>
                <a:srgbClr val="CC0000"/>
              </a:solidFill>
            </c:spPr>
            <c:extLst>
              <c:ext xmlns:c16="http://schemas.microsoft.com/office/drawing/2014/chart" uri="{C3380CC4-5D6E-409C-BE32-E72D297353CC}">
                <c16:uniqueId val="{00000001-2364-4A36-B6EA-5A06DA487D3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64-4A36-B6EA-5A06DA487D3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64-4A36-B6EA-5A06DA487D3B}"/>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0.375</c:v>
                </c:pt>
                <c:pt idx="2">
                  <c:v>0.625</c:v>
                </c:pt>
                <c:pt idx="3">
                  <c:v>0</c:v>
                </c:pt>
              </c:numCache>
            </c:numRef>
          </c:val>
          <c:extLst>
            <c:ext xmlns:c16="http://schemas.microsoft.com/office/drawing/2014/chart" uri="{C3380CC4-5D6E-409C-BE32-E72D297353CC}">
              <c16:uniqueId val="{00000004-2364-4A36-B6EA-5A06DA487D3B}"/>
            </c:ext>
          </c:extLst>
        </c:ser>
        <c:dLbls>
          <c:showLegendKey val="0"/>
          <c:showVal val="0"/>
          <c:showCatName val="0"/>
          <c:showSerName val="0"/>
          <c:showPercent val="0"/>
          <c:showBubbleSize val="0"/>
        </c:dLbls>
        <c:gapWidth val="150"/>
        <c:shape val="box"/>
        <c:axId val="282223400"/>
        <c:axId val="281684632"/>
        <c:axId val="0"/>
      </c:bar3DChart>
      <c:catAx>
        <c:axId val="2822234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419"/>
          </a:p>
        </c:txPr>
        <c:crossAx val="281684632"/>
        <c:crosses val="autoZero"/>
        <c:auto val="1"/>
        <c:lblAlgn val="ctr"/>
        <c:lblOffset val="100"/>
        <c:noMultiLvlLbl val="0"/>
      </c:catAx>
      <c:valAx>
        <c:axId val="281684632"/>
        <c:scaling>
          <c:orientation val="minMax"/>
        </c:scaling>
        <c:delete val="1"/>
        <c:axPos val="l"/>
        <c:numFmt formatCode="0%" sourceLinked="1"/>
        <c:majorTickMark val="out"/>
        <c:minorTickMark val="none"/>
        <c:tickLblPos val="nextTo"/>
        <c:crossAx val="2822234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2018.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6B09-4505-854F-3CF9D2823AC8}"/>
              </c:ext>
            </c:extLst>
          </c:dPt>
          <c:dPt>
            <c:idx val="1"/>
            <c:invertIfNegative val="0"/>
            <c:bubble3D val="0"/>
            <c:spPr>
              <a:solidFill>
                <a:srgbClr val="CC0000"/>
              </a:solidFill>
            </c:spPr>
            <c:extLst>
              <c:ext xmlns:c16="http://schemas.microsoft.com/office/drawing/2014/chart" uri="{C3380CC4-5D6E-409C-BE32-E72D297353CC}">
                <c16:uniqueId val="{00000001-6B09-4505-854F-3CF9D2823A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B09-4505-854F-3CF9D2823A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B09-4505-854F-3CF9D2823AC8}"/>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6B09-4505-854F-3CF9D2823AC8}"/>
            </c:ext>
          </c:extLst>
        </c:ser>
        <c:dLbls>
          <c:showLegendKey val="0"/>
          <c:showVal val="0"/>
          <c:showCatName val="0"/>
          <c:showSerName val="0"/>
          <c:showPercent val="0"/>
          <c:showBubbleSize val="0"/>
        </c:dLbls>
        <c:gapWidth val="150"/>
        <c:shape val="box"/>
        <c:axId val="281679144"/>
        <c:axId val="281682280"/>
        <c:axId val="0"/>
      </c:bar3DChart>
      <c:catAx>
        <c:axId val="2816791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419"/>
          </a:p>
        </c:txPr>
        <c:crossAx val="281682280"/>
        <c:crosses val="autoZero"/>
        <c:auto val="1"/>
        <c:lblAlgn val="ctr"/>
        <c:lblOffset val="100"/>
        <c:noMultiLvlLbl val="0"/>
      </c:catAx>
      <c:valAx>
        <c:axId val="281682280"/>
        <c:scaling>
          <c:orientation val="minMax"/>
        </c:scaling>
        <c:delete val="1"/>
        <c:axPos val="l"/>
        <c:numFmt formatCode="0%" sourceLinked="1"/>
        <c:majorTickMark val="out"/>
        <c:minorTickMark val="none"/>
        <c:tickLblPos val="nextTo"/>
        <c:crossAx val="2816791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2018.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014E-4834-95E1-556AFDDB5ED2}"/>
              </c:ext>
            </c:extLst>
          </c:dPt>
          <c:dPt>
            <c:idx val="1"/>
            <c:invertIfNegative val="0"/>
            <c:bubble3D val="0"/>
            <c:spPr>
              <a:solidFill>
                <a:srgbClr val="CC0000"/>
              </a:solidFill>
            </c:spPr>
            <c:extLst>
              <c:ext xmlns:c16="http://schemas.microsoft.com/office/drawing/2014/chart" uri="{C3380CC4-5D6E-409C-BE32-E72D297353CC}">
                <c16:uniqueId val="{00000001-014E-4834-95E1-556AFDDB5ED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14E-4834-95E1-556AFDDB5ED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14E-4834-95E1-556AFDDB5ED2}"/>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0.44444444444444442</c:v>
                </c:pt>
                <c:pt idx="2">
                  <c:v>0.55555555555555558</c:v>
                </c:pt>
                <c:pt idx="3">
                  <c:v>0</c:v>
                </c:pt>
              </c:numCache>
            </c:numRef>
          </c:val>
          <c:extLst>
            <c:ext xmlns:c16="http://schemas.microsoft.com/office/drawing/2014/chart" uri="{C3380CC4-5D6E-409C-BE32-E72D297353CC}">
              <c16:uniqueId val="{00000004-014E-4834-95E1-556AFDDB5ED2}"/>
            </c:ext>
          </c:extLst>
        </c:ser>
        <c:dLbls>
          <c:showLegendKey val="0"/>
          <c:showVal val="0"/>
          <c:showCatName val="0"/>
          <c:showSerName val="0"/>
          <c:showPercent val="0"/>
          <c:showBubbleSize val="0"/>
        </c:dLbls>
        <c:gapWidth val="150"/>
        <c:shape val="box"/>
        <c:axId val="281684240"/>
        <c:axId val="281682672"/>
        <c:axId val="0"/>
      </c:bar3DChart>
      <c:catAx>
        <c:axId val="2816842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419"/>
          </a:p>
        </c:txPr>
        <c:crossAx val="281682672"/>
        <c:crosses val="autoZero"/>
        <c:auto val="1"/>
        <c:lblAlgn val="ctr"/>
        <c:lblOffset val="100"/>
        <c:noMultiLvlLbl val="0"/>
      </c:catAx>
      <c:valAx>
        <c:axId val="281682672"/>
        <c:scaling>
          <c:orientation val="minMax"/>
        </c:scaling>
        <c:delete val="1"/>
        <c:axPos val="l"/>
        <c:numFmt formatCode="0%" sourceLinked="1"/>
        <c:majorTickMark val="out"/>
        <c:minorTickMark val="none"/>
        <c:tickLblPos val="nextTo"/>
        <c:crossAx val="281684240"/>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2018.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1CA-4C25-87F7-FF81152C312E}"/>
              </c:ext>
            </c:extLst>
          </c:dPt>
          <c:dPt>
            <c:idx val="1"/>
            <c:invertIfNegative val="0"/>
            <c:bubble3D val="0"/>
            <c:spPr>
              <a:solidFill>
                <a:srgbClr val="CC0000"/>
              </a:solidFill>
            </c:spPr>
            <c:extLst>
              <c:ext xmlns:c16="http://schemas.microsoft.com/office/drawing/2014/chart" uri="{C3380CC4-5D6E-409C-BE32-E72D297353CC}">
                <c16:uniqueId val="{00000001-41CA-4C25-87F7-FF81152C31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1CA-4C25-87F7-FF81152C31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1CA-4C25-87F7-FF81152C312E}"/>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41CA-4C25-87F7-FF81152C312E}"/>
            </c:ext>
          </c:extLst>
        </c:ser>
        <c:dLbls>
          <c:showLegendKey val="0"/>
          <c:showVal val="0"/>
          <c:showCatName val="0"/>
          <c:showSerName val="0"/>
          <c:showPercent val="0"/>
          <c:showBubbleSize val="0"/>
        </c:dLbls>
        <c:gapWidth val="150"/>
        <c:shape val="box"/>
        <c:axId val="281680320"/>
        <c:axId val="281683848"/>
        <c:axId val="0"/>
      </c:bar3DChart>
      <c:catAx>
        <c:axId val="2816803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419"/>
          </a:p>
        </c:txPr>
        <c:crossAx val="281683848"/>
        <c:crosses val="autoZero"/>
        <c:auto val="1"/>
        <c:lblAlgn val="ctr"/>
        <c:lblOffset val="100"/>
        <c:noMultiLvlLbl val="0"/>
      </c:catAx>
      <c:valAx>
        <c:axId val="281683848"/>
        <c:scaling>
          <c:orientation val="minMax"/>
        </c:scaling>
        <c:delete val="1"/>
        <c:axPos val="l"/>
        <c:numFmt formatCode="0%" sourceLinked="1"/>
        <c:majorTickMark val="out"/>
        <c:minorTickMark val="none"/>
        <c:tickLblPos val="nextTo"/>
        <c:crossAx val="2816803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2011. Apoyo a la gestión académica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08-4EAF-8CCE-E7E3E749F111}"/>
              </c:ext>
            </c:extLst>
          </c:dPt>
          <c:dPt>
            <c:idx val="1"/>
            <c:invertIfNegative val="0"/>
            <c:bubble3D val="0"/>
            <c:spPr>
              <a:solidFill>
                <a:srgbClr val="C00000"/>
              </a:solidFill>
            </c:spPr>
            <c:extLst>
              <c:ext xmlns:c16="http://schemas.microsoft.com/office/drawing/2014/chart" uri="{C3380CC4-5D6E-409C-BE32-E72D297353CC}">
                <c16:uniqueId val="{00000001-5F08-4EAF-8CCE-E7E3E749F11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08-4EAF-8CCE-E7E3E749F11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08-4EAF-8CCE-E7E3E749F111}"/>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5F08-4EAF-8CCE-E7E3E749F111}"/>
            </c:ext>
          </c:extLst>
        </c:ser>
        <c:dLbls>
          <c:showLegendKey val="0"/>
          <c:showVal val="0"/>
          <c:showCatName val="0"/>
          <c:showSerName val="0"/>
          <c:showPercent val="0"/>
          <c:showBubbleSize val="0"/>
        </c:dLbls>
        <c:gapWidth val="150"/>
        <c:shape val="box"/>
        <c:axId val="281685416"/>
        <c:axId val="281678360"/>
        <c:axId val="0"/>
      </c:bar3DChart>
      <c:catAx>
        <c:axId val="2816854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1678360"/>
        <c:crosses val="autoZero"/>
        <c:auto val="1"/>
        <c:lblAlgn val="ctr"/>
        <c:lblOffset val="100"/>
        <c:noMultiLvlLbl val="0"/>
      </c:catAx>
      <c:valAx>
        <c:axId val="281678360"/>
        <c:scaling>
          <c:orientation val="minMax"/>
        </c:scaling>
        <c:delete val="1"/>
        <c:axPos val="l"/>
        <c:numFmt formatCode="0%" sourceLinked="1"/>
        <c:majorTickMark val="out"/>
        <c:minorTickMark val="none"/>
        <c:tickLblPos val="nextTo"/>
        <c:crossAx val="2816854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2012Apoyo a la gestión académica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0B1-46E9-A402-47C990A54D24}"/>
              </c:ext>
            </c:extLst>
          </c:dPt>
          <c:dPt>
            <c:idx val="1"/>
            <c:invertIfNegative val="0"/>
            <c:bubble3D val="0"/>
            <c:spPr>
              <a:solidFill>
                <a:srgbClr val="C00000"/>
              </a:solidFill>
            </c:spPr>
            <c:extLst>
              <c:ext xmlns:c16="http://schemas.microsoft.com/office/drawing/2014/chart" uri="{C3380CC4-5D6E-409C-BE32-E72D297353CC}">
                <c16:uniqueId val="{00000001-60B1-46E9-A402-47C990A54D2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0B1-46E9-A402-47C990A54D2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0B1-46E9-A402-47C990A54D24}"/>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Admon!$H$4:$K$4</c:f>
              <c:numCache>
                <c:formatCode>0%</c:formatCode>
                <c:ptCount val="4"/>
                <c:pt idx="0">
                  <c:v>0</c:v>
                </c:pt>
                <c:pt idx="1">
                  <c:v>0</c:v>
                </c:pt>
                <c:pt idx="2">
                  <c:v>1</c:v>
                </c:pt>
                <c:pt idx="3">
                  <c:v>0</c:v>
                </c:pt>
              </c:numCache>
            </c:numRef>
          </c:val>
          <c:extLst>
            <c:ext xmlns:c16="http://schemas.microsoft.com/office/drawing/2014/chart" uri="{C3380CC4-5D6E-409C-BE32-E72D297353CC}">
              <c16:uniqueId val="{00000004-60B1-46E9-A402-47C990A54D24}"/>
            </c:ext>
          </c:extLst>
        </c:ser>
        <c:dLbls>
          <c:showLegendKey val="0"/>
          <c:showVal val="0"/>
          <c:showCatName val="0"/>
          <c:showSerName val="0"/>
          <c:showPercent val="0"/>
          <c:showBubbleSize val="0"/>
        </c:dLbls>
        <c:gapWidth val="150"/>
        <c:shape val="box"/>
        <c:axId val="281681496"/>
        <c:axId val="281678752"/>
        <c:axId val="0"/>
      </c:bar3DChart>
      <c:catAx>
        <c:axId val="2816814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1678752"/>
        <c:crosses val="autoZero"/>
        <c:auto val="1"/>
        <c:lblAlgn val="ctr"/>
        <c:lblOffset val="100"/>
        <c:noMultiLvlLbl val="0"/>
      </c:catAx>
      <c:valAx>
        <c:axId val="281678752"/>
        <c:scaling>
          <c:orientation val="minMax"/>
        </c:scaling>
        <c:delete val="1"/>
        <c:axPos val="l"/>
        <c:numFmt formatCode="0%" sourceLinked="1"/>
        <c:majorTickMark val="out"/>
        <c:minorTickMark val="none"/>
        <c:tickLblPos val="nextTo"/>
        <c:crossAx val="2816814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A0F-43B0-926F-1E6F77252320}"/>
              </c:ext>
            </c:extLst>
          </c:dPt>
          <c:dPt>
            <c:idx val="1"/>
            <c:invertIfNegative val="0"/>
            <c:bubble3D val="0"/>
            <c:spPr>
              <a:solidFill>
                <a:srgbClr val="C00000"/>
              </a:solidFill>
            </c:spPr>
            <c:extLst>
              <c:ext xmlns:c16="http://schemas.microsoft.com/office/drawing/2014/chart" uri="{C3380CC4-5D6E-409C-BE32-E72D297353CC}">
                <c16:uniqueId val="{00000001-5A0F-43B0-926F-1E6F7725232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A0F-43B0-926F-1E6F7725232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A0F-43B0-926F-1E6F77252320}"/>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4-5A0F-43B0-926F-1E6F77252320}"/>
            </c:ext>
          </c:extLst>
        </c:ser>
        <c:dLbls>
          <c:showLegendKey val="0"/>
          <c:showVal val="0"/>
          <c:showCatName val="0"/>
          <c:showSerName val="0"/>
          <c:showPercent val="0"/>
          <c:showBubbleSize val="0"/>
        </c:dLbls>
        <c:gapWidth val="150"/>
        <c:shape val="box"/>
        <c:axId val="281679928"/>
        <c:axId val="281680712"/>
        <c:axId val="0"/>
      </c:bar3DChart>
      <c:catAx>
        <c:axId val="281679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1680712"/>
        <c:crosses val="autoZero"/>
        <c:auto val="1"/>
        <c:lblAlgn val="ctr"/>
        <c:lblOffset val="100"/>
        <c:noMultiLvlLbl val="0"/>
      </c:catAx>
      <c:valAx>
        <c:axId val="281680712"/>
        <c:scaling>
          <c:orientation val="minMax"/>
        </c:scaling>
        <c:delete val="1"/>
        <c:axPos val="l"/>
        <c:numFmt formatCode="0%" sourceLinked="1"/>
        <c:majorTickMark val="out"/>
        <c:minorTickMark val="none"/>
        <c:tickLblPos val="nextTo"/>
        <c:crossAx val="2816799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2011. Administración de la planta fisica y de los recursos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74D-41D6-B8D5-E0F38E0831A7}"/>
              </c:ext>
            </c:extLst>
          </c:dPt>
          <c:dPt>
            <c:idx val="1"/>
            <c:invertIfNegative val="0"/>
            <c:bubble3D val="0"/>
            <c:spPr>
              <a:solidFill>
                <a:srgbClr val="C00000"/>
              </a:solidFill>
            </c:spPr>
            <c:extLst>
              <c:ext xmlns:c16="http://schemas.microsoft.com/office/drawing/2014/chart" uri="{C3380CC4-5D6E-409C-BE32-E72D297353CC}">
                <c16:uniqueId val="{00000001-C74D-41D6-B8D5-E0F38E0831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74D-41D6-B8D5-E0F38E0831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74D-41D6-B8D5-E0F38E0831A7}"/>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Admon!$C$5:$F$5</c:f>
              <c:numCache>
                <c:formatCode>0%</c:formatCode>
                <c:ptCount val="4"/>
                <c:pt idx="0">
                  <c:v>0.42857142857142855</c:v>
                </c:pt>
                <c:pt idx="1">
                  <c:v>0.2857142857142857</c:v>
                </c:pt>
                <c:pt idx="2">
                  <c:v>0.2857142857142857</c:v>
                </c:pt>
                <c:pt idx="3">
                  <c:v>0</c:v>
                </c:pt>
              </c:numCache>
            </c:numRef>
          </c:val>
          <c:extLst>
            <c:ext xmlns:c16="http://schemas.microsoft.com/office/drawing/2014/chart" uri="{C3380CC4-5D6E-409C-BE32-E72D297353CC}">
              <c16:uniqueId val="{00000004-C74D-41D6-B8D5-E0F38E0831A7}"/>
            </c:ext>
          </c:extLst>
        </c:ser>
        <c:dLbls>
          <c:showLegendKey val="0"/>
          <c:showVal val="0"/>
          <c:showCatName val="0"/>
          <c:showSerName val="0"/>
          <c:showPercent val="0"/>
          <c:showBubbleSize val="0"/>
        </c:dLbls>
        <c:gapWidth val="150"/>
        <c:shape val="box"/>
        <c:axId val="280255920"/>
        <c:axId val="280252784"/>
        <c:axId val="0"/>
      </c:bar3DChart>
      <c:catAx>
        <c:axId val="2802559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0252784"/>
        <c:crosses val="autoZero"/>
        <c:auto val="1"/>
        <c:lblAlgn val="ctr"/>
        <c:lblOffset val="100"/>
        <c:noMultiLvlLbl val="0"/>
      </c:catAx>
      <c:valAx>
        <c:axId val="280252784"/>
        <c:scaling>
          <c:orientation val="minMax"/>
        </c:scaling>
        <c:delete val="1"/>
        <c:axPos val="l"/>
        <c:numFmt formatCode="0%" sourceLinked="1"/>
        <c:majorTickMark val="out"/>
        <c:minorTickMark val="none"/>
        <c:tickLblPos val="nextTo"/>
        <c:crossAx val="2802559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2012. Administración de la planta fisica y de los recursos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21D-401B-B40B-CF3CD305A96C}"/>
              </c:ext>
            </c:extLst>
          </c:dPt>
          <c:dPt>
            <c:idx val="1"/>
            <c:invertIfNegative val="0"/>
            <c:bubble3D val="0"/>
            <c:spPr>
              <a:solidFill>
                <a:srgbClr val="C00000"/>
              </a:solidFill>
            </c:spPr>
            <c:extLst>
              <c:ext xmlns:c16="http://schemas.microsoft.com/office/drawing/2014/chart" uri="{C3380CC4-5D6E-409C-BE32-E72D297353CC}">
                <c16:uniqueId val="{00000001-321D-401B-B40B-CF3CD305A9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21D-401B-B40B-CF3CD305A9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21D-401B-B40B-CF3CD305A96C}"/>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Admon!$H$5:$K$5</c:f>
              <c:numCache>
                <c:formatCode>0%</c:formatCode>
                <c:ptCount val="4"/>
                <c:pt idx="0">
                  <c:v>0.2857142857142857</c:v>
                </c:pt>
                <c:pt idx="1">
                  <c:v>0.14285714285714285</c:v>
                </c:pt>
                <c:pt idx="2">
                  <c:v>0</c:v>
                </c:pt>
                <c:pt idx="3">
                  <c:v>0.14285714285714285</c:v>
                </c:pt>
              </c:numCache>
            </c:numRef>
          </c:val>
          <c:extLst>
            <c:ext xmlns:c16="http://schemas.microsoft.com/office/drawing/2014/chart" uri="{C3380CC4-5D6E-409C-BE32-E72D297353CC}">
              <c16:uniqueId val="{00000004-321D-401B-B40B-CF3CD305A96C}"/>
            </c:ext>
          </c:extLst>
        </c:ser>
        <c:dLbls>
          <c:showLegendKey val="0"/>
          <c:showVal val="0"/>
          <c:showCatName val="0"/>
          <c:showSerName val="0"/>
          <c:showPercent val="0"/>
          <c:showBubbleSize val="0"/>
        </c:dLbls>
        <c:gapWidth val="150"/>
        <c:shape val="box"/>
        <c:axId val="280254352"/>
        <c:axId val="280254744"/>
        <c:axId val="0"/>
      </c:bar3DChart>
      <c:catAx>
        <c:axId val="280254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0254744"/>
        <c:crosses val="autoZero"/>
        <c:auto val="1"/>
        <c:lblAlgn val="ctr"/>
        <c:lblOffset val="100"/>
        <c:noMultiLvlLbl val="0"/>
      </c:catAx>
      <c:valAx>
        <c:axId val="280254744"/>
        <c:scaling>
          <c:orientation val="minMax"/>
        </c:scaling>
        <c:delete val="1"/>
        <c:axPos val="l"/>
        <c:numFmt formatCode="0%" sourceLinked="1"/>
        <c:majorTickMark val="out"/>
        <c:minorTickMark val="none"/>
        <c:tickLblPos val="nextTo"/>
        <c:crossAx val="2802543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2013.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96-4C68-B417-E379371BB02F}"/>
              </c:ext>
            </c:extLst>
          </c:dPt>
          <c:dPt>
            <c:idx val="1"/>
            <c:invertIfNegative val="0"/>
            <c:bubble3D val="0"/>
            <c:spPr>
              <a:solidFill>
                <a:srgbClr val="C00000"/>
              </a:solidFill>
            </c:spPr>
            <c:extLst>
              <c:ext xmlns:c16="http://schemas.microsoft.com/office/drawing/2014/chart" uri="{C3380CC4-5D6E-409C-BE32-E72D297353CC}">
                <c16:uniqueId val="{00000001-1096-4C68-B417-E379371BB02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96-4C68-B417-E379371BB02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96-4C68-B417-E379371BB02F}"/>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0.42857142857142855</c:v>
                </c:pt>
                <c:pt idx="2">
                  <c:v>0.5714285714285714</c:v>
                </c:pt>
                <c:pt idx="3">
                  <c:v>0</c:v>
                </c:pt>
              </c:numCache>
            </c:numRef>
          </c:val>
          <c:extLst>
            <c:ext xmlns:c16="http://schemas.microsoft.com/office/drawing/2014/chart" uri="{C3380CC4-5D6E-409C-BE32-E72D297353CC}">
              <c16:uniqueId val="{00000004-1096-4C68-B417-E379371BB02F}"/>
            </c:ext>
          </c:extLst>
        </c:ser>
        <c:dLbls>
          <c:showLegendKey val="0"/>
          <c:showVal val="0"/>
          <c:showCatName val="0"/>
          <c:showSerName val="0"/>
          <c:showPercent val="0"/>
          <c:showBubbleSize val="0"/>
        </c:dLbls>
        <c:gapWidth val="150"/>
        <c:shape val="box"/>
        <c:axId val="280251216"/>
        <c:axId val="280249256"/>
        <c:axId val="0"/>
      </c:bar3DChart>
      <c:catAx>
        <c:axId val="2802512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0249256"/>
        <c:crosses val="autoZero"/>
        <c:auto val="1"/>
        <c:lblAlgn val="ctr"/>
        <c:lblOffset val="100"/>
        <c:noMultiLvlLbl val="0"/>
      </c:catAx>
      <c:valAx>
        <c:axId val="280249256"/>
        <c:scaling>
          <c:orientation val="minMax"/>
        </c:scaling>
        <c:delete val="1"/>
        <c:axPos val="l"/>
        <c:numFmt formatCode="0%" sourceLinked="1"/>
        <c:majorTickMark val="out"/>
        <c:minorTickMark val="none"/>
        <c:tickLblPos val="nextTo"/>
        <c:crossAx val="2802512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1. Administración de servicios complementarios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BE2-409B-A030-51C21798781C}"/>
              </c:ext>
            </c:extLst>
          </c:dPt>
          <c:dPt>
            <c:idx val="1"/>
            <c:invertIfNegative val="0"/>
            <c:bubble3D val="0"/>
            <c:spPr>
              <a:solidFill>
                <a:srgbClr val="C00000"/>
              </a:solidFill>
            </c:spPr>
            <c:extLst>
              <c:ext xmlns:c16="http://schemas.microsoft.com/office/drawing/2014/chart" uri="{C3380CC4-5D6E-409C-BE32-E72D297353CC}">
                <c16:uniqueId val="{00000001-0BE2-409B-A030-51C2179878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BE2-409B-A030-51C2179878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BE2-409B-A030-51C21798781C}"/>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Admon!$C$6:$F$6</c:f>
              <c:numCache>
                <c:formatCode>0%</c:formatCode>
                <c:ptCount val="4"/>
                <c:pt idx="0">
                  <c:v>0</c:v>
                </c:pt>
                <c:pt idx="1">
                  <c:v>0</c:v>
                </c:pt>
                <c:pt idx="2">
                  <c:v>0.5</c:v>
                </c:pt>
                <c:pt idx="3">
                  <c:v>0.5</c:v>
                </c:pt>
              </c:numCache>
            </c:numRef>
          </c:val>
          <c:extLst>
            <c:ext xmlns:c16="http://schemas.microsoft.com/office/drawing/2014/chart" uri="{C3380CC4-5D6E-409C-BE32-E72D297353CC}">
              <c16:uniqueId val="{00000004-0BE2-409B-A030-51C21798781C}"/>
            </c:ext>
          </c:extLst>
        </c:ser>
        <c:dLbls>
          <c:showLegendKey val="0"/>
          <c:showVal val="0"/>
          <c:showCatName val="0"/>
          <c:showSerName val="0"/>
          <c:showPercent val="0"/>
          <c:showBubbleSize val="0"/>
        </c:dLbls>
        <c:gapWidth val="150"/>
        <c:shape val="box"/>
        <c:axId val="280250432"/>
        <c:axId val="280248472"/>
        <c:axId val="0"/>
      </c:bar3DChart>
      <c:catAx>
        <c:axId val="2802504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0248472"/>
        <c:crosses val="autoZero"/>
        <c:auto val="1"/>
        <c:lblAlgn val="ctr"/>
        <c:lblOffset val="100"/>
        <c:noMultiLvlLbl val="0"/>
      </c:catAx>
      <c:valAx>
        <c:axId val="280248472"/>
        <c:scaling>
          <c:orientation val="minMax"/>
        </c:scaling>
        <c:delete val="1"/>
        <c:axPos val="l"/>
        <c:numFmt formatCode="0%" sourceLinked="1"/>
        <c:majorTickMark val="out"/>
        <c:minorTickMark val="none"/>
        <c:tickLblPos val="nextTo"/>
        <c:crossAx val="2802504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 Administración de servicios complementarios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F2C-4423-B893-A071DFCFC6B2}"/>
              </c:ext>
            </c:extLst>
          </c:dPt>
          <c:dPt>
            <c:idx val="1"/>
            <c:invertIfNegative val="0"/>
            <c:bubble3D val="0"/>
            <c:spPr>
              <a:solidFill>
                <a:srgbClr val="C00000"/>
              </a:solidFill>
            </c:spPr>
            <c:extLst>
              <c:ext xmlns:c16="http://schemas.microsoft.com/office/drawing/2014/chart" uri="{C3380CC4-5D6E-409C-BE32-E72D297353CC}">
                <c16:uniqueId val="{00000001-6F2C-4423-B893-A071DFCFC6B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F2C-4423-B893-A071DFCFC6B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F2C-4423-B893-A071DFCFC6B2}"/>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Admon!$H$6:$K$6</c:f>
              <c:numCache>
                <c:formatCode>0%</c:formatCode>
                <c:ptCount val="4"/>
                <c:pt idx="0">
                  <c:v>0</c:v>
                </c:pt>
                <c:pt idx="1">
                  <c:v>0</c:v>
                </c:pt>
                <c:pt idx="2">
                  <c:v>0.5</c:v>
                </c:pt>
                <c:pt idx="3">
                  <c:v>0</c:v>
                </c:pt>
              </c:numCache>
            </c:numRef>
          </c:val>
          <c:extLst>
            <c:ext xmlns:c16="http://schemas.microsoft.com/office/drawing/2014/chart" uri="{C3380CC4-5D6E-409C-BE32-E72D297353CC}">
              <c16:uniqueId val="{00000004-6F2C-4423-B893-A071DFCFC6B2}"/>
            </c:ext>
          </c:extLst>
        </c:ser>
        <c:dLbls>
          <c:showLegendKey val="0"/>
          <c:showVal val="0"/>
          <c:showCatName val="0"/>
          <c:showSerName val="0"/>
          <c:showPercent val="0"/>
          <c:showBubbleSize val="0"/>
        </c:dLbls>
        <c:gapWidth val="150"/>
        <c:shape val="box"/>
        <c:axId val="280249648"/>
        <c:axId val="280250824"/>
        <c:axId val="0"/>
      </c:bar3DChart>
      <c:catAx>
        <c:axId val="2802496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0250824"/>
        <c:crosses val="autoZero"/>
        <c:auto val="1"/>
        <c:lblAlgn val="ctr"/>
        <c:lblOffset val="100"/>
        <c:noMultiLvlLbl val="0"/>
      </c:catAx>
      <c:valAx>
        <c:axId val="280250824"/>
        <c:scaling>
          <c:orientation val="minMax"/>
        </c:scaling>
        <c:delete val="1"/>
        <c:axPos val="l"/>
        <c:numFmt formatCode="0%" sourceLinked="1"/>
        <c:majorTickMark val="out"/>
        <c:minorTickMark val="none"/>
        <c:tickLblPos val="nextTo"/>
        <c:crossAx val="2802496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25F-4590-9669-7562FB5AB055}"/>
              </c:ext>
            </c:extLst>
          </c:dPt>
          <c:dPt>
            <c:idx val="1"/>
            <c:invertIfNegative val="0"/>
            <c:bubble3D val="0"/>
            <c:spPr>
              <a:solidFill>
                <a:srgbClr val="C00000"/>
              </a:solidFill>
            </c:spPr>
            <c:extLst>
              <c:ext xmlns:c16="http://schemas.microsoft.com/office/drawing/2014/chart" uri="{C3380CC4-5D6E-409C-BE32-E72D297353CC}">
                <c16:uniqueId val="{00000001-225F-4590-9669-7562FB5AB05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25F-4590-9669-7562FB5AB05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25F-4590-9669-7562FB5AB055}"/>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1</c:v>
                </c:pt>
                <c:pt idx="3">
                  <c:v>0</c:v>
                </c:pt>
              </c:numCache>
            </c:numRef>
          </c:val>
          <c:extLst>
            <c:ext xmlns:c16="http://schemas.microsoft.com/office/drawing/2014/chart" uri="{C3380CC4-5D6E-409C-BE32-E72D297353CC}">
              <c16:uniqueId val="{00000004-225F-4590-9669-7562FB5AB055}"/>
            </c:ext>
          </c:extLst>
        </c:ser>
        <c:dLbls>
          <c:showLegendKey val="0"/>
          <c:showVal val="0"/>
          <c:showCatName val="0"/>
          <c:showSerName val="0"/>
          <c:showPercent val="0"/>
          <c:showBubbleSize val="0"/>
        </c:dLbls>
        <c:gapWidth val="150"/>
        <c:shape val="box"/>
        <c:axId val="280251608"/>
        <c:axId val="280252000"/>
        <c:axId val="0"/>
      </c:bar3DChart>
      <c:catAx>
        <c:axId val="2802516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0252000"/>
        <c:crosses val="autoZero"/>
        <c:auto val="1"/>
        <c:lblAlgn val="ctr"/>
        <c:lblOffset val="100"/>
        <c:noMultiLvlLbl val="0"/>
      </c:catAx>
      <c:valAx>
        <c:axId val="280252000"/>
        <c:scaling>
          <c:orientation val="minMax"/>
        </c:scaling>
        <c:delete val="1"/>
        <c:axPos val="l"/>
        <c:numFmt formatCode="0%" sourceLinked="1"/>
        <c:majorTickMark val="out"/>
        <c:minorTickMark val="none"/>
        <c:tickLblPos val="nextTo"/>
        <c:crossAx val="2802516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0-8A69-43FD-9A31-40710E4C4A66}"/>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1-8A69-43FD-9A31-40710E4C4A66}"/>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770B-445F-8CCE-0CD528342587}"/>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2-8A69-43FD-9A31-40710E4C4A66}"/>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3-8A69-43FD-9A31-40710E4C4A66}"/>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4-8A69-43FD-9A31-40710E4C4A66}"/>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5-8A69-43FD-9A31-40710E4C4A66}"/>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770B-445F-8CCE-0CD528342587}"/>
            </c:ext>
          </c:extLst>
        </c:ser>
        <c:ser>
          <c:idx val="1"/>
          <c:order val="2"/>
          <c:tx>
            <c:strRef>
              <c:f>Admon!$M$2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6-8A69-43FD-9A31-40710E4C4A66}"/>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7-8A69-43FD-9A31-40710E4C4A66}"/>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8-8A69-43FD-9A31-40710E4C4A66}"/>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9-8A69-43FD-9A31-40710E4C4A66}"/>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C-770B-445F-8CCE-0CD528342587}"/>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70B-445F-8CCE-0CD528342587}"/>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70B-445F-8CCE-0CD528342587}"/>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70B-445F-8CCE-0CD528342587}"/>
                </c:ext>
              </c:extLst>
            </c:dLbl>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10-770B-445F-8CCE-0CD528342587}"/>
            </c:ext>
          </c:extLst>
        </c:ser>
        <c:dLbls>
          <c:showLegendKey val="0"/>
          <c:showVal val="0"/>
          <c:showCatName val="0"/>
          <c:showSerName val="0"/>
          <c:showPercent val="0"/>
          <c:showBubbleSize val="0"/>
        </c:dLbls>
        <c:smooth val="0"/>
        <c:axId val="280253568"/>
        <c:axId val="280253960"/>
      </c:lineChart>
      <c:catAx>
        <c:axId val="28025356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419"/>
          </a:p>
        </c:txPr>
        <c:crossAx val="280253960"/>
        <c:crosses val="autoZero"/>
        <c:auto val="1"/>
        <c:lblAlgn val="ctr"/>
        <c:lblOffset val="100"/>
        <c:noMultiLvlLbl val="0"/>
      </c:catAx>
      <c:valAx>
        <c:axId val="280253960"/>
        <c:scaling>
          <c:orientation val="minMax"/>
        </c:scaling>
        <c:delete val="1"/>
        <c:axPos val="l"/>
        <c:numFmt formatCode="0%" sourceLinked="1"/>
        <c:majorTickMark val="out"/>
        <c:minorTickMark val="none"/>
        <c:tickLblPos val="nextTo"/>
        <c:crossAx val="280253568"/>
        <c:crosses val="autoZero"/>
        <c:crossBetween val="between"/>
      </c:valAx>
    </c:plotArea>
    <c:legend>
      <c:legendPos val="r"/>
      <c:layout>
        <c:manualLayout>
          <c:xMode val="edge"/>
          <c:yMode val="edge"/>
          <c:x val="0.12072174400192079"/>
          <c:y val="0.87281994409170149"/>
          <c:w val="0.76185208714725694"/>
          <c:h val="9.8943151556954018E-2"/>
        </c:manualLayout>
      </c:layout>
      <c:overlay val="0"/>
      <c:txPr>
        <a:bodyPr/>
        <a:lstStyle/>
        <a:p>
          <a:pPr>
            <a:defRPr sz="1280" b="1" i="0" u="none" strike="noStrike" baseline="0">
              <a:solidFill>
                <a:srgbClr val="000000"/>
              </a:solidFill>
              <a:latin typeface="Calibri"/>
              <a:ea typeface="Calibri"/>
              <a:cs typeface="Calibri"/>
            </a:defRPr>
          </a:pPr>
          <a:endParaRPr lang="es-419"/>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7C-4C96-B7E0-B065B56D22AB}"/>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7C-4C96-B7E0-B065B56D22AB}"/>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0.42857142857142855</c:v>
                </c:pt>
                <c:pt idx="1">
                  <c:v>0.2857142857142857</c:v>
                </c:pt>
                <c:pt idx="2">
                  <c:v>0.2857142857142857</c:v>
                </c:pt>
                <c:pt idx="3">
                  <c:v>0</c:v>
                </c:pt>
              </c:numCache>
            </c:numRef>
          </c:val>
          <c:smooth val="0"/>
          <c:extLst>
            <c:ext xmlns:c16="http://schemas.microsoft.com/office/drawing/2014/chart" uri="{C3380CC4-5D6E-409C-BE32-E72D297353CC}">
              <c16:uniqueId val="{00000002-277C-4C96-B7E0-B065B56D22AB}"/>
            </c:ext>
          </c:extLst>
        </c:ser>
        <c:ser>
          <c:idx val="0"/>
          <c:order val="1"/>
          <c:tx>
            <c:strRef>
              <c:f>Admon!$H$2</c:f>
              <c:strCache>
                <c:ptCount val="1"/>
                <c:pt idx="0">
                  <c:v>AÑO 2020</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7C-4C96-B7E0-B065B56D22AB}"/>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7C-4C96-B7E0-B065B56D22AB}"/>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7C-4C96-B7E0-B065B56D22AB}"/>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7C-4C96-B7E0-B065B56D22AB}"/>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0.2857142857142857</c:v>
                </c:pt>
                <c:pt idx="1">
                  <c:v>0.14285714285714285</c:v>
                </c:pt>
                <c:pt idx="2">
                  <c:v>0</c:v>
                </c:pt>
                <c:pt idx="3">
                  <c:v>0.14285714285714285</c:v>
                </c:pt>
              </c:numCache>
            </c:numRef>
          </c:val>
          <c:smooth val="0"/>
          <c:extLst>
            <c:ext xmlns:c16="http://schemas.microsoft.com/office/drawing/2014/chart" uri="{C3380CC4-5D6E-409C-BE32-E72D297353CC}">
              <c16:uniqueId val="{00000007-277C-4C96-B7E0-B065B56D22AB}"/>
            </c:ext>
          </c:extLst>
        </c:ser>
        <c:ser>
          <c:idx val="1"/>
          <c:order val="2"/>
          <c:tx>
            <c:strRef>
              <c:f>Directiva!$M$2</c:f>
              <c:strCache>
                <c:ptCount val="1"/>
                <c:pt idx="0">
                  <c:v>2021</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7C-4C96-B7E0-B065B56D22AB}"/>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7C-4C96-B7E0-B065B56D22AB}"/>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7C-4C96-B7E0-B065B56D22AB}"/>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7C-4C96-B7E0-B065B56D22AB}"/>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C-277C-4C96-B7E0-B065B56D22AB}"/>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7C-4C96-B7E0-B065B56D22AB}"/>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7C-4C96-B7E0-B065B56D22AB}"/>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7C-4C96-B7E0-B065B56D22AB}"/>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7C-4C96-B7E0-B065B56D22AB}"/>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0.7142857142857143</c:v>
                </c:pt>
                <c:pt idx="2">
                  <c:v>0.2857142857142857</c:v>
                </c:pt>
                <c:pt idx="3">
                  <c:v>0</c:v>
                </c:pt>
              </c:numCache>
            </c:numRef>
          </c:val>
          <c:smooth val="0"/>
          <c:extLst>
            <c:ext xmlns:c16="http://schemas.microsoft.com/office/drawing/2014/chart" uri="{C3380CC4-5D6E-409C-BE32-E72D297353CC}">
              <c16:uniqueId val="{00000011-277C-4C96-B7E0-B065B56D22AB}"/>
            </c:ext>
          </c:extLst>
        </c:ser>
        <c:dLbls>
          <c:showLegendKey val="0"/>
          <c:showVal val="0"/>
          <c:showCatName val="0"/>
          <c:showSerName val="0"/>
          <c:showPercent val="0"/>
          <c:showBubbleSize val="0"/>
        </c:dLbls>
        <c:smooth val="0"/>
        <c:axId val="283133856"/>
        <c:axId val="283136600"/>
      </c:lineChart>
      <c:catAx>
        <c:axId val="2831338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419"/>
          </a:p>
        </c:txPr>
        <c:crossAx val="283136600"/>
        <c:crosses val="autoZero"/>
        <c:auto val="1"/>
        <c:lblAlgn val="ctr"/>
        <c:lblOffset val="100"/>
        <c:noMultiLvlLbl val="0"/>
      </c:catAx>
      <c:valAx>
        <c:axId val="283136600"/>
        <c:scaling>
          <c:orientation val="minMax"/>
        </c:scaling>
        <c:delete val="1"/>
        <c:axPos val="l"/>
        <c:numFmt formatCode="0%" sourceLinked="1"/>
        <c:majorTickMark val="out"/>
        <c:minorTickMark val="none"/>
        <c:tickLblPos val="nextTo"/>
        <c:crossAx val="283133856"/>
        <c:crosses val="autoZero"/>
        <c:crossBetween val="between"/>
      </c:valAx>
    </c:plotArea>
    <c:legend>
      <c:legendPos val="r"/>
      <c:layout>
        <c:manualLayout>
          <c:xMode val="edge"/>
          <c:yMode val="edge"/>
          <c:x val="0.12235311892086567"/>
          <c:y val="0.87589322340440534"/>
          <c:w val="0.76185208714725694"/>
          <c:h val="9.6555158485524997E-2"/>
        </c:manualLayout>
      </c:layout>
      <c:overlay val="0"/>
      <c:txPr>
        <a:bodyPr/>
        <a:lstStyle/>
        <a:p>
          <a:pPr>
            <a:defRPr sz="1280" b="1" i="0" u="none" strike="noStrike" baseline="0">
              <a:solidFill>
                <a:srgbClr val="000000"/>
              </a:solidFill>
              <a:latin typeface="Calibri"/>
              <a:ea typeface="Calibri"/>
              <a:cs typeface="Calibri"/>
            </a:defRPr>
          </a:pPr>
          <a:endParaRPr lang="es-419"/>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0-AAB1-44C9-9399-64B6F32D6EA6}"/>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1-AAB1-44C9-9399-64B6F32D6EA6}"/>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3935-418D-9E0E-79B1F261AF80}"/>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2-AAB1-44C9-9399-64B6F32D6EA6}"/>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3-AAB1-44C9-9399-64B6F32D6EA6}"/>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4-AAB1-44C9-9399-64B6F32D6EA6}"/>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5-AAB1-44C9-9399-64B6F32D6EA6}"/>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0.5</c:v>
                </c:pt>
                <c:pt idx="3">
                  <c:v>0</c:v>
                </c:pt>
              </c:numCache>
            </c:numRef>
          </c:val>
          <c:smooth val="0"/>
          <c:extLst>
            <c:ext xmlns:c16="http://schemas.microsoft.com/office/drawing/2014/chart" uri="{C3380CC4-5D6E-409C-BE32-E72D297353CC}">
              <c16:uniqueId val="{00000007-3935-418D-9E0E-79B1F261AF80}"/>
            </c:ext>
          </c:extLst>
        </c:ser>
        <c:ser>
          <c:idx val="1"/>
          <c:order val="2"/>
          <c:tx>
            <c:strRef>
              <c:f>Admon!$M$2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6-AAB1-44C9-9399-64B6F32D6EA6}"/>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7-AAB1-44C9-9399-64B6F32D6EA6}"/>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8-AAB1-44C9-9399-64B6F32D6EA6}"/>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9-AAB1-44C9-9399-64B6F32D6EA6}"/>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C-3935-418D-9E0E-79B1F261AF80}"/>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935-418D-9E0E-79B1F261AF80}"/>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935-418D-9E0E-79B1F261AF80}"/>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F-3935-418D-9E0E-79B1F261AF80}"/>
            </c:ext>
          </c:extLst>
        </c:ser>
        <c:dLbls>
          <c:showLegendKey val="0"/>
          <c:showVal val="0"/>
          <c:showCatName val="0"/>
          <c:showSerName val="0"/>
          <c:showPercent val="0"/>
          <c:showBubbleSize val="0"/>
        </c:dLbls>
        <c:smooth val="0"/>
        <c:axId val="283135424"/>
        <c:axId val="283141304"/>
      </c:lineChart>
      <c:catAx>
        <c:axId val="2831354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419"/>
          </a:p>
        </c:txPr>
        <c:crossAx val="283141304"/>
        <c:crosses val="autoZero"/>
        <c:auto val="1"/>
        <c:lblAlgn val="ctr"/>
        <c:lblOffset val="100"/>
        <c:noMultiLvlLbl val="0"/>
      </c:catAx>
      <c:valAx>
        <c:axId val="283141304"/>
        <c:scaling>
          <c:orientation val="minMax"/>
        </c:scaling>
        <c:delete val="1"/>
        <c:axPos val="l"/>
        <c:numFmt formatCode="0%" sourceLinked="1"/>
        <c:majorTickMark val="out"/>
        <c:minorTickMark val="none"/>
        <c:tickLblPos val="nextTo"/>
        <c:crossAx val="283135424"/>
        <c:crosses val="autoZero"/>
        <c:crossBetween val="between"/>
      </c:valAx>
    </c:plotArea>
    <c:legend>
      <c:legendPos val="r"/>
      <c:layout>
        <c:manualLayout>
          <c:xMode val="edge"/>
          <c:yMode val="edge"/>
          <c:x val="0.12235311892086567"/>
          <c:y val="0.86928626010752463"/>
          <c:w val="0.76185208714725694"/>
          <c:h val="9.8943151556954018E-2"/>
        </c:manualLayout>
      </c:layout>
      <c:overlay val="0"/>
      <c:txPr>
        <a:bodyPr/>
        <a:lstStyle/>
        <a:p>
          <a:pPr>
            <a:defRPr sz="1280" b="1" i="0" u="none" strike="noStrike" baseline="0">
              <a:solidFill>
                <a:srgbClr val="000000"/>
              </a:solidFill>
              <a:latin typeface="Calibri"/>
              <a:ea typeface="Calibri"/>
              <a:cs typeface="Calibri"/>
            </a:defRPr>
          </a:pPr>
          <a:endParaRPr lang="es-419"/>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1. Talento Humano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4DB-45A5-95A1-C4787C057D6D}"/>
              </c:ext>
            </c:extLst>
          </c:dPt>
          <c:dPt>
            <c:idx val="1"/>
            <c:invertIfNegative val="0"/>
            <c:bubble3D val="0"/>
            <c:spPr>
              <a:solidFill>
                <a:srgbClr val="C00000"/>
              </a:solidFill>
            </c:spPr>
            <c:extLst>
              <c:ext xmlns:c16="http://schemas.microsoft.com/office/drawing/2014/chart" uri="{C3380CC4-5D6E-409C-BE32-E72D297353CC}">
                <c16:uniqueId val="{00000001-C4DB-45A5-95A1-C4787C057D6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4DB-45A5-95A1-C4787C057D6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4DB-45A5-95A1-C4787C057D6D}"/>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Admon!$C$7:$F$7</c:f>
              <c:numCache>
                <c:formatCode>0%</c:formatCode>
                <c:ptCount val="4"/>
                <c:pt idx="0">
                  <c:v>0.1</c:v>
                </c:pt>
                <c:pt idx="1">
                  <c:v>0.3</c:v>
                </c:pt>
                <c:pt idx="2">
                  <c:v>0.6</c:v>
                </c:pt>
                <c:pt idx="3">
                  <c:v>0</c:v>
                </c:pt>
              </c:numCache>
            </c:numRef>
          </c:val>
          <c:extLst>
            <c:ext xmlns:c16="http://schemas.microsoft.com/office/drawing/2014/chart" uri="{C3380CC4-5D6E-409C-BE32-E72D297353CC}">
              <c16:uniqueId val="{00000004-C4DB-45A5-95A1-C4787C057D6D}"/>
            </c:ext>
          </c:extLst>
        </c:ser>
        <c:dLbls>
          <c:showLegendKey val="0"/>
          <c:showVal val="0"/>
          <c:showCatName val="0"/>
          <c:showSerName val="0"/>
          <c:showPercent val="0"/>
          <c:showBubbleSize val="0"/>
        </c:dLbls>
        <c:gapWidth val="150"/>
        <c:shape val="box"/>
        <c:axId val="283136992"/>
        <c:axId val="283137384"/>
        <c:axId val="0"/>
      </c:bar3DChart>
      <c:catAx>
        <c:axId val="2831369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3137384"/>
        <c:crosses val="autoZero"/>
        <c:auto val="1"/>
        <c:lblAlgn val="ctr"/>
        <c:lblOffset val="100"/>
        <c:noMultiLvlLbl val="0"/>
      </c:catAx>
      <c:valAx>
        <c:axId val="283137384"/>
        <c:scaling>
          <c:orientation val="minMax"/>
        </c:scaling>
        <c:delete val="1"/>
        <c:axPos val="l"/>
        <c:numFmt formatCode="0%" sourceLinked="1"/>
        <c:majorTickMark val="out"/>
        <c:minorTickMark val="none"/>
        <c:tickLblPos val="nextTo"/>
        <c:crossAx val="28313699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 Talento Humano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72B-49BE-97E1-3DDE698ED9A1}"/>
              </c:ext>
            </c:extLst>
          </c:dPt>
          <c:dPt>
            <c:idx val="1"/>
            <c:invertIfNegative val="0"/>
            <c:bubble3D val="0"/>
            <c:spPr>
              <a:solidFill>
                <a:srgbClr val="C00000"/>
              </a:solidFill>
            </c:spPr>
            <c:extLst>
              <c:ext xmlns:c16="http://schemas.microsoft.com/office/drawing/2014/chart" uri="{C3380CC4-5D6E-409C-BE32-E72D297353CC}">
                <c16:uniqueId val="{00000001-B72B-49BE-97E1-3DDE698ED9A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2B-49BE-97E1-3DDE698ED9A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2B-49BE-97E1-3DDE698ED9A1}"/>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Admon!$H$7:$K$7</c:f>
              <c:numCache>
                <c:formatCode>0%</c:formatCode>
                <c:ptCount val="4"/>
                <c:pt idx="0">
                  <c:v>0.1</c:v>
                </c:pt>
                <c:pt idx="1">
                  <c:v>0.2</c:v>
                </c:pt>
                <c:pt idx="2">
                  <c:v>0.7</c:v>
                </c:pt>
                <c:pt idx="3">
                  <c:v>0</c:v>
                </c:pt>
              </c:numCache>
            </c:numRef>
          </c:val>
          <c:extLst>
            <c:ext xmlns:c16="http://schemas.microsoft.com/office/drawing/2014/chart" uri="{C3380CC4-5D6E-409C-BE32-E72D297353CC}">
              <c16:uniqueId val="{00000004-B72B-49BE-97E1-3DDE698ED9A1}"/>
            </c:ext>
          </c:extLst>
        </c:ser>
        <c:dLbls>
          <c:showLegendKey val="0"/>
          <c:showVal val="0"/>
          <c:showCatName val="0"/>
          <c:showSerName val="0"/>
          <c:showPercent val="0"/>
          <c:showBubbleSize val="0"/>
        </c:dLbls>
        <c:gapWidth val="150"/>
        <c:shape val="box"/>
        <c:axId val="283132288"/>
        <c:axId val="283129152"/>
        <c:axId val="0"/>
      </c:bar3DChart>
      <c:catAx>
        <c:axId val="2831322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3129152"/>
        <c:crosses val="autoZero"/>
        <c:auto val="1"/>
        <c:lblAlgn val="ctr"/>
        <c:lblOffset val="100"/>
        <c:noMultiLvlLbl val="0"/>
      </c:catAx>
      <c:valAx>
        <c:axId val="283129152"/>
        <c:scaling>
          <c:orientation val="minMax"/>
        </c:scaling>
        <c:delete val="1"/>
        <c:axPos val="l"/>
        <c:numFmt formatCode="0%" sourceLinked="1"/>
        <c:majorTickMark val="out"/>
        <c:minorTickMark val="none"/>
        <c:tickLblPos val="nextTo"/>
        <c:crossAx val="2831322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3CF-4ABB-B120-6FCEA85CE9E4}"/>
              </c:ext>
            </c:extLst>
          </c:dPt>
          <c:dPt>
            <c:idx val="1"/>
            <c:invertIfNegative val="0"/>
            <c:bubble3D val="0"/>
            <c:spPr>
              <a:solidFill>
                <a:srgbClr val="C00000"/>
              </a:solidFill>
            </c:spPr>
            <c:extLst>
              <c:ext xmlns:c16="http://schemas.microsoft.com/office/drawing/2014/chart" uri="{C3380CC4-5D6E-409C-BE32-E72D297353CC}">
                <c16:uniqueId val="{00000001-73CF-4ABB-B120-6FCEA85CE9E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3CF-4ABB-B120-6FCEA85CE9E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3CF-4ABB-B120-6FCEA85CE9E4}"/>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0.1</c:v>
                </c:pt>
                <c:pt idx="1">
                  <c:v>0.2</c:v>
                </c:pt>
                <c:pt idx="2">
                  <c:v>0.7</c:v>
                </c:pt>
                <c:pt idx="3">
                  <c:v>0</c:v>
                </c:pt>
              </c:numCache>
            </c:numRef>
          </c:val>
          <c:extLst>
            <c:ext xmlns:c16="http://schemas.microsoft.com/office/drawing/2014/chart" uri="{C3380CC4-5D6E-409C-BE32-E72D297353CC}">
              <c16:uniqueId val="{00000004-73CF-4ABB-B120-6FCEA85CE9E4}"/>
            </c:ext>
          </c:extLst>
        </c:ser>
        <c:dLbls>
          <c:showLegendKey val="0"/>
          <c:showVal val="0"/>
          <c:showCatName val="0"/>
          <c:showSerName val="0"/>
          <c:showPercent val="0"/>
          <c:showBubbleSize val="0"/>
        </c:dLbls>
        <c:gapWidth val="150"/>
        <c:shape val="box"/>
        <c:axId val="283129544"/>
        <c:axId val="283132680"/>
        <c:axId val="0"/>
      </c:bar3DChart>
      <c:catAx>
        <c:axId val="2831295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3132680"/>
        <c:crosses val="autoZero"/>
        <c:auto val="1"/>
        <c:lblAlgn val="ctr"/>
        <c:lblOffset val="100"/>
        <c:noMultiLvlLbl val="0"/>
      </c:catAx>
      <c:valAx>
        <c:axId val="283132680"/>
        <c:scaling>
          <c:orientation val="minMax"/>
        </c:scaling>
        <c:delete val="1"/>
        <c:axPos val="l"/>
        <c:numFmt formatCode="0%" sourceLinked="1"/>
        <c:majorTickMark val="out"/>
        <c:minorTickMark val="none"/>
        <c:tickLblPos val="nextTo"/>
        <c:crossAx val="2831295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0-32E4-43FF-9B7F-285B75DE3C13}"/>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1-32E4-43FF-9B7F-285B75DE3C13}"/>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0.14285714285714285</c:v>
                </c:pt>
              </c:numCache>
            </c:numRef>
          </c:val>
          <c:smooth val="0"/>
          <c:extLst>
            <c:ext xmlns:c16="http://schemas.microsoft.com/office/drawing/2014/chart" uri="{C3380CC4-5D6E-409C-BE32-E72D297353CC}">
              <c16:uniqueId val="{00000002-4B7A-4164-9875-45057CC4DBD7}"/>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2-32E4-43FF-9B7F-285B75DE3C13}"/>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3-32E4-43FF-9B7F-285B75DE3C13}"/>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4-32E4-43FF-9B7F-285B75DE3C13}"/>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5-32E4-43FF-9B7F-285B75DE3C13}"/>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0.1</c:v>
                </c:pt>
                <c:pt idx="1">
                  <c:v>0.2</c:v>
                </c:pt>
                <c:pt idx="2">
                  <c:v>0.7</c:v>
                </c:pt>
                <c:pt idx="3">
                  <c:v>0</c:v>
                </c:pt>
              </c:numCache>
            </c:numRef>
          </c:val>
          <c:smooth val="0"/>
          <c:extLst>
            <c:ext xmlns:c16="http://schemas.microsoft.com/office/drawing/2014/chart" uri="{C3380CC4-5D6E-409C-BE32-E72D297353CC}">
              <c16:uniqueId val="{00000007-4B7A-4164-9875-45057CC4DBD7}"/>
            </c:ext>
          </c:extLst>
        </c:ser>
        <c:ser>
          <c:idx val="1"/>
          <c:order val="2"/>
          <c:tx>
            <c:strRef>
              <c:f>Admon!$M$2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6-32E4-43FF-9B7F-285B75DE3C13}"/>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7-32E4-43FF-9B7F-285B75DE3C13}"/>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8-32E4-43FF-9B7F-285B75DE3C13}"/>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9-32E4-43FF-9B7F-285B75DE3C13}"/>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0.1</c:v>
                </c:pt>
                <c:pt idx="1">
                  <c:v>0.2</c:v>
                </c:pt>
                <c:pt idx="2">
                  <c:v>0.7</c:v>
                </c:pt>
                <c:pt idx="3">
                  <c:v>0</c:v>
                </c:pt>
              </c:numCache>
            </c:numRef>
          </c:val>
          <c:smooth val="0"/>
          <c:extLst>
            <c:ext xmlns:c16="http://schemas.microsoft.com/office/drawing/2014/chart" uri="{C3380CC4-5D6E-409C-BE32-E72D297353CC}">
              <c16:uniqueId val="{0000000C-4B7A-4164-9875-45057CC4DBD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7A-4164-9875-45057CC4DBD7}"/>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B7A-4164-9875-45057CC4DBD7}"/>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B7A-4164-9875-45057CC4DBD7}"/>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B7A-4164-9875-45057CC4DBD7}"/>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0.4</c:v>
                </c:pt>
                <c:pt idx="2">
                  <c:v>0.6</c:v>
                </c:pt>
                <c:pt idx="3">
                  <c:v>0</c:v>
                </c:pt>
              </c:numCache>
            </c:numRef>
          </c:val>
          <c:smooth val="0"/>
          <c:extLst>
            <c:ext xmlns:c16="http://schemas.microsoft.com/office/drawing/2014/chart" uri="{C3380CC4-5D6E-409C-BE32-E72D297353CC}">
              <c16:uniqueId val="{00000011-4B7A-4164-9875-45057CC4DBD7}"/>
            </c:ext>
          </c:extLst>
        </c:ser>
        <c:dLbls>
          <c:showLegendKey val="0"/>
          <c:showVal val="0"/>
          <c:showCatName val="0"/>
          <c:showSerName val="0"/>
          <c:showPercent val="0"/>
          <c:showBubbleSize val="0"/>
        </c:dLbls>
        <c:smooth val="0"/>
        <c:axId val="283140912"/>
        <c:axId val="283129936"/>
      </c:lineChart>
      <c:catAx>
        <c:axId val="2831409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419"/>
          </a:p>
        </c:txPr>
        <c:crossAx val="283129936"/>
        <c:crosses val="autoZero"/>
        <c:auto val="1"/>
        <c:lblAlgn val="ctr"/>
        <c:lblOffset val="100"/>
        <c:noMultiLvlLbl val="0"/>
      </c:catAx>
      <c:valAx>
        <c:axId val="283129936"/>
        <c:scaling>
          <c:orientation val="minMax"/>
        </c:scaling>
        <c:delete val="1"/>
        <c:axPos val="l"/>
        <c:numFmt formatCode="0%" sourceLinked="1"/>
        <c:majorTickMark val="out"/>
        <c:minorTickMark val="none"/>
        <c:tickLblPos val="nextTo"/>
        <c:crossAx val="283140912"/>
        <c:crosses val="autoZero"/>
        <c:crossBetween val="between"/>
      </c:valAx>
    </c:plotArea>
    <c:legend>
      <c:legendPos val="r"/>
      <c:layout>
        <c:manualLayout>
          <c:xMode val="edge"/>
          <c:yMode val="edge"/>
          <c:x val="9.6251120217747663E-2"/>
          <c:y val="0.8732663368278708"/>
          <c:w val="0.81079333471560322"/>
          <c:h val="9.8594586416049929E-2"/>
        </c:manualLayout>
      </c:layout>
      <c:overlay val="0"/>
      <c:txPr>
        <a:bodyPr/>
        <a:lstStyle/>
        <a:p>
          <a:pPr>
            <a:defRPr sz="1280" b="1" i="0" u="none" strike="noStrike" baseline="0">
              <a:solidFill>
                <a:srgbClr val="000000"/>
              </a:solidFill>
              <a:latin typeface="Calibri"/>
              <a:ea typeface="Calibri"/>
              <a:cs typeface="Calibri"/>
            </a:defRPr>
          </a:pPr>
          <a:endParaRPr lang="es-419"/>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1.Apoyo financiero y contable</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6AC-4547-BEC6-4BC4D35800D6}"/>
              </c:ext>
            </c:extLst>
          </c:dPt>
          <c:dPt>
            <c:idx val="1"/>
            <c:invertIfNegative val="0"/>
            <c:bubble3D val="0"/>
            <c:spPr>
              <a:solidFill>
                <a:srgbClr val="C00000"/>
              </a:solidFill>
            </c:spPr>
            <c:extLst>
              <c:ext xmlns:c16="http://schemas.microsoft.com/office/drawing/2014/chart" uri="{C3380CC4-5D6E-409C-BE32-E72D297353CC}">
                <c16:uniqueId val="{00000001-A6AC-4547-BEC6-4BC4D35800D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6AC-4547-BEC6-4BC4D35800D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6AC-4547-BEC6-4BC4D35800D6}"/>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Admon!$C$8:$F$8</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A6AC-4547-BEC6-4BC4D35800D6}"/>
            </c:ext>
          </c:extLst>
        </c:ser>
        <c:dLbls>
          <c:showLegendKey val="0"/>
          <c:showVal val="0"/>
          <c:showCatName val="0"/>
          <c:showSerName val="0"/>
          <c:showPercent val="0"/>
          <c:showBubbleSize val="0"/>
        </c:dLbls>
        <c:gapWidth val="150"/>
        <c:shape val="box"/>
        <c:axId val="283131504"/>
        <c:axId val="283138952"/>
        <c:axId val="0"/>
      </c:bar3DChart>
      <c:catAx>
        <c:axId val="2831315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3138952"/>
        <c:crosses val="autoZero"/>
        <c:auto val="1"/>
        <c:lblAlgn val="ctr"/>
        <c:lblOffset val="100"/>
        <c:noMultiLvlLbl val="0"/>
      </c:catAx>
      <c:valAx>
        <c:axId val="283138952"/>
        <c:scaling>
          <c:orientation val="minMax"/>
        </c:scaling>
        <c:delete val="1"/>
        <c:axPos val="l"/>
        <c:numFmt formatCode="0%" sourceLinked="1"/>
        <c:majorTickMark val="out"/>
        <c:minorTickMark val="none"/>
        <c:tickLblPos val="nextTo"/>
        <c:crossAx val="2831315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 Apoyo financiero y contable</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018-41FF-A240-716794AA4B4F}"/>
              </c:ext>
            </c:extLst>
          </c:dPt>
          <c:dPt>
            <c:idx val="1"/>
            <c:invertIfNegative val="0"/>
            <c:bubble3D val="0"/>
            <c:spPr>
              <a:solidFill>
                <a:srgbClr val="C00000"/>
              </a:solidFill>
            </c:spPr>
            <c:extLst>
              <c:ext xmlns:c16="http://schemas.microsoft.com/office/drawing/2014/chart" uri="{C3380CC4-5D6E-409C-BE32-E72D297353CC}">
                <c16:uniqueId val="{00000001-7018-41FF-A240-716794AA4B4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18-41FF-A240-716794AA4B4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18-41FF-A240-716794AA4B4F}"/>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Admon!$H$8:$K$8</c:f>
              <c:numCache>
                <c:formatCode>0%</c:formatCode>
                <c:ptCount val="4"/>
                <c:pt idx="0">
                  <c:v>0</c:v>
                </c:pt>
                <c:pt idx="1">
                  <c:v>0</c:v>
                </c:pt>
                <c:pt idx="2">
                  <c:v>1</c:v>
                </c:pt>
                <c:pt idx="3">
                  <c:v>0</c:v>
                </c:pt>
              </c:numCache>
            </c:numRef>
          </c:val>
          <c:extLst>
            <c:ext xmlns:c16="http://schemas.microsoft.com/office/drawing/2014/chart" uri="{C3380CC4-5D6E-409C-BE32-E72D297353CC}">
              <c16:uniqueId val="{00000004-7018-41FF-A240-716794AA4B4F}"/>
            </c:ext>
          </c:extLst>
        </c:ser>
        <c:dLbls>
          <c:showLegendKey val="0"/>
          <c:showVal val="0"/>
          <c:showCatName val="0"/>
          <c:showSerName val="0"/>
          <c:showPercent val="0"/>
          <c:showBubbleSize val="0"/>
        </c:dLbls>
        <c:gapWidth val="150"/>
        <c:shape val="box"/>
        <c:axId val="283135032"/>
        <c:axId val="283140128"/>
        <c:axId val="0"/>
      </c:bar3DChart>
      <c:catAx>
        <c:axId val="283135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3140128"/>
        <c:crosses val="autoZero"/>
        <c:auto val="1"/>
        <c:lblAlgn val="ctr"/>
        <c:lblOffset val="100"/>
        <c:noMultiLvlLbl val="0"/>
      </c:catAx>
      <c:valAx>
        <c:axId val="283140128"/>
        <c:scaling>
          <c:orientation val="minMax"/>
        </c:scaling>
        <c:delete val="1"/>
        <c:axPos val="l"/>
        <c:numFmt formatCode="0%" sourceLinked="1"/>
        <c:majorTickMark val="out"/>
        <c:minorTickMark val="none"/>
        <c:tickLblPos val="nextTo"/>
        <c:crossAx val="2831350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E77-4390-B16B-B0D68FEAF296}"/>
              </c:ext>
            </c:extLst>
          </c:dPt>
          <c:dPt>
            <c:idx val="1"/>
            <c:invertIfNegative val="0"/>
            <c:bubble3D val="0"/>
            <c:spPr>
              <a:solidFill>
                <a:srgbClr val="C00000"/>
              </a:solidFill>
            </c:spPr>
            <c:extLst>
              <c:ext xmlns:c16="http://schemas.microsoft.com/office/drawing/2014/chart" uri="{C3380CC4-5D6E-409C-BE32-E72D297353CC}">
                <c16:uniqueId val="{00000001-EE77-4390-B16B-B0D68FEAF29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E77-4390-B16B-B0D68FEAF2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E77-4390-B16B-B0D68FEAF296}"/>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1</c:v>
                </c:pt>
                <c:pt idx="3">
                  <c:v>0</c:v>
                </c:pt>
              </c:numCache>
            </c:numRef>
          </c:val>
          <c:extLst>
            <c:ext xmlns:c16="http://schemas.microsoft.com/office/drawing/2014/chart" uri="{C3380CC4-5D6E-409C-BE32-E72D297353CC}">
              <c16:uniqueId val="{00000004-EE77-4390-B16B-B0D68FEAF296}"/>
            </c:ext>
          </c:extLst>
        </c:ser>
        <c:dLbls>
          <c:showLegendKey val="0"/>
          <c:showVal val="0"/>
          <c:showCatName val="0"/>
          <c:showSerName val="0"/>
          <c:showPercent val="0"/>
          <c:showBubbleSize val="0"/>
        </c:dLbls>
        <c:gapWidth val="150"/>
        <c:shape val="box"/>
        <c:axId val="283139736"/>
        <c:axId val="283131896"/>
        <c:axId val="0"/>
      </c:bar3DChart>
      <c:catAx>
        <c:axId val="2831397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3131896"/>
        <c:crosses val="autoZero"/>
        <c:auto val="1"/>
        <c:lblAlgn val="ctr"/>
        <c:lblOffset val="100"/>
        <c:noMultiLvlLbl val="0"/>
      </c:catAx>
      <c:valAx>
        <c:axId val="283131896"/>
        <c:scaling>
          <c:orientation val="minMax"/>
        </c:scaling>
        <c:delete val="1"/>
        <c:axPos val="l"/>
        <c:numFmt formatCode="0%" sourceLinked="1"/>
        <c:majorTickMark val="out"/>
        <c:minorTickMark val="none"/>
        <c:tickLblPos val="nextTo"/>
        <c:crossAx val="2831397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0-00D3-44E7-9744-3D6C9721828B}"/>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1-00D3-44E7-9744-3D6C9721828B}"/>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1088-496F-95CF-7DB1E9FC51DD}"/>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2-00D3-44E7-9744-3D6C9721828B}"/>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3-00D3-44E7-9744-3D6C9721828B}"/>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4-00D3-44E7-9744-3D6C9721828B}"/>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5-00D3-44E7-9744-3D6C9721828B}"/>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1088-496F-95CF-7DB1E9FC51DD}"/>
            </c:ext>
          </c:extLst>
        </c:ser>
        <c:ser>
          <c:idx val="1"/>
          <c:order val="2"/>
          <c:tx>
            <c:strRef>
              <c:f>Admon!$M$2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6-00D3-44E7-9744-3D6C9721828B}"/>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7-00D3-44E7-9744-3D6C9721828B}"/>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8-00D3-44E7-9744-3D6C9721828B}"/>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9-00D3-44E7-9744-3D6C9721828B}"/>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C-1088-496F-95CF-7DB1E9FC51DD}"/>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88-496F-95CF-7DB1E9FC51DD}"/>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88-496F-95CF-7DB1E9FC51DD}"/>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88-496F-95CF-7DB1E9FC51DD}"/>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88-496F-95CF-7DB1E9FC51DD}"/>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11-1088-496F-95CF-7DB1E9FC51DD}"/>
            </c:ext>
          </c:extLst>
        </c:ser>
        <c:dLbls>
          <c:showLegendKey val="0"/>
          <c:showVal val="0"/>
          <c:showCatName val="0"/>
          <c:showSerName val="0"/>
          <c:showPercent val="0"/>
          <c:showBubbleSize val="0"/>
        </c:dLbls>
        <c:smooth val="0"/>
        <c:axId val="283130720"/>
        <c:axId val="283136208"/>
      </c:lineChart>
      <c:catAx>
        <c:axId val="2831307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419"/>
          </a:p>
        </c:txPr>
        <c:crossAx val="283136208"/>
        <c:crosses val="autoZero"/>
        <c:auto val="1"/>
        <c:lblAlgn val="ctr"/>
        <c:lblOffset val="100"/>
        <c:noMultiLvlLbl val="0"/>
      </c:catAx>
      <c:valAx>
        <c:axId val="283136208"/>
        <c:scaling>
          <c:orientation val="minMax"/>
        </c:scaling>
        <c:delete val="1"/>
        <c:axPos val="l"/>
        <c:numFmt formatCode="0%" sourceLinked="1"/>
        <c:majorTickMark val="out"/>
        <c:minorTickMark val="none"/>
        <c:tickLblPos val="nextTo"/>
        <c:crossAx val="283130720"/>
        <c:crosses val="autoZero"/>
        <c:crossBetween val="between"/>
      </c:valAx>
    </c:plotArea>
    <c:legend>
      <c:legendPos val="r"/>
      <c:layout>
        <c:manualLayout>
          <c:xMode val="edge"/>
          <c:yMode val="edge"/>
          <c:x val="9.6251120217747663E-2"/>
          <c:y val="0.8732663368278708"/>
          <c:w val="0.81079333471560322"/>
          <c:h val="9.8594586416049929E-2"/>
        </c:manualLayout>
      </c:layout>
      <c:overlay val="0"/>
      <c:txPr>
        <a:bodyPr/>
        <a:lstStyle/>
        <a:p>
          <a:pPr>
            <a:defRPr sz="1280" b="1" i="0" u="none" strike="noStrike" baseline="0">
              <a:solidFill>
                <a:srgbClr val="000000"/>
              </a:solidFill>
              <a:latin typeface="Calibri"/>
              <a:ea typeface="Calibri"/>
              <a:cs typeface="Calibri"/>
            </a:defRPr>
          </a:pPr>
          <a:endParaRPr lang="es-419"/>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69F-4299-8469-F0B80156F39D}"/>
              </c:ext>
            </c:extLst>
          </c:dPt>
          <c:dPt>
            <c:idx val="1"/>
            <c:invertIfNegative val="0"/>
            <c:bubble3D val="0"/>
            <c:spPr>
              <a:solidFill>
                <a:srgbClr val="C00000"/>
              </a:solidFill>
            </c:spPr>
            <c:extLst>
              <c:ext xmlns:c16="http://schemas.microsoft.com/office/drawing/2014/chart" uri="{C3380CC4-5D6E-409C-BE32-E72D297353CC}">
                <c16:uniqueId val="{00000001-769F-4299-8469-F0B80156F39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69F-4299-8469-F0B80156F39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69F-4299-8469-F0B80156F39D}"/>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4-769F-4299-8469-F0B80156F39D}"/>
            </c:ext>
          </c:extLst>
        </c:ser>
        <c:dLbls>
          <c:showLegendKey val="0"/>
          <c:showVal val="0"/>
          <c:showCatName val="0"/>
          <c:showSerName val="0"/>
          <c:showPercent val="0"/>
          <c:showBubbleSize val="0"/>
        </c:dLbls>
        <c:gapWidth val="150"/>
        <c:shape val="box"/>
        <c:axId val="283133464"/>
        <c:axId val="283144832"/>
        <c:axId val="0"/>
      </c:bar3DChart>
      <c:catAx>
        <c:axId val="2831334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419"/>
          </a:p>
        </c:txPr>
        <c:crossAx val="283144832"/>
        <c:crosses val="autoZero"/>
        <c:auto val="1"/>
        <c:lblAlgn val="ctr"/>
        <c:lblOffset val="100"/>
        <c:noMultiLvlLbl val="0"/>
      </c:catAx>
      <c:valAx>
        <c:axId val="283144832"/>
        <c:scaling>
          <c:orientation val="minMax"/>
        </c:scaling>
        <c:delete val="1"/>
        <c:axPos val="l"/>
        <c:numFmt formatCode="0%" sourceLinked="1"/>
        <c:majorTickMark val="out"/>
        <c:minorTickMark val="none"/>
        <c:tickLblPos val="nextTo"/>
        <c:crossAx val="2831334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2014.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6E9-44F6-85E8-9D7031BB66CE}"/>
              </c:ext>
            </c:extLst>
          </c:dPt>
          <c:dPt>
            <c:idx val="1"/>
            <c:invertIfNegative val="0"/>
            <c:bubble3D val="0"/>
            <c:spPr>
              <a:solidFill>
                <a:srgbClr val="C00000"/>
              </a:solidFill>
            </c:spPr>
            <c:extLst>
              <c:ext xmlns:c16="http://schemas.microsoft.com/office/drawing/2014/chart" uri="{C3380CC4-5D6E-409C-BE32-E72D297353CC}">
                <c16:uniqueId val="{00000001-26E9-44F6-85E8-9D7031BB66C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6E9-44F6-85E8-9D7031BB66C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6E9-44F6-85E8-9D7031BB66CE}"/>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0.7142857142857143</c:v>
                </c:pt>
                <c:pt idx="2">
                  <c:v>0.2857142857142857</c:v>
                </c:pt>
                <c:pt idx="3">
                  <c:v>0</c:v>
                </c:pt>
              </c:numCache>
            </c:numRef>
          </c:val>
          <c:extLst>
            <c:ext xmlns:c16="http://schemas.microsoft.com/office/drawing/2014/chart" uri="{C3380CC4-5D6E-409C-BE32-E72D297353CC}">
              <c16:uniqueId val="{00000004-26E9-44F6-85E8-9D7031BB66CE}"/>
            </c:ext>
          </c:extLst>
        </c:ser>
        <c:dLbls>
          <c:showLegendKey val="0"/>
          <c:showVal val="0"/>
          <c:showCatName val="0"/>
          <c:showSerName val="0"/>
          <c:showPercent val="0"/>
          <c:showBubbleSize val="0"/>
        </c:dLbls>
        <c:gapWidth val="150"/>
        <c:shape val="box"/>
        <c:axId val="283144048"/>
        <c:axId val="283142480"/>
        <c:axId val="0"/>
      </c:bar3DChart>
      <c:catAx>
        <c:axId val="2831440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419"/>
          </a:p>
        </c:txPr>
        <c:crossAx val="283142480"/>
        <c:crosses val="autoZero"/>
        <c:auto val="1"/>
        <c:lblAlgn val="ctr"/>
        <c:lblOffset val="100"/>
        <c:noMultiLvlLbl val="0"/>
      </c:catAx>
      <c:valAx>
        <c:axId val="283142480"/>
        <c:scaling>
          <c:orientation val="minMax"/>
        </c:scaling>
        <c:delete val="1"/>
        <c:axPos val="l"/>
        <c:numFmt formatCode="0%" sourceLinked="1"/>
        <c:majorTickMark val="out"/>
        <c:minorTickMark val="none"/>
        <c:tickLblPos val="nextTo"/>
        <c:crossAx val="2831440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946-47EA-BD61-D132742605D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946-47EA-BD61-D132742605DC}"/>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1</c:v>
                </c:pt>
                <c:pt idx="3">
                  <c:v>0</c:v>
                </c:pt>
              </c:numCache>
            </c:numRef>
          </c:val>
          <c:extLst>
            <c:ext xmlns:c16="http://schemas.microsoft.com/office/drawing/2014/chart" uri="{C3380CC4-5D6E-409C-BE32-E72D297353CC}">
              <c16:uniqueId val="{00000002-D946-47EA-BD61-D132742605DC}"/>
            </c:ext>
          </c:extLst>
        </c:ser>
        <c:dLbls>
          <c:showLegendKey val="0"/>
          <c:showVal val="0"/>
          <c:showCatName val="0"/>
          <c:showSerName val="0"/>
          <c:showPercent val="0"/>
          <c:showBubbleSize val="0"/>
        </c:dLbls>
        <c:gapWidth val="150"/>
        <c:shape val="box"/>
        <c:axId val="283141696"/>
        <c:axId val="283143656"/>
        <c:axId val="0"/>
      </c:bar3DChart>
      <c:catAx>
        <c:axId val="283141696"/>
        <c:scaling>
          <c:orientation val="minMax"/>
        </c:scaling>
        <c:delete val="1"/>
        <c:axPos val="b"/>
        <c:majorTickMark val="out"/>
        <c:minorTickMark val="none"/>
        <c:tickLblPos val="nextTo"/>
        <c:crossAx val="283143656"/>
        <c:crosses val="autoZero"/>
        <c:auto val="1"/>
        <c:lblAlgn val="ctr"/>
        <c:lblOffset val="100"/>
        <c:noMultiLvlLbl val="0"/>
      </c:catAx>
      <c:valAx>
        <c:axId val="283143656"/>
        <c:scaling>
          <c:orientation val="minMax"/>
        </c:scaling>
        <c:delete val="1"/>
        <c:axPos val="l"/>
        <c:numFmt formatCode="0%" sourceLinked="1"/>
        <c:majorTickMark val="out"/>
        <c:minorTickMark val="none"/>
        <c:tickLblPos val="nextTo"/>
        <c:crossAx val="28314169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0119-4503-AAAE-3EA54240F6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0119-4503-AAAE-3EA54240F614}"/>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0.4</c:v>
                </c:pt>
                <c:pt idx="2">
                  <c:v>0.6</c:v>
                </c:pt>
                <c:pt idx="3">
                  <c:v>0</c:v>
                </c:pt>
              </c:numCache>
            </c:numRef>
          </c:val>
          <c:extLst>
            <c:ext xmlns:c16="http://schemas.microsoft.com/office/drawing/2014/chart" uri="{C3380CC4-5D6E-409C-BE32-E72D297353CC}">
              <c16:uniqueId val="{00000002-0119-4503-AAAE-3EA54240F614}"/>
            </c:ext>
          </c:extLst>
        </c:ser>
        <c:dLbls>
          <c:showLegendKey val="0"/>
          <c:showVal val="0"/>
          <c:showCatName val="0"/>
          <c:showSerName val="0"/>
          <c:showPercent val="0"/>
          <c:showBubbleSize val="0"/>
        </c:dLbls>
        <c:gapWidth val="150"/>
        <c:shape val="box"/>
        <c:axId val="283142872"/>
        <c:axId val="284769112"/>
        <c:axId val="0"/>
      </c:bar3DChart>
      <c:catAx>
        <c:axId val="2831428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419"/>
          </a:p>
        </c:txPr>
        <c:crossAx val="284769112"/>
        <c:crosses val="autoZero"/>
        <c:auto val="1"/>
        <c:lblAlgn val="ctr"/>
        <c:lblOffset val="100"/>
        <c:noMultiLvlLbl val="0"/>
      </c:catAx>
      <c:valAx>
        <c:axId val="284769112"/>
        <c:scaling>
          <c:orientation val="minMax"/>
        </c:scaling>
        <c:delete val="1"/>
        <c:axPos val="l"/>
        <c:numFmt formatCode="0%" sourceLinked="1"/>
        <c:majorTickMark val="out"/>
        <c:minorTickMark val="none"/>
        <c:tickLblPos val="nextTo"/>
        <c:crossAx val="2831428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B6C9-467E-A30E-06B56C5F7F77}"/>
              </c:ext>
            </c:extLst>
          </c:dPt>
          <c:dPt>
            <c:idx val="1"/>
            <c:invertIfNegative val="0"/>
            <c:bubble3D val="0"/>
            <c:spPr>
              <a:solidFill>
                <a:srgbClr val="C00000"/>
              </a:solidFill>
            </c:spPr>
            <c:extLst>
              <c:ext xmlns:c16="http://schemas.microsoft.com/office/drawing/2014/chart" uri="{C3380CC4-5D6E-409C-BE32-E72D297353CC}">
                <c16:uniqueId val="{00000001-B6C9-467E-A30E-06B56C5F7F7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6C9-467E-A30E-06B56C5F7F7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6C9-467E-A30E-06B56C5F7F77}"/>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1</c:v>
                </c:pt>
                <c:pt idx="3">
                  <c:v>0</c:v>
                </c:pt>
              </c:numCache>
            </c:numRef>
          </c:val>
          <c:extLst>
            <c:ext xmlns:c16="http://schemas.microsoft.com/office/drawing/2014/chart" uri="{C3380CC4-5D6E-409C-BE32-E72D297353CC}">
              <c16:uniqueId val="{00000004-B6C9-467E-A30E-06B56C5F7F77}"/>
            </c:ext>
          </c:extLst>
        </c:ser>
        <c:dLbls>
          <c:showLegendKey val="0"/>
          <c:showVal val="0"/>
          <c:showCatName val="0"/>
          <c:showSerName val="0"/>
          <c:showPercent val="0"/>
          <c:showBubbleSize val="0"/>
        </c:dLbls>
        <c:gapWidth val="150"/>
        <c:shape val="box"/>
        <c:axId val="284771856"/>
        <c:axId val="284772248"/>
        <c:axId val="0"/>
      </c:bar3DChart>
      <c:catAx>
        <c:axId val="2847718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419"/>
          </a:p>
        </c:txPr>
        <c:crossAx val="284772248"/>
        <c:crosses val="autoZero"/>
        <c:auto val="1"/>
        <c:lblAlgn val="ctr"/>
        <c:lblOffset val="100"/>
        <c:noMultiLvlLbl val="0"/>
      </c:catAx>
      <c:valAx>
        <c:axId val="284772248"/>
        <c:scaling>
          <c:orientation val="minMax"/>
        </c:scaling>
        <c:delete val="1"/>
        <c:axPos val="l"/>
        <c:numFmt formatCode="0%" sourceLinked="1"/>
        <c:majorTickMark val="out"/>
        <c:minorTickMark val="none"/>
        <c:tickLblPos val="nextTo"/>
        <c:crossAx val="2847718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2015. Accesibilidad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DCF-4619-BB79-2747F85A01DF}"/>
              </c:ext>
            </c:extLst>
          </c:dPt>
          <c:dPt>
            <c:idx val="1"/>
            <c:invertIfNegative val="0"/>
            <c:bubble3D val="0"/>
            <c:spPr>
              <a:solidFill>
                <a:srgbClr val="C00000"/>
              </a:solidFill>
            </c:spPr>
            <c:extLst>
              <c:ext xmlns:c16="http://schemas.microsoft.com/office/drawing/2014/chart" uri="{C3380CC4-5D6E-409C-BE32-E72D297353CC}">
                <c16:uniqueId val="{00000001-2DCF-4619-BB79-2747F85A01D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DCF-4619-BB79-2747F85A01D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DCF-4619-BB79-2747F85A01DF}"/>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Comunidad!$C$4:$F$4</c:f>
              <c:numCache>
                <c:formatCode>0%</c:formatCode>
                <c:ptCount val="4"/>
                <c:pt idx="0">
                  <c:v>0</c:v>
                </c:pt>
                <c:pt idx="1">
                  <c:v>0.5</c:v>
                </c:pt>
                <c:pt idx="2">
                  <c:v>0.5</c:v>
                </c:pt>
                <c:pt idx="3">
                  <c:v>0</c:v>
                </c:pt>
              </c:numCache>
            </c:numRef>
          </c:val>
          <c:extLst>
            <c:ext xmlns:c16="http://schemas.microsoft.com/office/drawing/2014/chart" uri="{C3380CC4-5D6E-409C-BE32-E72D297353CC}">
              <c16:uniqueId val="{00000004-2DCF-4619-BB79-2747F85A01DF}"/>
            </c:ext>
          </c:extLst>
        </c:ser>
        <c:dLbls>
          <c:showLegendKey val="0"/>
          <c:showVal val="0"/>
          <c:showCatName val="0"/>
          <c:showSerName val="0"/>
          <c:showPercent val="0"/>
          <c:showBubbleSize val="0"/>
        </c:dLbls>
        <c:gapWidth val="150"/>
        <c:shape val="box"/>
        <c:axId val="284769896"/>
        <c:axId val="284770288"/>
        <c:axId val="0"/>
      </c:bar3DChart>
      <c:catAx>
        <c:axId val="2847698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4770288"/>
        <c:crosses val="autoZero"/>
        <c:auto val="1"/>
        <c:lblAlgn val="ctr"/>
        <c:lblOffset val="100"/>
        <c:noMultiLvlLbl val="0"/>
      </c:catAx>
      <c:valAx>
        <c:axId val="284770288"/>
        <c:scaling>
          <c:orientation val="minMax"/>
        </c:scaling>
        <c:delete val="1"/>
        <c:axPos val="l"/>
        <c:numFmt formatCode="0%" sourceLinked="1"/>
        <c:majorTickMark val="out"/>
        <c:minorTickMark val="none"/>
        <c:tickLblPos val="nextTo"/>
        <c:crossAx val="2847698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2016. Accesibilidad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822-4D98-AD72-3B75D6E2FAD0}"/>
              </c:ext>
            </c:extLst>
          </c:dPt>
          <c:dPt>
            <c:idx val="1"/>
            <c:invertIfNegative val="0"/>
            <c:bubble3D val="0"/>
            <c:spPr>
              <a:solidFill>
                <a:srgbClr val="C00000"/>
              </a:solidFill>
            </c:spPr>
            <c:extLst>
              <c:ext xmlns:c16="http://schemas.microsoft.com/office/drawing/2014/chart" uri="{C3380CC4-5D6E-409C-BE32-E72D297353CC}">
                <c16:uniqueId val="{00000001-2822-4D98-AD72-3B75D6E2FA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822-4D98-AD72-3B75D6E2FA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822-4D98-AD72-3B75D6E2FAD0}"/>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Comunidad!$H$4:$K$4</c:f>
              <c:numCache>
                <c:formatCode>0%</c:formatCode>
                <c:ptCount val="4"/>
                <c:pt idx="0">
                  <c:v>0</c:v>
                </c:pt>
                <c:pt idx="1">
                  <c:v>0.5</c:v>
                </c:pt>
                <c:pt idx="2">
                  <c:v>0.5</c:v>
                </c:pt>
                <c:pt idx="3">
                  <c:v>0</c:v>
                </c:pt>
              </c:numCache>
            </c:numRef>
          </c:val>
          <c:extLst>
            <c:ext xmlns:c16="http://schemas.microsoft.com/office/drawing/2014/chart" uri="{C3380CC4-5D6E-409C-BE32-E72D297353CC}">
              <c16:uniqueId val="{00000004-2822-4D98-AD72-3B75D6E2FAD0}"/>
            </c:ext>
          </c:extLst>
        </c:ser>
        <c:dLbls>
          <c:showLegendKey val="0"/>
          <c:showVal val="0"/>
          <c:showCatName val="0"/>
          <c:showSerName val="0"/>
          <c:showPercent val="0"/>
          <c:showBubbleSize val="0"/>
        </c:dLbls>
        <c:gapWidth val="150"/>
        <c:shape val="box"/>
        <c:axId val="284771072"/>
        <c:axId val="284766760"/>
        <c:axId val="0"/>
      </c:bar3DChart>
      <c:catAx>
        <c:axId val="2847710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4766760"/>
        <c:crosses val="autoZero"/>
        <c:auto val="1"/>
        <c:lblAlgn val="ctr"/>
        <c:lblOffset val="100"/>
        <c:noMultiLvlLbl val="0"/>
      </c:catAx>
      <c:valAx>
        <c:axId val="284766760"/>
        <c:scaling>
          <c:orientation val="minMax"/>
        </c:scaling>
        <c:delete val="1"/>
        <c:axPos val="l"/>
        <c:numFmt formatCode="0%" sourceLinked="1"/>
        <c:majorTickMark val="out"/>
        <c:minorTickMark val="none"/>
        <c:tickLblPos val="nextTo"/>
        <c:crossAx val="2847710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2017.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EF6-4CE2-9406-CA9FCFD5FB74}"/>
              </c:ext>
            </c:extLst>
          </c:dPt>
          <c:dPt>
            <c:idx val="1"/>
            <c:invertIfNegative val="0"/>
            <c:bubble3D val="0"/>
            <c:spPr>
              <a:solidFill>
                <a:srgbClr val="C00000"/>
              </a:solidFill>
            </c:spPr>
            <c:extLst>
              <c:ext xmlns:c16="http://schemas.microsoft.com/office/drawing/2014/chart" uri="{C3380CC4-5D6E-409C-BE32-E72D297353CC}">
                <c16:uniqueId val="{00000001-6EF6-4CE2-9406-CA9FCFD5FB7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EF6-4CE2-9406-CA9FCFD5FB7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EF6-4CE2-9406-CA9FCFD5FB74}"/>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6EF6-4CE2-9406-CA9FCFD5FB74}"/>
            </c:ext>
          </c:extLst>
        </c:ser>
        <c:dLbls>
          <c:showLegendKey val="0"/>
          <c:showVal val="0"/>
          <c:showCatName val="0"/>
          <c:showSerName val="0"/>
          <c:showPercent val="0"/>
          <c:showBubbleSize val="0"/>
        </c:dLbls>
        <c:gapWidth val="150"/>
        <c:shape val="box"/>
        <c:axId val="284760488"/>
        <c:axId val="284764016"/>
        <c:axId val="0"/>
      </c:bar3DChart>
      <c:catAx>
        <c:axId val="2847604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4764016"/>
        <c:crosses val="autoZero"/>
        <c:auto val="1"/>
        <c:lblAlgn val="ctr"/>
        <c:lblOffset val="100"/>
        <c:noMultiLvlLbl val="0"/>
      </c:catAx>
      <c:valAx>
        <c:axId val="284764016"/>
        <c:scaling>
          <c:orientation val="minMax"/>
        </c:scaling>
        <c:delete val="1"/>
        <c:axPos val="l"/>
        <c:numFmt formatCode="0%" sourceLinked="1"/>
        <c:majorTickMark val="out"/>
        <c:minorTickMark val="none"/>
        <c:tickLblPos val="nextTo"/>
        <c:crossAx val="2847604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2015. Proyección a la comunidad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E81-4F7B-9984-DE457CF94606}"/>
              </c:ext>
            </c:extLst>
          </c:dPt>
          <c:dPt>
            <c:idx val="1"/>
            <c:invertIfNegative val="0"/>
            <c:bubble3D val="0"/>
            <c:spPr>
              <a:solidFill>
                <a:srgbClr val="C00000"/>
              </a:solidFill>
            </c:spPr>
            <c:extLst>
              <c:ext xmlns:c16="http://schemas.microsoft.com/office/drawing/2014/chart" uri="{C3380CC4-5D6E-409C-BE32-E72D297353CC}">
                <c16:uniqueId val="{00000001-7E81-4F7B-9984-DE457CF9460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E81-4F7B-9984-DE457CF9460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E81-4F7B-9984-DE457CF94606}"/>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Comunidad!$C$5:$F$5</c:f>
              <c:numCache>
                <c:formatCode>0%</c:formatCode>
                <c:ptCount val="4"/>
                <c:pt idx="0">
                  <c:v>0</c:v>
                </c:pt>
                <c:pt idx="1">
                  <c:v>0.5</c:v>
                </c:pt>
                <c:pt idx="2">
                  <c:v>0.25</c:v>
                </c:pt>
                <c:pt idx="3">
                  <c:v>0.25</c:v>
                </c:pt>
              </c:numCache>
            </c:numRef>
          </c:val>
          <c:extLst>
            <c:ext xmlns:c16="http://schemas.microsoft.com/office/drawing/2014/chart" uri="{C3380CC4-5D6E-409C-BE32-E72D297353CC}">
              <c16:uniqueId val="{00000004-7E81-4F7B-9984-DE457CF94606}"/>
            </c:ext>
          </c:extLst>
        </c:ser>
        <c:dLbls>
          <c:showLegendKey val="0"/>
          <c:showVal val="0"/>
          <c:showCatName val="0"/>
          <c:showSerName val="0"/>
          <c:showPercent val="0"/>
          <c:showBubbleSize val="0"/>
        </c:dLbls>
        <c:gapWidth val="150"/>
        <c:shape val="box"/>
        <c:axId val="284759704"/>
        <c:axId val="284765584"/>
        <c:axId val="0"/>
      </c:bar3DChart>
      <c:catAx>
        <c:axId val="2847597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4765584"/>
        <c:crosses val="autoZero"/>
        <c:auto val="1"/>
        <c:lblAlgn val="ctr"/>
        <c:lblOffset val="100"/>
        <c:noMultiLvlLbl val="0"/>
      </c:catAx>
      <c:valAx>
        <c:axId val="284765584"/>
        <c:scaling>
          <c:orientation val="minMax"/>
        </c:scaling>
        <c:delete val="1"/>
        <c:axPos val="l"/>
        <c:numFmt formatCode="0%" sourceLinked="1"/>
        <c:majorTickMark val="out"/>
        <c:minorTickMark val="none"/>
        <c:tickLblPos val="nextTo"/>
        <c:crossAx val="2847597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2016. Proyección a la comunidad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D5B-4D7D-8F92-CB054ECF0270}"/>
              </c:ext>
            </c:extLst>
          </c:dPt>
          <c:dPt>
            <c:idx val="1"/>
            <c:invertIfNegative val="0"/>
            <c:bubble3D val="0"/>
            <c:spPr>
              <a:solidFill>
                <a:srgbClr val="C00000"/>
              </a:solidFill>
            </c:spPr>
            <c:extLst>
              <c:ext xmlns:c16="http://schemas.microsoft.com/office/drawing/2014/chart" uri="{C3380CC4-5D6E-409C-BE32-E72D297353CC}">
                <c16:uniqueId val="{00000001-7D5B-4D7D-8F92-CB054ECF027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D5B-4D7D-8F92-CB054ECF027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D5B-4D7D-8F92-CB054ECF0270}"/>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Comunidad!$H$5:$K$5</c:f>
              <c:numCache>
                <c:formatCode>0%</c:formatCode>
                <c:ptCount val="4"/>
                <c:pt idx="0">
                  <c:v>0</c:v>
                </c:pt>
                <c:pt idx="1">
                  <c:v>0.5</c:v>
                </c:pt>
                <c:pt idx="2">
                  <c:v>0.25</c:v>
                </c:pt>
                <c:pt idx="3">
                  <c:v>0.25</c:v>
                </c:pt>
              </c:numCache>
            </c:numRef>
          </c:val>
          <c:extLst>
            <c:ext xmlns:c16="http://schemas.microsoft.com/office/drawing/2014/chart" uri="{C3380CC4-5D6E-409C-BE32-E72D297353CC}">
              <c16:uniqueId val="{00000004-7D5B-4D7D-8F92-CB054ECF0270}"/>
            </c:ext>
          </c:extLst>
        </c:ser>
        <c:dLbls>
          <c:showLegendKey val="0"/>
          <c:showVal val="0"/>
          <c:showCatName val="0"/>
          <c:showSerName val="0"/>
          <c:showPercent val="0"/>
          <c:showBubbleSize val="0"/>
        </c:dLbls>
        <c:gapWidth val="150"/>
        <c:shape val="box"/>
        <c:axId val="284759312"/>
        <c:axId val="284761664"/>
        <c:axId val="0"/>
      </c:bar3DChart>
      <c:catAx>
        <c:axId val="2847593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4761664"/>
        <c:crosses val="autoZero"/>
        <c:auto val="1"/>
        <c:lblAlgn val="ctr"/>
        <c:lblOffset val="100"/>
        <c:noMultiLvlLbl val="0"/>
      </c:catAx>
      <c:valAx>
        <c:axId val="284761664"/>
        <c:scaling>
          <c:orientation val="minMax"/>
        </c:scaling>
        <c:delete val="1"/>
        <c:axPos val="l"/>
        <c:numFmt formatCode="0%" sourceLinked="1"/>
        <c:majorTickMark val="out"/>
        <c:minorTickMark val="none"/>
        <c:tickLblPos val="nextTo"/>
        <c:crossAx val="2847593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2017.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294-428A-8948-038128667FAC}"/>
              </c:ext>
            </c:extLst>
          </c:dPt>
          <c:dPt>
            <c:idx val="1"/>
            <c:invertIfNegative val="0"/>
            <c:bubble3D val="0"/>
            <c:spPr>
              <a:solidFill>
                <a:srgbClr val="C00000"/>
              </a:solidFill>
            </c:spPr>
            <c:extLst>
              <c:ext xmlns:c16="http://schemas.microsoft.com/office/drawing/2014/chart" uri="{C3380CC4-5D6E-409C-BE32-E72D297353CC}">
                <c16:uniqueId val="{00000001-4294-428A-8948-038128667FA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294-428A-8948-038128667FA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294-428A-8948-038128667FAC}"/>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4294-428A-8948-038128667FAC}"/>
            </c:ext>
          </c:extLst>
        </c:ser>
        <c:dLbls>
          <c:showLegendKey val="0"/>
          <c:showVal val="0"/>
          <c:showCatName val="0"/>
          <c:showSerName val="0"/>
          <c:showPercent val="0"/>
          <c:showBubbleSize val="0"/>
        </c:dLbls>
        <c:gapWidth val="150"/>
        <c:shape val="box"/>
        <c:axId val="284758136"/>
        <c:axId val="284768328"/>
        <c:axId val="0"/>
      </c:bar3DChart>
      <c:catAx>
        <c:axId val="2847581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4768328"/>
        <c:crosses val="autoZero"/>
        <c:auto val="1"/>
        <c:lblAlgn val="ctr"/>
        <c:lblOffset val="100"/>
        <c:noMultiLvlLbl val="0"/>
      </c:catAx>
      <c:valAx>
        <c:axId val="284768328"/>
        <c:scaling>
          <c:orientation val="minMax"/>
        </c:scaling>
        <c:delete val="1"/>
        <c:axPos val="l"/>
        <c:numFmt formatCode="0%" sourceLinked="1"/>
        <c:majorTickMark val="out"/>
        <c:minorTickMark val="none"/>
        <c:tickLblPos val="nextTo"/>
        <c:crossAx val="2847581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2015. Participación y convivencia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167-4963-A0F0-15D205A2A84C}"/>
              </c:ext>
            </c:extLst>
          </c:dPt>
          <c:dPt>
            <c:idx val="1"/>
            <c:invertIfNegative val="0"/>
            <c:bubble3D val="0"/>
            <c:spPr>
              <a:solidFill>
                <a:srgbClr val="C00000"/>
              </a:solidFill>
            </c:spPr>
            <c:extLst>
              <c:ext xmlns:c16="http://schemas.microsoft.com/office/drawing/2014/chart" uri="{C3380CC4-5D6E-409C-BE32-E72D297353CC}">
                <c16:uniqueId val="{00000001-E167-4963-A0F0-15D205A2A8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67-4963-A0F0-15D205A2A8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67-4963-A0F0-15D205A2A84C}"/>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Comunidad!$C$6:$F$6</c:f>
              <c:numCache>
                <c:formatCode>0%</c:formatCode>
                <c:ptCount val="4"/>
                <c:pt idx="0">
                  <c:v>0</c:v>
                </c:pt>
                <c:pt idx="1">
                  <c:v>0.66666666666666663</c:v>
                </c:pt>
                <c:pt idx="2">
                  <c:v>0.33333333333333331</c:v>
                </c:pt>
                <c:pt idx="3">
                  <c:v>0</c:v>
                </c:pt>
              </c:numCache>
            </c:numRef>
          </c:val>
          <c:extLst>
            <c:ext xmlns:c16="http://schemas.microsoft.com/office/drawing/2014/chart" uri="{C3380CC4-5D6E-409C-BE32-E72D297353CC}">
              <c16:uniqueId val="{00000004-E167-4963-A0F0-15D205A2A84C}"/>
            </c:ext>
          </c:extLst>
        </c:ser>
        <c:dLbls>
          <c:showLegendKey val="0"/>
          <c:showVal val="0"/>
          <c:showCatName val="0"/>
          <c:showSerName val="0"/>
          <c:showPercent val="0"/>
          <c:showBubbleSize val="0"/>
        </c:dLbls>
        <c:gapWidth val="150"/>
        <c:shape val="box"/>
        <c:axId val="284758528"/>
        <c:axId val="284758920"/>
        <c:axId val="0"/>
      </c:bar3DChart>
      <c:catAx>
        <c:axId val="284758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4758920"/>
        <c:crosses val="autoZero"/>
        <c:auto val="1"/>
        <c:lblAlgn val="ctr"/>
        <c:lblOffset val="100"/>
        <c:noMultiLvlLbl val="0"/>
      </c:catAx>
      <c:valAx>
        <c:axId val="284758920"/>
        <c:scaling>
          <c:orientation val="minMax"/>
        </c:scaling>
        <c:delete val="1"/>
        <c:axPos val="l"/>
        <c:numFmt formatCode="0%" sourceLinked="1"/>
        <c:majorTickMark val="out"/>
        <c:minorTickMark val="none"/>
        <c:tickLblPos val="nextTo"/>
        <c:crossAx val="2847585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2016. Participación y convivencia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50E-492D-A757-2FEF39A8AAC0}"/>
              </c:ext>
            </c:extLst>
          </c:dPt>
          <c:dPt>
            <c:idx val="1"/>
            <c:invertIfNegative val="0"/>
            <c:bubble3D val="0"/>
            <c:spPr>
              <a:solidFill>
                <a:srgbClr val="C00000"/>
              </a:solidFill>
            </c:spPr>
            <c:extLst>
              <c:ext xmlns:c16="http://schemas.microsoft.com/office/drawing/2014/chart" uri="{C3380CC4-5D6E-409C-BE32-E72D297353CC}">
                <c16:uniqueId val="{00000001-250E-492D-A757-2FEF39A8AAC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50E-492D-A757-2FEF39A8AAC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50E-492D-A757-2FEF39A8AAC0}"/>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Comunidad!$H$6:$K$6</c:f>
              <c:numCache>
                <c:formatCode>0%</c:formatCode>
                <c:ptCount val="4"/>
                <c:pt idx="0">
                  <c:v>0</c:v>
                </c:pt>
                <c:pt idx="1">
                  <c:v>0.66666666666666663</c:v>
                </c:pt>
                <c:pt idx="2">
                  <c:v>0.33333333333333331</c:v>
                </c:pt>
                <c:pt idx="3">
                  <c:v>0</c:v>
                </c:pt>
              </c:numCache>
            </c:numRef>
          </c:val>
          <c:extLst>
            <c:ext xmlns:c16="http://schemas.microsoft.com/office/drawing/2014/chart" uri="{C3380CC4-5D6E-409C-BE32-E72D297353CC}">
              <c16:uniqueId val="{00000004-250E-492D-A757-2FEF39A8AAC0}"/>
            </c:ext>
          </c:extLst>
        </c:ser>
        <c:dLbls>
          <c:showLegendKey val="0"/>
          <c:showVal val="0"/>
          <c:showCatName val="0"/>
          <c:showSerName val="0"/>
          <c:showPercent val="0"/>
          <c:showBubbleSize val="0"/>
        </c:dLbls>
        <c:gapWidth val="150"/>
        <c:shape val="box"/>
        <c:axId val="284763624"/>
        <c:axId val="284764408"/>
        <c:axId val="0"/>
      </c:bar3DChart>
      <c:catAx>
        <c:axId val="2847636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4764408"/>
        <c:crosses val="autoZero"/>
        <c:auto val="1"/>
        <c:lblAlgn val="ctr"/>
        <c:lblOffset val="100"/>
        <c:noMultiLvlLbl val="0"/>
      </c:catAx>
      <c:valAx>
        <c:axId val="284764408"/>
        <c:scaling>
          <c:orientation val="minMax"/>
        </c:scaling>
        <c:delete val="1"/>
        <c:axPos val="l"/>
        <c:numFmt formatCode="0%" sourceLinked="1"/>
        <c:majorTickMark val="out"/>
        <c:minorTickMark val="none"/>
        <c:tickLblPos val="nextTo"/>
        <c:crossAx val="2847636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2017.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748-4681-BD24-C85027BE28D2}"/>
              </c:ext>
            </c:extLst>
          </c:dPt>
          <c:dPt>
            <c:idx val="1"/>
            <c:invertIfNegative val="0"/>
            <c:bubble3D val="0"/>
            <c:spPr>
              <a:solidFill>
                <a:srgbClr val="C00000"/>
              </a:solidFill>
            </c:spPr>
            <c:extLst>
              <c:ext xmlns:c16="http://schemas.microsoft.com/office/drawing/2014/chart" uri="{C3380CC4-5D6E-409C-BE32-E72D297353CC}">
                <c16:uniqueId val="{00000001-6748-4681-BD24-C85027BE28D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748-4681-BD24-C85027BE28D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748-4681-BD24-C85027BE28D2}"/>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1</c:v>
                </c:pt>
                <c:pt idx="3">
                  <c:v>0</c:v>
                </c:pt>
              </c:numCache>
            </c:numRef>
          </c:val>
          <c:extLst>
            <c:ext xmlns:c16="http://schemas.microsoft.com/office/drawing/2014/chart" uri="{C3380CC4-5D6E-409C-BE32-E72D297353CC}">
              <c16:uniqueId val="{00000004-6748-4681-BD24-C85027BE28D2}"/>
            </c:ext>
          </c:extLst>
        </c:ser>
        <c:dLbls>
          <c:showLegendKey val="0"/>
          <c:showVal val="0"/>
          <c:showCatName val="0"/>
          <c:showSerName val="0"/>
          <c:showPercent val="0"/>
          <c:showBubbleSize val="0"/>
        </c:dLbls>
        <c:gapWidth val="150"/>
        <c:shape val="box"/>
        <c:axId val="284765976"/>
        <c:axId val="284761272"/>
        <c:axId val="0"/>
      </c:bar3DChart>
      <c:catAx>
        <c:axId val="2847659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4761272"/>
        <c:crosses val="autoZero"/>
        <c:auto val="1"/>
        <c:lblAlgn val="ctr"/>
        <c:lblOffset val="100"/>
        <c:noMultiLvlLbl val="0"/>
      </c:catAx>
      <c:valAx>
        <c:axId val="284761272"/>
        <c:scaling>
          <c:orientation val="minMax"/>
        </c:scaling>
        <c:delete val="1"/>
        <c:axPos val="l"/>
        <c:numFmt formatCode="0%" sourceLinked="1"/>
        <c:majorTickMark val="out"/>
        <c:minorTickMark val="none"/>
        <c:tickLblPos val="nextTo"/>
        <c:crossAx val="2847659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0-E176-41DC-9FEF-5C9CF0FCB302}"/>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1-E176-41DC-9FEF-5C9CF0FCB302}"/>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87D3-4533-B806-DF15F0244559}"/>
            </c:ext>
          </c:extLst>
        </c:ser>
        <c:ser>
          <c:idx val="0"/>
          <c:order val="1"/>
          <c:tx>
            <c:strRef>
              <c:f>Comunidad!$H$2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2-E176-41DC-9FEF-5C9CF0FCB302}"/>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3-E176-41DC-9FEF-5C9CF0FCB302}"/>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4-E176-41DC-9FEF-5C9CF0FCB302}"/>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5-E176-41DC-9FEF-5C9CF0FCB302}"/>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7-87D3-4533-B806-DF15F0244559}"/>
            </c:ext>
          </c:extLst>
        </c:ser>
        <c:ser>
          <c:idx val="1"/>
          <c:order val="2"/>
          <c:tx>
            <c:strRef>
              <c:f>Comunidad!$M$2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6-E176-41DC-9FEF-5C9CF0FCB302}"/>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7-E176-41DC-9FEF-5C9CF0FCB302}"/>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8-E176-41DC-9FEF-5C9CF0FCB302}"/>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9-E176-41DC-9FEF-5C9CF0FCB302}"/>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C-87D3-4533-B806-DF15F0244559}"/>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D3-4533-B806-DF15F0244559}"/>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D3-4533-B806-DF15F0244559}"/>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D3-4533-B806-DF15F0244559}"/>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D3-4533-B806-DF15F0244559}"/>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11-87D3-4533-B806-DF15F0244559}"/>
            </c:ext>
          </c:extLst>
        </c:ser>
        <c:dLbls>
          <c:showLegendKey val="0"/>
          <c:showVal val="0"/>
          <c:showCatName val="0"/>
          <c:showSerName val="0"/>
          <c:showPercent val="0"/>
          <c:showBubbleSize val="0"/>
        </c:dLbls>
        <c:smooth val="0"/>
        <c:axId val="284764800"/>
        <c:axId val="284766368"/>
      </c:lineChart>
      <c:catAx>
        <c:axId val="28476480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419"/>
          </a:p>
        </c:txPr>
        <c:crossAx val="284766368"/>
        <c:crosses val="autoZero"/>
        <c:auto val="1"/>
        <c:lblAlgn val="ctr"/>
        <c:lblOffset val="100"/>
        <c:noMultiLvlLbl val="0"/>
      </c:catAx>
      <c:valAx>
        <c:axId val="284766368"/>
        <c:scaling>
          <c:orientation val="minMax"/>
        </c:scaling>
        <c:delete val="1"/>
        <c:axPos val="l"/>
        <c:numFmt formatCode="0%" sourceLinked="1"/>
        <c:majorTickMark val="out"/>
        <c:minorTickMark val="none"/>
        <c:tickLblPos val="nextTo"/>
        <c:crossAx val="284764800"/>
        <c:crosses val="autoZero"/>
        <c:crossBetween val="between"/>
      </c:valAx>
    </c:plotArea>
    <c:legend>
      <c:legendPos val="r"/>
      <c:layout>
        <c:manualLayout>
          <c:xMode val="edge"/>
          <c:yMode val="edge"/>
          <c:x val="9.4619745298802779E-2"/>
          <c:y val="0.87281994409170149"/>
          <c:w val="0.81079333471560322"/>
          <c:h val="9.8943151556954018E-2"/>
        </c:manualLayout>
      </c:layout>
      <c:overlay val="0"/>
      <c:txPr>
        <a:bodyPr/>
        <a:lstStyle/>
        <a:p>
          <a:pPr>
            <a:defRPr sz="1280" b="1" i="0" u="none" strike="noStrike" baseline="0">
              <a:solidFill>
                <a:srgbClr val="000000"/>
              </a:solidFill>
              <a:latin typeface="Calibri"/>
              <a:ea typeface="Calibri"/>
              <a:cs typeface="Calibri"/>
            </a:defRPr>
          </a:pPr>
          <a:endParaRPr lang="es-419"/>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0-30D6-41B6-A169-D6AC81225AF4}"/>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1-30D6-41B6-A169-D6AC81225AF4}"/>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0.5</c:v>
                </c:pt>
                <c:pt idx="2">
                  <c:v>0.25</c:v>
                </c:pt>
                <c:pt idx="3">
                  <c:v>0.25</c:v>
                </c:pt>
              </c:numCache>
            </c:numRef>
          </c:val>
          <c:smooth val="0"/>
          <c:extLst>
            <c:ext xmlns:c16="http://schemas.microsoft.com/office/drawing/2014/chart" uri="{C3380CC4-5D6E-409C-BE32-E72D297353CC}">
              <c16:uniqueId val="{00000002-F939-438A-B9BB-8A7A44C12D13}"/>
            </c:ext>
          </c:extLst>
        </c:ser>
        <c:ser>
          <c:idx val="0"/>
          <c:order val="1"/>
          <c:tx>
            <c:strRef>
              <c:f>Comunidad!$H$2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2-30D6-41B6-A169-D6AC81225AF4}"/>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3-30D6-41B6-A169-D6AC81225AF4}"/>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4-30D6-41B6-A169-D6AC81225AF4}"/>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5-30D6-41B6-A169-D6AC81225AF4}"/>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0.5</c:v>
                </c:pt>
                <c:pt idx="2">
                  <c:v>0.25</c:v>
                </c:pt>
                <c:pt idx="3">
                  <c:v>0.25</c:v>
                </c:pt>
              </c:numCache>
            </c:numRef>
          </c:val>
          <c:smooth val="0"/>
          <c:extLst>
            <c:ext xmlns:c16="http://schemas.microsoft.com/office/drawing/2014/chart" uri="{C3380CC4-5D6E-409C-BE32-E72D297353CC}">
              <c16:uniqueId val="{00000007-F939-438A-B9BB-8A7A44C12D13}"/>
            </c:ext>
          </c:extLst>
        </c:ser>
        <c:ser>
          <c:idx val="1"/>
          <c:order val="2"/>
          <c:tx>
            <c:strRef>
              <c:f>Comunidad!$M$2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6-30D6-41B6-A169-D6AC81225AF4}"/>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7-30D6-41B6-A169-D6AC81225AF4}"/>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8-30D6-41B6-A169-D6AC81225AF4}"/>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9-30D6-41B6-A169-D6AC81225AF4}"/>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C-F939-438A-B9BB-8A7A44C12D13}"/>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939-438A-B9BB-8A7A44C12D13}"/>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939-438A-B9BB-8A7A44C12D13}"/>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939-438A-B9BB-8A7A44C12D13}"/>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939-438A-B9BB-8A7A44C12D13}"/>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0.25</c:v>
                </c:pt>
                <c:pt idx="2">
                  <c:v>0.25</c:v>
                </c:pt>
                <c:pt idx="3">
                  <c:v>0</c:v>
                </c:pt>
              </c:numCache>
            </c:numRef>
          </c:val>
          <c:smooth val="0"/>
          <c:extLst>
            <c:ext xmlns:c16="http://schemas.microsoft.com/office/drawing/2014/chart" uri="{C3380CC4-5D6E-409C-BE32-E72D297353CC}">
              <c16:uniqueId val="{00000011-F939-438A-B9BB-8A7A44C12D13}"/>
            </c:ext>
          </c:extLst>
        </c:ser>
        <c:dLbls>
          <c:showLegendKey val="0"/>
          <c:showVal val="0"/>
          <c:showCatName val="0"/>
          <c:showSerName val="0"/>
          <c:showPercent val="0"/>
          <c:showBubbleSize val="0"/>
        </c:dLbls>
        <c:smooth val="0"/>
        <c:axId val="284767544"/>
        <c:axId val="284762056"/>
      </c:lineChart>
      <c:catAx>
        <c:axId val="2847675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419"/>
          </a:p>
        </c:txPr>
        <c:crossAx val="284762056"/>
        <c:crosses val="autoZero"/>
        <c:auto val="1"/>
        <c:lblAlgn val="ctr"/>
        <c:lblOffset val="100"/>
        <c:noMultiLvlLbl val="0"/>
      </c:catAx>
      <c:valAx>
        <c:axId val="284762056"/>
        <c:scaling>
          <c:orientation val="minMax"/>
        </c:scaling>
        <c:delete val="1"/>
        <c:axPos val="l"/>
        <c:numFmt formatCode="0%" sourceLinked="1"/>
        <c:majorTickMark val="out"/>
        <c:minorTickMark val="none"/>
        <c:tickLblPos val="nextTo"/>
        <c:crossAx val="284767544"/>
        <c:crosses val="autoZero"/>
        <c:crossBetween val="between"/>
      </c:valAx>
    </c:plotArea>
    <c:legend>
      <c:legendPos val="r"/>
      <c:layout>
        <c:manualLayout>
          <c:xMode val="edge"/>
          <c:yMode val="edge"/>
          <c:x val="9.6251120217747663E-2"/>
          <c:y val="0.87589322340440534"/>
          <c:w val="0.81079333471560322"/>
          <c:h val="9.6555158485524997E-2"/>
        </c:manualLayout>
      </c:layout>
      <c:overlay val="0"/>
      <c:txPr>
        <a:bodyPr/>
        <a:lstStyle/>
        <a:p>
          <a:pPr>
            <a:defRPr sz="1280" b="1" i="0" u="none" strike="noStrike" baseline="0">
              <a:solidFill>
                <a:srgbClr val="000000"/>
              </a:solidFill>
              <a:latin typeface="Calibri"/>
              <a:ea typeface="Calibri"/>
              <a:cs typeface="Calibri"/>
            </a:defRPr>
          </a:pPr>
          <a:endParaRPr lang="es-419"/>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0-4732-4717-9EEA-6DF2D1346489}"/>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1-4732-4717-9EEA-6DF2D1346489}"/>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0.66666666666666663</c:v>
                </c:pt>
                <c:pt idx="2">
                  <c:v>0.33333333333333331</c:v>
                </c:pt>
                <c:pt idx="3">
                  <c:v>0</c:v>
                </c:pt>
              </c:numCache>
            </c:numRef>
          </c:val>
          <c:smooth val="0"/>
          <c:extLst>
            <c:ext xmlns:c16="http://schemas.microsoft.com/office/drawing/2014/chart" uri="{C3380CC4-5D6E-409C-BE32-E72D297353CC}">
              <c16:uniqueId val="{00000002-0BD0-4200-B77B-D557E79A7F39}"/>
            </c:ext>
          </c:extLst>
        </c:ser>
        <c:ser>
          <c:idx val="0"/>
          <c:order val="1"/>
          <c:tx>
            <c:strRef>
              <c:f>Comunidad!$H$2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2-4732-4717-9EEA-6DF2D1346489}"/>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3-4732-4717-9EEA-6DF2D1346489}"/>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4-4732-4717-9EEA-6DF2D1346489}"/>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5-4732-4717-9EEA-6DF2D1346489}"/>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0.66666666666666663</c:v>
                </c:pt>
                <c:pt idx="2">
                  <c:v>0.33333333333333331</c:v>
                </c:pt>
                <c:pt idx="3">
                  <c:v>0</c:v>
                </c:pt>
              </c:numCache>
            </c:numRef>
          </c:val>
          <c:smooth val="0"/>
          <c:extLst>
            <c:ext xmlns:c16="http://schemas.microsoft.com/office/drawing/2014/chart" uri="{C3380CC4-5D6E-409C-BE32-E72D297353CC}">
              <c16:uniqueId val="{00000007-0BD0-4200-B77B-D557E79A7F39}"/>
            </c:ext>
          </c:extLst>
        </c:ser>
        <c:ser>
          <c:idx val="1"/>
          <c:order val="2"/>
          <c:tx>
            <c:strRef>
              <c:f>Comunidad!$M$2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6-4732-4717-9EEA-6DF2D1346489}"/>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7-4732-4717-9EEA-6DF2D1346489}"/>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8-4732-4717-9EEA-6DF2D1346489}"/>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9-4732-4717-9EEA-6DF2D1346489}"/>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C-0BD0-4200-B77B-D557E79A7F39}"/>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BD0-4200-B77B-D557E79A7F39}"/>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BD0-4200-B77B-D557E79A7F39}"/>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BD0-4200-B77B-D557E79A7F39}"/>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BD0-4200-B77B-D557E79A7F39}"/>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0.66666666666666663</c:v>
                </c:pt>
                <c:pt idx="2">
                  <c:v>0.33333333333333331</c:v>
                </c:pt>
                <c:pt idx="3">
                  <c:v>0</c:v>
                </c:pt>
              </c:numCache>
            </c:numRef>
          </c:val>
          <c:smooth val="0"/>
          <c:extLst>
            <c:ext xmlns:c16="http://schemas.microsoft.com/office/drawing/2014/chart" uri="{C3380CC4-5D6E-409C-BE32-E72D297353CC}">
              <c16:uniqueId val="{00000011-0BD0-4200-B77B-D557E79A7F39}"/>
            </c:ext>
          </c:extLst>
        </c:ser>
        <c:dLbls>
          <c:showLegendKey val="0"/>
          <c:showVal val="0"/>
          <c:showCatName val="0"/>
          <c:showSerName val="0"/>
          <c:showPercent val="0"/>
          <c:showBubbleSize val="0"/>
        </c:dLbls>
        <c:smooth val="0"/>
        <c:axId val="284756960"/>
        <c:axId val="284762840"/>
      </c:lineChart>
      <c:catAx>
        <c:axId val="2847569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419"/>
          </a:p>
        </c:txPr>
        <c:crossAx val="284762840"/>
        <c:crosses val="autoZero"/>
        <c:auto val="1"/>
        <c:lblAlgn val="ctr"/>
        <c:lblOffset val="100"/>
        <c:noMultiLvlLbl val="0"/>
      </c:catAx>
      <c:valAx>
        <c:axId val="284762840"/>
        <c:scaling>
          <c:orientation val="minMax"/>
        </c:scaling>
        <c:delete val="1"/>
        <c:axPos val="l"/>
        <c:numFmt formatCode="0%" sourceLinked="1"/>
        <c:majorTickMark val="out"/>
        <c:minorTickMark val="none"/>
        <c:tickLblPos val="nextTo"/>
        <c:crossAx val="284756960"/>
        <c:crosses val="autoZero"/>
        <c:crossBetween val="between"/>
      </c:valAx>
    </c:plotArea>
    <c:legend>
      <c:legendPos val="r"/>
      <c:layout>
        <c:manualLayout>
          <c:xMode val="edge"/>
          <c:yMode val="edge"/>
          <c:x val="9.6251120217747663E-2"/>
          <c:y val="0.87281994409170149"/>
          <c:w val="0.81079333471560322"/>
          <c:h val="9.8943151556954018E-2"/>
        </c:manualLayout>
      </c:layout>
      <c:overlay val="0"/>
      <c:txPr>
        <a:bodyPr/>
        <a:lstStyle/>
        <a:p>
          <a:pPr>
            <a:defRPr sz="1280" b="1" i="0" u="none" strike="noStrike" baseline="0">
              <a:solidFill>
                <a:srgbClr val="000000"/>
              </a:solidFill>
              <a:latin typeface="Calibri"/>
              <a:ea typeface="Calibri"/>
              <a:cs typeface="Calibri"/>
            </a:defRPr>
          </a:pPr>
          <a:endParaRPr lang="es-419"/>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2015. Prevención de riesgos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4DD-4BFA-B8E6-1329AEE4F762}"/>
              </c:ext>
            </c:extLst>
          </c:dPt>
          <c:dPt>
            <c:idx val="1"/>
            <c:invertIfNegative val="0"/>
            <c:bubble3D val="0"/>
            <c:spPr>
              <a:solidFill>
                <a:srgbClr val="C00000"/>
              </a:solidFill>
            </c:spPr>
            <c:extLst>
              <c:ext xmlns:c16="http://schemas.microsoft.com/office/drawing/2014/chart" uri="{C3380CC4-5D6E-409C-BE32-E72D297353CC}">
                <c16:uniqueId val="{00000001-34DD-4BFA-B8E6-1329AEE4F76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4DD-4BFA-B8E6-1329AEE4F76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4DD-4BFA-B8E6-1329AEE4F762}"/>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Comunidad!$C$7:$F$7</c:f>
              <c:numCache>
                <c:formatCode>0%</c:formatCode>
                <c:ptCount val="4"/>
                <c:pt idx="0">
                  <c:v>0</c:v>
                </c:pt>
                <c:pt idx="1">
                  <c:v>0.66666666666666663</c:v>
                </c:pt>
                <c:pt idx="2">
                  <c:v>0.33333333333333331</c:v>
                </c:pt>
                <c:pt idx="3">
                  <c:v>0</c:v>
                </c:pt>
              </c:numCache>
            </c:numRef>
          </c:val>
          <c:extLst>
            <c:ext xmlns:c16="http://schemas.microsoft.com/office/drawing/2014/chart" uri="{C3380CC4-5D6E-409C-BE32-E72D297353CC}">
              <c16:uniqueId val="{00000004-34DD-4BFA-B8E6-1329AEE4F762}"/>
            </c:ext>
          </c:extLst>
        </c:ser>
        <c:dLbls>
          <c:showLegendKey val="0"/>
          <c:showVal val="0"/>
          <c:showCatName val="0"/>
          <c:showSerName val="0"/>
          <c:showPercent val="0"/>
          <c:showBubbleSize val="0"/>
        </c:dLbls>
        <c:gapWidth val="150"/>
        <c:shape val="box"/>
        <c:axId val="286062080"/>
        <c:axId val="286062472"/>
        <c:axId val="0"/>
      </c:bar3DChart>
      <c:catAx>
        <c:axId val="2860620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6062472"/>
        <c:crosses val="autoZero"/>
        <c:auto val="1"/>
        <c:lblAlgn val="ctr"/>
        <c:lblOffset val="100"/>
        <c:noMultiLvlLbl val="0"/>
      </c:catAx>
      <c:valAx>
        <c:axId val="286062472"/>
        <c:scaling>
          <c:orientation val="minMax"/>
        </c:scaling>
        <c:delete val="1"/>
        <c:axPos val="l"/>
        <c:numFmt formatCode="0%" sourceLinked="1"/>
        <c:majorTickMark val="out"/>
        <c:minorTickMark val="none"/>
        <c:tickLblPos val="nextTo"/>
        <c:crossAx val="2860620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2016. Prevención de riesgos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8B7-4835-B5BD-36D0ABC16FF6}"/>
              </c:ext>
            </c:extLst>
          </c:dPt>
          <c:dPt>
            <c:idx val="1"/>
            <c:invertIfNegative val="0"/>
            <c:bubble3D val="0"/>
            <c:spPr>
              <a:solidFill>
                <a:srgbClr val="C00000"/>
              </a:solidFill>
            </c:spPr>
            <c:extLst>
              <c:ext xmlns:c16="http://schemas.microsoft.com/office/drawing/2014/chart" uri="{C3380CC4-5D6E-409C-BE32-E72D297353CC}">
                <c16:uniqueId val="{00000001-E8B7-4835-B5BD-36D0ABC16F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8B7-4835-B5BD-36D0ABC16F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8B7-4835-B5BD-36D0ABC16FF6}"/>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Comunidad!$H$7:$K$7</c:f>
              <c:numCache>
                <c:formatCode>0%</c:formatCode>
                <c:ptCount val="4"/>
                <c:pt idx="0">
                  <c:v>0</c:v>
                </c:pt>
                <c:pt idx="1">
                  <c:v>0.66666666666666663</c:v>
                </c:pt>
                <c:pt idx="2">
                  <c:v>0.33333333333333331</c:v>
                </c:pt>
                <c:pt idx="3">
                  <c:v>0</c:v>
                </c:pt>
              </c:numCache>
            </c:numRef>
          </c:val>
          <c:extLst>
            <c:ext xmlns:c16="http://schemas.microsoft.com/office/drawing/2014/chart" uri="{C3380CC4-5D6E-409C-BE32-E72D297353CC}">
              <c16:uniqueId val="{00000004-E8B7-4835-B5BD-36D0ABC16FF6}"/>
            </c:ext>
          </c:extLst>
        </c:ser>
        <c:dLbls>
          <c:showLegendKey val="0"/>
          <c:showVal val="0"/>
          <c:showCatName val="0"/>
          <c:showSerName val="0"/>
          <c:showPercent val="0"/>
          <c:showBubbleSize val="0"/>
        </c:dLbls>
        <c:gapWidth val="150"/>
        <c:shape val="box"/>
        <c:axId val="286061688"/>
        <c:axId val="286062864"/>
        <c:axId val="0"/>
      </c:bar3DChart>
      <c:catAx>
        <c:axId val="2860616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6062864"/>
        <c:crosses val="autoZero"/>
        <c:auto val="1"/>
        <c:lblAlgn val="ctr"/>
        <c:lblOffset val="100"/>
        <c:noMultiLvlLbl val="0"/>
      </c:catAx>
      <c:valAx>
        <c:axId val="286062864"/>
        <c:scaling>
          <c:orientation val="minMax"/>
        </c:scaling>
        <c:delete val="1"/>
        <c:axPos val="l"/>
        <c:numFmt formatCode="0%" sourceLinked="1"/>
        <c:majorTickMark val="out"/>
        <c:minorTickMark val="none"/>
        <c:tickLblPos val="nextTo"/>
        <c:crossAx val="2860616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2017.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C77-4978-8A25-83F98B42F92D}"/>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1</c:v>
                </c:pt>
                <c:pt idx="3">
                  <c:v>0</c:v>
                </c:pt>
              </c:numCache>
            </c:numRef>
          </c:val>
          <c:extLst>
            <c:ext xmlns:c16="http://schemas.microsoft.com/office/drawing/2014/chart" uri="{C3380CC4-5D6E-409C-BE32-E72D297353CC}">
              <c16:uniqueId val="{00000001-9C77-4978-8A25-83F98B42F92D}"/>
            </c:ext>
          </c:extLst>
        </c:ser>
        <c:dLbls>
          <c:showLegendKey val="0"/>
          <c:showVal val="0"/>
          <c:showCatName val="0"/>
          <c:showSerName val="0"/>
          <c:showPercent val="0"/>
          <c:showBubbleSize val="0"/>
        </c:dLbls>
        <c:gapWidth val="150"/>
        <c:shape val="box"/>
        <c:axId val="286063256"/>
        <c:axId val="286060904"/>
        <c:axId val="0"/>
      </c:bar3DChart>
      <c:catAx>
        <c:axId val="2860632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419"/>
          </a:p>
        </c:txPr>
        <c:crossAx val="286060904"/>
        <c:crosses val="autoZero"/>
        <c:auto val="1"/>
        <c:lblAlgn val="ctr"/>
        <c:lblOffset val="100"/>
        <c:noMultiLvlLbl val="0"/>
      </c:catAx>
      <c:valAx>
        <c:axId val="286060904"/>
        <c:scaling>
          <c:orientation val="minMax"/>
        </c:scaling>
        <c:delete val="1"/>
        <c:axPos val="l"/>
        <c:numFmt formatCode="0%" sourceLinked="1"/>
        <c:majorTickMark val="out"/>
        <c:minorTickMark val="none"/>
        <c:tickLblPos val="nextTo"/>
        <c:crossAx val="2860632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0-BBDD-4348-81C9-D46BD13E5754}"/>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1-BBDD-4348-81C9-D46BD13E5754}"/>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0.66666666666666663</c:v>
                </c:pt>
                <c:pt idx="2">
                  <c:v>0.33333333333333331</c:v>
                </c:pt>
                <c:pt idx="3">
                  <c:v>0</c:v>
                </c:pt>
              </c:numCache>
            </c:numRef>
          </c:val>
          <c:smooth val="0"/>
          <c:extLst>
            <c:ext xmlns:c16="http://schemas.microsoft.com/office/drawing/2014/chart" uri="{C3380CC4-5D6E-409C-BE32-E72D297353CC}">
              <c16:uniqueId val="{00000002-5500-45B5-B9BF-D781CE273D03}"/>
            </c:ext>
          </c:extLst>
        </c:ser>
        <c:ser>
          <c:idx val="0"/>
          <c:order val="1"/>
          <c:tx>
            <c:strRef>
              <c:f>Comunidad!$H$2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2-BBDD-4348-81C9-D46BD13E5754}"/>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3-BBDD-4348-81C9-D46BD13E5754}"/>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4-BBDD-4348-81C9-D46BD13E5754}"/>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5-BBDD-4348-81C9-D46BD13E5754}"/>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0.66666666666666663</c:v>
                </c:pt>
                <c:pt idx="2">
                  <c:v>0.33333333333333331</c:v>
                </c:pt>
                <c:pt idx="3">
                  <c:v>0</c:v>
                </c:pt>
              </c:numCache>
            </c:numRef>
          </c:val>
          <c:smooth val="0"/>
          <c:extLst>
            <c:ext xmlns:c16="http://schemas.microsoft.com/office/drawing/2014/chart" uri="{C3380CC4-5D6E-409C-BE32-E72D297353CC}">
              <c16:uniqueId val="{00000007-5500-45B5-B9BF-D781CE273D03}"/>
            </c:ext>
          </c:extLst>
        </c:ser>
        <c:ser>
          <c:idx val="1"/>
          <c:order val="2"/>
          <c:tx>
            <c:strRef>
              <c:f>Comunidad!$M$2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6-BBDD-4348-81C9-D46BD13E5754}"/>
                </c:ext>
              </c:extLst>
            </c:dLbl>
            <c:dLbl>
              <c:idx val="1"/>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7-BBDD-4348-81C9-D46BD13E5754}"/>
                </c:ext>
              </c:extLst>
            </c:dLbl>
            <c:dLbl>
              <c:idx val="2"/>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8-BBDD-4348-81C9-D46BD13E5754}"/>
                </c:ext>
              </c:extLst>
            </c:dLbl>
            <c:dLbl>
              <c:idx val="3"/>
              <c:spPr/>
              <c:txPr>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9-BBDD-4348-81C9-D46BD13E5754}"/>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C-5500-45B5-B9BF-D781CE273D03}"/>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500-45B5-B9BF-D781CE273D03}"/>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500-45B5-B9BF-D781CE273D03}"/>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500-45B5-B9BF-D781CE273D03}"/>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419"/>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500-45B5-B9BF-D781CE273D03}"/>
                </c:ext>
              </c:extLst>
            </c:dLbl>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0.66666666666666663</c:v>
                </c:pt>
                <c:pt idx="2">
                  <c:v>0.33333333333333331</c:v>
                </c:pt>
                <c:pt idx="3">
                  <c:v>0</c:v>
                </c:pt>
              </c:numCache>
            </c:numRef>
          </c:val>
          <c:smooth val="0"/>
          <c:extLst>
            <c:ext xmlns:c16="http://schemas.microsoft.com/office/drawing/2014/chart" uri="{C3380CC4-5D6E-409C-BE32-E72D297353CC}">
              <c16:uniqueId val="{00000011-5500-45B5-B9BF-D781CE273D03}"/>
            </c:ext>
          </c:extLst>
        </c:ser>
        <c:dLbls>
          <c:showLegendKey val="0"/>
          <c:showVal val="0"/>
          <c:showCatName val="0"/>
          <c:showSerName val="0"/>
          <c:showPercent val="0"/>
          <c:showBubbleSize val="0"/>
        </c:dLbls>
        <c:smooth val="0"/>
        <c:axId val="286055416"/>
        <c:axId val="286051496"/>
      </c:lineChart>
      <c:catAx>
        <c:axId val="2860554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419"/>
          </a:p>
        </c:txPr>
        <c:crossAx val="286051496"/>
        <c:crosses val="autoZero"/>
        <c:auto val="1"/>
        <c:lblAlgn val="ctr"/>
        <c:lblOffset val="100"/>
        <c:noMultiLvlLbl val="0"/>
      </c:catAx>
      <c:valAx>
        <c:axId val="286051496"/>
        <c:scaling>
          <c:orientation val="minMax"/>
        </c:scaling>
        <c:delete val="1"/>
        <c:axPos val="l"/>
        <c:numFmt formatCode="0%" sourceLinked="1"/>
        <c:majorTickMark val="out"/>
        <c:minorTickMark val="none"/>
        <c:tickLblPos val="nextTo"/>
        <c:crossAx val="286055416"/>
        <c:crosses val="autoZero"/>
        <c:crossBetween val="between"/>
      </c:valAx>
    </c:plotArea>
    <c:legend>
      <c:legendPos val="r"/>
      <c:layout>
        <c:manualLayout>
          <c:xMode val="edge"/>
          <c:yMode val="edge"/>
          <c:x val="9.6251120217747663E-2"/>
          <c:y val="0.8732663368278708"/>
          <c:w val="0.81079333471560322"/>
          <c:h val="9.8594586416049929E-2"/>
        </c:manualLayout>
      </c:layout>
      <c:overlay val="0"/>
      <c:txPr>
        <a:bodyPr/>
        <a:lstStyle/>
        <a:p>
          <a:pPr>
            <a:defRPr sz="1280" b="1" i="0" u="none" strike="noStrike" baseline="0">
              <a:solidFill>
                <a:srgbClr val="000000"/>
              </a:solidFill>
              <a:latin typeface="Calibri"/>
              <a:ea typeface="Calibri"/>
              <a:cs typeface="Calibri"/>
            </a:defRPr>
          </a:pPr>
          <a:endParaRPr lang="es-419"/>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2018.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5FF4-41BA-AF87-15533536668A}"/>
              </c:ext>
            </c:extLst>
          </c:dPt>
          <c:dPt>
            <c:idx val="1"/>
            <c:invertIfNegative val="0"/>
            <c:bubble3D val="0"/>
            <c:spPr>
              <a:solidFill>
                <a:srgbClr val="C00000"/>
              </a:solidFill>
            </c:spPr>
            <c:extLst>
              <c:ext xmlns:c16="http://schemas.microsoft.com/office/drawing/2014/chart" uri="{C3380CC4-5D6E-409C-BE32-E72D297353CC}">
                <c16:uniqueId val="{00000001-5FF4-41BA-AF87-15533536668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F4-41BA-AF87-15533536668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F4-41BA-AF87-15533536668A}"/>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0.5</c:v>
                </c:pt>
                <c:pt idx="2">
                  <c:v>0.5</c:v>
                </c:pt>
                <c:pt idx="3">
                  <c:v>0</c:v>
                </c:pt>
              </c:numCache>
            </c:numRef>
          </c:val>
          <c:extLst>
            <c:ext xmlns:c16="http://schemas.microsoft.com/office/drawing/2014/chart" uri="{C3380CC4-5D6E-409C-BE32-E72D297353CC}">
              <c16:uniqueId val="{00000004-5FF4-41BA-AF87-15533536668A}"/>
            </c:ext>
          </c:extLst>
        </c:ser>
        <c:dLbls>
          <c:showLegendKey val="0"/>
          <c:showVal val="0"/>
          <c:showCatName val="0"/>
          <c:showSerName val="0"/>
          <c:showPercent val="0"/>
          <c:showBubbleSize val="0"/>
        </c:dLbls>
        <c:gapWidth val="150"/>
        <c:shape val="box"/>
        <c:axId val="286055024"/>
        <c:axId val="286053064"/>
        <c:axId val="0"/>
      </c:bar3DChart>
      <c:catAx>
        <c:axId val="2860550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419"/>
          </a:p>
        </c:txPr>
        <c:crossAx val="286053064"/>
        <c:crosses val="autoZero"/>
        <c:auto val="1"/>
        <c:lblAlgn val="ctr"/>
        <c:lblOffset val="100"/>
        <c:noMultiLvlLbl val="0"/>
      </c:catAx>
      <c:valAx>
        <c:axId val="286053064"/>
        <c:scaling>
          <c:orientation val="minMax"/>
        </c:scaling>
        <c:delete val="1"/>
        <c:axPos val="l"/>
        <c:numFmt formatCode="0%" sourceLinked="1"/>
        <c:majorTickMark val="out"/>
        <c:minorTickMark val="none"/>
        <c:tickLblPos val="nextTo"/>
        <c:crossAx val="2860550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2018.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0E71-4B7D-9824-2A97E93FE1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0E71-4B7D-9824-2A97E93FE11C}"/>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0.25</c:v>
                </c:pt>
                <c:pt idx="2">
                  <c:v>0.25</c:v>
                </c:pt>
                <c:pt idx="3">
                  <c:v>0</c:v>
                </c:pt>
              </c:numCache>
            </c:numRef>
          </c:val>
          <c:extLst>
            <c:ext xmlns:c16="http://schemas.microsoft.com/office/drawing/2014/chart" uri="{C3380CC4-5D6E-409C-BE32-E72D297353CC}">
              <c16:uniqueId val="{00000002-0E71-4B7D-9824-2A97E93FE11C}"/>
            </c:ext>
          </c:extLst>
        </c:ser>
        <c:dLbls>
          <c:showLegendKey val="0"/>
          <c:showVal val="0"/>
          <c:showCatName val="0"/>
          <c:showSerName val="0"/>
          <c:showPercent val="0"/>
          <c:showBubbleSize val="0"/>
        </c:dLbls>
        <c:gapWidth val="150"/>
        <c:shape val="box"/>
        <c:axId val="286049144"/>
        <c:axId val="286049536"/>
        <c:axId val="0"/>
      </c:bar3DChart>
      <c:catAx>
        <c:axId val="2860491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419"/>
          </a:p>
        </c:txPr>
        <c:crossAx val="286049536"/>
        <c:crosses val="autoZero"/>
        <c:auto val="1"/>
        <c:lblAlgn val="ctr"/>
        <c:lblOffset val="100"/>
        <c:noMultiLvlLbl val="0"/>
      </c:catAx>
      <c:valAx>
        <c:axId val="286049536"/>
        <c:scaling>
          <c:orientation val="minMax"/>
        </c:scaling>
        <c:delete val="1"/>
        <c:axPos val="l"/>
        <c:numFmt formatCode="0%" sourceLinked="1"/>
        <c:majorTickMark val="out"/>
        <c:minorTickMark val="none"/>
        <c:tickLblPos val="nextTo"/>
        <c:crossAx val="2860491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2018.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C43F-4247-9412-5198623F2DE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C43F-4247-9412-5198623F2DE3}"/>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0.66666666666666663</c:v>
                </c:pt>
                <c:pt idx="2">
                  <c:v>0.33333333333333331</c:v>
                </c:pt>
                <c:pt idx="3">
                  <c:v>0</c:v>
                </c:pt>
              </c:numCache>
            </c:numRef>
          </c:val>
          <c:extLst>
            <c:ext xmlns:c16="http://schemas.microsoft.com/office/drawing/2014/chart" uri="{C3380CC4-5D6E-409C-BE32-E72D297353CC}">
              <c16:uniqueId val="{00000002-C43F-4247-9412-5198623F2DE3}"/>
            </c:ext>
          </c:extLst>
        </c:ser>
        <c:dLbls>
          <c:showLegendKey val="0"/>
          <c:showVal val="0"/>
          <c:showCatName val="0"/>
          <c:showSerName val="0"/>
          <c:showPercent val="0"/>
          <c:showBubbleSize val="0"/>
        </c:dLbls>
        <c:gapWidth val="150"/>
        <c:shape val="box"/>
        <c:axId val="286049928"/>
        <c:axId val="286051104"/>
        <c:axId val="0"/>
      </c:bar3DChart>
      <c:catAx>
        <c:axId val="2860499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419"/>
          </a:p>
        </c:txPr>
        <c:crossAx val="286051104"/>
        <c:crosses val="autoZero"/>
        <c:auto val="1"/>
        <c:lblAlgn val="ctr"/>
        <c:lblOffset val="100"/>
        <c:noMultiLvlLbl val="0"/>
      </c:catAx>
      <c:valAx>
        <c:axId val="286051104"/>
        <c:scaling>
          <c:orientation val="minMax"/>
        </c:scaling>
        <c:delete val="1"/>
        <c:axPos val="l"/>
        <c:numFmt formatCode="0%" sourceLinked="1"/>
        <c:majorTickMark val="out"/>
        <c:minorTickMark val="none"/>
        <c:tickLblPos val="nextTo"/>
        <c:crossAx val="2860499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2018.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E49-45F0-BBB5-58D22D1F3D9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E49-45F0-BBB5-58D22D1F3D9F}"/>
              </c:ext>
            </c:extLst>
          </c:dPt>
          <c:dLbls>
            <c:spPr>
              <a:noFill/>
              <a:ln>
                <a:noFill/>
              </a:ln>
              <a:effectLst/>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0.66666666666666663</c:v>
                </c:pt>
                <c:pt idx="2">
                  <c:v>0.33333333333333331</c:v>
                </c:pt>
                <c:pt idx="3">
                  <c:v>0</c:v>
                </c:pt>
              </c:numCache>
            </c:numRef>
          </c:val>
          <c:extLst>
            <c:ext xmlns:c16="http://schemas.microsoft.com/office/drawing/2014/chart" uri="{C3380CC4-5D6E-409C-BE32-E72D297353CC}">
              <c16:uniqueId val="{00000002-BE49-45F0-BBB5-58D22D1F3D9F}"/>
            </c:ext>
          </c:extLst>
        </c:ser>
        <c:dLbls>
          <c:showLegendKey val="0"/>
          <c:showVal val="0"/>
          <c:showCatName val="0"/>
          <c:showSerName val="0"/>
          <c:showPercent val="0"/>
          <c:showBubbleSize val="0"/>
        </c:dLbls>
        <c:gapWidth val="150"/>
        <c:shape val="box"/>
        <c:axId val="286059336"/>
        <c:axId val="286053848"/>
        <c:axId val="0"/>
      </c:bar3DChart>
      <c:catAx>
        <c:axId val="286059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419"/>
          </a:p>
        </c:txPr>
        <c:crossAx val="286053848"/>
        <c:crosses val="autoZero"/>
        <c:auto val="1"/>
        <c:lblAlgn val="ctr"/>
        <c:lblOffset val="100"/>
        <c:noMultiLvlLbl val="0"/>
      </c:catAx>
      <c:valAx>
        <c:axId val="286053848"/>
        <c:scaling>
          <c:orientation val="minMax"/>
        </c:scaling>
        <c:delete val="1"/>
        <c:axPos val="l"/>
        <c:numFmt formatCode="0%" sourceLinked="1"/>
        <c:majorTickMark val="out"/>
        <c:minorTickMark val="none"/>
        <c:tickLblPos val="nextTo"/>
        <c:crossAx val="2860593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6"/><Relationship Id="rId3" Type="http://schemas.openxmlformats.org/officeDocument/2006/relationships/hyperlink" Target="#Directiva!A5"/><Relationship Id="rId21" Type="http://schemas.openxmlformats.org/officeDocument/2006/relationships/hyperlink" Target="#Admon!A7"/><Relationship Id="rId34" Type="http://schemas.openxmlformats.org/officeDocument/2006/relationships/image" Target="../media/image15.png"/><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5"/><Relationship Id="rId33" Type="http://schemas.openxmlformats.org/officeDocument/2006/relationships/image" Target="../media/image14.png"/><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image" Target="../media/image11.jpeg"/><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4"/><Relationship Id="rId32" Type="http://schemas.openxmlformats.org/officeDocument/2006/relationships/image" Target="../media/image13.png"/><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Admon!A8"/><Relationship Id="rId28" Type="http://schemas.openxmlformats.org/officeDocument/2006/relationships/hyperlink" Target="#Instituci&#243;n!A1"/><Relationship Id="rId10" Type="http://schemas.openxmlformats.org/officeDocument/2006/relationships/hyperlink" Target="#Academica!A4"/><Relationship Id="rId19" Type="http://schemas.openxmlformats.org/officeDocument/2006/relationships/hyperlink" Target="#Admon!A6"/><Relationship Id="rId31" Type="http://schemas.openxmlformats.org/officeDocument/2006/relationships/image" Target="../media/image12.jpeg"/><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image" Target="../media/image10.png"/><Relationship Id="rId27" Type="http://schemas.openxmlformats.org/officeDocument/2006/relationships/hyperlink" Target="#Comunidad!A7"/><Relationship Id="rId30" Type="http://schemas.openxmlformats.org/officeDocument/2006/relationships/hyperlink" Target="#Directiva!A1"/></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18.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hyperlink" Target="#Admon!A1"/><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17.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0.xml"/><Relationship Id="rId10" Type="http://schemas.openxmlformats.org/officeDocument/2006/relationships/chart" Target="../charts/chart10.xml"/><Relationship Id="rId19" Type="http://schemas.openxmlformats.org/officeDocument/2006/relationships/image" Target="../media/image16.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1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26" Type="http://schemas.openxmlformats.org/officeDocument/2006/relationships/image" Target="../media/image2.jpeg"/><Relationship Id="rId3" Type="http://schemas.openxmlformats.org/officeDocument/2006/relationships/chart" Target="../charts/chart23.xml"/><Relationship Id="rId21" Type="http://schemas.openxmlformats.org/officeDocument/2006/relationships/chart" Target="../charts/chart41.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5" Type="http://schemas.openxmlformats.org/officeDocument/2006/relationships/hyperlink" Target="#Academica!A1"/><Relationship Id="rId33" Type="http://schemas.openxmlformats.org/officeDocument/2006/relationships/chart" Target="../charts/chart50.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29" Type="http://schemas.openxmlformats.org/officeDocument/2006/relationships/chart" Target="../charts/chart46.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24" Type="http://schemas.openxmlformats.org/officeDocument/2006/relationships/chart" Target="../charts/chart44.xml"/><Relationship Id="rId32" Type="http://schemas.openxmlformats.org/officeDocument/2006/relationships/chart" Target="../charts/chart49.xml"/><Relationship Id="rId5" Type="http://schemas.openxmlformats.org/officeDocument/2006/relationships/chart" Target="../charts/chart25.xml"/><Relationship Id="rId15" Type="http://schemas.openxmlformats.org/officeDocument/2006/relationships/chart" Target="../charts/chart35.xml"/><Relationship Id="rId23" Type="http://schemas.openxmlformats.org/officeDocument/2006/relationships/chart" Target="../charts/chart43.xml"/><Relationship Id="rId28" Type="http://schemas.openxmlformats.org/officeDocument/2006/relationships/chart" Target="../charts/chart45.xml"/><Relationship Id="rId10" Type="http://schemas.openxmlformats.org/officeDocument/2006/relationships/chart" Target="../charts/chart30.xml"/><Relationship Id="rId19" Type="http://schemas.openxmlformats.org/officeDocument/2006/relationships/chart" Target="../charts/chart39.xml"/><Relationship Id="rId31" Type="http://schemas.openxmlformats.org/officeDocument/2006/relationships/chart" Target="../charts/chart48.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 Id="rId22" Type="http://schemas.openxmlformats.org/officeDocument/2006/relationships/chart" Target="../charts/chart42.xml"/><Relationship Id="rId27" Type="http://schemas.openxmlformats.org/officeDocument/2006/relationships/image" Target="../media/image17.png"/><Relationship Id="rId30" Type="http://schemas.openxmlformats.org/officeDocument/2006/relationships/chart" Target="../charts/chart4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8.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57" name="1 Imagen" descr="Secretaría de Educación">
          <a:extLst>
            <a:ext uri="{FF2B5EF4-FFF2-40B4-BE49-F238E27FC236}">
              <a16:creationId xmlns:a16="http://schemas.microsoft.com/office/drawing/2014/main" id="{00000000-0008-0000-0000-00002D9DA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58" name="Picture 3995" descr="MB900431547">
          <a:hlinkClick xmlns:r="http://schemas.openxmlformats.org/officeDocument/2006/relationships" r:id="rId2" tooltip="Ir a revision identidad"/>
          <a:extLst>
            <a:ext uri="{FF2B5EF4-FFF2-40B4-BE49-F238E27FC236}">
              <a16:creationId xmlns:a16="http://schemas.microsoft.com/office/drawing/2014/main" id="{00000000-0008-0000-0000-00002E9DA401}"/>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135" name="2 Imagen" descr="MC900433801.PNG">
          <a:hlinkClick xmlns:r="http://schemas.openxmlformats.org/officeDocument/2006/relationships" r:id="rId1" tooltip="IR A RESUMEN"/>
          <a:extLst>
            <a:ext uri="{FF2B5EF4-FFF2-40B4-BE49-F238E27FC236}">
              <a16:creationId xmlns:a16="http://schemas.microsoft.com/office/drawing/2014/main" id="{00000000-0008-0000-0100-00003FA513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136" name="3 Imagen" descr="MC900433801.PNG">
          <a:hlinkClick xmlns:r="http://schemas.openxmlformats.org/officeDocument/2006/relationships" r:id="rId3" tooltip="IR A RESUMEN"/>
          <a:extLst>
            <a:ext uri="{FF2B5EF4-FFF2-40B4-BE49-F238E27FC236}">
              <a16:creationId xmlns:a16="http://schemas.microsoft.com/office/drawing/2014/main" id="{00000000-0008-0000-0100-000040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137" name="4 Imagen" descr="MC900433801.PNG">
          <a:hlinkClick xmlns:r="http://schemas.openxmlformats.org/officeDocument/2006/relationships" r:id="rId5" tooltip="IR A RESUMEN"/>
          <a:extLst>
            <a:ext uri="{FF2B5EF4-FFF2-40B4-BE49-F238E27FC236}">
              <a16:creationId xmlns:a16="http://schemas.microsoft.com/office/drawing/2014/main" id="{00000000-0008-0000-0100-000041A5130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138" name="5 Imagen" descr="MC900433801.PNG">
          <a:hlinkClick xmlns:r="http://schemas.openxmlformats.org/officeDocument/2006/relationships" r:id="rId7" tooltip="IR A RESUMEN"/>
          <a:extLst>
            <a:ext uri="{FF2B5EF4-FFF2-40B4-BE49-F238E27FC236}">
              <a16:creationId xmlns:a16="http://schemas.microsoft.com/office/drawing/2014/main" id="{00000000-0008-0000-0100-000042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139" name="7 Imagen" descr="MC900433801.PNG">
          <a:hlinkClick xmlns:r="http://schemas.openxmlformats.org/officeDocument/2006/relationships" r:id="rId8" tooltip="IR A RESUMEN"/>
          <a:extLst>
            <a:ext uri="{FF2B5EF4-FFF2-40B4-BE49-F238E27FC236}">
              <a16:creationId xmlns:a16="http://schemas.microsoft.com/office/drawing/2014/main" id="{00000000-0008-0000-0100-000043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140" name="8 Imagen" descr="MC900433801.PNG">
          <a:hlinkClick xmlns:r="http://schemas.openxmlformats.org/officeDocument/2006/relationships" r:id="rId9" tooltip="IR A RESUMEN"/>
          <a:extLst>
            <a:ext uri="{FF2B5EF4-FFF2-40B4-BE49-F238E27FC236}">
              <a16:creationId xmlns:a16="http://schemas.microsoft.com/office/drawing/2014/main" id="{00000000-0008-0000-0100-000044A513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141" name="9 Imagen" descr="MC900433801.PNG">
          <a:hlinkClick xmlns:r="http://schemas.openxmlformats.org/officeDocument/2006/relationships" r:id="rId10" tooltip="IR A RESUMEN"/>
          <a:extLst>
            <a:ext uri="{FF2B5EF4-FFF2-40B4-BE49-F238E27FC236}">
              <a16:creationId xmlns:a16="http://schemas.microsoft.com/office/drawing/2014/main" id="{00000000-0008-0000-0100-000045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142" name="10 Imagen" descr="MC900433801.PNG">
          <a:hlinkClick xmlns:r="http://schemas.openxmlformats.org/officeDocument/2006/relationships" r:id="rId11" tooltip="IR A RESUMEN"/>
          <a:extLst>
            <a:ext uri="{FF2B5EF4-FFF2-40B4-BE49-F238E27FC236}">
              <a16:creationId xmlns:a16="http://schemas.microsoft.com/office/drawing/2014/main" id="{00000000-0008-0000-0100-000046A5130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143" name="11 Imagen" descr="MC900433801.PNG">
          <a:hlinkClick xmlns:r="http://schemas.openxmlformats.org/officeDocument/2006/relationships" r:id="rId13" tooltip="IR A RESUMEN"/>
          <a:extLst>
            <a:ext uri="{FF2B5EF4-FFF2-40B4-BE49-F238E27FC236}">
              <a16:creationId xmlns:a16="http://schemas.microsoft.com/office/drawing/2014/main" id="{00000000-0008-0000-0100-000047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144" name="12 Imagen" descr="MC900433801.PNG">
          <a:hlinkClick xmlns:r="http://schemas.openxmlformats.org/officeDocument/2006/relationships" r:id="rId14" tooltip="IR A RESUMEN"/>
          <a:extLst>
            <a:ext uri="{FF2B5EF4-FFF2-40B4-BE49-F238E27FC236}">
              <a16:creationId xmlns:a16="http://schemas.microsoft.com/office/drawing/2014/main" id="{00000000-0008-0000-0100-000048A5130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145" name="13 Imagen" descr="MC900433801.PNG">
          <a:hlinkClick xmlns:r="http://schemas.openxmlformats.org/officeDocument/2006/relationships" r:id="rId16" tooltip="IR A RESUMEN"/>
          <a:extLst>
            <a:ext uri="{FF2B5EF4-FFF2-40B4-BE49-F238E27FC236}">
              <a16:creationId xmlns:a16="http://schemas.microsoft.com/office/drawing/2014/main" id="{00000000-0008-0000-0100-000049A513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0</xdr:rowOff>
    </xdr:from>
    <xdr:to>
      <xdr:col>4</xdr:col>
      <xdr:colOff>904875</xdr:colOff>
      <xdr:row>87</xdr:row>
      <xdr:rowOff>19051</xdr:rowOff>
    </xdr:to>
    <xdr:pic>
      <xdr:nvPicPr>
        <xdr:cNvPr id="51619146" name="14 Imagen" descr="MC900433801.PNG">
          <a:hlinkClick xmlns:r="http://schemas.openxmlformats.org/officeDocument/2006/relationships" r:id="rId17" tooltip="IR A RESUMEN"/>
          <a:extLst>
            <a:ext uri="{FF2B5EF4-FFF2-40B4-BE49-F238E27FC236}">
              <a16:creationId xmlns:a16="http://schemas.microsoft.com/office/drawing/2014/main" id="{00000000-0008-0000-0100-00004AA5130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95</xdr:row>
      <xdr:rowOff>9525</xdr:rowOff>
    </xdr:from>
    <xdr:to>
      <xdr:col>4</xdr:col>
      <xdr:colOff>895350</xdr:colOff>
      <xdr:row>96</xdr:row>
      <xdr:rowOff>19050</xdr:rowOff>
    </xdr:to>
    <xdr:pic>
      <xdr:nvPicPr>
        <xdr:cNvPr id="51619147" name="15 Imagen" descr="MC900433801.PNG">
          <a:hlinkClick xmlns:r="http://schemas.openxmlformats.org/officeDocument/2006/relationships" r:id="rId19" tooltip="IR A RESUMEN"/>
          <a:extLst>
            <a:ext uri="{FF2B5EF4-FFF2-40B4-BE49-F238E27FC236}">
              <a16:creationId xmlns:a16="http://schemas.microsoft.com/office/drawing/2014/main" id="{00000000-0008-0000-0100-00004BA513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99</xdr:row>
      <xdr:rowOff>19050</xdr:rowOff>
    </xdr:from>
    <xdr:to>
      <xdr:col>2</xdr:col>
      <xdr:colOff>2952750</xdr:colOff>
      <xdr:row>100</xdr:row>
      <xdr:rowOff>28575</xdr:rowOff>
    </xdr:to>
    <xdr:pic>
      <xdr:nvPicPr>
        <xdr:cNvPr id="51619148" name="16 Imagen" descr="MC900433801.PNG">
          <a:hlinkClick xmlns:r="http://schemas.openxmlformats.org/officeDocument/2006/relationships" r:id="rId21" tooltip="IR A RESUMEN"/>
          <a:extLst>
            <a:ext uri="{FF2B5EF4-FFF2-40B4-BE49-F238E27FC236}">
              <a16:creationId xmlns:a16="http://schemas.microsoft.com/office/drawing/2014/main" id="{00000000-0008-0000-0100-00004CA51303}"/>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111</xdr:row>
      <xdr:rowOff>19050</xdr:rowOff>
    </xdr:from>
    <xdr:to>
      <xdr:col>3</xdr:col>
      <xdr:colOff>28575</xdr:colOff>
      <xdr:row>112</xdr:row>
      <xdr:rowOff>28576</xdr:rowOff>
    </xdr:to>
    <xdr:pic>
      <xdr:nvPicPr>
        <xdr:cNvPr id="51619149" name="17 Imagen" descr="MC900433801.PNG">
          <a:hlinkClick xmlns:r="http://schemas.openxmlformats.org/officeDocument/2006/relationships" r:id="rId23" tooltip="IR A RESUMEN"/>
          <a:extLst>
            <a:ext uri="{FF2B5EF4-FFF2-40B4-BE49-F238E27FC236}">
              <a16:creationId xmlns:a16="http://schemas.microsoft.com/office/drawing/2014/main" id="{00000000-0008-0000-0100-00004D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119</xdr:row>
      <xdr:rowOff>9525</xdr:rowOff>
    </xdr:from>
    <xdr:to>
      <xdr:col>3</xdr:col>
      <xdr:colOff>28575</xdr:colOff>
      <xdr:row>120</xdr:row>
      <xdr:rowOff>19049</xdr:rowOff>
    </xdr:to>
    <xdr:pic>
      <xdr:nvPicPr>
        <xdr:cNvPr id="51619150" name="18 Imagen" descr="MC900433801.PNG">
          <a:hlinkClick xmlns:r="http://schemas.openxmlformats.org/officeDocument/2006/relationships" r:id="rId24" tooltip="IR A RESUMEN"/>
          <a:extLst>
            <a:ext uri="{FF2B5EF4-FFF2-40B4-BE49-F238E27FC236}">
              <a16:creationId xmlns:a16="http://schemas.microsoft.com/office/drawing/2014/main" id="{00000000-0008-0000-0100-00004E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124</xdr:row>
      <xdr:rowOff>104775</xdr:rowOff>
    </xdr:from>
    <xdr:to>
      <xdr:col>3</xdr:col>
      <xdr:colOff>38100</xdr:colOff>
      <xdr:row>126</xdr:row>
      <xdr:rowOff>9525</xdr:rowOff>
    </xdr:to>
    <xdr:pic>
      <xdr:nvPicPr>
        <xdr:cNvPr id="51619151" name="19 Imagen" descr="MC900433801.PNG">
          <a:hlinkClick xmlns:r="http://schemas.openxmlformats.org/officeDocument/2006/relationships" r:id="rId25" tooltip="IR A RESUMEN"/>
          <a:extLst>
            <a:ext uri="{FF2B5EF4-FFF2-40B4-BE49-F238E27FC236}">
              <a16:creationId xmlns:a16="http://schemas.microsoft.com/office/drawing/2014/main" id="{00000000-0008-0000-0100-00004F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131</xdr:row>
      <xdr:rowOff>9525</xdr:rowOff>
    </xdr:from>
    <xdr:to>
      <xdr:col>3</xdr:col>
      <xdr:colOff>38100</xdr:colOff>
      <xdr:row>132</xdr:row>
      <xdr:rowOff>19051</xdr:rowOff>
    </xdr:to>
    <xdr:pic>
      <xdr:nvPicPr>
        <xdr:cNvPr id="51619152" name="20 Imagen" descr="MC900433801.PNG">
          <a:hlinkClick xmlns:r="http://schemas.openxmlformats.org/officeDocument/2006/relationships" r:id="rId26" tooltip="IR A RESUMEN"/>
          <a:extLst>
            <a:ext uri="{FF2B5EF4-FFF2-40B4-BE49-F238E27FC236}">
              <a16:creationId xmlns:a16="http://schemas.microsoft.com/office/drawing/2014/main" id="{00000000-0008-0000-0100-000050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136</xdr:row>
      <xdr:rowOff>19050</xdr:rowOff>
    </xdr:from>
    <xdr:to>
      <xdr:col>3</xdr:col>
      <xdr:colOff>47625</xdr:colOff>
      <xdr:row>137</xdr:row>
      <xdr:rowOff>28577</xdr:rowOff>
    </xdr:to>
    <xdr:pic>
      <xdr:nvPicPr>
        <xdr:cNvPr id="51619153" name="21 Imagen" descr="MC900433801.PNG">
          <a:hlinkClick xmlns:r="http://schemas.openxmlformats.org/officeDocument/2006/relationships" r:id="rId27" tooltip="IR A RESUMEN"/>
          <a:extLst>
            <a:ext uri="{FF2B5EF4-FFF2-40B4-BE49-F238E27FC236}">
              <a16:creationId xmlns:a16="http://schemas.microsoft.com/office/drawing/2014/main" id="{00000000-0008-0000-0100-000051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154" name="Picture 3995" descr="MB900431547">
          <a:hlinkClick xmlns:r="http://schemas.openxmlformats.org/officeDocument/2006/relationships" r:id="rId28" tooltip="Regresar"/>
          <a:extLst>
            <a:ext uri="{FF2B5EF4-FFF2-40B4-BE49-F238E27FC236}">
              <a16:creationId xmlns:a16="http://schemas.microsoft.com/office/drawing/2014/main" id="{00000000-0008-0000-0100-000052A51303}"/>
            </a:ext>
          </a:extLst>
        </xdr:cNvPr>
        <xdr:cNvPicPr>
          <a:picLocks noChangeAspect="1" noChangeArrowheads="1"/>
        </xdr:cNvPicPr>
      </xdr:nvPicPr>
      <xdr:blipFill>
        <a:blip xmlns:r="http://schemas.openxmlformats.org/officeDocument/2006/relationships" r:embed="rId2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155" name="Picture 3995" descr="MB900431547">
          <a:hlinkClick xmlns:r="http://schemas.openxmlformats.org/officeDocument/2006/relationships" r:id="rId30" tooltip="Ir a directiva"/>
          <a:extLst>
            <a:ext uri="{FF2B5EF4-FFF2-40B4-BE49-F238E27FC236}">
              <a16:creationId xmlns:a16="http://schemas.microsoft.com/office/drawing/2014/main" id="{00000000-0008-0000-0100-000053A51303}"/>
            </a:ext>
          </a:extLst>
        </xdr:cNvPr>
        <xdr:cNvPicPr>
          <a:picLocks noChangeAspect="1" noChangeArrowheads="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23" name="9 Imagen" descr="MC900433801.PNG">
          <a:hlinkClick xmlns:r="http://schemas.openxmlformats.org/officeDocument/2006/relationships" r:id="rId10" tooltip="IR A RESUMEN"/>
          <a:extLst>
            <a:ext uri="{FF2B5EF4-FFF2-40B4-BE49-F238E27FC236}">
              <a16:creationId xmlns:a16="http://schemas.microsoft.com/office/drawing/2014/main" id="{00000000-0008-0000-0100-000045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93125"/>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24" name="11 Imagen" descr="MC900433801.PNG">
          <a:hlinkClick xmlns:r="http://schemas.openxmlformats.org/officeDocument/2006/relationships" r:id="rId13" tooltip="IR A RESUMEN"/>
          <a:extLst>
            <a:ext uri="{FF2B5EF4-FFF2-40B4-BE49-F238E27FC236}">
              <a16:creationId xmlns:a16="http://schemas.microsoft.com/office/drawing/2014/main" id="{00000000-0008-0000-0100-000047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642235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25" name="12 Imagen" descr="MC900433801.PNG">
          <a:hlinkClick xmlns:r="http://schemas.openxmlformats.org/officeDocument/2006/relationships" r:id="rId14" tooltip="IR A RESUMEN"/>
          <a:extLst>
            <a:ext uri="{FF2B5EF4-FFF2-40B4-BE49-F238E27FC236}">
              <a16:creationId xmlns:a16="http://schemas.microsoft.com/office/drawing/2014/main" id="{00000000-0008-0000-0100-000048A5130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9070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38100</xdr:colOff>
      <xdr:row>83</xdr:row>
      <xdr:rowOff>28575</xdr:rowOff>
    </xdr:to>
    <xdr:pic>
      <xdr:nvPicPr>
        <xdr:cNvPr id="27" name="13 Imagen">
          <a:hlinkClick xmlns:r="http://schemas.openxmlformats.org/officeDocument/2006/relationships" r:id="rId16" tooltip="IR A RESUMEN"/>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95</xdr:row>
      <xdr:rowOff>9525</xdr:rowOff>
    </xdr:from>
    <xdr:to>
      <xdr:col>4</xdr:col>
      <xdr:colOff>885825</xdr:colOff>
      <xdr:row>96</xdr:row>
      <xdr:rowOff>19050</xdr:rowOff>
    </xdr:to>
    <xdr:pic>
      <xdr:nvPicPr>
        <xdr:cNvPr id="28" name="15 Imagen">
          <a:hlinkClick xmlns:r="http://schemas.openxmlformats.org/officeDocument/2006/relationships" r:id="rId19" tooltip="IR A RESUMEN"/>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111</xdr:row>
      <xdr:rowOff>19050</xdr:rowOff>
    </xdr:from>
    <xdr:to>
      <xdr:col>3</xdr:col>
      <xdr:colOff>38100</xdr:colOff>
      <xdr:row>112</xdr:row>
      <xdr:rowOff>28575</xdr:rowOff>
    </xdr:to>
    <xdr:pic>
      <xdr:nvPicPr>
        <xdr:cNvPr id="29" name="17 Imagen">
          <a:hlinkClick xmlns:r="http://schemas.openxmlformats.org/officeDocument/2006/relationships" r:id="rId23" tooltip="IR A RESUMEN"/>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2886075" y="419195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2762250</xdr:colOff>
      <xdr:row>119</xdr:row>
      <xdr:rowOff>9525</xdr:rowOff>
    </xdr:from>
    <xdr:to>
      <xdr:col>9</xdr:col>
      <xdr:colOff>247650</xdr:colOff>
      <xdr:row>120</xdr:row>
      <xdr:rowOff>19050</xdr:rowOff>
    </xdr:to>
    <xdr:pic>
      <xdr:nvPicPr>
        <xdr:cNvPr id="30" name="18 Imagen">
          <a:hlinkClick xmlns:r="http://schemas.openxmlformats.org/officeDocument/2006/relationships" r:id="rId24" tooltip="IR A RESUMEN"/>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2771775</xdr:colOff>
      <xdr:row>131</xdr:row>
      <xdr:rowOff>9525</xdr:rowOff>
    </xdr:from>
    <xdr:to>
      <xdr:col>9</xdr:col>
      <xdr:colOff>247650</xdr:colOff>
      <xdr:row>132</xdr:row>
      <xdr:rowOff>19050</xdr:rowOff>
    </xdr:to>
    <xdr:pic>
      <xdr:nvPicPr>
        <xdr:cNvPr id="31" name="20 Imagen">
          <a:hlinkClick xmlns:r="http://schemas.openxmlformats.org/officeDocument/2006/relationships" r:id="rId26" tooltip="IR A RESUMEN"/>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2781300</xdr:colOff>
      <xdr:row>136</xdr:row>
      <xdr:rowOff>19050</xdr:rowOff>
    </xdr:from>
    <xdr:to>
      <xdr:col>9</xdr:col>
      <xdr:colOff>247650</xdr:colOff>
      <xdr:row>137</xdr:row>
      <xdr:rowOff>28575</xdr:rowOff>
    </xdr:to>
    <xdr:pic>
      <xdr:nvPicPr>
        <xdr:cNvPr id="32" name="21 Imagen">
          <a:hlinkClick xmlns:r="http://schemas.openxmlformats.org/officeDocument/2006/relationships" r:id="rId27" tooltip="IR A RESUMEN"/>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49311619" name="1 Gráfico">
          <a:extLst>
            <a:ext uri="{FF2B5EF4-FFF2-40B4-BE49-F238E27FC236}">
              <a16:creationId xmlns:a16="http://schemas.microsoft.com/office/drawing/2014/main" id="{00000000-0008-0000-0300-000083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49311620" name="2 Gráfico">
          <a:extLst>
            <a:ext uri="{FF2B5EF4-FFF2-40B4-BE49-F238E27FC236}">
              <a16:creationId xmlns:a16="http://schemas.microsoft.com/office/drawing/2014/main" id="{00000000-0008-0000-0300-000084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49311621" name="3 Gráfico">
          <a:extLst>
            <a:ext uri="{FF2B5EF4-FFF2-40B4-BE49-F238E27FC236}">
              <a16:creationId xmlns:a16="http://schemas.microsoft.com/office/drawing/2014/main" id="{00000000-0008-0000-0300-000085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49311622" name="4 Gráfico">
          <a:extLst>
            <a:ext uri="{FF2B5EF4-FFF2-40B4-BE49-F238E27FC236}">
              <a16:creationId xmlns:a16="http://schemas.microsoft.com/office/drawing/2014/main" id="{00000000-0008-0000-0300-000086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49311623" name="5 Gráfico">
          <a:extLst>
            <a:ext uri="{FF2B5EF4-FFF2-40B4-BE49-F238E27FC236}">
              <a16:creationId xmlns:a16="http://schemas.microsoft.com/office/drawing/2014/main" id="{00000000-0008-0000-0300-000087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49311624" name="6 Gráfico">
          <a:extLst>
            <a:ext uri="{FF2B5EF4-FFF2-40B4-BE49-F238E27FC236}">
              <a16:creationId xmlns:a16="http://schemas.microsoft.com/office/drawing/2014/main" id="{00000000-0008-0000-0300-000088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49311625" name="7 Gráfico">
          <a:extLst>
            <a:ext uri="{FF2B5EF4-FFF2-40B4-BE49-F238E27FC236}">
              <a16:creationId xmlns:a16="http://schemas.microsoft.com/office/drawing/2014/main" id="{00000000-0008-0000-0300-000089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49311626" name="8 Gráfico">
          <a:extLst>
            <a:ext uri="{FF2B5EF4-FFF2-40B4-BE49-F238E27FC236}">
              <a16:creationId xmlns:a16="http://schemas.microsoft.com/office/drawing/2014/main" id="{00000000-0008-0000-0300-00008A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49311627" name="9 Gráfico">
          <a:extLst>
            <a:ext uri="{FF2B5EF4-FFF2-40B4-BE49-F238E27FC236}">
              <a16:creationId xmlns:a16="http://schemas.microsoft.com/office/drawing/2014/main" id="{00000000-0008-0000-0300-00008B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49311628" name="10 Gráfico">
          <a:extLst>
            <a:ext uri="{FF2B5EF4-FFF2-40B4-BE49-F238E27FC236}">
              <a16:creationId xmlns:a16="http://schemas.microsoft.com/office/drawing/2014/main" id="{00000000-0008-0000-0300-00008C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49311629" name="11 Gráfico">
          <a:extLst>
            <a:ext uri="{FF2B5EF4-FFF2-40B4-BE49-F238E27FC236}">
              <a16:creationId xmlns:a16="http://schemas.microsoft.com/office/drawing/2014/main" id="{00000000-0008-0000-0300-00008D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49311630" name="12 Gráfico">
          <a:extLst>
            <a:ext uri="{FF2B5EF4-FFF2-40B4-BE49-F238E27FC236}">
              <a16:creationId xmlns:a16="http://schemas.microsoft.com/office/drawing/2014/main" id="{00000000-0008-0000-0300-00008E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49311631" name="7 Gráfico">
          <a:extLst>
            <a:ext uri="{FF2B5EF4-FFF2-40B4-BE49-F238E27FC236}">
              <a16:creationId xmlns:a16="http://schemas.microsoft.com/office/drawing/2014/main" id="{00000000-0008-0000-0300-00008F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49311632" name="8 Gráfico">
          <a:extLst>
            <a:ext uri="{FF2B5EF4-FFF2-40B4-BE49-F238E27FC236}">
              <a16:creationId xmlns:a16="http://schemas.microsoft.com/office/drawing/2014/main" id="{00000000-0008-0000-0300-000090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49311633" name="9 Gráfico">
          <a:extLst>
            <a:ext uri="{FF2B5EF4-FFF2-40B4-BE49-F238E27FC236}">
              <a16:creationId xmlns:a16="http://schemas.microsoft.com/office/drawing/2014/main" id="{00000000-0008-0000-0300-000091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49311634" name="16 Gráfico">
          <a:extLst>
            <a:ext uri="{FF2B5EF4-FFF2-40B4-BE49-F238E27FC236}">
              <a16:creationId xmlns:a16="http://schemas.microsoft.com/office/drawing/2014/main" id="{00000000-0008-0000-0300-000092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49311635" name="Picture 3995" descr="MB900431547">
          <a:hlinkClick xmlns:r="http://schemas.openxmlformats.org/officeDocument/2006/relationships" r:id="rId17" tooltip="Ir a factores criticos"/>
          <a:extLst>
            <a:ext uri="{FF2B5EF4-FFF2-40B4-BE49-F238E27FC236}">
              <a16:creationId xmlns:a16="http://schemas.microsoft.com/office/drawing/2014/main" id="{00000000-0008-0000-0300-0000936FF002}"/>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49311636" name="2 Imagen" descr="MC900433801.PNG">
          <a:hlinkClick xmlns:r="http://schemas.openxmlformats.org/officeDocument/2006/relationships" r:id="rId17" tooltip="Ir a administrativa"/>
          <a:extLst>
            <a:ext uri="{FF2B5EF4-FFF2-40B4-BE49-F238E27FC236}">
              <a16:creationId xmlns:a16="http://schemas.microsoft.com/office/drawing/2014/main" id="{00000000-0008-0000-0300-0000946FF00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49311637" name="1 Gráfico">
          <a:extLst>
            <a:ext uri="{FF2B5EF4-FFF2-40B4-BE49-F238E27FC236}">
              <a16:creationId xmlns:a16="http://schemas.microsoft.com/office/drawing/2014/main" id="{00000000-0008-0000-0300-000095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49311638" name="2 Gráfico">
          <a:extLst>
            <a:ext uri="{FF2B5EF4-FFF2-40B4-BE49-F238E27FC236}">
              <a16:creationId xmlns:a16="http://schemas.microsoft.com/office/drawing/2014/main" id="{00000000-0008-0000-0300-000096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49311639" name="3 Gráfico">
          <a:extLst>
            <a:ext uri="{FF2B5EF4-FFF2-40B4-BE49-F238E27FC236}">
              <a16:creationId xmlns:a16="http://schemas.microsoft.com/office/drawing/2014/main" id="{00000000-0008-0000-0300-000097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49311640" name="4 Gráfico">
          <a:extLst>
            <a:ext uri="{FF2B5EF4-FFF2-40B4-BE49-F238E27FC236}">
              <a16:creationId xmlns:a16="http://schemas.microsoft.com/office/drawing/2014/main" id="{00000000-0008-0000-0300-000098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0863852" name="1 Gráfico">
          <a:extLst>
            <a:ext uri="{FF2B5EF4-FFF2-40B4-BE49-F238E27FC236}">
              <a16:creationId xmlns:a16="http://schemas.microsoft.com/office/drawing/2014/main" id="{00000000-0008-0000-0200-0000EC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0863853" name="2 Gráfico">
          <a:extLst>
            <a:ext uri="{FF2B5EF4-FFF2-40B4-BE49-F238E27FC236}">
              <a16:creationId xmlns:a16="http://schemas.microsoft.com/office/drawing/2014/main" id="{00000000-0008-0000-0200-0000ED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0863854" name="3 Gráfico">
          <a:extLst>
            <a:ext uri="{FF2B5EF4-FFF2-40B4-BE49-F238E27FC236}">
              <a16:creationId xmlns:a16="http://schemas.microsoft.com/office/drawing/2014/main" id="{00000000-0008-0000-0200-0000EE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15</xdr:row>
      <xdr:rowOff>542925</xdr:rowOff>
    </xdr:to>
    <xdr:graphicFrame macro="">
      <xdr:nvGraphicFramePr>
        <xdr:cNvPr id="50863855" name="4 Gráfico">
          <a:extLst>
            <a:ext uri="{FF2B5EF4-FFF2-40B4-BE49-F238E27FC236}">
              <a16:creationId xmlns:a16="http://schemas.microsoft.com/office/drawing/2014/main" id="{00000000-0008-0000-0200-0000EF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15</xdr:row>
      <xdr:rowOff>561975</xdr:rowOff>
    </xdr:to>
    <xdr:graphicFrame macro="">
      <xdr:nvGraphicFramePr>
        <xdr:cNvPr id="50863856" name="5 Gráfico">
          <a:extLst>
            <a:ext uri="{FF2B5EF4-FFF2-40B4-BE49-F238E27FC236}">
              <a16:creationId xmlns:a16="http://schemas.microsoft.com/office/drawing/2014/main" id="{00000000-0008-0000-0200-0000F0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15</xdr:row>
      <xdr:rowOff>561975</xdr:rowOff>
    </xdr:to>
    <xdr:graphicFrame macro="">
      <xdr:nvGraphicFramePr>
        <xdr:cNvPr id="50863857" name="6 Gráfico">
          <a:extLst>
            <a:ext uri="{FF2B5EF4-FFF2-40B4-BE49-F238E27FC236}">
              <a16:creationId xmlns:a16="http://schemas.microsoft.com/office/drawing/2014/main" id="{00000000-0008-0000-0200-0000F1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16</xdr:row>
      <xdr:rowOff>0</xdr:rowOff>
    </xdr:from>
    <xdr:to>
      <xdr:col>27</xdr:col>
      <xdr:colOff>0</xdr:colOff>
      <xdr:row>20</xdr:row>
      <xdr:rowOff>85725</xdr:rowOff>
    </xdr:to>
    <xdr:graphicFrame macro="">
      <xdr:nvGraphicFramePr>
        <xdr:cNvPr id="50863858" name="7 Gráfico">
          <a:extLst>
            <a:ext uri="{FF2B5EF4-FFF2-40B4-BE49-F238E27FC236}">
              <a16:creationId xmlns:a16="http://schemas.microsoft.com/office/drawing/2014/main" id="{00000000-0008-0000-0200-0000F2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16</xdr:row>
      <xdr:rowOff>0</xdr:rowOff>
    </xdr:from>
    <xdr:to>
      <xdr:col>32</xdr:col>
      <xdr:colOff>742950</xdr:colOff>
      <xdr:row>20</xdr:row>
      <xdr:rowOff>85725</xdr:rowOff>
    </xdr:to>
    <xdr:graphicFrame macro="">
      <xdr:nvGraphicFramePr>
        <xdr:cNvPr id="50863859" name="8 Gráfico">
          <a:extLst>
            <a:ext uri="{FF2B5EF4-FFF2-40B4-BE49-F238E27FC236}">
              <a16:creationId xmlns:a16="http://schemas.microsoft.com/office/drawing/2014/main" id="{00000000-0008-0000-0200-0000F3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16</xdr:row>
      <xdr:rowOff>0</xdr:rowOff>
    </xdr:from>
    <xdr:to>
      <xdr:col>38</xdr:col>
      <xdr:colOff>733425</xdr:colOff>
      <xdr:row>20</xdr:row>
      <xdr:rowOff>95250</xdr:rowOff>
    </xdr:to>
    <xdr:graphicFrame macro="">
      <xdr:nvGraphicFramePr>
        <xdr:cNvPr id="50863860" name="9 Gráfico">
          <a:extLst>
            <a:ext uri="{FF2B5EF4-FFF2-40B4-BE49-F238E27FC236}">
              <a16:creationId xmlns:a16="http://schemas.microsoft.com/office/drawing/2014/main" id="{00000000-0008-0000-0200-0000F4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0863861" name="10 Gráfico">
          <a:extLst>
            <a:ext uri="{FF2B5EF4-FFF2-40B4-BE49-F238E27FC236}">
              <a16:creationId xmlns:a16="http://schemas.microsoft.com/office/drawing/2014/main" id="{00000000-0008-0000-0200-0000F5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15</xdr:row>
      <xdr:rowOff>609600</xdr:rowOff>
    </xdr:to>
    <xdr:graphicFrame macro="">
      <xdr:nvGraphicFramePr>
        <xdr:cNvPr id="50863862" name="11 Gráfico">
          <a:extLst>
            <a:ext uri="{FF2B5EF4-FFF2-40B4-BE49-F238E27FC236}">
              <a16:creationId xmlns:a16="http://schemas.microsoft.com/office/drawing/2014/main" id="{00000000-0008-0000-0200-0000F6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16</xdr:row>
      <xdr:rowOff>9525</xdr:rowOff>
    </xdr:from>
    <xdr:to>
      <xdr:col>52</xdr:col>
      <xdr:colOff>495300</xdr:colOff>
      <xdr:row>20</xdr:row>
      <xdr:rowOff>104775</xdr:rowOff>
    </xdr:to>
    <xdr:graphicFrame macro="">
      <xdr:nvGraphicFramePr>
        <xdr:cNvPr id="50863863" name="12 Gráfico">
          <a:extLst>
            <a:ext uri="{FF2B5EF4-FFF2-40B4-BE49-F238E27FC236}">
              <a16:creationId xmlns:a16="http://schemas.microsoft.com/office/drawing/2014/main" id="{00000000-0008-0000-0200-0000F7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21</xdr:row>
      <xdr:rowOff>0</xdr:rowOff>
    </xdr:from>
    <xdr:to>
      <xdr:col>27</xdr:col>
      <xdr:colOff>0</xdr:colOff>
      <xdr:row>26</xdr:row>
      <xdr:rowOff>257175</xdr:rowOff>
    </xdr:to>
    <xdr:graphicFrame macro="">
      <xdr:nvGraphicFramePr>
        <xdr:cNvPr id="50863864" name="7 Gráfico">
          <a:extLst>
            <a:ext uri="{FF2B5EF4-FFF2-40B4-BE49-F238E27FC236}">
              <a16:creationId xmlns:a16="http://schemas.microsoft.com/office/drawing/2014/main" id="{00000000-0008-0000-0200-0000F8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21</xdr:row>
      <xdr:rowOff>0</xdr:rowOff>
    </xdr:from>
    <xdr:to>
      <xdr:col>32</xdr:col>
      <xdr:colOff>742950</xdr:colOff>
      <xdr:row>26</xdr:row>
      <xdr:rowOff>257175</xdr:rowOff>
    </xdr:to>
    <xdr:graphicFrame macro="">
      <xdr:nvGraphicFramePr>
        <xdr:cNvPr id="50863865" name="8 Gráfico">
          <a:extLst>
            <a:ext uri="{FF2B5EF4-FFF2-40B4-BE49-F238E27FC236}">
              <a16:creationId xmlns:a16="http://schemas.microsoft.com/office/drawing/2014/main" id="{00000000-0008-0000-0200-0000F9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21</xdr:row>
      <xdr:rowOff>0</xdr:rowOff>
    </xdr:from>
    <xdr:to>
      <xdr:col>38</xdr:col>
      <xdr:colOff>733425</xdr:colOff>
      <xdr:row>26</xdr:row>
      <xdr:rowOff>276225</xdr:rowOff>
    </xdr:to>
    <xdr:graphicFrame macro="">
      <xdr:nvGraphicFramePr>
        <xdr:cNvPr id="50863866" name="9 Gráfico">
          <a:extLst>
            <a:ext uri="{FF2B5EF4-FFF2-40B4-BE49-F238E27FC236}">
              <a16:creationId xmlns:a16="http://schemas.microsoft.com/office/drawing/2014/main" id="{00000000-0008-0000-0200-0000FA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20</xdr:row>
      <xdr:rowOff>152400</xdr:rowOff>
    </xdr:from>
    <xdr:to>
      <xdr:col>52</xdr:col>
      <xdr:colOff>457200</xdr:colOff>
      <xdr:row>26</xdr:row>
      <xdr:rowOff>219075</xdr:rowOff>
    </xdr:to>
    <xdr:graphicFrame macro="">
      <xdr:nvGraphicFramePr>
        <xdr:cNvPr id="50863867" name="16 Gráfico">
          <a:extLst>
            <a:ext uri="{FF2B5EF4-FFF2-40B4-BE49-F238E27FC236}">
              <a16:creationId xmlns:a16="http://schemas.microsoft.com/office/drawing/2014/main" id="{00000000-0008-0000-0200-0000FB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26</xdr:row>
      <xdr:rowOff>371475</xdr:rowOff>
    </xdr:from>
    <xdr:to>
      <xdr:col>27</xdr:col>
      <xdr:colOff>0</xdr:colOff>
      <xdr:row>31</xdr:row>
      <xdr:rowOff>285750</xdr:rowOff>
    </xdr:to>
    <xdr:graphicFrame macro="">
      <xdr:nvGraphicFramePr>
        <xdr:cNvPr id="50863868" name="7 Gráfico">
          <a:extLst>
            <a:ext uri="{FF2B5EF4-FFF2-40B4-BE49-F238E27FC236}">
              <a16:creationId xmlns:a16="http://schemas.microsoft.com/office/drawing/2014/main" id="{00000000-0008-0000-0200-0000FC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26</xdr:row>
      <xdr:rowOff>371475</xdr:rowOff>
    </xdr:from>
    <xdr:to>
      <xdr:col>32</xdr:col>
      <xdr:colOff>742950</xdr:colOff>
      <xdr:row>31</xdr:row>
      <xdr:rowOff>285750</xdr:rowOff>
    </xdr:to>
    <xdr:graphicFrame macro="">
      <xdr:nvGraphicFramePr>
        <xdr:cNvPr id="50863869" name="8 Gráfico">
          <a:extLst>
            <a:ext uri="{FF2B5EF4-FFF2-40B4-BE49-F238E27FC236}">
              <a16:creationId xmlns:a16="http://schemas.microsoft.com/office/drawing/2014/main" id="{00000000-0008-0000-0200-0000FD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26</xdr:row>
      <xdr:rowOff>371475</xdr:rowOff>
    </xdr:from>
    <xdr:to>
      <xdr:col>38</xdr:col>
      <xdr:colOff>733425</xdr:colOff>
      <xdr:row>31</xdr:row>
      <xdr:rowOff>295275</xdr:rowOff>
    </xdr:to>
    <xdr:graphicFrame macro="">
      <xdr:nvGraphicFramePr>
        <xdr:cNvPr id="50863870" name="9 Gráfico">
          <a:extLst>
            <a:ext uri="{FF2B5EF4-FFF2-40B4-BE49-F238E27FC236}">
              <a16:creationId xmlns:a16="http://schemas.microsoft.com/office/drawing/2014/main" id="{00000000-0008-0000-0200-0000FE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26</xdr:row>
      <xdr:rowOff>371475</xdr:rowOff>
    </xdr:from>
    <xdr:to>
      <xdr:col>52</xdr:col>
      <xdr:colOff>533400</xdr:colOff>
      <xdr:row>31</xdr:row>
      <xdr:rowOff>304800</xdr:rowOff>
    </xdr:to>
    <xdr:graphicFrame macro="">
      <xdr:nvGraphicFramePr>
        <xdr:cNvPr id="50863871" name="16 Gráfico">
          <a:extLst>
            <a:ext uri="{FF2B5EF4-FFF2-40B4-BE49-F238E27FC236}">
              <a16:creationId xmlns:a16="http://schemas.microsoft.com/office/drawing/2014/main" id="{00000000-0008-0000-0200-0000FF1E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32</xdr:row>
      <xdr:rowOff>123825</xdr:rowOff>
    </xdr:from>
    <xdr:to>
      <xdr:col>26</xdr:col>
      <xdr:colOff>752475</xdr:colOff>
      <xdr:row>36</xdr:row>
      <xdr:rowOff>200025</xdr:rowOff>
    </xdr:to>
    <xdr:graphicFrame macro="">
      <xdr:nvGraphicFramePr>
        <xdr:cNvPr id="50863872" name="7 Gráfico">
          <a:extLst>
            <a:ext uri="{FF2B5EF4-FFF2-40B4-BE49-F238E27FC236}">
              <a16:creationId xmlns:a16="http://schemas.microsoft.com/office/drawing/2014/main" id="{00000000-0008-0000-0200-000000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32</xdr:row>
      <xdr:rowOff>123825</xdr:rowOff>
    </xdr:from>
    <xdr:to>
      <xdr:col>32</xdr:col>
      <xdr:colOff>733425</xdr:colOff>
      <xdr:row>36</xdr:row>
      <xdr:rowOff>200025</xdr:rowOff>
    </xdr:to>
    <xdr:graphicFrame macro="">
      <xdr:nvGraphicFramePr>
        <xdr:cNvPr id="50863873" name="8 Gráfico">
          <a:extLst>
            <a:ext uri="{FF2B5EF4-FFF2-40B4-BE49-F238E27FC236}">
              <a16:creationId xmlns:a16="http://schemas.microsoft.com/office/drawing/2014/main" id="{00000000-0008-0000-0200-000001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32</xdr:row>
      <xdr:rowOff>123825</xdr:rowOff>
    </xdr:from>
    <xdr:to>
      <xdr:col>38</xdr:col>
      <xdr:colOff>723900</xdr:colOff>
      <xdr:row>36</xdr:row>
      <xdr:rowOff>209550</xdr:rowOff>
    </xdr:to>
    <xdr:graphicFrame macro="">
      <xdr:nvGraphicFramePr>
        <xdr:cNvPr id="50863874" name="9 Gráfico">
          <a:extLst>
            <a:ext uri="{FF2B5EF4-FFF2-40B4-BE49-F238E27FC236}">
              <a16:creationId xmlns:a16="http://schemas.microsoft.com/office/drawing/2014/main" id="{00000000-0008-0000-0200-000002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32</xdr:row>
      <xdr:rowOff>76200</xdr:rowOff>
    </xdr:from>
    <xdr:to>
      <xdr:col>52</xdr:col>
      <xdr:colOff>609600</xdr:colOff>
      <xdr:row>36</xdr:row>
      <xdr:rowOff>171450</xdr:rowOff>
    </xdr:to>
    <xdr:graphicFrame macro="">
      <xdr:nvGraphicFramePr>
        <xdr:cNvPr id="50863875" name="16 Gráfico">
          <a:extLst>
            <a:ext uri="{FF2B5EF4-FFF2-40B4-BE49-F238E27FC236}">
              <a16:creationId xmlns:a16="http://schemas.microsoft.com/office/drawing/2014/main" id="{00000000-0008-0000-0200-000003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0863876" name="Picture 3995" descr="MB900431547">
          <a:hlinkClick xmlns:r="http://schemas.openxmlformats.org/officeDocument/2006/relationships" r:id="rId25" tooltip="Ir a factores criticos"/>
          <a:extLst>
            <a:ext uri="{FF2B5EF4-FFF2-40B4-BE49-F238E27FC236}">
              <a16:creationId xmlns:a16="http://schemas.microsoft.com/office/drawing/2014/main" id="{00000000-0008-0000-0200-0000041F0803}"/>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0863877" name="2 Imagen" descr="MC900433801.PNG">
          <a:hlinkClick xmlns:r="http://schemas.openxmlformats.org/officeDocument/2006/relationships" r:id="rId25" tooltip="Ir a academica"/>
          <a:extLst>
            <a:ext uri="{FF2B5EF4-FFF2-40B4-BE49-F238E27FC236}">
              <a16:creationId xmlns:a16="http://schemas.microsoft.com/office/drawing/2014/main" id="{00000000-0008-0000-0200-0000051F0803}"/>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0863878" name="1 Gráfico">
          <a:extLst>
            <a:ext uri="{FF2B5EF4-FFF2-40B4-BE49-F238E27FC236}">
              <a16:creationId xmlns:a16="http://schemas.microsoft.com/office/drawing/2014/main" id="{00000000-0008-0000-0200-000006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15</xdr:row>
      <xdr:rowOff>552450</xdr:rowOff>
    </xdr:to>
    <xdr:graphicFrame macro="">
      <xdr:nvGraphicFramePr>
        <xdr:cNvPr id="50863879" name="4 Gráfico">
          <a:extLst>
            <a:ext uri="{FF2B5EF4-FFF2-40B4-BE49-F238E27FC236}">
              <a16:creationId xmlns:a16="http://schemas.microsoft.com/office/drawing/2014/main" id="{00000000-0008-0000-0200-000007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16</xdr:row>
      <xdr:rowOff>0</xdr:rowOff>
    </xdr:from>
    <xdr:to>
      <xdr:col>44</xdr:col>
      <xdr:colOff>200025</xdr:colOff>
      <xdr:row>20</xdr:row>
      <xdr:rowOff>85725</xdr:rowOff>
    </xdr:to>
    <xdr:graphicFrame macro="">
      <xdr:nvGraphicFramePr>
        <xdr:cNvPr id="50863880" name="5 Gráfico">
          <a:extLst>
            <a:ext uri="{FF2B5EF4-FFF2-40B4-BE49-F238E27FC236}">
              <a16:creationId xmlns:a16="http://schemas.microsoft.com/office/drawing/2014/main" id="{00000000-0008-0000-0200-000008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21</xdr:row>
      <xdr:rowOff>19050</xdr:rowOff>
    </xdr:from>
    <xdr:to>
      <xdr:col>44</xdr:col>
      <xdr:colOff>228600</xdr:colOff>
      <xdr:row>26</xdr:row>
      <xdr:rowOff>276225</xdr:rowOff>
    </xdr:to>
    <xdr:graphicFrame macro="">
      <xdr:nvGraphicFramePr>
        <xdr:cNvPr id="50863881" name="6 Gráfico">
          <a:extLst>
            <a:ext uri="{FF2B5EF4-FFF2-40B4-BE49-F238E27FC236}">
              <a16:creationId xmlns:a16="http://schemas.microsoft.com/office/drawing/2014/main" id="{00000000-0008-0000-0200-000009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26</xdr:row>
      <xdr:rowOff>409575</xdr:rowOff>
    </xdr:from>
    <xdr:to>
      <xdr:col>44</xdr:col>
      <xdr:colOff>238125</xdr:colOff>
      <xdr:row>31</xdr:row>
      <xdr:rowOff>285750</xdr:rowOff>
    </xdr:to>
    <xdr:graphicFrame macro="">
      <xdr:nvGraphicFramePr>
        <xdr:cNvPr id="50863882" name="7 Gráfico">
          <a:extLst>
            <a:ext uri="{FF2B5EF4-FFF2-40B4-BE49-F238E27FC236}">
              <a16:creationId xmlns:a16="http://schemas.microsoft.com/office/drawing/2014/main" id="{00000000-0008-0000-0200-00000A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32</xdr:row>
      <xdr:rowOff>114300</xdr:rowOff>
    </xdr:from>
    <xdr:to>
      <xdr:col>44</xdr:col>
      <xdr:colOff>257175</xdr:colOff>
      <xdr:row>36</xdr:row>
      <xdr:rowOff>219075</xdr:rowOff>
    </xdr:to>
    <xdr:graphicFrame macro="">
      <xdr:nvGraphicFramePr>
        <xdr:cNvPr id="50863883" name="8 Gráfico">
          <a:extLst>
            <a:ext uri="{FF2B5EF4-FFF2-40B4-BE49-F238E27FC236}">
              <a16:creationId xmlns:a16="http://schemas.microsoft.com/office/drawing/2014/main" id="{00000000-0008-0000-0200-00000B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0066272" name="1 Gráfico">
          <a:extLst>
            <a:ext uri="{FF2B5EF4-FFF2-40B4-BE49-F238E27FC236}">
              <a16:creationId xmlns:a16="http://schemas.microsoft.com/office/drawing/2014/main" id="{00000000-0008-0000-0400-000060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0066273" name="2 Gráfico">
          <a:extLst>
            <a:ext uri="{FF2B5EF4-FFF2-40B4-BE49-F238E27FC236}">
              <a16:creationId xmlns:a16="http://schemas.microsoft.com/office/drawing/2014/main" id="{00000000-0008-0000-0400-000061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0066274" name="3 Gráfico">
          <a:extLst>
            <a:ext uri="{FF2B5EF4-FFF2-40B4-BE49-F238E27FC236}">
              <a16:creationId xmlns:a16="http://schemas.microsoft.com/office/drawing/2014/main" id="{00000000-0008-0000-0400-000062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0066275" name="4 Gráfico">
          <a:extLst>
            <a:ext uri="{FF2B5EF4-FFF2-40B4-BE49-F238E27FC236}">
              <a16:creationId xmlns:a16="http://schemas.microsoft.com/office/drawing/2014/main" id="{00000000-0008-0000-0400-000063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0066276" name="5 Gráfico">
          <a:extLst>
            <a:ext uri="{FF2B5EF4-FFF2-40B4-BE49-F238E27FC236}">
              <a16:creationId xmlns:a16="http://schemas.microsoft.com/office/drawing/2014/main" id="{00000000-0008-0000-0400-000064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0066277" name="6 Gráfico">
          <a:extLst>
            <a:ext uri="{FF2B5EF4-FFF2-40B4-BE49-F238E27FC236}">
              <a16:creationId xmlns:a16="http://schemas.microsoft.com/office/drawing/2014/main" id="{00000000-0008-0000-0400-000065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0066278" name="7 Gráfico">
          <a:extLst>
            <a:ext uri="{FF2B5EF4-FFF2-40B4-BE49-F238E27FC236}">
              <a16:creationId xmlns:a16="http://schemas.microsoft.com/office/drawing/2014/main" id="{00000000-0008-0000-0400-000066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0066279" name="8 Gráfico">
          <a:extLst>
            <a:ext uri="{FF2B5EF4-FFF2-40B4-BE49-F238E27FC236}">
              <a16:creationId xmlns:a16="http://schemas.microsoft.com/office/drawing/2014/main" id="{00000000-0008-0000-0400-000067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0066280" name="9 Gráfico">
          <a:extLst>
            <a:ext uri="{FF2B5EF4-FFF2-40B4-BE49-F238E27FC236}">
              <a16:creationId xmlns:a16="http://schemas.microsoft.com/office/drawing/2014/main" id="{00000000-0008-0000-0400-000068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0066281" name="10 Gráfico">
          <a:extLst>
            <a:ext uri="{FF2B5EF4-FFF2-40B4-BE49-F238E27FC236}">
              <a16:creationId xmlns:a16="http://schemas.microsoft.com/office/drawing/2014/main" id="{00000000-0008-0000-0400-000069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0066282" name="11 Gráfico">
          <a:extLst>
            <a:ext uri="{FF2B5EF4-FFF2-40B4-BE49-F238E27FC236}">
              <a16:creationId xmlns:a16="http://schemas.microsoft.com/office/drawing/2014/main" id="{00000000-0008-0000-0400-00006A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0066283" name="12 Gráfico">
          <a:extLst>
            <a:ext uri="{FF2B5EF4-FFF2-40B4-BE49-F238E27FC236}">
              <a16:creationId xmlns:a16="http://schemas.microsoft.com/office/drawing/2014/main" id="{00000000-0008-0000-0400-00006B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0066284" name="7 Gráfico">
          <a:extLst>
            <a:ext uri="{FF2B5EF4-FFF2-40B4-BE49-F238E27FC236}">
              <a16:creationId xmlns:a16="http://schemas.microsoft.com/office/drawing/2014/main" id="{00000000-0008-0000-0400-00006C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0066285" name="8 Gráfico">
          <a:extLst>
            <a:ext uri="{FF2B5EF4-FFF2-40B4-BE49-F238E27FC236}">
              <a16:creationId xmlns:a16="http://schemas.microsoft.com/office/drawing/2014/main" id="{00000000-0008-0000-0400-00006D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0066286" name="9 Gráfico">
          <a:extLst>
            <a:ext uri="{FF2B5EF4-FFF2-40B4-BE49-F238E27FC236}">
              <a16:creationId xmlns:a16="http://schemas.microsoft.com/office/drawing/2014/main" id="{00000000-0008-0000-0400-00006E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0066287" name="16 Gráfico">
          <a:extLst>
            <a:ext uri="{FF2B5EF4-FFF2-40B4-BE49-F238E27FC236}">
              <a16:creationId xmlns:a16="http://schemas.microsoft.com/office/drawing/2014/main" id="{00000000-0008-0000-0400-00006F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0066288" name="7 Gráfico">
          <a:extLst>
            <a:ext uri="{FF2B5EF4-FFF2-40B4-BE49-F238E27FC236}">
              <a16:creationId xmlns:a16="http://schemas.microsoft.com/office/drawing/2014/main" id="{00000000-0008-0000-0400-000070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0066289" name="8 Gráfico">
          <a:extLst>
            <a:ext uri="{FF2B5EF4-FFF2-40B4-BE49-F238E27FC236}">
              <a16:creationId xmlns:a16="http://schemas.microsoft.com/office/drawing/2014/main" id="{00000000-0008-0000-0400-000071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0066290" name="9 Gráfico">
          <a:extLst>
            <a:ext uri="{FF2B5EF4-FFF2-40B4-BE49-F238E27FC236}">
              <a16:creationId xmlns:a16="http://schemas.microsoft.com/office/drawing/2014/main" id="{00000000-0008-0000-0400-000072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0066291" name="16 Gráfico">
          <a:extLst>
            <a:ext uri="{FF2B5EF4-FFF2-40B4-BE49-F238E27FC236}">
              <a16:creationId xmlns:a16="http://schemas.microsoft.com/office/drawing/2014/main" id="{00000000-0008-0000-0400-000073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0066292" name="Picture 3995" descr="MB900431547">
          <a:hlinkClick xmlns:r="http://schemas.openxmlformats.org/officeDocument/2006/relationships" r:id="rId21" tooltip="Ir a factores criticos"/>
          <a:extLst>
            <a:ext uri="{FF2B5EF4-FFF2-40B4-BE49-F238E27FC236}">
              <a16:creationId xmlns:a16="http://schemas.microsoft.com/office/drawing/2014/main" id="{00000000-0008-0000-0400-000074F3FB02}"/>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0066293" name="2 Imagen" descr="MC900433801.PNG">
          <a:hlinkClick xmlns:r="http://schemas.openxmlformats.org/officeDocument/2006/relationships" r:id="rId23" tooltip="Ir a comunidad"/>
          <a:extLst>
            <a:ext uri="{FF2B5EF4-FFF2-40B4-BE49-F238E27FC236}">
              <a16:creationId xmlns:a16="http://schemas.microsoft.com/office/drawing/2014/main" id="{00000000-0008-0000-0400-000075F3FB02}"/>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0066294" name="3 Gráfico">
          <a:extLst>
            <a:ext uri="{FF2B5EF4-FFF2-40B4-BE49-F238E27FC236}">
              <a16:creationId xmlns:a16="http://schemas.microsoft.com/office/drawing/2014/main" id="{00000000-0008-0000-0400-000076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0066295" name="4 Gráfico">
          <a:extLst>
            <a:ext uri="{FF2B5EF4-FFF2-40B4-BE49-F238E27FC236}">
              <a16:creationId xmlns:a16="http://schemas.microsoft.com/office/drawing/2014/main" id="{00000000-0008-0000-0400-000077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0066296" name="5 Gráfico">
          <a:extLst>
            <a:ext uri="{FF2B5EF4-FFF2-40B4-BE49-F238E27FC236}">
              <a16:creationId xmlns:a16="http://schemas.microsoft.com/office/drawing/2014/main" id="{00000000-0008-0000-0400-000078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0066297" name="6 Gráfico">
          <a:extLst>
            <a:ext uri="{FF2B5EF4-FFF2-40B4-BE49-F238E27FC236}">
              <a16:creationId xmlns:a16="http://schemas.microsoft.com/office/drawing/2014/main" id="{00000000-0008-0000-0400-000079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0066298" name="1 Gráfico">
          <a:extLst>
            <a:ext uri="{FF2B5EF4-FFF2-40B4-BE49-F238E27FC236}">
              <a16:creationId xmlns:a16="http://schemas.microsoft.com/office/drawing/2014/main" id="{00000000-0008-0000-0400-00007A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436" name="1 Gráfico">
          <a:extLst>
            <a:ext uri="{FF2B5EF4-FFF2-40B4-BE49-F238E27FC236}">
              <a16:creationId xmlns:a16="http://schemas.microsoft.com/office/drawing/2014/main" id="{00000000-0008-0000-0500-00003C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437" name="2 Gráfico">
          <a:extLst>
            <a:ext uri="{FF2B5EF4-FFF2-40B4-BE49-F238E27FC236}">
              <a16:creationId xmlns:a16="http://schemas.microsoft.com/office/drawing/2014/main" id="{00000000-0008-0000-0500-00003D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438" name="3 Gráfico">
          <a:extLst>
            <a:ext uri="{FF2B5EF4-FFF2-40B4-BE49-F238E27FC236}">
              <a16:creationId xmlns:a16="http://schemas.microsoft.com/office/drawing/2014/main" id="{00000000-0008-0000-0500-00003E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439" name="4 Gráfico">
          <a:extLst>
            <a:ext uri="{FF2B5EF4-FFF2-40B4-BE49-F238E27FC236}">
              <a16:creationId xmlns:a16="http://schemas.microsoft.com/office/drawing/2014/main" id="{00000000-0008-0000-0500-00003F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440" name="5 Gráfico">
          <a:extLst>
            <a:ext uri="{FF2B5EF4-FFF2-40B4-BE49-F238E27FC236}">
              <a16:creationId xmlns:a16="http://schemas.microsoft.com/office/drawing/2014/main" id="{00000000-0008-0000-0500-000040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441" name="6 Gráfico">
          <a:extLst>
            <a:ext uri="{FF2B5EF4-FFF2-40B4-BE49-F238E27FC236}">
              <a16:creationId xmlns:a16="http://schemas.microsoft.com/office/drawing/2014/main" id="{00000000-0008-0000-0500-000041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442" name="7 Gráfico">
          <a:extLst>
            <a:ext uri="{FF2B5EF4-FFF2-40B4-BE49-F238E27FC236}">
              <a16:creationId xmlns:a16="http://schemas.microsoft.com/office/drawing/2014/main" id="{00000000-0008-0000-0500-000042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443" name="8 Gráfico">
          <a:extLst>
            <a:ext uri="{FF2B5EF4-FFF2-40B4-BE49-F238E27FC236}">
              <a16:creationId xmlns:a16="http://schemas.microsoft.com/office/drawing/2014/main" id="{00000000-0008-0000-0500-000043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444" name="9 Gráfico">
          <a:extLst>
            <a:ext uri="{FF2B5EF4-FFF2-40B4-BE49-F238E27FC236}">
              <a16:creationId xmlns:a16="http://schemas.microsoft.com/office/drawing/2014/main" id="{00000000-0008-0000-0500-000044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445" name="10 Gráfico">
          <a:extLst>
            <a:ext uri="{FF2B5EF4-FFF2-40B4-BE49-F238E27FC236}">
              <a16:creationId xmlns:a16="http://schemas.microsoft.com/office/drawing/2014/main" id="{00000000-0008-0000-0500-000045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446" name="11 Gráfico">
          <a:extLst>
            <a:ext uri="{FF2B5EF4-FFF2-40B4-BE49-F238E27FC236}">
              <a16:creationId xmlns:a16="http://schemas.microsoft.com/office/drawing/2014/main" id="{00000000-0008-0000-0500-000046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447" name="12 Gráfico">
          <a:extLst>
            <a:ext uri="{FF2B5EF4-FFF2-40B4-BE49-F238E27FC236}">
              <a16:creationId xmlns:a16="http://schemas.microsoft.com/office/drawing/2014/main" id="{00000000-0008-0000-0500-000047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448" name="7 Gráfico">
          <a:extLst>
            <a:ext uri="{FF2B5EF4-FFF2-40B4-BE49-F238E27FC236}">
              <a16:creationId xmlns:a16="http://schemas.microsoft.com/office/drawing/2014/main" id="{00000000-0008-0000-0500-000048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7449" name="8 Gráfico">
          <a:extLst>
            <a:ext uri="{FF2B5EF4-FFF2-40B4-BE49-F238E27FC236}">
              <a16:creationId xmlns:a16="http://schemas.microsoft.com/office/drawing/2014/main" id="{00000000-0008-0000-0500-000049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450" name="9 Gráfico">
          <a:extLst>
            <a:ext uri="{FF2B5EF4-FFF2-40B4-BE49-F238E27FC236}">
              <a16:creationId xmlns:a16="http://schemas.microsoft.com/office/drawing/2014/main" id="{00000000-0008-0000-0500-00004A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451" name="16 Gráfico">
          <a:extLst>
            <a:ext uri="{FF2B5EF4-FFF2-40B4-BE49-F238E27FC236}">
              <a16:creationId xmlns:a16="http://schemas.microsoft.com/office/drawing/2014/main" id="{00000000-0008-0000-0500-00004B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452" name="Picture 3995" descr="MB900431547">
          <a:hlinkClick xmlns:r="http://schemas.openxmlformats.org/officeDocument/2006/relationships" r:id="rId17" tooltip="Ir a factores criticos"/>
          <a:extLst>
            <a:ext uri="{FF2B5EF4-FFF2-40B4-BE49-F238E27FC236}">
              <a16:creationId xmlns:a16="http://schemas.microsoft.com/office/drawing/2014/main" id="{00000000-0008-0000-0500-00004C2515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453" name="1 Gráfico">
          <a:extLst>
            <a:ext uri="{FF2B5EF4-FFF2-40B4-BE49-F238E27FC236}">
              <a16:creationId xmlns:a16="http://schemas.microsoft.com/office/drawing/2014/main" id="{00000000-0008-0000-0500-00004D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454" name="2 Gráfico">
          <a:extLst>
            <a:ext uri="{FF2B5EF4-FFF2-40B4-BE49-F238E27FC236}">
              <a16:creationId xmlns:a16="http://schemas.microsoft.com/office/drawing/2014/main" id="{00000000-0008-0000-0500-00004E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455" name="3 Gráfico">
          <a:extLst>
            <a:ext uri="{FF2B5EF4-FFF2-40B4-BE49-F238E27FC236}">
              <a16:creationId xmlns:a16="http://schemas.microsoft.com/office/drawing/2014/main" id="{00000000-0008-0000-0500-00004F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456" name="4 Gráfico">
          <a:extLst>
            <a:ext uri="{FF2B5EF4-FFF2-40B4-BE49-F238E27FC236}">
              <a16:creationId xmlns:a16="http://schemas.microsoft.com/office/drawing/2014/main" id="{00000000-0008-0000-0500-000050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NGELITA%202021\GESTION%20PMI\Formato%20D02.03F01%20V.5%20-%20PMI%20CERLAANGELITA%20202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OBJS- META-ACCIONES"/>
    </sheetNames>
    <sheetDataSet>
      <sheetData sheetId="0" refreshError="1">
        <row r="14">
          <cell r="A14" t="str">
            <v>GUSTAVO CASTRO YANQUEN</v>
          </cell>
          <cell r="D14" t="str">
            <v>DIRECTOR</v>
          </cell>
        </row>
        <row r="15">
          <cell r="A15" t="str">
            <v>MILENA COMBITA SOLANO</v>
          </cell>
          <cell r="D15" t="str">
            <v>DOCENTE</v>
          </cell>
        </row>
        <row r="16">
          <cell r="A16" t="str">
            <v>NERY MARIA PEDRAZA NORIEGA</v>
          </cell>
          <cell r="D16" t="str">
            <v>DOCENTE</v>
          </cell>
        </row>
        <row r="17">
          <cell r="D17" t="str">
            <v>DOCENTE</v>
          </cell>
        </row>
        <row r="18">
          <cell r="A18" t="str">
            <v>YARIXA SOTO AMADO</v>
          </cell>
          <cell r="D18" t="str">
            <v>DOCENTE</v>
          </cell>
        </row>
        <row r="19">
          <cell r="A19" t="str">
            <v>CESAR DANIEL PEREZ</v>
          </cell>
          <cell r="D19" t="str">
            <v>DOCENTE</v>
          </cell>
        </row>
        <row r="20">
          <cell r="A20" t="str">
            <v>MARTHA O MANTILLA</v>
          </cell>
          <cell r="D20" t="str">
            <v>DOCENTE</v>
          </cell>
        </row>
        <row r="21">
          <cell r="D21" t="str">
            <v>DOCENTE</v>
          </cell>
        </row>
        <row r="22">
          <cell r="D22" t="str">
            <v>DOCENTE</v>
          </cell>
        </row>
        <row r="23">
          <cell r="D23" t="str">
            <v>DOCENTE</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topLeftCell="A6" zoomScale="80" zoomScaleNormal="80" workbookViewId="0">
      <selection activeCell="A22" sqref="A22:C22"/>
    </sheetView>
  </sheetViews>
  <sheetFormatPr baseColWidth="10" defaultColWidth="11.44140625" defaultRowHeight="13.8" x14ac:dyDescent="0.25"/>
  <cols>
    <col min="1" max="2" width="11.44140625" style="20"/>
    <col min="3" max="3" width="15.88671875" style="20" customWidth="1"/>
    <col min="4" max="4" width="21.109375" style="20" customWidth="1"/>
    <col min="5" max="5" width="14.88671875" style="20" customWidth="1"/>
    <col min="6" max="6" width="8.5546875" style="20" customWidth="1"/>
    <col min="7" max="7" width="10.44140625" style="20" customWidth="1"/>
    <col min="8" max="8" width="16.44140625" style="20" customWidth="1"/>
    <col min="9" max="9" width="18.44140625" style="20" customWidth="1"/>
    <col min="10" max="10" width="3.44140625" style="20" customWidth="1"/>
    <col min="11" max="11" width="46.44140625" style="20" bestFit="1" customWidth="1"/>
    <col min="12" max="12" width="85.44140625" style="20" customWidth="1"/>
    <col min="13" max="13" width="33.5546875" style="20" customWidth="1"/>
    <col min="14" max="16384" width="11.44140625" style="20"/>
  </cols>
  <sheetData>
    <row r="1" spans="1:13" ht="27.15" customHeight="1" x14ac:dyDescent="0.3">
      <c r="A1" s="251"/>
      <c r="B1" s="252"/>
      <c r="C1" s="259" t="s">
        <v>0</v>
      </c>
      <c r="D1" s="260"/>
      <c r="E1" s="260"/>
      <c r="F1" s="260"/>
      <c r="G1" s="260"/>
      <c r="H1" s="257" t="s">
        <v>1</v>
      </c>
      <c r="I1" s="258"/>
    </row>
    <row r="2" spans="1:13" ht="18.75" customHeight="1" x14ac:dyDescent="0.3">
      <c r="A2" s="253"/>
      <c r="B2" s="254"/>
      <c r="C2" s="259" t="s">
        <v>2</v>
      </c>
      <c r="D2" s="260"/>
      <c r="E2" s="260"/>
      <c r="F2" s="260"/>
      <c r="G2" s="260"/>
      <c r="H2" s="93">
        <v>41241</v>
      </c>
      <c r="I2" s="94" t="s">
        <v>3</v>
      </c>
    </row>
    <row r="3" spans="1:13" ht="21" customHeight="1" x14ac:dyDescent="0.3">
      <c r="A3" s="255"/>
      <c r="B3" s="256"/>
      <c r="C3" s="259" t="s">
        <v>4</v>
      </c>
      <c r="D3" s="260"/>
      <c r="E3" s="260"/>
      <c r="F3" s="260"/>
      <c r="G3" s="260"/>
      <c r="H3" s="257" t="s">
        <v>5</v>
      </c>
      <c r="I3" s="258"/>
    </row>
    <row r="4" spans="1:13" ht="5.25" customHeight="1" x14ac:dyDescent="0.25"/>
    <row r="5" spans="1:13" ht="34.65" customHeight="1" x14ac:dyDescent="0.25">
      <c r="A5" s="203" t="s">
        <v>6</v>
      </c>
      <c r="B5" s="203"/>
      <c r="C5" s="203"/>
      <c r="D5" s="203"/>
      <c r="E5" s="203"/>
      <c r="F5" s="203"/>
      <c r="G5" s="203"/>
      <c r="H5" s="203"/>
      <c r="I5" s="203"/>
      <c r="K5" s="204" t="s">
        <v>7</v>
      </c>
      <c r="L5" s="204"/>
      <c r="M5" s="204"/>
    </row>
    <row r="6" spans="1:13" ht="23.25" customHeight="1" x14ac:dyDescent="0.25">
      <c r="A6" s="205" t="s">
        <v>8</v>
      </c>
      <c r="B6" s="206"/>
      <c r="C6" s="206"/>
      <c r="D6" s="206"/>
      <c r="E6" s="206"/>
      <c r="F6" s="218" t="s">
        <v>9</v>
      </c>
      <c r="G6" s="219"/>
      <c r="H6" s="219"/>
      <c r="I6" s="219"/>
      <c r="K6" s="96" t="s">
        <v>10</v>
      </c>
      <c r="L6" s="97" t="s">
        <v>11</v>
      </c>
      <c r="M6" s="98" t="s">
        <v>12</v>
      </c>
    </row>
    <row r="7" spans="1:13" ht="20.25" customHeight="1" x14ac:dyDescent="0.25">
      <c r="A7" s="207" t="s">
        <v>653</v>
      </c>
      <c r="B7" s="208"/>
      <c r="C7" s="208"/>
      <c r="D7" s="208"/>
      <c r="E7" s="208"/>
      <c r="F7" s="220">
        <v>44575</v>
      </c>
      <c r="G7" s="220"/>
      <c r="H7" s="220"/>
      <c r="I7" s="220"/>
      <c r="K7" s="210" t="s">
        <v>13</v>
      </c>
      <c r="L7" s="126" t="s">
        <v>14</v>
      </c>
      <c r="M7" s="211" t="s">
        <v>15</v>
      </c>
    </row>
    <row r="8" spans="1:13" ht="33.75" customHeight="1" x14ac:dyDescent="0.25">
      <c r="A8" s="209"/>
      <c r="B8" s="208"/>
      <c r="C8" s="208"/>
      <c r="D8" s="208"/>
      <c r="E8" s="208"/>
      <c r="F8" s="212" t="s">
        <v>16</v>
      </c>
      <c r="G8" s="213"/>
      <c r="H8" s="214">
        <v>254264000506</v>
      </c>
      <c r="I8" s="215"/>
      <c r="K8" s="211"/>
      <c r="L8" s="126" t="s">
        <v>17</v>
      </c>
      <c r="M8" s="211"/>
    </row>
    <row r="9" spans="1:13" ht="20.25" customHeight="1" x14ac:dyDescent="0.25">
      <c r="A9" s="91" t="s">
        <v>18</v>
      </c>
      <c r="B9" s="92"/>
      <c r="C9" s="247" t="s">
        <v>179</v>
      </c>
      <c r="D9" s="247"/>
      <c r="E9" s="248"/>
      <c r="F9" s="249" t="s">
        <v>19</v>
      </c>
      <c r="G9" s="250"/>
      <c r="H9" s="221" t="s">
        <v>176</v>
      </c>
      <c r="I9" s="222"/>
      <c r="K9" s="211"/>
      <c r="L9" s="126" t="s">
        <v>20</v>
      </c>
      <c r="M9" s="211" t="s">
        <v>21</v>
      </c>
    </row>
    <row r="10" spans="1:13" ht="20.25" customHeight="1" x14ac:dyDescent="0.25">
      <c r="A10" s="245" t="s">
        <v>22</v>
      </c>
      <c r="B10" s="246"/>
      <c r="C10" s="247" t="s">
        <v>910</v>
      </c>
      <c r="D10" s="247"/>
      <c r="E10" s="247"/>
      <c r="F10" s="248"/>
      <c r="G10" s="95" t="s">
        <v>23</v>
      </c>
      <c r="H10" s="216">
        <v>3212153179</v>
      </c>
      <c r="I10" s="217"/>
      <c r="K10" s="211"/>
      <c r="L10" s="126" t="s">
        <v>24</v>
      </c>
      <c r="M10" s="211"/>
    </row>
    <row r="11" spans="1:13" ht="20.25" customHeight="1" x14ac:dyDescent="0.25">
      <c r="A11" s="245" t="s">
        <v>25</v>
      </c>
      <c r="B11" s="246"/>
      <c r="C11" s="247" t="s">
        <v>177</v>
      </c>
      <c r="D11" s="247"/>
      <c r="E11" s="247"/>
      <c r="F11" s="248"/>
      <c r="G11" s="95" t="s">
        <v>26</v>
      </c>
      <c r="H11" s="223" t="s">
        <v>178</v>
      </c>
      <c r="I11" s="224"/>
      <c r="K11" s="225"/>
      <c r="L11" s="127"/>
      <c r="M11" s="127"/>
    </row>
    <row r="12" spans="1:13" ht="19.5" customHeight="1" x14ac:dyDescent="0.25">
      <c r="A12" s="227" t="s">
        <v>27</v>
      </c>
      <c r="B12" s="228"/>
      <c r="C12" s="228"/>
      <c r="D12" s="228"/>
      <c r="E12" s="228"/>
      <c r="F12" s="228"/>
      <c r="G12" s="228"/>
      <c r="H12" s="228"/>
      <c r="I12" s="229"/>
      <c r="K12" s="226"/>
      <c r="L12" s="127"/>
      <c r="M12" s="226"/>
    </row>
    <row r="13" spans="1:13" ht="20.25" customHeight="1" x14ac:dyDescent="0.25">
      <c r="A13" s="230" t="s">
        <v>28</v>
      </c>
      <c r="B13" s="230"/>
      <c r="C13" s="230"/>
      <c r="D13" s="230" t="s">
        <v>29</v>
      </c>
      <c r="E13" s="230"/>
      <c r="F13" s="230"/>
      <c r="G13" s="230" t="s">
        <v>30</v>
      </c>
      <c r="H13" s="230"/>
      <c r="I13" s="230"/>
      <c r="K13" s="226"/>
      <c r="L13" s="127"/>
      <c r="M13" s="226"/>
    </row>
    <row r="14" spans="1:13" ht="20.25" customHeight="1" x14ac:dyDescent="0.25">
      <c r="A14" s="231" t="str">
        <f>[1]INICIO!A14</f>
        <v>GUSTAVO CASTRO YANQUEN</v>
      </c>
      <c r="B14" s="232"/>
      <c r="C14" s="233"/>
      <c r="D14" s="231" t="str">
        <f>[1]INICIO!D14</f>
        <v>DIRECTOR</v>
      </c>
      <c r="E14" s="232"/>
      <c r="F14" s="233"/>
      <c r="G14" s="235" t="s">
        <v>912</v>
      </c>
      <c r="H14" s="232"/>
      <c r="I14" s="233"/>
      <c r="K14" s="226"/>
      <c r="L14" s="127"/>
      <c r="M14" s="226"/>
    </row>
    <row r="15" spans="1:13" ht="20.25" customHeight="1" x14ac:dyDescent="0.25">
      <c r="A15" s="231" t="str">
        <f>[1]INICIO!A15</f>
        <v>MILENA COMBITA SOLANO</v>
      </c>
      <c r="B15" s="232"/>
      <c r="C15" s="233"/>
      <c r="D15" s="231" t="str">
        <f>[1]INICIO!D15</f>
        <v>DOCENTE</v>
      </c>
      <c r="E15" s="232"/>
      <c r="F15" s="233"/>
      <c r="G15" s="235" t="s">
        <v>912</v>
      </c>
      <c r="H15" s="232"/>
      <c r="I15" s="233"/>
      <c r="K15" s="226"/>
      <c r="L15" s="127"/>
      <c r="M15" s="127"/>
    </row>
    <row r="16" spans="1:13" ht="20.25" customHeight="1" x14ac:dyDescent="0.25">
      <c r="A16" s="231" t="str">
        <f>[1]INICIO!A16</f>
        <v>NERY MARIA PEDRAZA NORIEGA</v>
      </c>
      <c r="B16" s="232"/>
      <c r="C16" s="233"/>
      <c r="D16" s="231" t="str">
        <f>[1]INICIO!D16</f>
        <v>DOCENTE</v>
      </c>
      <c r="E16" s="232"/>
      <c r="F16" s="233"/>
      <c r="G16" s="235" t="s">
        <v>912</v>
      </c>
      <c r="H16" s="232"/>
      <c r="I16" s="233"/>
      <c r="K16" s="226"/>
      <c r="L16" s="127"/>
      <c r="M16" s="127"/>
    </row>
    <row r="17" spans="1:13" ht="20.25" customHeight="1" x14ac:dyDescent="0.25">
      <c r="A17" s="235" t="s">
        <v>908</v>
      </c>
      <c r="B17" s="232"/>
      <c r="C17" s="233"/>
      <c r="D17" s="231" t="str">
        <f>[1]INICIO!D17</f>
        <v>DOCENTE</v>
      </c>
      <c r="E17" s="232"/>
      <c r="F17" s="233"/>
      <c r="G17" s="235" t="s">
        <v>912</v>
      </c>
      <c r="H17" s="232"/>
      <c r="I17" s="233"/>
      <c r="K17" s="226"/>
      <c r="L17" s="127"/>
      <c r="M17" s="127"/>
    </row>
    <row r="18" spans="1:13" ht="20.25" customHeight="1" x14ac:dyDescent="0.25">
      <c r="A18" s="231" t="str">
        <f>[1]INICIO!A18</f>
        <v>YARIXA SOTO AMADO</v>
      </c>
      <c r="B18" s="232"/>
      <c r="C18" s="233"/>
      <c r="D18" s="231" t="str">
        <f>[1]INICIO!D18</f>
        <v>DOCENTE</v>
      </c>
      <c r="E18" s="232"/>
      <c r="F18" s="233"/>
      <c r="G18" s="235" t="s">
        <v>912</v>
      </c>
      <c r="H18" s="232"/>
      <c r="I18" s="233"/>
      <c r="K18" s="234"/>
      <c r="L18" s="127"/>
      <c r="M18" s="127"/>
    </row>
    <row r="19" spans="1:13" ht="20.25" customHeight="1" x14ac:dyDescent="0.25">
      <c r="A19" s="231" t="str">
        <f>[1]INICIO!A19</f>
        <v>CESAR DANIEL PEREZ</v>
      </c>
      <c r="B19" s="232"/>
      <c r="C19" s="233"/>
      <c r="D19" s="231" t="str">
        <f>[1]INICIO!D19</f>
        <v>DOCENTE</v>
      </c>
      <c r="E19" s="232"/>
      <c r="F19" s="233"/>
      <c r="G19" s="235" t="s">
        <v>912</v>
      </c>
      <c r="H19" s="232"/>
      <c r="I19" s="233"/>
      <c r="K19" s="226"/>
      <c r="L19" s="127"/>
      <c r="M19" s="127"/>
    </row>
    <row r="20" spans="1:13" ht="20.25" customHeight="1" x14ac:dyDescent="0.25">
      <c r="A20" s="231" t="str">
        <f>[1]INICIO!A20</f>
        <v>MARTHA O MANTILLA</v>
      </c>
      <c r="B20" s="232"/>
      <c r="C20" s="233"/>
      <c r="D20" s="231" t="str">
        <f>[1]INICIO!D20</f>
        <v>DOCENTE</v>
      </c>
      <c r="E20" s="232"/>
      <c r="F20" s="233"/>
      <c r="G20" s="235" t="s">
        <v>912</v>
      </c>
      <c r="H20" s="232"/>
      <c r="I20" s="233"/>
      <c r="K20" s="226"/>
      <c r="L20" s="127"/>
      <c r="M20" s="127"/>
    </row>
    <row r="21" spans="1:13" ht="20.25" customHeight="1" x14ac:dyDescent="0.25">
      <c r="A21" s="235" t="s">
        <v>913</v>
      </c>
      <c r="B21" s="232"/>
      <c r="C21" s="233"/>
      <c r="D21" s="231" t="str">
        <f>[1]INICIO!D21</f>
        <v>DOCENTE</v>
      </c>
      <c r="E21" s="232"/>
      <c r="F21" s="233"/>
      <c r="G21" s="235" t="s">
        <v>912</v>
      </c>
      <c r="H21" s="232"/>
      <c r="I21" s="233"/>
      <c r="K21" s="226"/>
      <c r="L21" s="127"/>
      <c r="M21" s="110"/>
    </row>
    <row r="22" spans="1:13" ht="20.25" customHeight="1" x14ac:dyDescent="0.25">
      <c r="A22" s="235" t="s">
        <v>508</v>
      </c>
      <c r="B22" s="232"/>
      <c r="C22" s="233"/>
      <c r="D22" s="231" t="str">
        <f>[1]INICIO!D22</f>
        <v>DOCENTE</v>
      </c>
      <c r="E22" s="232"/>
      <c r="F22" s="233"/>
      <c r="G22" s="235" t="s">
        <v>912</v>
      </c>
      <c r="H22" s="232"/>
      <c r="I22" s="233"/>
    </row>
    <row r="23" spans="1:13" s="21" customFormat="1" ht="21" x14ac:dyDescent="0.4">
      <c r="A23" s="235" t="s">
        <v>911</v>
      </c>
      <c r="B23" s="232"/>
      <c r="C23" s="233"/>
      <c r="D23" s="231" t="str">
        <f>[1]INICIO!D23</f>
        <v>DOCENTE</v>
      </c>
      <c r="E23" s="232"/>
      <c r="F23" s="233"/>
      <c r="G23" s="235" t="s">
        <v>912</v>
      </c>
      <c r="H23" s="232"/>
      <c r="I23" s="233"/>
      <c r="K23" s="243"/>
      <c r="L23" s="243"/>
      <c r="M23" s="22"/>
    </row>
    <row r="24" spans="1:13" ht="30" customHeight="1" x14ac:dyDescent="0.25">
      <c r="A24" s="244" t="s">
        <v>31</v>
      </c>
      <c r="B24" s="244"/>
      <c r="C24" s="244"/>
      <c r="D24" s="244"/>
      <c r="E24" s="244"/>
      <c r="F24" s="244"/>
      <c r="G24" s="244"/>
      <c r="H24" s="244"/>
      <c r="I24" s="244"/>
      <c r="K24" s="23"/>
      <c r="L24" s="23"/>
    </row>
    <row r="25" spans="1:13" ht="33.75" customHeight="1" x14ac:dyDescent="0.25">
      <c r="A25" s="230" t="s">
        <v>28</v>
      </c>
      <c r="B25" s="230"/>
      <c r="C25" s="230"/>
      <c r="D25" s="230" t="s">
        <v>29</v>
      </c>
      <c r="E25" s="230"/>
      <c r="F25" s="230"/>
      <c r="G25" s="230" t="s">
        <v>32</v>
      </c>
      <c r="H25" s="230"/>
      <c r="I25" s="230"/>
      <c r="K25" s="24"/>
      <c r="L25" s="25"/>
      <c r="M25" s="20" t="s">
        <v>33</v>
      </c>
    </row>
    <row r="26" spans="1:13" ht="20.25" customHeight="1" x14ac:dyDescent="0.25">
      <c r="A26" s="235" t="s">
        <v>501</v>
      </c>
      <c r="B26" s="236"/>
      <c r="C26" s="237"/>
      <c r="D26" s="235" t="s">
        <v>180</v>
      </c>
      <c r="E26" s="236"/>
      <c r="F26" s="237"/>
      <c r="G26" s="235" t="s">
        <v>502</v>
      </c>
      <c r="H26" s="236"/>
      <c r="I26" s="237"/>
      <c r="K26" s="24"/>
      <c r="L26" s="25"/>
    </row>
    <row r="27" spans="1:13" ht="20.25" customHeight="1" x14ac:dyDescent="0.25">
      <c r="A27" s="235" t="s">
        <v>503</v>
      </c>
      <c r="B27" s="236"/>
      <c r="C27" s="237"/>
      <c r="D27" s="239" t="s">
        <v>504</v>
      </c>
      <c r="E27" s="239"/>
      <c r="F27" s="239"/>
      <c r="G27" s="235" t="s">
        <v>505</v>
      </c>
      <c r="H27" s="236"/>
      <c r="I27" s="237"/>
      <c r="K27" s="24"/>
      <c r="L27" s="26"/>
    </row>
    <row r="28" spans="1:13" ht="20.25" customHeight="1" x14ac:dyDescent="0.25">
      <c r="A28" s="238" t="s">
        <v>506</v>
      </c>
      <c r="B28" s="238"/>
      <c r="C28" s="238"/>
      <c r="D28" s="239" t="s">
        <v>504</v>
      </c>
      <c r="E28" s="239"/>
      <c r="F28" s="239"/>
      <c r="G28" s="238" t="s">
        <v>507</v>
      </c>
      <c r="H28" s="238"/>
      <c r="I28" s="238"/>
      <c r="K28" s="24"/>
      <c r="L28" s="26"/>
    </row>
    <row r="29" spans="1:13" ht="20.25" customHeight="1" x14ac:dyDescent="0.25">
      <c r="A29" s="238" t="s">
        <v>508</v>
      </c>
      <c r="B29" s="238"/>
      <c r="C29" s="238"/>
      <c r="D29" s="239" t="s">
        <v>504</v>
      </c>
      <c r="E29" s="239"/>
      <c r="F29" s="239"/>
      <c r="G29" s="238" t="s">
        <v>507</v>
      </c>
      <c r="H29" s="238"/>
      <c r="I29" s="238"/>
      <c r="K29" s="24"/>
      <c r="L29" s="25"/>
    </row>
    <row r="30" spans="1:13" ht="20.25" customHeight="1" x14ac:dyDescent="0.25">
      <c r="A30" s="238" t="s">
        <v>509</v>
      </c>
      <c r="B30" s="238"/>
      <c r="C30" s="238"/>
      <c r="D30" s="239" t="s">
        <v>504</v>
      </c>
      <c r="E30" s="239"/>
      <c r="F30" s="239"/>
      <c r="G30" s="238" t="s">
        <v>510</v>
      </c>
      <c r="H30" s="238"/>
      <c r="I30" s="238"/>
      <c r="K30" s="24"/>
      <c r="L30" s="26"/>
    </row>
    <row r="31" spans="1:13" ht="20.25" customHeight="1" x14ac:dyDescent="0.25">
      <c r="A31" s="238" t="s">
        <v>511</v>
      </c>
      <c r="B31" s="238"/>
      <c r="C31" s="238"/>
      <c r="D31" s="239" t="s">
        <v>504</v>
      </c>
      <c r="E31" s="239"/>
      <c r="F31" s="239"/>
      <c r="G31" s="238" t="s">
        <v>510</v>
      </c>
      <c r="H31" s="238"/>
      <c r="I31" s="238"/>
      <c r="K31" s="24"/>
      <c r="L31" s="27"/>
    </row>
    <row r="32" spans="1:13" ht="20.25" customHeight="1" x14ac:dyDescent="0.25">
      <c r="A32" s="238" t="s">
        <v>909</v>
      </c>
      <c r="B32" s="238"/>
      <c r="C32" s="238"/>
      <c r="D32" s="239" t="s">
        <v>504</v>
      </c>
      <c r="E32" s="239"/>
      <c r="F32" s="239"/>
      <c r="G32" s="238" t="s">
        <v>512</v>
      </c>
      <c r="H32" s="238"/>
      <c r="I32" s="238"/>
      <c r="K32" s="240"/>
      <c r="L32" s="25"/>
    </row>
    <row r="33" spans="11:12" ht="15" x14ac:dyDescent="0.25">
      <c r="K33" s="240"/>
      <c r="L33" s="28"/>
    </row>
    <row r="34" spans="11:12" ht="19.5" customHeight="1" x14ac:dyDescent="0.25"/>
    <row r="35" spans="11:12" ht="51" customHeight="1" x14ac:dyDescent="0.25"/>
    <row r="36" spans="11:12" ht="51.75" customHeight="1" x14ac:dyDescent="0.25"/>
    <row r="37" spans="11:12" ht="42.75" customHeight="1" x14ac:dyDescent="0.25"/>
    <row r="38" spans="11:12" ht="107.4" customHeight="1" x14ac:dyDescent="0.25"/>
    <row r="39" spans="11:12" ht="58.65" customHeight="1" x14ac:dyDescent="0.25"/>
    <row r="40" spans="11:12" ht="30.9" customHeight="1" x14ac:dyDescent="0.25"/>
    <row r="41" spans="11:12" ht="30.9" customHeight="1" x14ac:dyDescent="0.25"/>
    <row r="42" spans="11:12" ht="47.25" customHeight="1" x14ac:dyDescent="0.25"/>
    <row r="65526" spans="1:5" x14ac:dyDescent="0.25">
      <c r="A65526" s="241" t="s">
        <v>34</v>
      </c>
      <c r="B65526" s="241"/>
      <c r="C65526" s="241"/>
      <c r="D65526" s="241"/>
      <c r="E65526" s="241"/>
    </row>
    <row r="65527" spans="1:5" x14ac:dyDescent="0.25">
      <c r="A65527" s="242" t="s">
        <v>35</v>
      </c>
      <c r="B65527" s="242"/>
      <c r="C65527" s="242"/>
      <c r="D65527" s="242"/>
      <c r="E65527" s="242"/>
    </row>
    <row r="65528" spans="1:5" x14ac:dyDescent="0.25">
      <c r="A65528" s="242" t="s">
        <v>36</v>
      </c>
      <c r="B65528" s="242"/>
      <c r="C65528" s="242"/>
      <c r="D65528" s="242"/>
      <c r="E65528" s="242"/>
    </row>
    <row r="65529" spans="1:5" x14ac:dyDescent="0.25">
      <c r="A65529" s="20" t="s">
        <v>37</v>
      </c>
      <c r="D65529" s="20" t="s">
        <v>38</v>
      </c>
    </row>
  </sheetData>
  <sheetProtection password="F5F0" sheet="1"/>
  <mergeCells count="93">
    <mergeCell ref="A1:B3"/>
    <mergeCell ref="H1:I1"/>
    <mergeCell ref="H3:I3"/>
    <mergeCell ref="C1:G1"/>
    <mergeCell ref="C2:G2"/>
    <mergeCell ref="C3:G3"/>
    <mergeCell ref="A11:B11"/>
    <mergeCell ref="C10:F10"/>
    <mergeCell ref="C11:F11"/>
    <mergeCell ref="F9:G9"/>
    <mergeCell ref="A10:B10"/>
    <mergeCell ref="C9:E9"/>
    <mergeCell ref="K23:L23"/>
    <mergeCell ref="A24:I24"/>
    <mergeCell ref="A25:C25"/>
    <mergeCell ref="D25:F25"/>
    <mergeCell ref="G25:I25"/>
    <mergeCell ref="K32:K33"/>
    <mergeCell ref="A65526:E65526"/>
    <mergeCell ref="A65527:E65527"/>
    <mergeCell ref="A65528:E65528"/>
    <mergeCell ref="A32:C32"/>
    <mergeCell ref="D32:F32"/>
    <mergeCell ref="G32:I32"/>
    <mergeCell ref="A27:C27"/>
    <mergeCell ref="D27:F27"/>
    <mergeCell ref="G27:I27"/>
    <mergeCell ref="A28:C28"/>
    <mergeCell ref="D28:F28"/>
    <mergeCell ref="G28:I28"/>
    <mergeCell ref="A31:C31"/>
    <mergeCell ref="D31:F31"/>
    <mergeCell ref="G31:I31"/>
    <mergeCell ref="A29:C29"/>
    <mergeCell ref="D29:F29"/>
    <mergeCell ref="G29:I29"/>
    <mergeCell ref="A30:C30"/>
    <mergeCell ref="D30:F30"/>
    <mergeCell ref="G30:I30"/>
    <mergeCell ref="G26:I26"/>
    <mergeCell ref="A22:C22"/>
    <mergeCell ref="D22:F22"/>
    <mergeCell ref="G22:I22"/>
    <mergeCell ref="A23:C23"/>
    <mergeCell ref="D23:F23"/>
    <mergeCell ref="G23:I23"/>
    <mergeCell ref="A26:C26"/>
    <mergeCell ref="D26:F26"/>
    <mergeCell ref="K18:K21"/>
    <mergeCell ref="A19:C19"/>
    <mergeCell ref="D19:F19"/>
    <mergeCell ref="G19:I19"/>
    <mergeCell ref="A20:C20"/>
    <mergeCell ref="D20:F20"/>
    <mergeCell ref="G20:I20"/>
    <mergeCell ref="A21:C21"/>
    <mergeCell ref="D21:F21"/>
    <mergeCell ref="G21:I21"/>
    <mergeCell ref="A17:C17"/>
    <mergeCell ref="D17:F17"/>
    <mergeCell ref="G17:I17"/>
    <mergeCell ref="A18:C18"/>
    <mergeCell ref="D18:F18"/>
    <mergeCell ref="G18:I18"/>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5:I5"/>
    <mergeCell ref="K5:M5"/>
    <mergeCell ref="A6:E6"/>
    <mergeCell ref="A7:E8"/>
    <mergeCell ref="K7:K10"/>
    <mergeCell ref="M7:M8"/>
    <mergeCell ref="F8:G8"/>
    <mergeCell ref="H8:I8"/>
    <mergeCell ref="M9:M10"/>
    <mergeCell ref="H10:I10"/>
    <mergeCell ref="F6:I6"/>
    <mergeCell ref="F7:I7"/>
    <mergeCell ref="H9:I9"/>
  </mergeCells>
  <hyperlinks>
    <hyperlink ref="A65528" r:id="rId1"/>
    <hyperlink ref="A65527" r:id="rId2"/>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31"/>
  <sheetViews>
    <sheetView showGridLines="0" tabSelected="1" topLeftCell="B1" zoomScaleNormal="100" workbookViewId="0">
      <pane xSplit="3" ySplit="4" topLeftCell="L65" activePane="bottomRight" state="frozen"/>
      <selection activeCell="B1" sqref="B1"/>
      <selection pane="topRight" activeCell="E1" sqref="E1"/>
      <selection pane="bottomLeft" activeCell="B5" sqref="B5"/>
      <selection pane="bottomRight" activeCell="O135" sqref="O135"/>
    </sheetView>
  </sheetViews>
  <sheetFormatPr baseColWidth="10" defaultColWidth="11.33203125" defaultRowHeight="13.8" x14ac:dyDescent="0.25"/>
  <cols>
    <col min="1" max="1" width="0.44140625" style="30" customWidth="1"/>
    <col min="2" max="2" width="1.44140625" style="30" customWidth="1"/>
    <col min="3" max="3" width="44.5546875" style="30" customWidth="1"/>
    <col min="4" max="4" width="11.5546875" style="75" customWidth="1"/>
    <col min="5" max="5" width="35.109375" style="60" customWidth="1"/>
    <col min="6" max="6" width="19.44140625" style="60" customWidth="1"/>
    <col min="7" max="7" width="11.5546875" style="75" customWidth="1"/>
    <col min="8" max="9" width="33.5546875" style="60" customWidth="1"/>
    <col min="10" max="10" width="11.5546875" style="75" customWidth="1"/>
    <col min="11" max="12" width="33.5546875" style="60" customWidth="1"/>
    <col min="13" max="13" width="11.5546875" style="75" customWidth="1"/>
    <col min="14" max="14" width="35.88671875" style="60" customWidth="1"/>
    <col min="15" max="15" width="33.5546875" style="60" customWidth="1"/>
    <col min="16" max="16" width="3.109375" style="30" customWidth="1"/>
    <col min="17" max="17" width="2.44140625" style="30" customWidth="1"/>
    <col min="18" max="18" width="7.44140625" style="30" hidden="1" customWidth="1"/>
    <col min="19" max="20" width="7.109375" style="30" hidden="1" customWidth="1"/>
    <col min="21" max="21" width="7" style="30" hidden="1" customWidth="1"/>
    <col min="22" max="22" width="11.44140625" style="30"/>
    <col min="23" max="23" width="13" style="30" customWidth="1"/>
    <col min="24" max="24" width="15.88671875" style="30" customWidth="1"/>
    <col min="25" max="25" width="13" style="30" customWidth="1"/>
    <col min="26" max="27" width="11.44140625" style="30" customWidth="1"/>
    <col min="28" max="16384" width="11.33203125" style="30"/>
  </cols>
  <sheetData>
    <row r="1" spans="1:21" ht="33" customHeight="1" x14ac:dyDescent="0.25">
      <c r="B1" s="311" t="s">
        <v>39</v>
      </c>
      <c r="C1" s="311"/>
      <c r="D1" s="311"/>
      <c r="E1" s="311"/>
      <c r="F1" s="311"/>
      <c r="G1" s="311"/>
      <c r="H1" s="311"/>
      <c r="I1" s="311"/>
      <c r="J1" s="312"/>
      <c r="K1" s="312"/>
      <c r="L1" s="29"/>
      <c r="M1" s="29"/>
      <c r="N1" s="29"/>
      <c r="O1" s="29"/>
    </row>
    <row r="2" spans="1:21" ht="15.6" x14ac:dyDescent="0.25">
      <c r="B2" s="313" t="s">
        <v>40</v>
      </c>
      <c r="C2" s="313"/>
      <c r="D2" s="262">
        <v>2019</v>
      </c>
      <c r="E2" s="262"/>
      <c r="F2" s="262"/>
      <c r="G2" s="263">
        <v>2020</v>
      </c>
      <c r="H2" s="263"/>
      <c r="I2" s="263"/>
      <c r="J2" s="264">
        <v>2021</v>
      </c>
      <c r="K2" s="264"/>
      <c r="L2" s="264"/>
      <c r="M2" s="326">
        <v>2022</v>
      </c>
      <c r="N2" s="326"/>
      <c r="O2" s="326"/>
      <c r="Q2" s="30">
        <v>1</v>
      </c>
    </row>
    <row r="3" spans="1:21" ht="15" customHeight="1" x14ac:dyDescent="0.25">
      <c r="B3" s="313"/>
      <c r="C3" s="313"/>
      <c r="D3" s="321" t="s">
        <v>41</v>
      </c>
      <c r="E3" s="267" t="s">
        <v>42</v>
      </c>
      <c r="F3" s="267" t="s">
        <v>43</v>
      </c>
      <c r="G3" s="265" t="s">
        <v>41</v>
      </c>
      <c r="H3" s="267" t="s">
        <v>42</v>
      </c>
      <c r="I3" s="267" t="s">
        <v>43</v>
      </c>
      <c r="J3" s="265" t="s">
        <v>41</v>
      </c>
      <c r="K3" s="275" t="s">
        <v>42</v>
      </c>
      <c r="L3" s="268" t="s">
        <v>43</v>
      </c>
      <c r="M3" s="327" t="s">
        <v>41</v>
      </c>
      <c r="N3" s="328" t="s">
        <v>42</v>
      </c>
      <c r="O3" s="328" t="s">
        <v>43</v>
      </c>
      <c r="Q3" s="30">
        <v>2</v>
      </c>
    </row>
    <row r="4" spans="1:21" ht="15.75" customHeight="1" x14ac:dyDescent="0.25">
      <c r="B4" s="313"/>
      <c r="C4" s="313"/>
      <c r="D4" s="322"/>
      <c r="E4" s="268"/>
      <c r="F4" s="268"/>
      <c r="G4" s="266"/>
      <c r="H4" s="268"/>
      <c r="I4" s="268"/>
      <c r="J4" s="266"/>
      <c r="K4" s="276"/>
      <c r="L4" s="277"/>
      <c r="M4" s="266"/>
      <c r="N4" s="268"/>
      <c r="O4" s="268"/>
      <c r="Q4" s="30">
        <v>3</v>
      </c>
    </row>
    <row r="5" spans="1:21" ht="15.6" x14ac:dyDescent="0.25">
      <c r="B5" s="313"/>
      <c r="C5" s="313"/>
      <c r="D5" s="31"/>
      <c r="E5" s="32"/>
      <c r="F5" s="32"/>
      <c r="G5" s="33"/>
      <c r="H5" s="34"/>
      <c r="I5" s="34"/>
      <c r="J5" s="33"/>
      <c r="K5" s="35"/>
      <c r="L5" s="34"/>
      <c r="M5" s="33"/>
      <c r="N5" s="35"/>
      <c r="O5" s="34"/>
      <c r="Q5" s="30">
        <v>4</v>
      </c>
    </row>
    <row r="6" spans="1:21" ht="17.399999999999999" x14ac:dyDescent="0.25">
      <c r="A6" s="261"/>
      <c r="B6" s="318"/>
      <c r="C6" s="36" t="s">
        <v>44</v>
      </c>
      <c r="D6" s="37"/>
      <c r="E6" s="37"/>
      <c r="F6" s="37"/>
      <c r="G6" s="37"/>
      <c r="H6" s="37"/>
      <c r="I6" s="37"/>
      <c r="J6" s="37"/>
      <c r="K6" s="37"/>
      <c r="L6" s="38"/>
      <c r="M6" s="37"/>
      <c r="N6" s="37"/>
      <c r="O6" s="38"/>
    </row>
    <row r="7" spans="1:21" ht="40.200000000000003" customHeight="1" x14ac:dyDescent="0.25">
      <c r="A7" s="261"/>
      <c r="B7" s="319"/>
      <c r="C7" s="39" t="s">
        <v>45</v>
      </c>
      <c r="D7" s="76">
        <v>3</v>
      </c>
      <c r="E7" s="173" t="s">
        <v>214</v>
      </c>
      <c r="F7" s="171" t="s">
        <v>215</v>
      </c>
      <c r="G7" s="119">
        <v>3</v>
      </c>
      <c r="H7" s="173" t="s">
        <v>463</v>
      </c>
      <c r="I7" s="171" t="s">
        <v>215</v>
      </c>
      <c r="J7" s="122">
        <v>4</v>
      </c>
      <c r="K7" s="193" t="s">
        <v>551</v>
      </c>
      <c r="L7" s="116" t="s">
        <v>553</v>
      </c>
      <c r="M7" s="124">
        <v>3</v>
      </c>
      <c r="N7" s="148" t="s">
        <v>795</v>
      </c>
      <c r="O7" s="118" t="s">
        <v>796</v>
      </c>
      <c r="Q7" s="40"/>
      <c r="R7" s="30">
        <f>COUNTIF(D7:D10,"1")</f>
        <v>0</v>
      </c>
      <c r="S7" s="30">
        <f>COUNTIF(G7:G10,"1")</f>
        <v>0</v>
      </c>
      <c r="T7" s="30">
        <f>COUNTIF(J7:J10,"1")</f>
        <v>0</v>
      </c>
      <c r="U7" s="30">
        <f>COUNTIF(M7:M10,"1")</f>
        <v>0</v>
      </c>
    </row>
    <row r="8" spans="1:21" ht="40.200000000000003" customHeight="1" x14ac:dyDescent="0.25">
      <c r="A8" s="261"/>
      <c r="B8" s="319"/>
      <c r="C8" s="41" t="s">
        <v>46</v>
      </c>
      <c r="D8" s="76">
        <v>3</v>
      </c>
      <c r="E8" s="174" t="s">
        <v>216</v>
      </c>
      <c r="F8" s="171" t="s">
        <v>217</v>
      </c>
      <c r="G8" s="119">
        <v>3</v>
      </c>
      <c r="H8" s="174" t="s">
        <v>216</v>
      </c>
      <c r="I8" s="171" t="s">
        <v>217</v>
      </c>
      <c r="J8" s="122">
        <v>3</v>
      </c>
      <c r="K8" s="142" t="s">
        <v>552</v>
      </c>
      <c r="L8" s="116" t="s">
        <v>555</v>
      </c>
      <c r="M8" s="124">
        <v>2</v>
      </c>
      <c r="N8" s="149" t="s">
        <v>797</v>
      </c>
      <c r="O8" s="118" t="s">
        <v>798</v>
      </c>
      <c r="R8" s="30">
        <f>COUNTIF(D7:D10,"2")</f>
        <v>1</v>
      </c>
      <c r="S8" s="30">
        <f>COUNTIF(G7:G10,"2")</f>
        <v>1</v>
      </c>
      <c r="T8" s="30">
        <f>COUNTIF(J7:J10,"2")</f>
        <v>1</v>
      </c>
      <c r="U8" s="30">
        <f>COUNTIF(M7:M10,"2")</f>
        <v>1</v>
      </c>
    </row>
    <row r="9" spans="1:21" ht="40.200000000000003" customHeight="1" x14ac:dyDescent="0.25">
      <c r="A9" s="261"/>
      <c r="B9" s="319"/>
      <c r="C9" s="42" t="s">
        <v>47</v>
      </c>
      <c r="D9" s="76">
        <v>3</v>
      </c>
      <c r="E9" s="174" t="s">
        <v>218</v>
      </c>
      <c r="F9" s="171" t="s">
        <v>219</v>
      </c>
      <c r="G9" s="119">
        <v>3</v>
      </c>
      <c r="H9" s="174" t="s">
        <v>464</v>
      </c>
      <c r="I9" s="171" t="s">
        <v>219</v>
      </c>
      <c r="J9" s="122">
        <v>3</v>
      </c>
      <c r="K9" s="142" t="s">
        <v>554</v>
      </c>
      <c r="L9" s="116" t="s">
        <v>555</v>
      </c>
      <c r="M9" s="124">
        <v>3</v>
      </c>
      <c r="N9" s="149" t="s">
        <v>799</v>
      </c>
      <c r="O9" s="118" t="s">
        <v>800</v>
      </c>
      <c r="R9" s="30">
        <f>COUNTIF(D7:D10,"3")</f>
        <v>3</v>
      </c>
      <c r="S9" s="30">
        <f>COUNTIF(G7:G10,"3")</f>
        <v>3</v>
      </c>
      <c r="T9" s="30">
        <f>COUNTIF(J7:J10,"3")</f>
        <v>2</v>
      </c>
      <c r="U9" s="30">
        <f>COUNTIF(M7:M10,"3")</f>
        <v>3</v>
      </c>
    </row>
    <row r="10" spans="1:21" ht="40.200000000000003" customHeight="1" x14ac:dyDescent="0.25">
      <c r="A10" s="261"/>
      <c r="B10" s="320"/>
      <c r="C10" s="42" t="s">
        <v>48</v>
      </c>
      <c r="D10" s="76">
        <v>2</v>
      </c>
      <c r="E10" s="174" t="s">
        <v>220</v>
      </c>
      <c r="F10" s="171" t="s">
        <v>221</v>
      </c>
      <c r="G10" s="119">
        <v>2</v>
      </c>
      <c r="H10" s="174" t="s">
        <v>465</v>
      </c>
      <c r="I10" s="171" t="s">
        <v>221</v>
      </c>
      <c r="J10" s="122">
        <v>2</v>
      </c>
      <c r="K10" s="142" t="s">
        <v>556</v>
      </c>
      <c r="L10" s="116" t="s">
        <v>557</v>
      </c>
      <c r="M10" s="124">
        <v>3</v>
      </c>
      <c r="N10" s="149" t="s">
        <v>801</v>
      </c>
      <c r="O10" s="118" t="s">
        <v>802</v>
      </c>
      <c r="R10" s="30">
        <f>COUNTIF(D7:D10,"4")</f>
        <v>0</v>
      </c>
      <c r="S10" s="30">
        <f>COUNTIF(G7:G10,"4")</f>
        <v>0</v>
      </c>
      <c r="T10" s="30">
        <f>COUNTIF(J7:J10,"4")</f>
        <v>1</v>
      </c>
      <c r="U10" s="30">
        <f>COUNTIF(M7:M10,"4")</f>
        <v>0</v>
      </c>
    </row>
    <row r="11" spans="1:21" ht="6" customHeight="1" x14ac:dyDescent="0.25">
      <c r="B11" s="286"/>
      <c r="C11" s="287"/>
      <c r="D11" s="287"/>
      <c r="E11" s="287"/>
      <c r="F11" s="287"/>
      <c r="G11" s="287"/>
      <c r="H11" s="287"/>
      <c r="I11" s="287"/>
      <c r="J11" s="287"/>
      <c r="K11" s="288"/>
      <c r="L11" s="129"/>
      <c r="M11" s="125"/>
      <c r="N11" s="147"/>
      <c r="O11" s="147"/>
      <c r="Q11" s="30">
        <f>COUNTIF(D7:D10,"1")</f>
        <v>0</v>
      </c>
      <c r="R11" s="30">
        <f>COUNTIF(D7:D10,"1")</f>
        <v>0</v>
      </c>
      <c r="S11" s="30">
        <f>COUNTIF(D7:D10,"3")</f>
        <v>3</v>
      </c>
    </row>
    <row r="12" spans="1:21" ht="17.399999999999999" x14ac:dyDescent="0.25">
      <c r="A12" s="261"/>
      <c r="B12" s="281"/>
      <c r="C12" s="43" t="s">
        <v>49</v>
      </c>
      <c r="D12" s="44"/>
      <c r="E12" s="44"/>
      <c r="F12" s="44"/>
      <c r="G12" s="44"/>
      <c r="H12" s="44"/>
      <c r="I12" s="44"/>
      <c r="J12" s="44"/>
      <c r="K12" s="45"/>
      <c r="L12" s="46"/>
      <c r="M12" s="44"/>
      <c r="N12" s="45"/>
      <c r="O12" s="46"/>
    </row>
    <row r="13" spans="1:21" ht="40.200000000000003" customHeight="1" x14ac:dyDescent="0.25">
      <c r="A13" s="261"/>
      <c r="B13" s="282"/>
      <c r="C13" s="47" t="s">
        <v>50</v>
      </c>
      <c r="D13" s="77">
        <v>3</v>
      </c>
      <c r="E13" s="102" t="s">
        <v>222</v>
      </c>
      <c r="F13" s="170" t="s">
        <v>223</v>
      </c>
      <c r="G13" s="189">
        <v>3</v>
      </c>
      <c r="H13" s="102" t="s">
        <v>222</v>
      </c>
      <c r="I13" s="170" t="s">
        <v>223</v>
      </c>
      <c r="J13" s="123">
        <v>3</v>
      </c>
      <c r="K13" s="115" t="s">
        <v>581</v>
      </c>
      <c r="L13" s="116" t="s">
        <v>582</v>
      </c>
      <c r="M13" s="150">
        <v>3</v>
      </c>
      <c r="N13" s="117" t="s">
        <v>803</v>
      </c>
      <c r="O13" s="118" t="s">
        <v>804</v>
      </c>
      <c r="R13" s="30">
        <f>COUNTIF(D13:D17,"1")</f>
        <v>0</v>
      </c>
      <c r="S13" s="30">
        <f>COUNTIF(G13:G17,"1")</f>
        <v>0</v>
      </c>
      <c r="T13" s="30">
        <f>COUNTIF(J13:J17,"1")</f>
        <v>0</v>
      </c>
      <c r="U13" s="30">
        <f>COUNTIF(M13:M17,"1")</f>
        <v>0</v>
      </c>
    </row>
    <row r="14" spans="1:21" ht="40.200000000000003" customHeight="1" x14ac:dyDescent="0.25">
      <c r="A14" s="261"/>
      <c r="B14" s="282"/>
      <c r="C14" s="41" t="s">
        <v>51</v>
      </c>
      <c r="D14" s="77">
        <v>3</v>
      </c>
      <c r="E14" s="103" t="s">
        <v>224</v>
      </c>
      <c r="F14" s="103" t="s">
        <v>225</v>
      </c>
      <c r="G14" s="189">
        <v>3</v>
      </c>
      <c r="H14" s="103" t="s">
        <v>466</v>
      </c>
      <c r="I14" s="103" t="s">
        <v>583</v>
      </c>
      <c r="J14" s="123">
        <v>3</v>
      </c>
      <c r="K14" s="116" t="s">
        <v>584</v>
      </c>
      <c r="L14" s="116" t="s">
        <v>583</v>
      </c>
      <c r="M14" s="150">
        <v>3</v>
      </c>
      <c r="N14" s="118" t="s">
        <v>805</v>
      </c>
      <c r="O14" s="118" t="s">
        <v>806</v>
      </c>
      <c r="R14" s="30">
        <f>COUNTIF(D13:D17,"2")</f>
        <v>0</v>
      </c>
      <c r="S14" s="30">
        <f>COUNTIF(G13:G17,"2")</f>
        <v>0</v>
      </c>
      <c r="T14" s="30">
        <f>COUNTIF(J13:J17,"2")</f>
        <v>0</v>
      </c>
      <c r="U14" s="30">
        <f>COUNTIF(M13:M17,"2")</f>
        <v>1</v>
      </c>
    </row>
    <row r="15" spans="1:21" ht="40.200000000000003" customHeight="1" x14ac:dyDescent="0.25">
      <c r="A15" s="261"/>
      <c r="B15" s="282"/>
      <c r="C15" s="41" t="s">
        <v>52</v>
      </c>
      <c r="D15" s="77">
        <v>3</v>
      </c>
      <c r="E15" s="103" t="s">
        <v>226</v>
      </c>
      <c r="F15" s="103" t="s">
        <v>227</v>
      </c>
      <c r="G15" s="189">
        <v>3</v>
      </c>
      <c r="H15" s="103" t="s">
        <v>226</v>
      </c>
      <c r="I15" s="103" t="s">
        <v>227</v>
      </c>
      <c r="J15" s="123">
        <v>3</v>
      </c>
      <c r="K15" s="143" t="s">
        <v>585</v>
      </c>
      <c r="L15" s="116" t="s">
        <v>586</v>
      </c>
      <c r="M15" s="150">
        <v>3</v>
      </c>
      <c r="N15" s="118" t="s">
        <v>807</v>
      </c>
      <c r="O15" s="118" t="s">
        <v>808</v>
      </c>
      <c r="R15" s="30">
        <f>COUNTIF(D13:D17,"3")</f>
        <v>5</v>
      </c>
      <c r="S15" s="30">
        <f>COUNTIF(G13:G17,"3")</f>
        <v>5</v>
      </c>
      <c r="T15" s="30">
        <f>COUNTIF(J13:J17,"3")</f>
        <v>5</v>
      </c>
      <c r="U15" s="30">
        <f>COUNTIF(M13:M17,"3")</f>
        <v>4</v>
      </c>
    </row>
    <row r="16" spans="1:21" ht="40.200000000000003" customHeight="1" x14ac:dyDescent="0.25">
      <c r="A16" s="261"/>
      <c r="B16" s="282"/>
      <c r="C16" s="42" t="s">
        <v>53</v>
      </c>
      <c r="D16" s="77">
        <v>3</v>
      </c>
      <c r="E16" s="175" t="s">
        <v>228</v>
      </c>
      <c r="F16" s="103" t="s">
        <v>229</v>
      </c>
      <c r="G16" s="189">
        <v>3</v>
      </c>
      <c r="H16" s="175" t="s">
        <v>467</v>
      </c>
      <c r="I16" s="103" t="s">
        <v>229</v>
      </c>
      <c r="J16" s="123">
        <v>3</v>
      </c>
      <c r="K16" s="116" t="s">
        <v>467</v>
      </c>
      <c r="L16" s="116" t="s">
        <v>589</v>
      </c>
      <c r="M16" s="150">
        <v>2</v>
      </c>
      <c r="N16" s="118" t="s">
        <v>809</v>
      </c>
      <c r="O16" s="118" t="s">
        <v>810</v>
      </c>
      <c r="R16" s="30">
        <f>COUNTIF(D13:D17,"4")</f>
        <v>0</v>
      </c>
      <c r="S16" s="30">
        <f>COUNTIF(G13:G17,"4")</f>
        <v>0</v>
      </c>
      <c r="T16" s="30">
        <f>COUNTIF(J13:J17,"4")</f>
        <v>0</v>
      </c>
      <c r="U16" s="30">
        <f>COUNTIF(M13:M17,"4")</f>
        <v>0</v>
      </c>
    </row>
    <row r="17" spans="1:21" ht="40.200000000000003" customHeight="1" x14ac:dyDescent="0.25">
      <c r="A17" s="261"/>
      <c r="B17" s="283"/>
      <c r="C17" s="41" t="s">
        <v>54</v>
      </c>
      <c r="D17" s="77">
        <v>3</v>
      </c>
      <c r="E17" s="103" t="s">
        <v>230</v>
      </c>
      <c r="F17" s="172" t="s">
        <v>231</v>
      </c>
      <c r="G17" s="189">
        <v>3</v>
      </c>
      <c r="H17" s="103" t="s">
        <v>587</v>
      </c>
      <c r="I17" s="172" t="s">
        <v>231</v>
      </c>
      <c r="J17" s="123">
        <v>3</v>
      </c>
      <c r="K17" s="116" t="s">
        <v>588</v>
      </c>
      <c r="L17" s="116"/>
      <c r="M17" s="150">
        <v>3</v>
      </c>
      <c r="N17" s="118" t="s">
        <v>811</v>
      </c>
      <c r="O17" s="118" t="s">
        <v>812</v>
      </c>
    </row>
    <row r="18" spans="1:21" ht="7.5" customHeight="1" x14ac:dyDescent="0.25">
      <c r="B18" s="278"/>
      <c r="C18" s="279"/>
      <c r="D18" s="279"/>
      <c r="E18" s="279"/>
      <c r="F18" s="279"/>
      <c r="G18" s="279"/>
      <c r="H18" s="279"/>
      <c r="I18" s="279"/>
      <c r="J18" s="279"/>
      <c r="K18" s="280"/>
      <c r="L18" s="129"/>
      <c r="M18" s="125"/>
      <c r="N18" s="147"/>
      <c r="O18" s="147"/>
    </row>
    <row r="19" spans="1:21" ht="17.399999999999999" x14ac:dyDescent="0.25">
      <c r="A19" s="261"/>
      <c r="B19" s="281"/>
      <c r="C19" s="43" t="s">
        <v>55</v>
      </c>
      <c r="D19" s="44"/>
      <c r="E19" s="44"/>
      <c r="F19" s="44"/>
      <c r="G19" s="44"/>
      <c r="H19" s="44"/>
      <c r="I19" s="44"/>
      <c r="J19" s="44"/>
      <c r="K19" s="45"/>
      <c r="L19" s="46"/>
      <c r="M19" s="44"/>
      <c r="N19" s="45"/>
      <c r="O19" s="46"/>
    </row>
    <row r="20" spans="1:21" ht="46.5" customHeight="1" x14ac:dyDescent="0.25">
      <c r="A20" s="261"/>
      <c r="B20" s="284"/>
      <c r="C20" s="48" t="s">
        <v>56</v>
      </c>
      <c r="D20" s="77">
        <v>3</v>
      </c>
      <c r="E20" s="117" t="s">
        <v>232</v>
      </c>
      <c r="F20" s="171" t="s">
        <v>233</v>
      </c>
      <c r="G20" s="189">
        <v>3</v>
      </c>
      <c r="H20" s="137" t="s">
        <v>468</v>
      </c>
      <c r="I20" s="171" t="s">
        <v>233</v>
      </c>
      <c r="J20" s="192">
        <v>3</v>
      </c>
      <c r="K20" s="115" t="s">
        <v>540</v>
      </c>
      <c r="L20" s="143" t="s">
        <v>233</v>
      </c>
      <c r="M20" s="150">
        <v>3</v>
      </c>
      <c r="N20" s="152" t="s">
        <v>813</v>
      </c>
      <c r="O20" s="117" t="s">
        <v>233</v>
      </c>
      <c r="R20" s="30">
        <f>COUNTIF(D20:D27,"1")</f>
        <v>1</v>
      </c>
      <c r="S20" s="30">
        <f>COUNTIF(G20:G27,"1")</f>
        <v>0</v>
      </c>
      <c r="T20" s="30">
        <f>COUNTIF(J20:J27,"1")</f>
        <v>0</v>
      </c>
      <c r="U20" s="30">
        <f>COUNTIF(M20:M27,"1")</f>
        <v>0</v>
      </c>
    </row>
    <row r="21" spans="1:21" ht="40.200000000000003" customHeight="1" x14ac:dyDescent="0.25">
      <c r="A21" s="261"/>
      <c r="B21" s="284"/>
      <c r="C21" s="49" t="s">
        <v>57</v>
      </c>
      <c r="D21" s="77">
        <v>3</v>
      </c>
      <c r="E21" s="118" t="s">
        <v>234</v>
      </c>
      <c r="F21" s="118" t="s">
        <v>235</v>
      </c>
      <c r="G21" s="189">
        <v>3</v>
      </c>
      <c r="H21" s="137" t="s">
        <v>469</v>
      </c>
      <c r="I21" s="118" t="s">
        <v>235</v>
      </c>
      <c r="J21" s="192">
        <v>3</v>
      </c>
      <c r="K21" s="143" t="s">
        <v>541</v>
      </c>
      <c r="L21" s="143" t="s">
        <v>235</v>
      </c>
      <c r="M21" s="150">
        <v>3</v>
      </c>
      <c r="N21" s="103" t="s">
        <v>815</v>
      </c>
      <c r="O21" s="103" t="s">
        <v>814</v>
      </c>
      <c r="R21" s="30">
        <f>COUNTIF(D20:D27,"2")</f>
        <v>0</v>
      </c>
      <c r="S21" s="30">
        <f>COUNTIF(G20:G27,"2")</f>
        <v>1</v>
      </c>
      <c r="T21" s="30">
        <f>COUNTIF(J20:J27,"2")</f>
        <v>1</v>
      </c>
      <c r="U21" s="30">
        <f>COUNTIF(M20:M27,"2")</f>
        <v>3</v>
      </c>
    </row>
    <row r="22" spans="1:21" ht="40.200000000000003" customHeight="1" x14ac:dyDescent="0.25">
      <c r="A22" s="261"/>
      <c r="B22" s="284"/>
      <c r="C22" s="49" t="s">
        <v>58</v>
      </c>
      <c r="D22" s="77">
        <v>3</v>
      </c>
      <c r="E22" s="118" t="s">
        <v>236</v>
      </c>
      <c r="F22" s="118" t="s">
        <v>237</v>
      </c>
      <c r="G22" s="189">
        <v>3</v>
      </c>
      <c r="H22" s="137" t="s">
        <v>470</v>
      </c>
      <c r="I22" s="118" t="s">
        <v>237</v>
      </c>
      <c r="J22" s="192">
        <v>3</v>
      </c>
      <c r="K22" s="143" t="s">
        <v>542</v>
      </c>
      <c r="L22" s="143" t="s">
        <v>237</v>
      </c>
      <c r="M22" s="150">
        <v>3</v>
      </c>
      <c r="N22" s="153" t="s">
        <v>816</v>
      </c>
      <c r="O22" s="118" t="s">
        <v>237</v>
      </c>
      <c r="R22" s="30">
        <f>COUNTIF(D20:D27,"3")</f>
        <v>7</v>
      </c>
      <c r="S22" s="30">
        <f>COUNTIF(G20:G27,"3")</f>
        <v>7</v>
      </c>
      <c r="T22" s="30">
        <f>COUNTIF(J20:J27,"3")</f>
        <v>7</v>
      </c>
      <c r="U22" s="30">
        <f>COUNTIF(M20:M27,"3")</f>
        <v>5</v>
      </c>
    </row>
    <row r="23" spans="1:21" ht="40.200000000000003" customHeight="1" x14ac:dyDescent="0.25">
      <c r="A23" s="261"/>
      <c r="B23" s="284"/>
      <c r="C23" s="49" t="s">
        <v>59</v>
      </c>
      <c r="D23" s="77">
        <v>3</v>
      </c>
      <c r="E23" s="118" t="s">
        <v>238</v>
      </c>
      <c r="F23" s="171" t="s">
        <v>239</v>
      </c>
      <c r="G23" s="189">
        <v>3</v>
      </c>
      <c r="H23" s="137" t="s">
        <v>471</v>
      </c>
      <c r="I23" s="171" t="s">
        <v>239</v>
      </c>
      <c r="J23" s="192">
        <v>3</v>
      </c>
      <c r="K23" s="143" t="s">
        <v>543</v>
      </c>
      <c r="L23" s="143" t="s">
        <v>239</v>
      </c>
      <c r="M23" s="150">
        <v>2</v>
      </c>
      <c r="N23" s="118" t="s">
        <v>817</v>
      </c>
      <c r="O23" s="118" t="s">
        <v>818</v>
      </c>
      <c r="R23" s="30">
        <f>COUNTIF(D20:D27,"4")</f>
        <v>0</v>
      </c>
      <c r="S23" s="30">
        <f>COUNTIF(G20:G27,"4")</f>
        <v>0</v>
      </c>
      <c r="T23" s="30">
        <f>COUNTIF(J20:J27,"4")</f>
        <v>0</v>
      </c>
      <c r="U23" s="30">
        <f>COUNTIF(M20:M27,"4")</f>
        <v>0</v>
      </c>
    </row>
    <row r="24" spans="1:21" ht="40.200000000000003" customHeight="1" x14ac:dyDescent="0.25">
      <c r="A24" s="261"/>
      <c r="B24" s="284"/>
      <c r="C24" s="49" t="s">
        <v>60</v>
      </c>
      <c r="D24" s="77">
        <v>3</v>
      </c>
      <c r="E24" s="118" t="s">
        <v>240</v>
      </c>
      <c r="F24" s="172" t="s">
        <v>241</v>
      </c>
      <c r="G24" s="189">
        <v>3</v>
      </c>
      <c r="H24" s="137" t="s">
        <v>472</v>
      </c>
      <c r="I24" s="172" t="s">
        <v>241</v>
      </c>
      <c r="J24" s="192">
        <v>3</v>
      </c>
      <c r="K24" s="143" t="s">
        <v>544</v>
      </c>
      <c r="L24" s="143" t="s">
        <v>241</v>
      </c>
      <c r="M24" s="150">
        <v>3</v>
      </c>
      <c r="N24" s="154" t="s">
        <v>820</v>
      </c>
      <c r="O24" s="118" t="s">
        <v>819</v>
      </c>
    </row>
    <row r="25" spans="1:21" ht="40.200000000000003" customHeight="1" x14ac:dyDescent="0.25">
      <c r="A25" s="261"/>
      <c r="B25" s="284"/>
      <c r="C25" s="49" t="s">
        <v>61</v>
      </c>
      <c r="D25" s="77">
        <v>3</v>
      </c>
      <c r="E25" s="118" t="s">
        <v>242</v>
      </c>
      <c r="F25" s="170" t="s">
        <v>243</v>
      </c>
      <c r="G25" s="189">
        <v>3</v>
      </c>
      <c r="H25" s="137" t="s">
        <v>473</v>
      </c>
      <c r="I25" s="170" t="s">
        <v>243</v>
      </c>
      <c r="J25" s="192">
        <v>3</v>
      </c>
      <c r="K25" s="143" t="s">
        <v>545</v>
      </c>
      <c r="L25" s="143" t="s">
        <v>243</v>
      </c>
      <c r="M25" s="150">
        <v>3</v>
      </c>
      <c r="N25" s="155" t="s">
        <v>821</v>
      </c>
      <c r="O25" s="118" t="s">
        <v>822</v>
      </c>
    </row>
    <row r="26" spans="1:21" ht="40.200000000000003" customHeight="1" x14ac:dyDescent="0.25">
      <c r="A26" s="261"/>
      <c r="B26" s="284"/>
      <c r="C26" s="49" t="s">
        <v>62</v>
      </c>
      <c r="D26" s="77">
        <v>3</v>
      </c>
      <c r="E26" s="118" t="s">
        <v>244</v>
      </c>
      <c r="F26" s="171" t="s">
        <v>245</v>
      </c>
      <c r="G26" s="189">
        <v>3</v>
      </c>
      <c r="H26" s="137" t="s">
        <v>474</v>
      </c>
      <c r="I26" s="171" t="s">
        <v>245</v>
      </c>
      <c r="J26" s="192">
        <v>3</v>
      </c>
      <c r="K26" s="143" t="s">
        <v>546</v>
      </c>
      <c r="L26" s="143" t="s">
        <v>245</v>
      </c>
      <c r="M26" s="150">
        <v>2</v>
      </c>
      <c r="N26" s="103" t="s">
        <v>823</v>
      </c>
      <c r="O26" s="103" t="s">
        <v>824</v>
      </c>
    </row>
    <row r="27" spans="1:21" ht="40.200000000000003" customHeight="1" x14ac:dyDescent="0.25">
      <c r="A27" s="261"/>
      <c r="B27" s="285"/>
      <c r="C27" s="49" t="s">
        <v>63</v>
      </c>
      <c r="D27" s="77">
        <v>1</v>
      </c>
      <c r="E27" s="118" t="s">
        <v>246</v>
      </c>
      <c r="F27" s="171" t="s">
        <v>247</v>
      </c>
      <c r="G27" s="189">
        <v>2</v>
      </c>
      <c r="H27" s="137" t="s">
        <v>475</v>
      </c>
      <c r="I27" s="171" t="s">
        <v>247</v>
      </c>
      <c r="J27" s="192">
        <v>2</v>
      </c>
      <c r="K27" s="143" t="s">
        <v>547</v>
      </c>
      <c r="L27" s="143" t="s">
        <v>247</v>
      </c>
      <c r="M27" s="150">
        <v>2</v>
      </c>
      <c r="N27" s="155" t="s">
        <v>825</v>
      </c>
      <c r="O27" s="103" t="s">
        <v>826</v>
      </c>
    </row>
    <row r="28" spans="1:21" ht="7.5" customHeight="1" x14ac:dyDescent="0.25">
      <c r="B28" s="286"/>
      <c r="C28" s="287"/>
      <c r="D28" s="287"/>
      <c r="E28" s="287"/>
      <c r="F28" s="287"/>
      <c r="G28" s="287"/>
      <c r="H28" s="287"/>
      <c r="I28" s="287"/>
      <c r="J28" s="287"/>
      <c r="K28" s="288"/>
      <c r="L28" s="129"/>
      <c r="M28" s="125"/>
      <c r="N28" s="147"/>
      <c r="O28" s="147"/>
    </row>
    <row r="29" spans="1:21" ht="17.399999999999999" x14ac:dyDescent="0.25">
      <c r="A29" s="261"/>
      <c r="B29" s="281"/>
      <c r="C29" s="43" t="s">
        <v>64</v>
      </c>
      <c r="D29" s="44"/>
      <c r="E29" s="44"/>
      <c r="F29" s="44"/>
      <c r="G29" s="44"/>
      <c r="H29" s="44"/>
      <c r="I29" s="44"/>
      <c r="J29" s="44"/>
      <c r="K29" s="45"/>
      <c r="L29" s="46"/>
      <c r="M29" s="44"/>
      <c r="N29" s="45"/>
      <c r="O29" s="46"/>
    </row>
    <row r="30" spans="1:21" ht="40.200000000000003" customHeight="1" x14ac:dyDescent="0.25">
      <c r="A30" s="261"/>
      <c r="B30" s="282"/>
      <c r="C30" s="47" t="s">
        <v>65</v>
      </c>
      <c r="D30" s="77">
        <v>2</v>
      </c>
      <c r="E30" s="117" t="s">
        <v>248</v>
      </c>
      <c r="F30" s="172" t="s">
        <v>249</v>
      </c>
      <c r="G30" s="189">
        <v>2</v>
      </c>
      <c r="H30" s="112" t="s">
        <v>476</v>
      </c>
      <c r="I30" s="112" t="s">
        <v>477</v>
      </c>
      <c r="J30" s="192">
        <v>3</v>
      </c>
      <c r="K30" s="144" t="s">
        <v>533</v>
      </c>
      <c r="L30" s="116" t="s">
        <v>534</v>
      </c>
      <c r="M30" s="150">
        <v>3</v>
      </c>
      <c r="N30" s="102" t="s">
        <v>827</v>
      </c>
      <c r="O30" s="103" t="s">
        <v>828</v>
      </c>
      <c r="R30" s="30">
        <f>COUNTIF(D30:D33,"1")</f>
        <v>0</v>
      </c>
      <c r="S30" s="30">
        <f>COUNTIF(G30:G33,"1")</f>
        <v>0</v>
      </c>
      <c r="T30" s="30">
        <f>COUNTIF(J30:J33,"1")</f>
        <v>0</v>
      </c>
      <c r="U30" s="30">
        <f>COUNTIF(M30:M33,"1")</f>
        <v>0</v>
      </c>
    </row>
    <row r="31" spans="1:21" ht="40.200000000000003" customHeight="1" x14ac:dyDescent="0.25">
      <c r="A31" s="261"/>
      <c r="B31" s="282"/>
      <c r="C31" s="41" t="s">
        <v>66</v>
      </c>
      <c r="D31" s="77">
        <v>2</v>
      </c>
      <c r="E31" s="118" t="s">
        <v>250</v>
      </c>
      <c r="F31" s="170" t="s">
        <v>251</v>
      </c>
      <c r="G31" s="189">
        <v>2</v>
      </c>
      <c r="H31" s="113" t="s">
        <v>478</v>
      </c>
      <c r="I31" s="112" t="s">
        <v>479</v>
      </c>
      <c r="J31" s="192">
        <v>3</v>
      </c>
      <c r="K31" s="116" t="s">
        <v>535</v>
      </c>
      <c r="L31" s="116" t="s">
        <v>536</v>
      </c>
      <c r="M31" s="150">
        <v>3</v>
      </c>
      <c r="N31" s="103" t="s">
        <v>829</v>
      </c>
      <c r="O31" s="103" t="s">
        <v>830</v>
      </c>
      <c r="R31" s="30">
        <f>COUNTIF(D30:D33,"2")</f>
        <v>3</v>
      </c>
      <c r="S31" s="30">
        <f>COUNTIF(G30:G33,"2")</f>
        <v>3</v>
      </c>
      <c r="T31" s="30">
        <f>COUNTIF(J30:J33,"2")</f>
        <v>1</v>
      </c>
      <c r="U31" s="30">
        <f>COUNTIF(M30:M33,"2")</f>
        <v>1</v>
      </c>
    </row>
    <row r="32" spans="1:21" ht="40.200000000000003" customHeight="1" x14ac:dyDescent="0.25">
      <c r="A32" s="261"/>
      <c r="B32" s="282"/>
      <c r="C32" s="41" t="s">
        <v>67</v>
      </c>
      <c r="D32" s="77">
        <v>3</v>
      </c>
      <c r="E32" s="118" t="s">
        <v>252</v>
      </c>
      <c r="F32" s="170" t="s">
        <v>253</v>
      </c>
      <c r="G32" s="189">
        <v>3</v>
      </c>
      <c r="H32" s="113" t="s">
        <v>480</v>
      </c>
      <c r="I32" s="112" t="s">
        <v>481</v>
      </c>
      <c r="J32" s="192">
        <v>3</v>
      </c>
      <c r="K32" s="143" t="s">
        <v>537</v>
      </c>
      <c r="L32" s="116" t="s">
        <v>538</v>
      </c>
      <c r="M32" s="150">
        <v>3</v>
      </c>
      <c r="N32" s="118" t="s">
        <v>831</v>
      </c>
      <c r="O32" s="103" t="s">
        <v>832</v>
      </c>
      <c r="R32" s="30">
        <f>COUNTIF(D30:D33,"3")</f>
        <v>1</v>
      </c>
      <c r="S32" s="30">
        <f>COUNTIF(G30:G33,"3")</f>
        <v>1</v>
      </c>
      <c r="T32" s="30">
        <f>COUNTIF(J30:J33,"31")</f>
        <v>0</v>
      </c>
      <c r="U32" s="30">
        <f>COUNTIF(M30:M33,"3")</f>
        <v>3</v>
      </c>
    </row>
    <row r="33" spans="1:21" ht="40.200000000000003" customHeight="1" x14ac:dyDescent="0.25">
      <c r="A33" s="261"/>
      <c r="B33" s="283"/>
      <c r="C33" s="176" t="s">
        <v>68</v>
      </c>
      <c r="D33" s="77">
        <v>2</v>
      </c>
      <c r="E33" s="118" t="s">
        <v>254</v>
      </c>
      <c r="F33" s="170" t="s">
        <v>255</v>
      </c>
      <c r="G33" s="189">
        <v>2</v>
      </c>
      <c r="H33" s="113" t="s">
        <v>482</v>
      </c>
      <c r="I33" s="112" t="s">
        <v>483</v>
      </c>
      <c r="J33" s="192">
        <v>2</v>
      </c>
      <c r="K33" s="143" t="s">
        <v>539</v>
      </c>
      <c r="L33" s="116" t="s">
        <v>483</v>
      </c>
      <c r="M33" s="150">
        <v>2</v>
      </c>
      <c r="N33" s="103" t="s">
        <v>833</v>
      </c>
      <c r="O33" s="103" t="s">
        <v>834</v>
      </c>
      <c r="R33" s="30">
        <f>COUNTIF(D30:D33,"4")</f>
        <v>0</v>
      </c>
      <c r="S33" s="30">
        <f>COUNTIF(G30:G33,"4")</f>
        <v>0</v>
      </c>
      <c r="T33" s="30">
        <f>COUNTIF(J30:J33,"4")</f>
        <v>0</v>
      </c>
      <c r="U33" s="30">
        <f>COUNTIF(M30:M33,"4")</f>
        <v>0</v>
      </c>
    </row>
    <row r="34" spans="1:21" ht="9.15" customHeight="1" x14ac:dyDescent="0.25">
      <c r="B34" s="278"/>
      <c r="C34" s="279"/>
      <c r="D34" s="279"/>
      <c r="E34" s="279"/>
      <c r="F34" s="279"/>
      <c r="G34" s="279"/>
      <c r="H34" s="279"/>
      <c r="I34" s="279"/>
      <c r="J34" s="279"/>
      <c r="K34" s="280"/>
      <c r="L34" s="129"/>
      <c r="M34" s="125"/>
      <c r="N34" s="147"/>
      <c r="O34" s="147"/>
    </row>
    <row r="35" spans="1:21" ht="17.399999999999999" x14ac:dyDescent="0.25">
      <c r="A35" s="261"/>
      <c r="B35" s="281"/>
      <c r="C35" s="50" t="s">
        <v>69</v>
      </c>
      <c r="D35" s="289"/>
      <c r="E35" s="289"/>
      <c r="F35" s="289"/>
      <c r="G35" s="289"/>
      <c r="H35" s="289"/>
      <c r="I35" s="289"/>
      <c r="J35" s="289"/>
      <c r="K35" s="289"/>
      <c r="L35" s="130"/>
      <c r="M35" s="99"/>
      <c r="N35" s="99"/>
      <c r="O35" s="146"/>
    </row>
    <row r="36" spans="1:21" ht="40.200000000000003" customHeight="1" x14ac:dyDescent="0.25">
      <c r="A36" s="261"/>
      <c r="B36" s="282"/>
      <c r="C36" s="47" t="s">
        <v>70</v>
      </c>
      <c r="D36" s="77">
        <v>3</v>
      </c>
      <c r="E36" s="117" t="s">
        <v>256</v>
      </c>
      <c r="F36" s="118" t="s">
        <v>257</v>
      </c>
      <c r="G36" s="189">
        <v>3</v>
      </c>
      <c r="H36" s="112" t="s">
        <v>484</v>
      </c>
      <c r="I36" s="112" t="s">
        <v>485</v>
      </c>
      <c r="J36" s="123">
        <v>3</v>
      </c>
      <c r="K36" s="144" t="s">
        <v>564</v>
      </c>
      <c r="L36" s="116"/>
      <c r="M36" s="150">
        <v>2</v>
      </c>
      <c r="N36" s="117" t="s">
        <v>835</v>
      </c>
      <c r="O36" s="118" t="s">
        <v>836</v>
      </c>
      <c r="R36" s="30">
        <f>COUNTIF(D36:D44,"1")</f>
        <v>0</v>
      </c>
      <c r="S36" s="30">
        <f>COUNTIF(G36:G44,"1")</f>
        <v>0</v>
      </c>
      <c r="T36" s="30">
        <f>COUNTIF(J36:J44,"1")</f>
        <v>0</v>
      </c>
      <c r="U36" s="30">
        <f>COUNTIF(M36:M44,"1")</f>
        <v>0</v>
      </c>
    </row>
    <row r="37" spans="1:21" ht="40.200000000000003" customHeight="1" x14ac:dyDescent="0.25">
      <c r="A37" s="261"/>
      <c r="B37" s="282"/>
      <c r="C37" s="41" t="s">
        <v>71</v>
      </c>
      <c r="D37" s="77">
        <v>2</v>
      </c>
      <c r="E37" s="118" t="s">
        <v>258</v>
      </c>
      <c r="F37" s="118" t="s">
        <v>259</v>
      </c>
      <c r="G37" s="189">
        <v>2</v>
      </c>
      <c r="H37" s="113" t="s">
        <v>486</v>
      </c>
      <c r="I37" s="118" t="s">
        <v>259</v>
      </c>
      <c r="J37" s="123">
        <v>2</v>
      </c>
      <c r="K37" s="143" t="s">
        <v>565</v>
      </c>
      <c r="L37" s="116" t="s">
        <v>566</v>
      </c>
      <c r="M37" s="150">
        <v>2</v>
      </c>
      <c r="N37" s="118" t="s">
        <v>837</v>
      </c>
      <c r="O37" s="118" t="s">
        <v>838</v>
      </c>
      <c r="R37" s="30">
        <f>COUNTIF(D36:D44,"2")</f>
        <v>3</v>
      </c>
      <c r="S37" s="30">
        <f>COUNTIF(G36:G44,"2")</f>
        <v>3</v>
      </c>
      <c r="T37" s="30">
        <f>COUNTIF(J36:J44,"2")</f>
        <v>3</v>
      </c>
      <c r="U37" s="30">
        <f>COUNTIF(M36:M44,"2")</f>
        <v>4</v>
      </c>
    </row>
    <row r="38" spans="1:21" ht="40.200000000000003" customHeight="1" x14ac:dyDescent="0.25">
      <c r="A38" s="261"/>
      <c r="B38" s="282"/>
      <c r="C38" s="41" t="s">
        <v>72</v>
      </c>
      <c r="D38" s="77">
        <v>2</v>
      </c>
      <c r="E38" s="103" t="s">
        <v>260</v>
      </c>
      <c r="F38" s="103" t="s">
        <v>261</v>
      </c>
      <c r="G38" s="189">
        <v>2</v>
      </c>
      <c r="H38" s="113" t="s">
        <v>487</v>
      </c>
      <c r="I38" s="103" t="s">
        <v>261</v>
      </c>
      <c r="J38" s="123">
        <v>2</v>
      </c>
      <c r="K38" s="143" t="s">
        <v>567</v>
      </c>
      <c r="L38" s="116" t="s">
        <v>568</v>
      </c>
      <c r="M38" s="150">
        <v>3</v>
      </c>
      <c r="N38" s="103" t="s">
        <v>839</v>
      </c>
      <c r="O38" s="103" t="s">
        <v>840</v>
      </c>
      <c r="R38" s="30">
        <f>COUNTIF(D36:D44,"3")</f>
        <v>6</v>
      </c>
      <c r="S38" s="30">
        <f>COUNTIF(G36:G44,"3")</f>
        <v>6</v>
      </c>
      <c r="T38" s="30">
        <f>COUNTIF(J36:J44,"3")</f>
        <v>4</v>
      </c>
      <c r="U38" s="30">
        <f>COUNTIF(M36:M44,"3")</f>
        <v>5</v>
      </c>
    </row>
    <row r="39" spans="1:21" ht="40.200000000000003" customHeight="1" x14ac:dyDescent="0.25">
      <c r="A39" s="261"/>
      <c r="B39" s="282"/>
      <c r="C39" s="41" t="s">
        <v>73</v>
      </c>
      <c r="D39" s="77">
        <v>2</v>
      </c>
      <c r="E39" s="103" t="s">
        <v>262</v>
      </c>
      <c r="F39" s="118" t="s">
        <v>263</v>
      </c>
      <c r="G39" s="189">
        <v>2</v>
      </c>
      <c r="H39" s="113" t="s">
        <v>488</v>
      </c>
      <c r="I39" s="118" t="s">
        <v>263</v>
      </c>
      <c r="J39" s="123">
        <v>2</v>
      </c>
      <c r="K39" s="143" t="s">
        <v>569</v>
      </c>
      <c r="L39" s="116" t="s">
        <v>570</v>
      </c>
      <c r="M39" s="150">
        <v>2</v>
      </c>
      <c r="N39" s="103" t="s">
        <v>841</v>
      </c>
      <c r="O39" s="118" t="s">
        <v>842</v>
      </c>
      <c r="R39" s="30">
        <f>COUNTIF(D36:D44,"4")</f>
        <v>0</v>
      </c>
      <c r="S39" s="30">
        <f>COUNTIF(G36:G44,"4")</f>
        <v>0</v>
      </c>
      <c r="T39" s="30">
        <f>COUNTIF(J36:J44,"4")</f>
        <v>2</v>
      </c>
      <c r="U39" s="30">
        <f>COUNTIF(M36:M44,"4")</f>
        <v>0</v>
      </c>
    </row>
    <row r="40" spans="1:21" ht="40.200000000000003" customHeight="1" x14ac:dyDescent="0.25">
      <c r="A40" s="261"/>
      <c r="B40" s="282"/>
      <c r="C40" s="41" t="s">
        <v>74</v>
      </c>
      <c r="D40" s="77">
        <v>3</v>
      </c>
      <c r="E40" s="103" t="s">
        <v>264</v>
      </c>
      <c r="F40" s="103" t="s">
        <v>265</v>
      </c>
      <c r="G40" s="189">
        <v>3</v>
      </c>
      <c r="H40" s="113" t="s">
        <v>489</v>
      </c>
      <c r="I40" s="103" t="s">
        <v>265</v>
      </c>
      <c r="J40" s="123">
        <v>4</v>
      </c>
      <c r="K40" s="116" t="s">
        <v>571</v>
      </c>
      <c r="L40" s="116" t="s">
        <v>572</v>
      </c>
      <c r="M40" s="150">
        <v>3</v>
      </c>
      <c r="N40" s="103" t="s">
        <v>843</v>
      </c>
      <c r="O40" s="103" t="s">
        <v>844</v>
      </c>
    </row>
    <row r="41" spans="1:21" ht="40.200000000000003" customHeight="1" x14ac:dyDescent="0.25">
      <c r="A41" s="261"/>
      <c r="B41" s="282"/>
      <c r="C41" s="41" t="s">
        <v>75</v>
      </c>
      <c r="D41" s="77">
        <v>3</v>
      </c>
      <c r="E41" s="118" t="s">
        <v>266</v>
      </c>
      <c r="F41" s="103" t="s">
        <v>267</v>
      </c>
      <c r="G41" s="189">
        <v>3</v>
      </c>
      <c r="H41" s="113" t="s">
        <v>490</v>
      </c>
      <c r="I41" s="103" t="s">
        <v>267</v>
      </c>
      <c r="J41" s="123">
        <v>4</v>
      </c>
      <c r="K41" s="143" t="s">
        <v>573</v>
      </c>
      <c r="L41" s="116" t="s">
        <v>574</v>
      </c>
      <c r="M41" s="150">
        <v>3</v>
      </c>
      <c r="N41" s="118" t="s">
        <v>845</v>
      </c>
      <c r="O41" s="103" t="s">
        <v>846</v>
      </c>
    </row>
    <row r="42" spans="1:21" ht="40.200000000000003" customHeight="1" x14ac:dyDescent="0.25">
      <c r="A42" s="261"/>
      <c r="B42" s="282"/>
      <c r="C42" s="41" t="s">
        <v>76</v>
      </c>
      <c r="D42" s="77">
        <v>3</v>
      </c>
      <c r="E42" s="103" t="s">
        <v>268</v>
      </c>
      <c r="F42" s="103" t="s">
        <v>269</v>
      </c>
      <c r="G42" s="189">
        <v>3</v>
      </c>
      <c r="H42" s="113" t="s">
        <v>491</v>
      </c>
      <c r="I42" s="103" t="s">
        <v>269</v>
      </c>
      <c r="J42" s="123">
        <v>3</v>
      </c>
      <c r="K42" s="143" t="s">
        <v>575</v>
      </c>
      <c r="L42" s="116" t="s">
        <v>578</v>
      </c>
      <c r="M42" s="150">
        <v>3</v>
      </c>
      <c r="N42" s="103" t="s">
        <v>847</v>
      </c>
      <c r="O42" s="103" t="s">
        <v>848</v>
      </c>
    </row>
    <row r="43" spans="1:21" ht="40.200000000000003" customHeight="1" x14ac:dyDescent="0.25">
      <c r="A43" s="261"/>
      <c r="B43" s="282"/>
      <c r="C43" s="41" t="s">
        <v>77</v>
      </c>
      <c r="D43" s="77">
        <v>3</v>
      </c>
      <c r="E43" s="103" t="s">
        <v>270</v>
      </c>
      <c r="F43" s="103" t="s">
        <v>271</v>
      </c>
      <c r="G43" s="189">
        <v>3</v>
      </c>
      <c r="H43" s="113" t="s">
        <v>492</v>
      </c>
      <c r="I43" s="103" t="s">
        <v>271</v>
      </c>
      <c r="J43" s="123">
        <v>3</v>
      </c>
      <c r="K43" s="116" t="s">
        <v>576</v>
      </c>
      <c r="L43" s="116" t="s">
        <v>577</v>
      </c>
      <c r="M43" s="150">
        <v>2</v>
      </c>
      <c r="N43" s="103" t="s">
        <v>849</v>
      </c>
      <c r="O43" s="103" t="s">
        <v>850</v>
      </c>
    </row>
    <row r="44" spans="1:21" ht="40.200000000000003" customHeight="1" x14ac:dyDescent="0.25">
      <c r="A44" s="261"/>
      <c r="B44" s="283"/>
      <c r="C44" s="41" t="s">
        <v>78</v>
      </c>
      <c r="D44" s="77">
        <v>3</v>
      </c>
      <c r="E44" s="103" t="s">
        <v>272</v>
      </c>
      <c r="F44" s="103" t="s">
        <v>273</v>
      </c>
      <c r="G44" s="189">
        <v>3</v>
      </c>
      <c r="H44" s="113" t="s">
        <v>493</v>
      </c>
      <c r="I44" s="103" t="s">
        <v>273</v>
      </c>
      <c r="J44" s="123">
        <v>3</v>
      </c>
      <c r="K44" s="143" t="s">
        <v>579</v>
      </c>
      <c r="L44" s="116" t="s">
        <v>580</v>
      </c>
      <c r="M44" s="150">
        <v>3</v>
      </c>
      <c r="N44" s="103" t="s">
        <v>849</v>
      </c>
      <c r="O44" s="103" t="s">
        <v>851</v>
      </c>
    </row>
    <row r="45" spans="1:21" ht="6.75" customHeight="1" x14ac:dyDescent="0.25">
      <c r="B45" s="278"/>
      <c r="C45" s="279"/>
      <c r="D45" s="279"/>
      <c r="E45" s="279"/>
      <c r="F45" s="279"/>
      <c r="G45" s="279"/>
      <c r="H45" s="279"/>
      <c r="I45" s="279"/>
      <c r="J45" s="279"/>
      <c r="K45" s="280"/>
      <c r="L45" s="129"/>
      <c r="M45" s="125"/>
      <c r="N45" s="147"/>
      <c r="O45" s="147"/>
    </row>
    <row r="46" spans="1:21" ht="17.399999999999999" x14ac:dyDescent="0.25">
      <c r="A46" s="261"/>
      <c r="B46" s="281">
        <v>0</v>
      </c>
      <c r="C46" s="43" t="s">
        <v>79</v>
      </c>
      <c r="D46" s="44"/>
      <c r="E46" s="44"/>
      <c r="F46" s="44"/>
      <c r="G46" s="44"/>
      <c r="H46" s="44"/>
      <c r="I46" s="44"/>
      <c r="J46" s="44"/>
      <c r="K46" s="45"/>
      <c r="L46" s="46"/>
      <c r="M46" s="44"/>
      <c r="N46" s="45"/>
      <c r="O46" s="46"/>
    </row>
    <row r="47" spans="1:21" ht="40.200000000000003" customHeight="1" x14ac:dyDescent="0.25">
      <c r="A47" s="261"/>
      <c r="B47" s="282"/>
      <c r="C47" s="47" t="s">
        <v>80</v>
      </c>
      <c r="D47" s="77">
        <v>2</v>
      </c>
      <c r="E47" s="102" t="s">
        <v>276</v>
      </c>
      <c r="F47" s="172" t="s">
        <v>274</v>
      </c>
      <c r="G47" s="191">
        <v>3</v>
      </c>
      <c r="H47" s="139" t="s">
        <v>494</v>
      </c>
      <c r="I47" s="139" t="s">
        <v>495</v>
      </c>
      <c r="J47" s="79">
        <v>3</v>
      </c>
      <c r="K47" s="82" t="s">
        <v>548</v>
      </c>
      <c r="L47" s="83" t="s">
        <v>549</v>
      </c>
      <c r="M47" s="156">
        <v>3</v>
      </c>
      <c r="N47" s="102" t="s">
        <v>852</v>
      </c>
      <c r="O47" s="103" t="s">
        <v>853</v>
      </c>
      <c r="R47" s="30">
        <f>COUNTIF(D47:D50,"1")</f>
        <v>1</v>
      </c>
      <c r="S47" s="30">
        <f>COUNTIF(G47:G50,"1")</f>
        <v>2</v>
      </c>
      <c r="T47" s="30">
        <f>COUNTIF(J47:J50,"1")</f>
        <v>2</v>
      </c>
      <c r="U47" s="30">
        <f>COUNTIF(M47:M50,"1")</f>
        <v>0</v>
      </c>
    </row>
    <row r="48" spans="1:21" ht="40.200000000000003" customHeight="1" x14ac:dyDescent="0.25">
      <c r="A48" s="261"/>
      <c r="B48" s="282"/>
      <c r="C48" s="41" t="s">
        <v>81</v>
      </c>
      <c r="D48" s="77">
        <v>2</v>
      </c>
      <c r="E48" s="103" t="s">
        <v>277</v>
      </c>
      <c r="F48" s="172" t="s">
        <v>278</v>
      </c>
      <c r="G48" s="191">
        <v>2</v>
      </c>
      <c r="H48" s="140" t="s">
        <v>496</v>
      </c>
      <c r="I48" s="139" t="s">
        <v>497</v>
      </c>
      <c r="J48" s="79">
        <v>2</v>
      </c>
      <c r="K48" s="83" t="s">
        <v>561</v>
      </c>
      <c r="L48" s="83" t="s">
        <v>562</v>
      </c>
      <c r="M48" s="156">
        <v>3</v>
      </c>
      <c r="N48" s="103" t="s">
        <v>854</v>
      </c>
      <c r="O48" s="103" t="s">
        <v>855</v>
      </c>
      <c r="R48" s="30">
        <f>COUNTIF(D47:D50,"2")</f>
        <v>3</v>
      </c>
      <c r="S48" s="30">
        <f>COUNTIF(G47:G50,"2")</f>
        <v>1</v>
      </c>
      <c r="T48" s="30">
        <f>COUNTIF(J47:J50,"2")</f>
        <v>1</v>
      </c>
      <c r="U48" s="30">
        <f>COUNTIF(M47:M50,"2")</f>
        <v>1</v>
      </c>
    </row>
    <row r="49" spans="1:21" ht="40.200000000000003" customHeight="1" x14ac:dyDescent="0.25">
      <c r="A49" s="261"/>
      <c r="B49" s="282"/>
      <c r="C49" s="41" t="s">
        <v>82</v>
      </c>
      <c r="D49" s="77">
        <v>2</v>
      </c>
      <c r="E49" s="103" t="s">
        <v>280</v>
      </c>
      <c r="F49" s="172" t="s">
        <v>279</v>
      </c>
      <c r="G49" s="191">
        <v>1</v>
      </c>
      <c r="H49" s="140" t="s">
        <v>498</v>
      </c>
      <c r="I49" s="139" t="s">
        <v>499</v>
      </c>
      <c r="J49" s="79">
        <v>1</v>
      </c>
      <c r="K49" s="83" t="s">
        <v>559</v>
      </c>
      <c r="L49" s="83" t="s">
        <v>560</v>
      </c>
      <c r="M49" s="156">
        <v>3</v>
      </c>
      <c r="N49" s="103" t="s">
        <v>856</v>
      </c>
      <c r="O49" s="103" t="s">
        <v>857</v>
      </c>
      <c r="R49" s="30">
        <f>COUNTIF(D47:D50,"3")</f>
        <v>0</v>
      </c>
      <c r="S49" s="30">
        <f>COUNTIF(G47:G50,"3")</f>
        <v>1</v>
      </c>
      <c r="T49" s="30">
        <f>COUNTIF(J47:J50,"3")</f>
        <v>1</v>
      </c>
      <c r="U49" s="30">
        <f>COUNTIF(M47:M50,"3")</f>
        <v>3</v>
      </c>
    </row>
    <row r="50" spans="1:21" ht="40.200000000000003" customHeight="1" x14ac:dyDescent="0.25">
      <c r="A50" s="261"/>
      <c r="B50" s="283"/>
      <c r="C50" s="41" t="s">
        <v>83</v>
      </c>
      <c r="D50" s="77">
        <v>1</v>
      </c>
      <c r="E50" s="103" t="s">
        <v>281</v>
      </c>
      <c r="F50" s="172" t="s">
        <v>275</v>
      </c>
      <c r="G50" s="191">
        <v>1</v>
      </c>
      <c r="H50" s="140" t="s">
        <v>550</v>
      </c>
      <c r="I50" s="139" t="s">
        <v>500</v>
      </c>
      <c r="J50" s="79">
        <v>1</v>
      </c>
      <c r="K50" s="83" t="s">
        <v>558</v>
      </c>
      <c r="L50" s="83" t="s">
        <v>563</v>
      </c>
      <c r="M50" s="156">
        <v>2</v>
      </c>
      <c r="N50" s="103" t="s">
        <v>858</v>
      </c>
      <c r="O50" s="103" t="s">
        <v>859</v>
      </c>
      <c r="R50" s="30">
        <f>COUNTIF(D47:D50,"4")</f>
        <v>0</v>
      </c>
      <c r="S50" s="30">
        <f>COUNTIF(G47:G50,"4")</f>
        <v>0</v>
      </c>
      <c r="T50" s="30">
        <f>COUNTIF(J47:J50,"4")</f>
        <v>0</v>
      </c>
      <c r="U50" s="30">
        <f>COUNTIF(M47:M50,"4")</f>
        <v>0</v>
      </c>
    </row>
    <row r="51" spans="1:21" ht="8.4" customHeight="1" x14ac:dyDescent="0.25">
      <c r="B51" s="278"/>
      <c r="C51" s="279"/>
      <c r="D51" s="279"/>
      <c r="E51" s="279"/>
      <c r="F51" s="279"/>
      <c r="G51" s="279"/>
      <c r="H51" s="279"/>
      <c r="I51" s="279"/>
      <c r="J51" s="279"/>
      <c r="K51" s="280"/>
      <c r="L51" s="129"/>
      <c r="M51" s="125"/>
      <c r="N51" s="147"/>
      <c r="O51" s="147"/>
    </row>
    <row r="52" spans="1:21" ht="24" customHeight="1" x14ac:dyDescent="0.25">
      <c r="B52" s="303" t="s">
        <v>84</v>
      </c>
      <c r="C52" s="304"/>
      <c r="D52" s="290">
        <v>2019</v>
      </c>
      <c r="E52" s="291"/>
      <c r="F52" s="292"/>
      <c r="G52" s="308">
        <v>2020</v>
      </c>
      <c r="H52" s="309"/>
      <c r="I52" s="310"/>
      <c r="J52" s="269">
        <v>2021</v>
      </c>
      <c r="K52" s="270"/>
      <c r="L52" s="271"/>
      <c r="M52" s="323">
        <v>2022</v>
      </c>
      <c r="N52" s="324"/>
      <c r="O52" s="325"/>
    </row>
    <row r="53" spans="1:21" ht="33" customHeight="1" x14ac:dyDescent="0.25">
      <c r="B53" s="305"/>
      <c r="C53" s="306"/>
      <c r="D53" s="51" t="s">
        <v>41</v>
      </c>
      <c r="E53" s="52" t="s">
        <v>181</v>
      </c>
      <c r="F53" s="52" t="s">
        <v>43</v>
      </c>
      <c r="G53" s="51" t="s">
        <v>41</v>
      </c>
      <c r="H53" s="52" t="s">
        <v>181</v>
      </c>
      <c r="I53" s="52" t="s">
        <v>43</v>
      </c>
      <c r="J53" s="51" t="s">
        <v>41</v>
      </c>
      <c r="K53" s="52" t="s">
        <v>181</v>
      </c>
      <c r="L53" s="53" t="s">
        <v>43</v>
      </c>
      <c r="M53" s="51"/>
      <c r="N53" s="52"/>
      <c r="O53" s="53"/>
    </row>
    <row r="54" spans="1:21" ht="17.399999999999999" x14ac:dyDescent="0.25">
      <c r="A54" s="261"/>
      <c r="B54" s="54"/>
      <c r="C54" s="272" t="s">
        <v>85</v>
      </c>
      <c r="D54" s="273"/>
      <c r="E54" s="273"/>
      <c r="F54" s="273"/>
      <c r="G54" s="273"/>
      <c r="H54" s="273"/>
      <c r="I54" s="273"/>
      <c r="J54" s="273"/>
      <c r="K54" s="273"/>
      <c r="L54" s="55"/>
      <c r="M54" s="61"/>
      <c r="N54" s="61"/>
      <c r="O54" s="55"/>
    </row>
    <row r="55" spans="1:21" ht="29.7" customHeight="1" x14ac:dyDescent="0.25">
      <c r="A55" s="261"/>
      <c r="B55" s="56"/>
      <c r="C55" s="47" t="s">
        <v>86</v>
      </c>
      <c r="D55" s="177">
        <v>3</v>
      </c>
      <c r="E55" s="111" t="s">
        <v>322</v>
      </c>
      <c r="F55" s="181" t="s">
        <v>323</v>
      </c>
      <c r="G55" s="189">
        <v>3</v>
      </c>
      <c r="H55" s="112" t="s">
        <v>322</v>
      </c>
      <c r="I55" s="112" t="s">
        <v>407</v>
      </c>
      <c r="J55" s="192">
        <v>3</v>
      </c>
      <c r="K55" s="144" t="s">
        <v>590</v>
      </c>
      <c r="L55" s="143" t="s">
        <v>591</v>
      </c>
      <c r="M55" s="150">
        <v>3</v>
      </c>
      <c r="N55" s="102" t="s">
        <v>760</v>
      </c>
      <c r="O55" s="103" t="s">
        <v>761</v>
      </c>
      <c r="R55" s="30">
        <f>COUNTIF(D55:D59,"1")</f>
        <v>0</v>
      </c>
      <c r="S55" s="30">
        <f>COUNTIF(G55:G59,"1")</f>
        <v>0</v>
      </c>
      <c r="T55" s="30">
        <f>COUNTIF(J55:J59,"1")</f>
        <v>0</v>
      </c>
      <c r="U55" s="30">
        <f>COUNTIF(M55:M59,"1")</f>
        <v>0</v>
      </c>
    </row>
    <row r="56" spans="1:21" ht="51" customHeight="1" x14ac:dyDescent="0.25">
      <c r="A56" s="261"/>
      <c r="B56" s="56"/>
      <c r="C56" s="164" t="s">
        <v>87</v>
      </c>
      <c r="D56" s="182">
        <v>2</v>
      </c>
      <c r="E56" s="166" t="s">
        <v>324</v>
      </c>
      <c r="F56" s="183" t="s">
        <v>282</v>
      </c>
      <c r="G56" s="189">
        <v>3</v>
      </c>
      <c r="H56" s="113" t="s">
        <v>408</v>
      </c>
      <c r="I56" s="112" t="s">
        <v>409</v>
      </c>
      <c r="J56" s="192">
        <v>3</v>
      </c>
      <c r="K56" s="143" t="s">
        <v>592</v>
      </c>
      <c r="L56" s="143" t="s">
        <v>593</v>
      </c>
      <c r="M56" s="150">
        <v>3</v>
      </c>
      <c r="N56" s="118" t="s">
        <v>762</v>
      </c>
      <c r="O56" s="118" t="s">
        <v>763</v>
      </c>
      <c r="R56" s="30">
        <f>COUNTIF(D55:D59,"2")</f>
        <v>3</v>
      </c>
      <c r="S56" s="30">
        <f>COUNTIF(G55:G59,"2")</f>
        <v>1</v>
      </c>
      <c r="T56" s="30">
        <f>COUNTIF(J55:J59,"2")</f>
        <v>1</v>
      </c>
      <c r="U56" s="30">
        <f>COUNTIF(M55:M59,"2")</f>
        <v>0</v>
      </c>
    </row>
    <row r="57" spans="1:21" ht="36.6" customHeight="1" x14ac:dyDescent="0.25">
      <c r="A57" s="261"/>
      <c r="B57" s="56"/>
      <c r="C57" s="41" t="s">
        <v>88</v>
      </c>
      <c r="D57" s="177">
        <v>2</v>
      </c>
      <c r="E57" s="114" t="s">
        <v>325</v>
      </c>
      <c r="F57" s="180" t="s">
        <v>326</v>
      </c>
      <c r="G57" s="189">
        <v>2</v>
      </c>
      <c r="H57" s="113" t="s">
        <v>410</v>
      </c>
      <c r="I57" s="112" t="s">
        <v>411</v>
      </c>
      <c r="J57" s="192">
        <v>2</v>
      </c>
      <c r="K57" s="143" t="s">
        <v>594</v>
      </c>
      <c r="L57" s="188" t="s">
        <v>595</v>
      </c>
      <c r="M57" s="150">
        <v>3</v>
      </c>
      <c r="N57" s="157" t="s">
        <v>764</v>
      </c>
      <c r="O57" s="118" t="s">
        <v>765</v>
      </c>
      <c r="R57" s="30">
        <f>COUNTIF(D55:D59,"3")</f>
        <v>2</v>
      </c>
      <c r="S57" s="30">
        <f>COUNTIF(G55:G59,"3")</f>
        <v>4</v>
      </c>
      <c r="T57" s="30">
        <f>COUNTIF(J55:J59,"3")</f>
        <v>4</v>
      </c>
      <c r="U57" s="30">
        <f>COUNTIF(M55:M59,"3")</f>
        <v>5</v>
      </c>
    </row>
    <row r="58" spans="1:21" ht="30" customHeight="1" x14ac:dyDescent="0.25">
      <c r="A58" s="261"/>
      <c r="B58" s="56"/>
      <c r="C58" s="164" t="s">
        <v>89</v>
      </c>
      <c r="D58" s="182">
        <v>2</v>
      </c>
      <c r="E58" s="166" t="s">
        <v>327</v>
      </c>
      <c r="F58" s="183" t="s">
        <v>329</v>
      </c>
      <c r="G58" s="189">
        <v>3</v>
      </c>
      <c r="H58" s="113" t="s">
        <v>412</v>
      </c>
      <c r="I58" s="112" t="s">
        <v>413</v>
      </c>
      <c r="J58" s="192">
        <v>3</v>
      </c>
      <c r="K58" s="143" t="s">
        <v>596</v>
      </c>
      <c r="L58" s="143" t="s">
        <v>597</v>
      </c>
      <c r="M58" s="150">
        <v>3</v>
      </c>
      <c r="N58" s="157" t="s">
        <v>766</v>
      </c>
      <c r="O58" s="118" t="s">
        <v>413</v>
      </c>
      <c r="R58" s="30">
        <f>COUNTIF(D55:D59,"4")</f>
        <v>0</v>
      </c>
      <c r="S58" s="30">
        <f>COUNTIF(G55:G59,"4")</f>
        <v>0</v>
      </c>
      <c r="T58" s="30">
        <f>COUNTIF(J55:J59,"4")</f>
        <v>0</v>
      </c>
      <c r="U58" s="30">
        <f>COUNTIF(M55:M59,"4")</f>
        <v>0</v>
      </c>
    </row>
    <row r="59" spans="1:21" ht="58.95" customHeight="1" x14ac:dyDescent="0.25">
      <c r="A59" s="261"/>
      <c r="B59" s="57"/>
      <c r="C59" s="41" t="s">
        <v>90</v>
      </c>
      <c r="D59" s="177">
        <v>3</v>
      </c>
      <c r="E59" s="114" t="s">
        <v>328</v>
      </c>
      <c r="F59" s="181" t="s">
        <v>330</v>
      </c>
      <c r="G59" s="189">
        <v>3</v>
      </c>
      <c r="H59" s="113" t="s">
        <v>414</v>
      </c>
      <c r="I59" s="112" t="s">
        <v>415</v>
      </c>
      <c r="J59" s="192">
        <v>3</v>
      </c>
      <c r="K59" s="143" t="s">
        <v>598</v>
      </c>
      <c r="L59" s="143" t="s">
        <v>599</v>
      </c>
      <c r="M59" s="150">
        <v>3</v>
      </c>
      <c r="N59" s="158" t="s">
        <v>767</v>
      </c>
      <c r="O59" s="117" t="s">
        <v>768</v>
      </c>
    </row>
    <row r="60" spans="1:21" ht="6.75" customHeight="1" x14ac:dyDescent="0.25">
      <c r="B60" s="293"/>
      <c r="C60" s="294"/>
      <c r="D60" s="58"/>
      <c r="E60" s="59"/>
      <c r="F60" s="59"/>
      <c r="G60" s="58"/>
      <c r="H60" s="59"/>
      <c r="I60" s="59"/>
      <c r="J60" s="58"/>
      <c r="K60" s="59"/>
      <c r="M60" s="58"/>
      <c r="N60" s="59"/>
    </row>
    <row r="61" spans="1:21" ht="17.399999999999999" x14ac:dyDescent="0.25">
      <c r="A61" s="261"/>
      <c r="B61" s="54"/>
      <c r="C61" s="272" t="s">
        <v>91</v>
      </c>
      <c r="D61" s="273"/>
      <c r="E61" s="273"/>
      <c r="F61" s="273"/>
      <c r="G61" s="273"/>
      <c r="H61" s="273"/>
      <c r="I61" s="273"/>
      <c r="J61" s="273"/>
      <c r="K61" s="274"/>
      <c r="L61" s="61"/>
      <c r="M61" s="61"/>
      <c r="N61" s="61"/>
      <c r="O61" s="61"/>
    </row>
    <row r="62" spans="1:21" s="134" customFormat="1" ht="28.35" customHeight="1" x14ac:dyDescent="0.3">
      <c r="A62" s="261"/>
      <c r="B62" s="131"/>
      <c r="C62" s="132" t="s">
        <v>92</v>
      </c>
      <c r="D62" s="178">
        <v>3</v>
      </c>
      <c r="E62" s="133" t="s">
        <v>331</v>
      </c>
      <c r="F62" s="184" t="s">
        <v>283</v>
      </c>
      <c r="G62" s="190">
        <v>3</v>
      </c>
      <c r="H62" s="139" t="s">
        <v>416</v>
      </c>
      <c r="I62" s="139" t="s">
        <v>417</v>
      </c>
      <c r="J62" s="194">
        <v>3</v>
      </c>
      <c r="K62" s="83" t="s">
        <v>600</v>
      </c>
      <c r="L62" s="143" t="s">
        <v>601</v>
      </c>
      <c r="M62" s="159">
        <v>3</v>
      </c>
      <c r="N62" s="160" t="s">
        <v>769</v>
      </c>
      <c r="O62" s="102" t="s">
        <v>770</v>
      </c>
      <c r="R62" s="134">
        <f>COUNTIF(D62:D65,"1")</f>
        <v>0</v>
      </c>
      <c r="S62" s="134">
        <f>COUNTIF(G62:G65,"1")</f>
        <v>0</v>
      </c>
      <c r="T62" s="134">
        <f>COUNTIF(J62:J65,"1")</f>
        <v>0</v>
      </c>
      <c r="U62" s="134">
        <f>COUNTIF(M62:M65,"1")</f>
        <v>0</v>
      </c>
    </row>
    <row r="63" spans="1:21" ht="36" customHeight="1" x14ac:dyDescent="0.25">
      <c r="A63" s="261"/>
      <c r="B63" s="56"/>
      <c r="C63" s="187" t="s">
        <v>93</v>
      </c>
      <c r="D63" s="177">
        <v>2</v>
      </c>
      <c r="E63" s="114" t="s">
        <v>332</v>
      </c>
      <c r="F63" s="180" t="s">
        <v>284</v>
      </c>
      <c r="G63" s="189">
        <v>3</v>
      </c>
      <c r="H63" s="113" t="s">
        <v>418</v>
      </c>
      <c r="I63" s="112" t="s">
        <v>419</v>
      </c>
      <c r="J63" s="192">
        <v>3</v>
      </c>
      <c r="K63" s="116" t="s">
        <v>418</v>
      </c>
      <c r="L63" s="143" t="s">
        <v>602</v>
      </c>
      <c r="M63" s="150">
        <v>3</v>
      </c>
      <c r="N63" s="118" t="s">
        <v>771</v>
      </c>
      <c r="O63" s="117" t="s">
        <v>772</v>
      </c>
      <c r="R63" s="30">
        <f>COUNTIF(D62:D65,"2")</f>
        <v>1</v>
      </c>
      <c r="S63" s="30">
        <f>COUNTIF(G62:G65,"2")</f>
        <v>0</v>
      </c>
      <c r="T63" s="30">
        <f>COUNTIF(J62:J65,"2")</f>
        <v>0</v>
      </c>
      <c r="U63" s="30">
        <f>COUNTIF(M62:M65,"2")</f>
        <v>0</v>
      </c>
    </row>
    <row r="64" spans="1:21" ht="38.700000000000003" customHeight="1" x14ac:dyDescent="0.25">
      <c r="A64" s="261"/>
      <c r="B64" s="56"/>
      <c r="C64" s="41" t="s">
        <v>94</v>
      </c>
      <c r="D64" s="177">
        <v>3</v>
      </c>
      <c r="E64" s="135" t="s">
        <v>333</v>
      </c>
      <c r="F64" s="180" t="s">
        <v>334</v>
      </c>
      <c r="G64" s="189">
        <v>3</v>
      </c>
      <c r="H64" s="113" t="s">
        <v>420</v>
      </c>
      <c r="I64" s="112" t="s">
        <v>421</v>
      </c>
      <c r="J64" s="192">
        <v>3</v>
      </c>
      <c r="K64" s="116" t="s">
        <v>420</v>
      </c>
      <c r="L64" s="143" t="s">
        <v>603</v>
      </c>
      <c r="M64" s="150">
        <v>3</v>
      </c>
      <c r="N64" s="157" t="s">
        <v>773</v>
      </c>
      <c r="O64" s="118" t="s">
        <v>774</v>
      </c>
      <c r="R64" s="30">
        <f>COUNTIF(D62:D65,"3")</f>
        <v>3</v>
      </c>
      <c r="S64" s="30">
        <f>COUNTIF(G62:G65,"3")</f>
        <v>4</v>
      </c>
      <c r="T64" s="30">
        <f>COUNTIF(J62:J65,"3")</f>
        <v>4</v>
      </c>
      <c r="U64" s="30">
        <f>COUNTIF(M62:M65,"3")</f>
        <v>4</v>
      </c>
    </row>
    <row r="65" spans="1:21" ht="51.6" customHeight="1" x14ac:dyDescent="0.25">
      <c r="A65" s="261"/>
      <c r="B65" s="57"/>
      <c r="C65" s="41" t="s">
        <v>95</v>
      </c>
      <c r="D65" s="177">
        <v>3</v>
      </c>
      <c r="E65" s="135" t="s">
        <v>335</v>
      </c>
      <c r="F65" s="181" t="s">
        <v>336</v>
      </c>
      <c r="G65" s="189">
        <v>3</v>
      </c>
      <c r="H65" s="113" t="s">
        <v>422</v>
      </c>
      <c r="I65" s="112" t="s">
        <v>423</v>
      </c>
      <c r="J65" s="192">
        <v>3</v>
      </c>
      <c r="K65" s="116" t="s">
        <v>604</v>
      </c>
      <c r="L65" s="143" t="s">
        <v>605</v>
      </c>
      <c r="M65" s="150">
        <v>3</v>
      </c>
      <c r="N65" s="157" t="s">
        <v>775</v>
      </c>
      <c r="O65" s="103" t="s">
        <v>776</v>
      </c>
      <c r="R65" s="30">
        <f>COUNTIF(D62:D65,"4")</f>
        <v>0</v>
      </c>
      <c r="S65" s="30">
        <f>COUNTIF(G62:G65,"4")</f>
        <v>0</v>
      </c>
      <c r="T65" s="30">
        <f>COUNTIF(J62:J65,"4")</f>
        <v>0</v>
      </c>
      <c r="U65" s="30">
        <f>COUNTIF(M62:M65,"4")</f>
        <v>0</v>
      </c>
    </row>
    <row r="66" spans="1:21" ht="9.15" customHeight="1" x14ac:dyDescent="0.25">
      <c r="B66" s="286"/>
      <c r="C66" s="287"/>
      <c r="D66" s="287"/>
      <c r="E66" s="287"/>
      <c r="F66" s="287"/>
      <c r="G66" s="287"/>
      <c r="H66" s="287"/>
      <c r="I66" s="287"/>
      <c r="J66" s="287"/>
      <c r="K66" s="297"/>
      <c r="L66" s="129"/>
      <c r="M66" s="125"/>
      <c r="N66" s="147"/>
      <c r="O66" s="147"/>
    </row>
    <row r="67" spans="1:21" ht="17.399999999999999" x14ac:dyDescent="0.25">
      <c r="A67" s="261"/>
      <c r="B67" s="54"/>
      <c r="C67" s="272" t="s">
        <v>96</v>
      </c>
      <c r="D67" s="273"/>
      <c r="E67" s="273"/>
      <c r="F67" s="273"/>
      <c r="G67" s="273"/>
      <c r="H67" s="273"/>
      <c r="I67" s="273"/>
      <c r="J67" s="273"/>
      <c r="K67" s="274"/>
      <c r="L67" s="63"/>
      <c r="M67" s="63"/>
      <c r="N67" s="63"/>
      <c r="O67" s="63"/>
    </row>
    <row r="68" spans="1:21" ht="40.950000000000003" customHeight="1" x14ac:dyDescent="0.25">
      <c r="A68" s="261"/>
      <c r="B68" s="56"/>
      <c r="C68" s="47" t="s">
        <v>97</v>
      </c>
      <c r="D68" s="177">
        <v>2</v>
      </c>
      <c r="E68" s="111" t="s">
        <v>337</v>
      </c>
      <c r="F68" s="181" t="s">
        <v>338</v>
      </c>
      <c r="G68" s="189">
        <v>2</v>
      </c>
      <c r="H68" s="112" t="s">
        <v>424</v>
      </c>
      <c r="I68" s="112" t="s">
        <v>425</v>
      </c>
      <c r="J68" s="192">
        <v>3</v>
      </c>
      <c r="K68" s="143" t="s">
        <v>606</v>
      </c>
      <c r="L68" s="143" t="s">
        <v>607</v>
      </c>
      <c r="M68" s="150">
        <v>4</v>
      </c>
      <c r="N68" s="117" t="s">
        <v>777</v>
      </c>
      <c r="O68" s="117" t="s">
        <v>778</v>
      </c>
      <c r="R68" s="30">
        <f>COUNTIF(D68:D71,"1")</f>
        <v>0</v>
      </c>
      <c r="S68" s="30">
        <f>COUNTIF(G68:G71,"1")</f>
        <v>0</v>
      </c>
      <c r="T68" s="30">
        <f>COUNTIF(J68:J71,"1")</f>
        <v>0</v>
      </c>
      <c r="U68" s="30">
        <f>COUNTIF(M68:M71,"1")</f>
        <v>0</v>
      </c>
    </row>
    <row r="69" spans="1:21" ht="54.6" customHeight="1" x14ac:dyDescent="0.25">
      <c r="A69" s="261"/>
      <c r="B69" s="56"/>
      <c r="C69" s="41" t="s">
        <v>98</v>
      </c>
      <c r="D69" s="177">
        <v>3</v>
      </c>
      <c r="E69" s="136" t="s">
        <v>339</v>
      </c>
      <c r="F69" s="181" t="s">
        <v>285</v>
      </c>
      <c r="G69" s="189">
        <v>3</v>
      </c>
      <c r="H69" s="113" t="s">
        <v>426</v>
      </c>
      <c r="I69" s="138" t="s">
        <v>427</v>
      </c>
      <c r="J69" s="192">
        <v>3</v>
      </c>
      <c r="K69" s="143" t="s">
        <v>608</v>
      </c>
      <c r="L69" s="143" t="s">
        <v>609</v>
      </c>
      <c r="M69" s="150">
        <v>3</v>
      </c>
      <c r="N69" s="118" t="s">
        <v>779</v>
      </c>
      <c r="O69" s="161" t="s">
        <v>780</v>
      </c>
      <c r="R69" s="30">
        <f>COUNTIF(D68:D71,"2")</f>
        <v>2</v>
      </c>
      <c r="S69" s="30">
        <f>COUNTIF(G68:G71,"2")</f>
        <v>2</v>
      </c>
      <c r="T69" s="30">
        <f>COUNTIF(J68:J71,"2")</f>
        <v>1</v>
      </c>
      <c r="U69" s="30">
        <f>COUNTIF(M68:M71,"2")</f>
        <v>0</v>
      </c>
    </row>
    <row r="70" spans="1:21" ht="41.4" customHeight="1" x14ac:dyDescent="0.25">
      <c r="A70" s="261"/>
      <c r="B70" s="56"/>
      <c r="C70" s="41" t="s">
        <v>99</v>
      </c>
      <c r="D70" s="177">
        <v>2</v>
      </c>
      <c r="E70" s="179" t="s">
        <v>340</v>
      </c>
      <c r="F70" s="181" t="s">
        <v>286</v>
      </c>
      <c r="G70" s="189">
        <v>2</v>
      </c>
      <c r="H70" s="113" t="s">
        <v>428</v>
      </c>
      <c r="I70" s="112" t="s">
        <v>429</v>
      </c>
      <c r="J70" s="192">
        <v>2</v>
      </c>
      <c r="K70" s="143" t="s">
        <v>610</v>
      </c>
      <c r="L70" s="143" t="s">
        <v>611</v>
      </c>
      <c r="M70" s="150">
        <v>3</v>
      </c>
      <c r="N70" s="201" t="s">
        <v>781</v>
      </c>
      <c r="O70" s="117" t="s">
        <v>782</v>
      </c>
      <c r="R70" s="30">
        <f>COUNTIF(D68:D71,"3")</f>
        <v>2</v>
      </c>
      <c r="S70" s="30">
        <f>COUNTIF(G68:G71,"3")</f>
        <v>2</v>
      </c>
      <c r="T70" s="30">
        <f>COUNTIF(J68:J71,"3")</f>
        <v>3</v>
      </c>
      <c r="U70" s="30">
        <f>COUNTIF(M68:M71,"3")</f>
        <v>3</v>
      </c>
    </row>
    <row r="71" spans="1:21" ht="47.7" customHeight="1" x14ac:dyDescent="0.25">
      <c r="A71" s="261"/>
      <c r="B71" s="57"/>
      <c r="C71" s="41" t="s">
        <v>100</v>
      </c>
      <c r="D71" s="177">
        <v>3</v>
      </c>
      <c r="E71" s="136" t="s">
        <v>341</v>
      </c>
      <c r="F71" s="181" t="s">
        <v>342</v>
      </c>
      <c r="G71" s="189">
        <v>3</v>
      </c>
      <c r="H71" s="113" t="s">
        <v>430</v>
      </c>
      <c r="I71" s="112" t="s">
        <v>431</v>
      </c>
      <c r="J71" s="192">
        <v>3</v>
      </c>
      <c r="K71" s="143" t="s">
        <v>612</v>
      </c>
      <c r="L71" s="143" t="s">
        <v>613</v>
      </c>
      <c r="M71" s="150">
        <v>3</v>
      </c>
      <c r="N71" s="158" t="s">
        <v>783</v>
      </c>
      <c r="O71" s="117" t="s">
        <v>784</v>
      </c>
      <c r="R71" s="30">
        <f>COUNTIF(D68:D71,"4")</f>
        <v>0</v>
      </c>
      <c r="S71" s="30">
        <f>COUNTIF(G68:G71,"4")</f>
        <v>0</v>
      </c>
      <c r="T71" s="30">
        <f>COUNTIF(J68:J71,"4")</f>
        <v>0</v>
      </c>
      <c r="U71" s="30">
        <f>COUNTIF(M68:M71,"4")</f>
        <v>1</v>
      </c>
    </row>
    <row r="72" spans="1:21" ht="8.4" customHeight="1" x14ac:dyDescent="0.25">
      <c r="B72" s="286"/>
      <c r="C72" s="287"/>
      <c r="D72" s="287"/>
      <c r="E72" s="287"/>
      <c r="F72" s="287"/>
      <c r="G72" s="287"/>
      <c r="H72" s="287"/>
      <c r="I72" s="287"/>
      <c r="J72" s="287"/>
      <c r="K72" s="297"/>
      <c r="L72" s="129"/>
      <c r="M72" s="125"/>
      <c r="N72" s="147"/>
      <c r="O72" s="147"/>
    </row>
    <row r="73" spans="1:21" ht="17.399999999999999" x14ac:dyDescent="0.25">
      <c r="A73" s="261"/>
      <c r="B73" s="54"/>
      <c r="C73" s="272" t="s">
        <v>101</v>
      </c>
      <c r="D73" s="273"/>
      <c r="E73" s="273"/>
      <c r="F73" s="273"/>
      <c r="G73" s="273"/>
      <c r="H73" s="273"/>
      <c r="I73" s="273"/>
      <c r="J73" s="273"/>
      <c r="K73" s="274"/>
      <c r="L73" s="61"/>
      <c r="M73" s="61"/>
      <c r="N73" s="61"/>
      <c r="O73" s="61"/>
    </row>
    <row r="74" spans="1:21" ht="30" customHeight="1" x14ac:dyDescent="0.25">
      <c r="A74" s="261"/>
      <c r="B74" s="56"/>
      <c r="C74" s="47" t="s">
        <v>102</v>
      </c>
      <c r="D74" s="177">
        <v>3</v>
      </c>
      <c r="E74" s="111" t="s">
        <v>343</v>
      </c>
      <c r="F74" s="184" t="s">
        <v>287</v>
      </c>
      <c r="G74" s="189">
        <v>3</v>
      </c>
      <c r="H74" s="112" t="s">
        <v>432</v>
      </c>
      <c r="I74" s="112" t="s">
        <v>433</v>
      </c>
      <c r="J74" s="192">
        <v>3</v>
      </c>
      <c r="K74" s="143" t="s">
        <v>614</v>
      </c>
      <c r="L74" s="143" t="s">
        <v>615</v>
      </c>
      <c r="M74" s="150">
        <v>3</v>
      </c>
      <c r="N74" s="202" t="s">
        <v>785</v>
      </c>
      <c r="O74" s="117" t="s">
        <v>786</v>
      </c>
      <c r="R74" s="30">
        <f>COUNTIF(D74:D79,"1")</f>
        <v>0</v>
      </c>
      <c r="S74" s="30">
        <f>COUNTIF(G74:G79,"1")</f>
        <v>0</v>
      </c>
      <c r="T74" s="30">
        <f>COUNTIF(J74:J79,"1")</f>
        <v>0</v>
      </c>
      <c r="U74" s="30">
        <f>COUNTIF(M74:M79,"1")</f>
        <v>0</v>
      </c>
    </row>
    <row r="75" spans="1:21" ht="30" customHeight="1" x14ac:dyDescent="0.25">
      <c r="A75" s="261"/>
      <c r="B75" s="56"/>
      <c r="C75" s="164" t="s">
        <v>103</v>
      </c>
      <c r="D75" s="182">
        <v>2</v>
      </c>
      <c r="E75" s="166" t="s">
        <v>344</v>
      </c>
      <c r="F75" s="183" t="s">
        <v>345</v>
      </c>
      <c r="G75" s="189">
        <v>3</v>
      </c>
      <c r="H75" s="113" t="s">
        <v>434</v>
      </c>
      <c r="I75" s="112" t="s">
        <v>435</v>
      </c>
      <c r="J75" s="192">
        <v>2</v>
      </c>
      <c r="K75" s="143" t="s">
        <v>616</v>
      </c>
      <c r="L75" s="143" t="s">
        <v>617</v>
      </c>
      <c r="M75" s="150">
        <v>4</v>
      </c>
      <c r="N75" s="160" t="s">
        <v>787</v>
      </c>
      <c r="O75" s="117" t="s">
        <v>788</v>
      </c>
      <c r="R75" s="30">
        <f>COUNTIF(D74:D79,"2")</f>
        <v>4</v>
      </c>
      <c r="S75" s="30">
        <f>COUNTIF(G74:G79,"2")</f>
        <v>2</v>
      </c>
      <c r="T75" s="30">
        <f>COUNTIF(J74:J79,"2")</f>
        <v>3</v>
      </c>
      <c r="U75" s="30">
        <f>COUNTIF(M74:M79,"2")</f>
        <v>1</v>
      </c>
    </row>
    <row r="76" spans="1:21" ht="50.4" customHeight="1" x14ac:dyDescent="0.25">
      <c r="A76" s="261"/>
      <c r="B76" s="56"/>
      <c r="C76" s="41" t="s">
        <v>104</v>
      </c>
      <c r="D76" s="177">
        <v>2</v>
      </c>
      <c r="E76" s="114" t="s">
        <v>346</v>
      </c>
      <c r="F76" s="181" t="s">
        <v>288</v>
      </c>
      <c r="G76" s="189">
        <v>2</v>
      </c>
      <c r="H76" s="113" t="s">
        <v>436</v>
      </c>
      <c r="I76" s="112" t="s">
        <v>437</v>
      </c>
      <c r="J76" s="192">
        <v>3</v>
      </c>
      <c r="K76" s="145" t="s">
        <v>618</v>
      </c>
      <c r="L76" s="143" t="s">
        <v>619</v>
      </c>
      <c r="M76" s="150">
        <v>3</v>
      </c>
      <c r="N76" s="118" t="s">
        <v>789</v>
      </c>
      <c r="O76" s="117" t="s">
        <v>790</v>
      </c>
      <c r="R76" s="30">
        <f>COUNTIF(D74:D79,"2")</f>
        <v>4</v>
      </c>
      <c r="S76" s="30">
        <f>COUNTIF(G74:G79,"3")</f>
        <v>4</v>
      </c>
      <c r="T76" s="30">
        <f>COUNTIF(J74:J79,"3")</f>
        <v>3</v>
      </c>
      <c r="U76" s="30">
        <f>COUNTIF(M74:M79,"3")</f>
        <v>4</v>
      </c>
    </row>
    <row r="77" spans="1:21" ht="50.4" customHeight="1" x14ac:dyDescent="0.25">
      <c r="A77" s="261"/>
      <c r="B77" s="56"/>
      <c r="C77" s="41" t="s">
        <v>105</v>
      </c>
      <c r="D77" s="177">
        <v>3</v>
      </c>
      <c r="E77" s="114" t="s">
        <v>347</v>
      </c>
      <c r="F77" s="181" t="s">
        <v>289</v>
      </c>
      <c r="G77" s="189">
        <v>3</v>
      </c>
      <c r="H77" s="113" t="s">
        <v>438</v>
      </c>
      <c r="I77" s="112" t="s">
        <v>439</v>
      </c>
      <c r="J77" s="192">
        <v>3</v>
      </c>
      <c r="K77" s="143" t="s">
        <v>620</v>
      </c>
      <c r="L77" s="143" t="s">
        <v>621</v>
      </c>
      <c r="M77" s="150">
        <v>3</v>
      </c>
      <c r="N77" s="157" t="s">
        <v>791</v>
      </c>
      <c r="O77" s="117" t="s">
        <v>786</v>
      </c>
      <c r="R77" s="30">
        <f>COUNTIF(D74:D79,"4")</f>
        <v>0</v>
      </c>
      <c r="S77" s="30">
        <f>COUNTIF(G74:G79,"4")</f>
        <v>0</v>
      </c>
      <c r="T77" s="30">
        <f>COUNTIF(J74:J79,"4")</f>
        <v>0</v>
      </c>
      <c r="U77" s="30">
        <f>COUNTIF(M74:M79,"4")</f>
        <v>1</v>
      </c>
    </row>
    <row r="78" spans="1:21" ht="35.4" customHeight="1" x14ac:dyDescent="0.25">
      <c r="A78" s="261"/>
      <c r="B78" s="62"/>
      <c r="C78" s="186" t="s">
        <v>106</v>
      </c>
      <c r="D78" s="182">
        <v>2</v>
      </c>
      <c r="E78" s="166" t="s">
        <v>348</v>
      </c>
      <c r="F78" s="185" t="s">
        <v>349</v>
      </c>
      <c r="G78" s="189">
        <v>2</v>
      </c>
      <c r="H78" s="113" t="s">
        <v>440</v>
      </c>
      <c r="I78" s="112" t="s">
        <v>441</v>
      </c>
      <c r="J78" s="192">
        <v>2</v>
      </c>
      <c r="K78" s="143" t="s">
        <v>348</v>
      </c>
      <c r="L78" s="143" t="s">
        <v>622</v>
      </c>
      <c r="M78" s="150">
        <v>3</v>
      </c>
      <c r="N78" s="160" t="s">
        <v>792</v>
      </c>
      <c r="O78" s="117" t="s">
        <v>793</v>
      </c>
    </row>
    <row r="79" spans="1:21" ht="24.6" customHeight="1" x14ac:dyDescent="0.25">
      <c r="A79" s="261"/>
      <c r="B79" s="57"/>
      <c r="C79" s="164" t="s">
        <v>107</v>
      </c>
      <c r="D79" s="182">
        <v>2</v>
      </c>
      <c r="E79" s="166" t="s">
        <v>350</v>
      </c>
      <c r="F79" s="169"/>
      <c r="G79" s="189">
        <v>3</v>
      </c>
      <c r="H79" s="113" t="s">
        <v>442</v>
      </c>
      <c r="I79" s="112" t="s">
        <v>443</v>
      </c>
      <c r="J79" s="192">
        <v>2</v>
      </c>
      <c r="K79" s="143" t="s">
        <v>623</v>
      </c>
      <c r="L79" s="143" t="s">
        <v>624</v>
      </c>
      <c r="M79" s="150">
        <v>2</v>
      </c>
      <c r="N79" s="151" t="s">
        <v>350</v>
      </c>
      <c r="O79" s="117" t="s">
        <v>794</v>
      </c>
    </row>
    <row r="80" spans="1:21" ht="9.15" customHeight="1" x14ac:dyDescent="0.25">
      <c r="B80" s="293"/>
      <c r="C80" s="294"/>
      <c r="D80" s="58"/>
      <c r="E80" s="59"/>
      <c r="F80" s="59"/>
      <c r="G80" s="58"/>
      <c r="H80" s="59"/>
      <c r="I80" s="59"/>
      <c r="J80" s="195"/>
      <c r="K80" s="196"/>
      <c r="L80" s="197"/>
      <c r="M80" s="58"/>
      <c r="N80" s="64"/>
    </row>
    <row r="81" spans="1:21" ht="18.75" customHeight="1" x14ac:dyDescent="0.25">
      <c r="B81" s="314" t="s">
        <v>108</v>
      </c>
      <c r="C81" s="315"/>
      <c r="D81" s="290">
        <v>2019</v>
      </c>
      <c r="E81" s="291"/>
      <c r="F81" s="292"/>
      <c r="G81" s="308">
        <v>2020</v>
      </c>
      <c r="H81" s="309"/>
      <c r="I81" s="310"/>
      <c r="J81" s="269">
        <v>2021</v>
      </c>
      <c r="K81" s="270"/>
      <c r="L81" s="271"/>
      <c r="M81" s="323">
        <v>2022</v>
      </c>
      <c r="N81" s="324"/>
      <c r="O81" s="325"/>
    </row>
    <row r="82" spans="1:21" ht="34.65" customHeight="1" x14ac:dyDescent="0.25">
      <c r="B82" s="316"/>
      <c r="C82" s="317"/>
      <c r="D82" s="51" t="s">
        <v>41</v>
      </c>
      <c r="E82" s="52" t="s">
        <v>42</v>
      </c>
      <c r="F82" s="52"/>
      <c r="G82" s="51" t="s">
        <v>41</v>
      </c>
      <c r="H82" s="52" t="s">
        <v>42</v>
      </c>
      <c r="I82" s="52" t="s">
        <v>43</v>
      </c>
      <c r="J82" s="51" t="s">
        <v>41</v>
      </c>
      <c r="K82" s="52" t="s">
        <v>42</v>
      </c>
      <c r="L82" s="53" t="s">
        <v>43</v>
      </c>
      <c r="M82" s="51" t="s">
        <v>41</v>
      </c>
      <c r="N82" s="52" t="s">
        <v>42</v>
      </c>
      <c r="O82" s="53" t="s">
        <v>43</v>
      </c>
    </row>
    <row r="83" spans="1:21" ht="17.399999999999999" x14ac:dyDescent="0.25">
      <c r="A83" s="261"/>
      <c r="B83" s="65"/>
      <c r="C83" s="273" t="s">
        <v>109</v>
      </c>
      <c r="D83" s="273"/>
      <c r="E83" s="273"/>
      <c r="F83" s="273"/>
      <c r="G83" s="273"/>
      <c r="H83" s="273"/>
      <c r="I83" s="273"/>
      <c r="J83" s="273"/>
      <c r="K83" s="273"/>
      <c r="L83" s="66"/>
      <c r="M83" s="100"/>
      <c r="N83" s="100"/>
      <c r="O83" s="66"/>
    </row>
    <row r="84" spans="1:21" ht="30" customHeight="1" x14ac:dyDescent="0.25">
      <c r="A84" s="261"/>
      <c r="B84" s="57"/>
      <c r="C84" s="47" t="s">
        <v>110</v>
      </c>
      <c r="D84" s="177">
        <v>3</v>
      </c>
      <c r="E84" s="114" t="s">
        <v>290</v>
      </c>
      <c r="F84" s="111" t="s">
        <v>291</v>
      </c>
      <c r="G84" s="120">
        <v>3</v>
      </c>
      <c r="H84" s="113" t="s">
        <v>364</v>
      </c>
      <c r="I84" s="141" t="s">
        <v>291</v>
      </c>
      <c r="J84" s="192">
        <v>3</v>
      </c>
      <c r="K84" s="116" t="s">
        <v>654</v>
      </c>
      <c r="L84" s="116" t="s">
        <v>655</v>
      </c>
      <c r="M84" s="150">
        <v>3</v>
      </c>
      <c r="N84" s="118" t="s">
        <v>740</v>
      </c>
      <c r="O84" s="117" t="s">
        <v>741</v>
      </c>
      <c r="R84" s="30">
        <f>COUNTIF(D84:D86,"1")</f>
        <v>0</v>
      </c>
      <c r="S84" s="30">
        <f>COUNTIF(G84:G86,"1")</f>
        <v>0</v>
      </c>
      <c r="T84" s="30">
        <f>COUNTIF(J84:J86,"1")</f>
        <v>0</v>
      </c>
      <c r="U84" s="30">
        <f>COUNTIF(M84:M86,"1")</f>
        <v>0</v>
      </c>
    </row>
    <row r="85" spans="1:21" ht="30" customHeight="1" x14ac:dyDescent="0.25">
      <c r="A85" s="261"/>
      <c r="B85" s="65"/>
      <c r="C85" s="41" t="s">
        <v>111</v>
      </c>
      <c r="D85" s="177">
        <v>3</v>
      </c>
      <c r="E85" s="114" t="s">
        <v>292</v>
      </c>
      <c r="F85" s="111" t="s">
        <v>293</v>
      </c>
      <c r="G85" s="120">
        <v>3</v>
      </c>
      <c r="H85" s="113" t="s">
        <v>365</v>
      </c>
      <c r="I85" s="141" t="s">
        <v>366</v>
      </c>
      <c r="J85" s="192">
        <v>2</v>
      </c>
      <c r="K85" s="116" t="s">
        <v>656</v>
      </c>
      <c r="L85" s="116" t="s">
        <v>657</v>
      </c>
      <c r="M85" s="150">
        <v>2</v>
      </c>
      <c r="N85" s="118" t="s">
        <v>742</v>
      </c>
      <c r="O85" s="117" t="s">
        <v>743</v>
      </c>
      <c r="R85" s="30">
        <f>COUNTIF(D84:D86,"2")</f>
        <v>0</v>
      </c>
      <c r="S85" s="30">
        <f>COUNTIF(G84:G86,"2")</f>
        <v>0</v>
      </c>
      <c r="T85" s="30">
        <f>COUNTIF(J84:J86,"2")</f>
        <v>1</v>
      </c>
      <c r="U85" s="30">
        <f>COUNTIF(M84:M86,"2")</f>
        <v>1</v>
      </c>
    </row>
    <row r="86" spans="1:21" ht="30" customHeight="1" x14ac:dyDescent="0.25">
      <c r="A86" s="261"/>
      <c r="B86" s="65"/>
      <c r="C86" s="41" t="s">
        <v>112</v>
      </c>
      <c r="D86" s="177">
        <v>4</v>
      </c>
      <c r="E86" s="114" t="s">
        <v>294</v>
      </c>
      <c r="F86" s="111" t="s">
        <v>295</v>
      </c>
      <c r="G86" s="120">
        <v>4</v>
      </c>
      <c r="H86" s="113" t="s">
        <v>367</v>
      </c>
      <c r="I86" s="141" t="s">
        <v>368</v>
      </c>
      <c r="J86" s="192">
        <v>3</v>
      </c>
      <c r="K86" s="116" t="s">
        <v>658</v>
      </c>
      <c r="L86" s="116" t="s">
        <v>659</v>
      </c>
      <c r="M86" s="150">
        <v>3</v>
      </c>
      <c r="N86" s="118" t="s">
        <v>744</v>
      </c>
      <c r="O86" s="117" t="s">
        <v>745</v>
      </c>
      <c r="R86" s="30">
        <f>COUNTIF(D84:D86,"3")</f>
        <v>2</v>
      </c>
      <c r="S86" s="30">
        <f>COUNTIF(G84:G86,"3")</f>
        <v>2</v>
      </c>
      <c r="T86" s="30">
        <f>COUNTIF(J84:J86,"3")</f>
        <v>2</v>
      </c>
      <c r="U86" s="30">
        <f>COUNTIF(M84:M86,"3")</f>
        <v>2</v>
      </c>
    </row>
    <row r="87" spans="1:21" ht="17.399999999999999" x14ac:dyDescent="0.3">
      <c r="A87" s="261"/>
      <c r="B87" s="67"/>
      <c r="C87" s="298" t="s">
        <v>113</v>
      </c>
      <c r="D87" s="299"/>
      <c r="E87" s="299"/>
      <c r="F87" s="299"/>
      <c r="G87" s="299"/>
      <c r="H87" s="299"/>
      <c r="I87" s="299"/>
      <c r="J87" s="299"/>
      <c r="K87" s="300"/>
      <c r="L87" s="61"/>
      <c r="M87" s="61"/>
      <c r="N87" s="61"/>
      <c r="O87" s="61"/>
    </row>
    <row r="88" spans="1:21" ht="30" customHeight="1" x14ac:dyDescent="0.25">
      <c r="A88" s="261"/>
      <c r="B88" s="57"/>
      <c r="C88" s="39" t="s">
        <v>114</v>
      </c>
      <c r="D88" s="177">
        <v>3</v>
      </c>
      <c r="E88" s="111" t="s">
        <v>296</v>
      </c>
      <c r="F88" s="181" t="s">
        <v>297</v>
      </c>
      <c r="G88" s="120">
        <v>4</v>
      </c>
      <c r="H88" s="112" t="s">
        <v>369</v>
      </c>
      <c r="I88" s="141" t="s">
        <v>371</v>
      </c>
      <c r="J88" s="192">
        <v>2</v>
      </c>
      <c r="K88" s="116" t="s">
        <v>660</v>
      </c>
      <c r="L88" s="143" t="s">
        <v>661</v>
      </c>
      <c r="M88" s="150">
        <v>2</v>
      </c>
      <c r="N88" s="118" t="s">
        <v>746</v>
      </c>
      <c r="O88" s="118" t="s">
        <v>747</v>
      </c>
      <c r="R88" s="30">
        <f>COUNTIF(D88:D94,"1")</f>
        <v>3</v>
      </c>
      <c r="S88" s="30">
        <f>COUNTIF(G88:G94,"1")</f>
        <v>2</v>
      </c>
      <c r="T88" s="30">
        <f>COUNTIF(J88:J94,"1")</f>
        <v>0</v>
      </c>
      <c r="U88" s="30">
        <f>COUNTIF(M88:M94,"1")</f>
        <v>0</v>
      </c>
    </row>
    <row r="89" spans="1:21" ht="30" customHeight="1" x14ac:dyDescent="0.25">
      <c r="A89" s="261"/>
      <c r="B89" s="68"/>
      <c r="C89" s="186" t="s">
        <v>115</v>
      </c>
      <c r="D89" s="182">
        <v>1</v>
      </c>
      <c r="E89" s="188" t="s">
        <v>298</v>
      </c>
      <c r="F89" s="183" t="s">
        <v>299</v>
      </c>
      <c r="G89" s="120">
        <v>1</v>
      </c>
      <c r="H89" s="113" t="s">
        <v>372</v>
      </c>
      <c r="I89" s="141" t="s">
        <v>373</v>
      </c>
      <c r="J89" s="192">
        <v>2</v>
      </c>
      <c r="K89" s="116" t="s">
        <v>662</v>
      </c>
      <c r="L89" s="116" t="s">
        <v>663</v>
      </c>
      <c r="M89" s="150">
        <v>2</v>
      </c>
      <c r="N89" s="118" t="s">
        <v>748</v>
      </c>
      <c r="O89" s="118" t="s">
        <v>749</v>
      </c>
      <c r="R89" s="30">
        <f>COUNTIF(D88:D94,"2")</f>
        <v>2</v>
      </c>
      <c r="S89" s="30">
        <f>COUNTIF(G88:G94,"2")</f>
        <v>1</v>
      </c>
      <c r="T89" s="30">
        <f>COUNTIF(J88:J94,"2")</f>
        <v>3</v>
      </c>
      <c r="U89" s="30">
        <f>COUNTIF(M88:M94,"2")</f>
        <v>5</v>
      </c>
    </row>
    <row r="90" spans="1:21" ht="30" customHeight="1" x14ac:dyDescent="0.25">
      <c r="A90" s="261"/>
      <c r="B90" s="65"/>
      <c r="C90" s="41" t="s">
        <v>116</v>
      </c>
      <c r="D90" s="177">
        <v>2</v>
      </c>
      <c r="E90" s="114" t="s">
        <v>300</v>
      </c>
      <c r="F90" s="181" t="s">
        <v>351</v>
      </c>
      <c r="G90" s="120">
        <v>2</v>
      </c>
      <c r="H90" s="113" t="s">
        <v>374</v>
      </c>
      <c r="I90" s="141" t="s">
        <v>375</v>
      </c>
      <c r="J90" s="192">
        <v>3</v>
      </c>
      <c r="K90" s="116" t="s">
        <v>664</v>
      </c>
      <c r="L90" s="116" t="s">
        <v>665</v>
      </c>
      <c r="M90" s="150">
        <v>3</v>
      </c>
      <c r="N90" s="118" t="s">
        <v>750</v>
      </c>
      <c r="O90" s="118" t="s">
        <v>751</v>
      </c>
      <c r="R90" s="30">
        <f>COUNTIF(D88:D94,"3")</f>
        <v>2</v>
      </c>
      <c r="S90" s="30">
        <f>COUNTIF(G88:G94,"3")</f>
        <v>3</v>
      </c>
      <c r="T90" s="30">
        <f>COUNTIF(J88:J94,"3")</f>
        <v>4</v>
      </c>
      <c r="U90" s="30">
        <f>COUNTIF(M88:M94,"3")</f>
        <v>2</v>
      </c>
    </row>
    <row r="91" spans="1:21" ht="30" customHeight="1" x14ac:dyDescent="0.25">
      <c r="A91" s="261"/>
      <c r="B91" s="65">
        <v>0</v>
      </c>
      <c r="C91" s="186" t="s">
        <v>117</v>
      </c>
      <c r="D91" s="177">
        <v>2</v>
      </c>
      <c r="E91" s="114" t="s">
        <v>301</v>
      </c>
      <c r="F91" s="181" t="s">
        <v>297</v>
      </c>
      <c r="G91" s="120">
        <v>3</v>
      </c>
      <c r="H91" s="113" t="s">
        <v>376</v>
      </c>
      <c r="I91" s="141" t="s">
        <v>378</v>
      </c>
      <c r="J91" s="192">
        <v>3</v>
      </c>
      <c r="K91" s="116" t="s">
        <v>666</v>
      </c>
      <c r="L91" s="116" t="s">
        <v>667</v>
      </c>
      <c r="M91" s="150">
        <v>2</v>
      </c>
      <c r="N91" s="118" t="s">
        <v>752</v>
      </c>
      <c r="O91" s="117" t="s">
        <v>753</v>
      </c>
      <c r="R91" s="30">
        <f>COUNTIF(D88:D94,"4")</f>
        <v>0</v>
      </c>
      <c r="S91" s="30">
        <f>COUNTIF(G88:G94,"4")</f>
        <v>1</v>
      </c>
      <c r="T91" s="30">
        <f>COUNTIF(J88:J94,"4")</f>
        <v>0</v>
      </c>
      <c r="U91" s="30">
        <f>COUNTIF(M88:M94,"4")</f>
        <v>0</v>
      </c>
    </row>
    <row r="92" spans="1:21" ht="30" customHeight="1" x14ac:dyDescent="0.25">
      <c r="A92" s="261"/>
      <c r="B92" s="65"/>
      <c r="C92" s="41" t="s">
        <v>118</v>
      </c>
      <c r="D92" s="177">
        <v>3</v>
      </c>
      <c r="E92" s="114" t="s">
        <v>302</v>
      </c>
      <c r="F92" s="181" t="s">
        <v>297</v>
      </c>
      <c r="G92" s="120">
        <v>3</v>
      </c>
      <c r="H92" s="113" t="s">
        <v>377</v>
      </c>
      <c r="I92" s="141" t="s">
        <v>378</v>
      </c>
      <c r="J92" s="192">
        <v>3</v>
      </c>
      <c r="K92" s="116" t="s">
        <v>668</v>
      </c>
      <c r="L92" s="116" t="s">
        <v>667</v>
      </c>
      <c r="M92" s="150">
        <v>3</v>
      </c>
      <c r="N92" s="118" t="s">
        <v>754</v>
      </c>
      <c r="O92" s="117" t="s">
        <v>755</v>
      </c>
    </row>
    <row r="93" spans="1:21" ht="30" customHeight="1" x14ac:dyDescent="0.25">
      <c r="A93" s="261"/>
      <c r="B93" s="68"/>
      <c r="C93" s="186" t="s">
        <v>119</v>
      </c>
      <c r="D93" s="182">
        <v>1</v>
      </c>
      <c r="E93" s="166" t="s">
        <v>352</v>
      </c>
      <c r="F93" s="183" t="s">
        <v>303</v>
      </c>
      <c r="G93" s="120">
        <v>1</v>
      </c>
      <c r="H93" s="113" t="s">
        <v>379</v>
      </c>
      <c r="I93" s="141" t="s">
        <v>370</v>
      </c>
      <c r="J93" s="192">
        <v>3</v>
      </c>
      <c r="K93" s="116" t="s">
        <v>669</v>
      </c>
      <c r="L93" s="116" t="s">
        <v>670</v>
      </c>
      <c r="M93" s="150">
        <v>2</v>
      </c>
      <c r="N93" s="118" t="s">
        <v>756</v>
      </c>
      <c r="O93" s="117" t="s">
        <v>757</v>
      </c>
    </row>
    <row r="94" spans="1:21" ht="39.75" customHeight="1" x14ac:dyDescent="0.25">
      <c r="A94" s="261"/>
      <c r="B94" s="65"/>
      <c r="C94" s="164" t="s">
        <v>120</v>
      </c>
      <c r="D94" s="182">
        <v>1</v>
      </c>
      <c r="E94" s="166" t="s">
        <v>353</v>
      </c>
      <c r="F94" s="183" t="s">
        <v>304</v>
      </c>
      <c r="G94" s="120">
        <v>3</v>
      </c>
      <c r="H94" s="113" t="s">
        <v>380</v>
      </c>
      <c r="I94" s="141" t="s">
        <v>381</v>
      </c>
      <c r="J94" s="192">
        <v>2</v>
      </c>
      <c r="K94" s="116" t="s">
        <v>671</v>
      </c>
      <c r="L94" s="116" t="s">
        <v>672</v>
      </c>
      <c r="M94" s="150">
        <v>2</v>
      </c>
      <c r="N94" s="118" t="s">
        <v>758</v>
      </c>
      <c r="O94" s="117" t="s">
        <v>759</v>
      </c>
    </row>
    <row r="95" spans="1:21" ht="5.25" customHeight="1" x14ac:dyDescent="0.25">
      <c r="B95" s="293"/>
      <c r="C95" s="294"/>
      <c r="D95" s="58"/>
      <c r="E95" s="59"/>
      <c r="F95" s="59"/>
      <c r="G95" s="58"/>
      <c r="H95" s="59"/>
      <c r="I95" s="59"/>
      <c r="J95" s="58"/>
      <c r="K95" s="64"/>
      <c r="M95" s="58"/>
      <c r="N95" s="64"/>
    </row>
    <row r="96" spans="1:21" ht="17.399999999999999" x14ac:dyDescent="0.25">
      <c r="A96" s="261"/>
      <c r="B96" s="54"/>
      <c r="C96" s="272" t="s">
        <v>121</v>
      </c>
      <c r="D96" s="273"/>
      <c r="E96" s="273"/>
      <c r="F96" s="273"/>
      <c r="G96" s="273"/>
      <c r="H96" s="273"/>
      <c r="I96" s="273"/>
      <c r="J96" s="273"/>
      <c r="K96" s="273"/>
      <c r="L96" s="273"/>
      <c r="M96" s="101"/>
      <c r="N96" s="101"/>
      <c r="O96" s="107"/>
    </row>
    <row r="97" spans="1:21" ht="48.9" customHeight="1" x14ac:dyDescent="0.25">
      <c r="A97" s="261"/>
      <c r="B97" s="62"/>
      <c r="C97" s="39" t="s">
        <v>122</v>
      </c>
      <c r="D97" s="177">
        <v>4</v>
      </c>
      <c r="E97" s="133" t="s">
        <v>354</v>
      </c>
      <c r="F97" s="133" t="s">
        <v>356</v>
      </c>
      <c r="G97" s="78">
        <v>4</v>
      </c>
      <c r="H97" s="80" t="s">
        <v>382</v>
      </c>
      <c r="I97" s="141" t="s">
        <v>383</v>
      </c>
      <c r="J97" s="198">
        <v>3</v>
      </c>
      <c r="K97" s="83" t="s">
        <v>673</v>
      </c>
      <c r="L97" s="83" t="s">
        <v>674</v>
      </c>
      <c r="M97" s="156">
        <v>3</v>
      </c>
      <c r="N97" s="103" t="s">
        <v>709</v>
      </c>
      <c r="O97" s="103" t="s">
        <v>710</v>
      </c>
      <c r="R97" s="30">
        <f>COUNTIF(D97:D98,"1")</f>
        <v>0</v>
      </c>
      <c r="S97" s="30">
        <f>COUNTIF(G97:G98,"1")</f>
        <v>0</v>
      </c>
      <c r="T97" s="30">
        <f>COUNTIF(J97:J98,"1")</f>
        <v>0</v>
      </c>
      <c r="U97" s="30">
        <f>COUNTIF(M97:M98,"1")</f>
        <v>0</v>
      </c>
    </row>
    <row r="98" spans="1:21" ht="30" customHeight="1" x14ac:dyDescent="0.25">
      <c r="A98" s="261"/>
      <c r="B98" s="69"/>
      <c r="C98" s="42" t="s">
        <v>123</v>
      </c>
      <c r="D98" s="177">
        <v>3</v>
      </c>
      <c r="E98" s="179" t="s">
        <v>305</v>
      </c>
      <c r="F98" s="133" t="s">
        <v>355</v>
      </c>
      <c r="G98" s="78">
        <v>3</v>
      </c>
      <c r="H98" s="81" t="s">
        <v>384</v>
      </c>
      <c r="I98" s="80" t="s">
        <v>385</v>
      </c>
      <c r="J98" s="198">
        <v>3</v>
      </c>
      <c r="K98" s="83" t="s">
        <v>675</v>
      </c>
      <c r="L98" s="83" t="s">
        <v>676</v>
      </c>
      <c r="M98" s="156">
        <v>3</v>
      </c>
      <c r="N98" s="103" t="s">
        <v>711</v>
      </c>
      <c r="O98" s="102" t="s">
        <v>712</v>
      </c>
      <c r="R98" s="30">
        <f>COUNTIF(D97:D98,"2")</f>
        <v>0</v>
      </c>
      <c r="S98" s="30">
        <f>COUNTIF(G97:G98,"2")</f>
        <v>0</v>
      </c>
      <c r="T98" s="30">
        <f>COUNTIF(J97:J98,"2")</f>
        <v>0</v>
      </c>
      <c r="U98" s="30">
        <f>COUNTIF(M97:M98,"2")</f>
        <v>0</v>
      </c>
    </row>
    <row r="99" spans="1:21" ht="8.4" customHeight="1" x14ac:dyDescent="0.25">
      <c r="B99" s="293"/>
      <c r="C99" s="294"/>
      <c r="D99" s="58"/>
      <c r="E99" s="59"/>
      <c r="F99" s="59"/>
      <c r="G99" s="58"/>
      <c r="H99" s="59"/>
      <c r="I99" s="59"/>
      <c r="J99" s="58"/>
      <c r="K99" s="64"/>
      <c r="M99" s="58"/>
      <c r="N99" s="64"/>
      <c r="R99" s="30">
        <f>COUNTIF(D97:D98,"3")</f>
        <v>1</v>
      </c>
      <c r="S99" s="30">
        <f>COUNTIF(G97:G98,"3")</f>
        <v>1</v>
      </c>
      <c r="T99" s="30">
        <f>COUNTIF(J97:J98,"3")</f>
        <v>2</v>
      </c>
      <c r="U99" s="30">
        <f>COUNTIF(M97:M98,"3")</f>
        <v>2</v>
      </c>
    </row>
    <row r="100" spans="1:21" ht="17.399999999999999" x14ac:dyDescent="0.25">
      <c r="A100" s="261"/>
      <c r="B100" s="65"/>
      <c r="C100" s="273" t="s">
        <v>124</v>
      </c>
      <c r="D100" s="273"/>
      <c r="E100" s="273"/>
      <c r="F100" s="273"/>
      <c r="G100" s="273"/>
      <c r="H100" s="273"/>
      <c r="I100" s="273"/>
      <c r="J100" s="273"/>
      <c r="K100" s="274"/>
      <c r="L100" s="61"/>
      <c r="M100" s="61"/>
      <c r="N100" s="61"/>
      <c r="O100" s="61"/>
      <c r="R100" s="30">
        <f>COUNTIF(D97:D98,"4")</f>
        <v>1</v>
      </c>
      <c r="S100" s="30">
        <f>COUNTIF(G97:G98,"4")</f>
        <v>1</v>
      </c>
      <c r="T100" s="30">
        <f>COUNTIF(J97:J98,"4")</f>
        <v>0</v>
      </c>
      <c r="U100" s="30">
        <f>COUNTIF(M97:M98,"4")</f>
        <v>0</v>
      </c>
    </row>
    <row r="101" spans="1:21" ht="30" customHeight="1" x14ac:dyDescent="0.25">
      <c r="A101" s="261"/>
      <c r="B101" s="57"/>
      <c r="C101" s="47" t="s">
        <v>125</v>
      </c>
      <c r="D101" s="177">
        <v>2</v>
      </c>
      <c r="E101" s="111" t="s">
        <v>358</v>
      </c>
      <c r="F101" s="181" t="s">
        <v>357</v>
      </c>
      <c r="G101" s="120">
        <v>2</v>
      </c>
      <c r="H101" s="112" t="s">
        <v>386</v>
      </c>
      <c r="I101" s="141" t="s">
        <v>387</v>
      </c>
      <c r="J101" s="192">
        <v>3</v>
      </c>
      <c r="K101" s="116" t="s">
        <v>677</v>
      </c>
      <c r="L101" s="116" t="s">
        <v>678</v>
      </c>
      <c r="M101" s="150">
        <v>3</v>
      </c>
      <c r="N101" s="118" t="s">
        <v>713</v>
      </c>
      <c r="O101" s="118" t="s">
        <v>714</v>
      </c>
      <c r="R101" s="30">
        <f>COUNTIF(D101:D110,"1")</f>
        <v>1</v>
      </c>
      <c r="S101" s="30">
        <f>COUNTIF(G101:G110,"1")</f>
        <v>1</v>
      </c>
      <c r="T101" s="30">
        <f>COUNTIF(J101:J110,"1")</f>
        <v>1</v>
      </c>
      <c r="U101" s="30">
        <f>COUNTIF(M101:M110,"1")</f>
        <v>0</v>
      </c>
    </row>
    <row r="102" spans="1:21" ht="30" customHeight="1" x14ac:dyDescent="0.25">
      <c r="A102" s="261"/>
      <c r="B102" s="65">
        <v>0</v>
      </c>
      <c r="C102" s="41" t="s">
        <v>126</v>
      </c>
      <c r="D102" s="177">
        <v>2</v>
      </c>
      <c r="E102" s="114" t="s">
        <v>359</v>
      </c>
      <c r="F102" s="181" t="s">
        <v>307</v>
      </c>
      <c r="G102" s="120">
        <v>3</v>
      </c>
      <c r="H102" s="113" t="s">
        <v>388</v>
      </c>
      <c r="I102" s="141" t="s">
        <v>389</v>
      </c>
      <c r="J102" s="192">
        <v>3</v>
      </c>
      <c r="K102" s="116" t="s">
        <v>679</v>
      </c>
      <c r="L102" s="116" t="s">
        <v>680</v>
      </c>
      <c r="M102" s="150">
        <v>3</v>
      </c>
      <c r="N102" s="118" t="s">
        <v>715</v>
      </c>
      <c r="O102" s="118" t="s">
        <v>716</v>
      </c>
      <c r="R102" s="30">
        <f>COUNTIF(D101:D110,"2")</f>
        <v>3</v>
      </c>
      <c r="S102" s="30">
        <f>COUNTIF(G101:G110,"2")</f>
        <v>2</v>
      </c>
      <c r="T102" s="30">
        <f>COUNTIF(J101:J110,"2")</f>
        <v>2</v>
      </c>
      <c r="U102" s="30">
        <f>COUNTIF(M101:M110,"2")</f>
        <v>4</v>
      </c>
    </row>
    <row r="103" spans="1:21" ht="30" customHeight="1" x14ac:dyDescent="0.25">
      <c r="A103" s="261"/>
      <c r="B103" s="65"/>
      <c r="C103" s="164" t="s">
        <v>127</v>
      </c>
      <c r="D103" s="182">
        <v>1</v>
      </c>
      <c r="E103" s="166" t="s">
        <v>360</v>
      </c>
      <c r="F103" s="183" t="s">
        <v>308</v>
      </c>
      <c r="G103" s="120">
        <v>2</v>
      </c>
      <c r="H103" s="113" t="s">
        <v>390</v>
      </c>
      <c r="I103" s="141" t="s">
        <v>391</v>
      </c>
      <c r="J103" s="192">
        <v>2</v>
      </c>
      <c r="K103" s="116" t="s">
        <v>681</v>
      </c>
      <c r="L103" s="116" t="s">
        <v>682</v>
      </c>
      <c r="M103" s="150">
        <v>2</v>
      </c>
      <c r="N103" s="118" t="s">
        <v>717</v>
      </c>
      <c r="O103" s="118" t="s">
        <v>718</v>
      </c>
      <c r="R103" s="30">
        <f>COUNTIF(D101:D110,"3")</f>
        <v>6</v>
      </c>
      <c r="S103" s="30">
        <f>COUNTIF(G101:G110,"3")</f>
        <v>7</v>
      </c>
      <c r="T103" s="30">
        <f>COUNTIF(J101:J110,"3")</f>
        <v>7</v>
      </c>
      <c r="U103" s="30">
        <f>COUNTIF(M101:M110,"3")</f>
        <v>6</v>
      </c>
    </row>
    <row r="104" spans="1:21" ht="30" customHeight="1" x14ac:dyDescent="0.25">
      <c r="A104" s="261"/>
      <c r="B104" s="65"/>
      <c r="C104" s="41" t="s">
        <v>128</v>
      </c>
      <c r="D104" s="177">
        <v>3</v>
      </c>
      <c r="E104" s="114" t="s">
        <v>309</v>
      </c>
      <c r="F104" s="181" t="s">
        <v>310</v>
      </c>
      <c r="G104" s="120">
        <v>3</v>
      </c>
      <c r="H104" s="113" t="s">
        <v>392</v>
      </c>
      <c r="I104" s="112" t="s">
        <v>393</v>
      </c>
      <c r="J104" s="192">
        <v>3</v>
      </c>
      <c r="K104" s="116" t="s">
        <v>683</v>
      </c>
      <c r="L104" s="116" t="s">
        <v>678</v>
      </c>
      <c r="M104" s="150">
        <v>3</v>
      </c>
      <c r="N104" s="118" t="s">
        <v>719</v>
      </c>
      <c r="O104" s="118" t="s">
        <v>720</v>
      </c>
      <c r="R104" s="30">
        <f>COUNTIF(D101:D110,"4")</f>
        <v>0</v>
      </c>
      <c r="S104" s="30">
        <f>COUNTIF(G101:G110,"4")</f>
        <v>0</v>
      </c>
      <c r="T104" s="30">
        <f>COUNTIF(J101:J110,"4")</f>
        <v>0</v>
      </c>
      <c r="U104" s="30">
        <f>COUNTIF(M101:M110,"4")</f>
        <v>0</v>
      </c>
    </row>
    <row r="105" spans="1:21" ht="30" customHeight="1" x14ac:dyDescent="0.25">
      <c r="A105" s="261"/>
      <c r="B105" s="65"/>
      <c r="C105" s="41" t="s">
        <v>129</v>
      </c>
      <c r="D105" s="177">
        <v>3</v>
      </c>
      <c r="E105" s="114" t="s">
        <v>311</v>
      </c>
      <c r="F105" s="184" t="s">
        <v>361</v>
      </c>
      <c r="G105" s="120">
        <v>3</v>
      </c>
      <c r="H105" s="113" t="s">
        <v>394</v>
      </c>
      <c r="I105" s="141" t="s">
        <v>395</v>
      </c>
      <c r="J105" s="192">
        <v>3</v>
      </c>
      <c r="K105" s="116" t="s">
        <v>684</v>
      </c>
      <c r="L105" s="116" t="s">
        <v>685</v>
      </c>
      <c r="M105" s="150">
        <v>2</v>
      </c>
      <c r="N105" s="157" t="s">
        <v>721</v>
      </c>
      <c r="O105" s="117" t="s">
        <v>722</v>
      </c>
    </row>
    <row r="106" spans="1:21" ht="30" customHeight="1" x14ac:dyDescent="0.25">
      <c r="A106" s="261"/>
      <c r="B106" s="65"/>
      <c r="C106" s="41" t="s">
        <v>130</v>
      </c>
      <c r="D106" s="177">
        <v>3</v>
      </c>
      <c r="E106" s="114" t="s">
        <v>362</v>
      </c>
      <c r="F106" s="181" t="s">
        <v>312</v>
      </c>
      <c r="G106" s="120">
        <v>3</v>
      </c>
      <c r="H106" s="113" t="s">
        <v>396</v>
      </c>
      <c r="I106" s="141" t="s">
        <v>397</v>
      </c>
      <c r="J106" s="192">
        <v>3</v>
      </c>
      <c r="K106" s="116" t="s">
        <v>686</v>
      </c>
      <c r="L106" s="116" t="s">
        <v>687</v>
      </c>
      <c r="M106" s="150">
        <v>3</v>
      </c>
      <c r="N106" s="160" t="s">
        <v>723</v>
      </c>
      <c r="O106" s="118" t="s">
        <v>724</v>
      </c>
    </row>
    <row r="107" spans="1:21" ht="30" customHeight="1" x14ac:dyDescent="0.25">
      <c r="A107" s="261"/>
      <c r="B107" s="65">
        <v>0</v>
      </c>
      <c r="C107" s="41" t="s">
        <v>131</v>
      </c>
      <c r="D107" s="177">
        <v>3</v>
      </c>
      <c r="E107" s="114" t="s">
        <v>313</v>
      </c>
      <c r="F107" s="181" t="s">
        <v>306</v>
      </c>
      <c r="G107" s="120">
        <v>3</v>
      </c>
      <c r="H107" s="113" t="s">
        <v>398</v>
      </c>
      <c r="I107" s="141" t="s">
        <v>399</v>
      </c>
      <c r="J107" s="192">
        <v>3</v>
      </c>
      <c r="K107" s="116" t="s">
        <v>688</v>
      </c>
      <c r="L107" s="116" t="s">
        <v>689</v>
      </c>
      <c r="M107" s="150">
        <v>3</v>
      </c>
      <c r="N107" s="118" t="s">
        <v>725</v>
      </c>
      <c r="O107" s="117" t="s">
        <v>726</v>
      </c>
    </row>
    <row r="108" spans="1:21" ht="30" customHeight="1" x14ac:dyDescent="0.25">
      <c r="A108" s="261"/>
      <c r="B108" s="65"/>
      <c r="C108" s="41" t="s">
        <v>132</v>
      </c>
      <c r="D108" s="177">
        <v>2</v>
      </c>
      <c r="E108" s="114" t="s">
        <v>363</v>
      </c>
      <c r="F108" s="181" t="s">
        <v>314</v>
      </c>
      <c r="G108" s="120">
        <v>1</v>
      </c>
      <c r="H108" s="113" t="s">
        <v>400</v>
      </c>
      <c r="I108" s="141" t="s">
        <v>399</v>
      </c>
      <c r="J108" s="192">
        <v>1</v>
      </c>
      <c r="K108" s="116" t="s">
        <v>690</v>
      </c>
      <c r="L108" s="116" t="s">
        <v>691</v>
      </c>
      <c r="M108" s="150">
        <v>2</v>
      </c>
      <c r="N108" s="118" t="s">
        <v>727</v>
      </c>
      <c r="O108" s="118" t="s">
        <v>728</v>
      </c>
    </row>
    <row r="109" spans="1:21" ht="30" customHeight="1" x14ac:dyDescent="0.25">
      <c r="A109" s="261"/>
      <c r="B109" s="65"/>
      <c r="C109" s="41" t="s">
        <v>133</v>
      </c>
      <c r="D109" s="177">
        <v>3</v>
      </c>
      <c r="E109" s="114" t="s">
        <v>315</v>
      </c>
      <c r="F109" s="181" t="s">
        <v>316</v>
      </c>
      <c r="G109" s="120">
        <v>3</v>
      </c>
      <c r="H109" s="113" t="s">
        <v>401</v>
      </c>
      <c r="I109" s="141" t="s">
        <v>402</v>
      </c>
      <c r="J109" s="192">
        <v>3</v>
      </c>
      <c r="K109" s="116" t="s">
        <v>692</v>
      </c>
      <c r="L109" s="116" t="s">
        <v>693</v>
      </c>
      <c r="M109" s="150">
        <v>3</v>
      </c>
      <c r="N109" s="118" t="s">
        <v>729</v>
      </c>
      <c r="O109" s="118" t="s">
        <v>730</v>
      </c>
    </row>
    <row r="110" spans="1:21" ht="30" customHeight="1" x14ac:dyDescent="0.25">
      <c r="A110" s="261"/>
      <c r="B110" s="65"/>
      <c r="C110" s="41" t="s">
        <v>134</v>
      </c>
      <c r="D110" s="177">
        <v>3</v>
      </c>
      <c r="E110" s="114" t="s">
        <v>403</v>
      </c>
      <c r="F110" s="181" t="s">
        <v>307</v>
      </c>
      <c r="G110" s="120">
        <v>3</v>
      </c>
      <c r="H110" s="113" t="s">
        <v>404</v>
      </c>
      <c r="I110" s="141" t="s">
        <v>405</v>
      </c>
      <c r="J110" s="192">
        <v>2</v>
      </c>
      <c r="K110" s="116" t="s">
        <v>694</v>
      </c>
      <c r="L110" s="116" t="s">
        <v>695</v>
      </c>
      <c r="M110" s="150">
        <v>2</v>
      </c>
      <c r="N110" s="199" t="s">
        <v>731</v>
      </c>
      <c r="O110" s="118" t="s">
        <v>732</v>
      </c>
    </row>
    <row r="111" spans="1:21" ht="5.25" customHeight="1" x14ac:dyDescent="0.25">
      <c r="B111" s="295"/>
      <c r="C111" s="296"/>
      <c r="D111" s="70"/>
      <c r="E111" s="71"/>
      <c r="F111" s="71"/>
      <c r="G111" s="70"/>
      <c r="H111" s="71"/>
      <c r="I111" s="71"/>
      <c r="J111" s="70"/>
      <c r="K111" s="72"/>
      <c r="M111" s="70"/>
      <c r="N111" s="72"/>
    </row>
    <row r="112" spans="1:21" ht="17.399999999999999" x14ac:dyDescent="0.25">
      <c r="A112" s="261"/>
      <c r="B112" s="65"/>
      <c r="C112" s="273" t="s">
        <v>135</v>
      </c>
      <c r="D112" s="273"/>
      <c r="E112" s="273"/>
      <c r="F112" s="273"/>
      <c r="G112" s="273"/>
      <c r="H112" s="273"/>
      <c r="I112" s="273"/>
      <c r="J112" s="273"/>
      <c r="K112" s="274"/>
      <c r="L112" s="61"/>
      <c r="M112" s="61"/>
      <c r="N112" s="61"/>
      <c r="O112" s="61"/>
    </row>
    <row r="113" spans="1:21" ht="30" customHeight="1" x14ac:dyDescent="0.25">
      <c r="A113" s="261"/>
      <c r="B113" s="68"/>
      <c r="C113" s="42" t="s">
        <v>136</v>
      </c>
      <c r="D113" s="177">
        <v>3</v>
      </c>
      <c r="E113" s="114" t="s">
        <v>317</v>
      </c>
      <c r="F113" s="111" t="s">
        <v>318</v>
      </c>
      <c r="G113" s="120">
        <v>3</v>
      </c>
      <c r="H113" s="113" t="s">
        <v>460</v>
      </c>
      <c r="I113" s="141" t="s">
        <v>406</v>
      </c>
      <c r="J113" s="192">
        <v>3</v>
      </c>
      <c r="K113" s="116" t="s">
        <v>696</v>
      </c>
      <c r="L113" s="116" t="s">
        <v>697</v>
      </c>
      <c r="M113" s="150">
        <v>3</v>
      </c>
      <c r="N113" s="118" t="s">
        <v>733</v>
      </c>
      <c r="O113" s="118" t="s">
        <v>734</v>
      </c>
      <c r="R113" s="30">
        <f>COUNTIF(D113:D116,"1")</f>
        <v>0</v>
      </c>
      <c r="S113" s="30">
        <f>COUNTIF(G113:G116,"1")</f>
        <v>0</v>
      </c>
      <c r="T113" s="30">
        <f>COUNTIF(J113:J116,"1")</f>
        <v>0</v>
      </c>
      <c r="U113" s="30">
        <f>COUNTIF(M113:M116,"1")</f>
        <v>0</v>
      </c>
    </row>
    <row r="114" spans="1:21" ht="30" customHeight="1" x14ac:dyDescent="0.25">
      <c r="A114" s="261"/>
      <c r="B114" s="65"/>
      <c r="C114" s="41" t="s">
        <v>137</v>
      </c>
      <c r="D114" s="177">
        <v>3</v>
      </c>
      <c r="E114" s="114" t="s">
        <v>319</v>
      </c>
      <c r="F114" s="111" t="s">
        <v>318</v>
      </c>
      <c r="G114" s="120">
        <v>3</v>
      </c>
      <c r="H114" s="113" t="s">
        <v>319</v>
      </c>
      <c r="I114" s="141" t="s">
        <v>406</v>
      </c>
      <c r="J114" s="192">
        <v>3</v>
      </c>
      <c r="K114" s="116" t="s">
        <v>698</v>
      </c>
      <c r="L114" s="116" t="s">
        <v>699</v>
      </c>
      <c r="M114" s="150">
        <v>3</v>
      </c>
      <c r="N114" s="118" t="s">
        <v>735</v>
      </c>
      <c r="O114" s="118" t="s">
        <v>736</v>
      </c>
      <c r="R114" s="30">
        <f>COUNTIF(D113:D116,"2")</f>
        <v>1</v>
      </c>
      <c r="S114" s="30">
        <f>COUNTIF(G113:G116,"2")</f>
        <v>0</v>
      </c>
      <c r="T114" s="30">
        <f>COUNTIF(J113:J116,"2")</f>
        <v>0</v>
      </c>
      <c r="U114" s="30">
        <f>COUNTIF(M113:M116,"2")</f>
        <v>0</v>
      </c>
    </row>
    <row r="115" spans="1:21" ht="30" customHeight="1" x14ac:dyDescent="0.25">
      <c r="A115" s="261"/>
      <c r="B115" s="65"/>
      <c r="C115" s="41" t="s">
        <v>138</v>
      </c>
      <c r="D115" s="177">
        <v>2</v>
      </c>
      <c r="E115" s="114" t="s">
        <v>320</v>
      </c>
      <c r="F115" s="111" t="s">
        <v>318</v>
      </c>
      <c r="G115" s="120">
        <v>3</v>
      </c>
      <c r="H115" s="113" t="s">
        <v>461</v>
      </c>
      <c r="I115" s="141" t="s">
        <v>406</v>
      </c>
      <c r="J115" s="192">
        <v>3</v>
      </c>
      <c r="K115" s="116" t="s">
        <v>700</v>
      </c>
      <c r="L115" s="116" t="s">
        <v>701</v>
      </c>
      <c r="M115" s="150">
        <v>3</v>
      </c>
      <c r="N115" s="118" t="s">
        <v>737</v>
      </c>
      <c r="O115" s="118" t="s">
        <v>734</v>
      </c>
      <c r="R115" s="30">
        <f>COUNTIF(D113:D116,"3")</f>
        <v>3</v>
      </c>
      <c r="S115" s="30">
        <f>COUNTIF(G113:G116,"3")</f>
        <v>4</v>
      </c>
      <c r="T115" s="30">
        <f>COUNTIF(J113:J116,"3")</f>
        <v>4</v>
      </c>
      <c r="U115" s="30">
        <f>COUNTIF(M113:M116,"3")</f>
        <v>4</v>
      </c>
    </row>
    <row r="116" spans="1:21" ht="30" customHeight="1" x14ac:dyDescent="0.25">
      <c r="A116" s="261"/>
      <c r="B116" s="65"/>
      <c r="C116" s="41" t="s">
        <v>139</v>
      </c>
      <c r="D116" s="177">
        <v>3</v>
      </c>
      <c r="E116" s="114" t="s">
        <v>321</v>
      </c>
      <c r="F116" s="111" t="s">
        <v>318</v>
      </c>
      <c r="G116" s="120">
        <v>3</v>
      </c>
      <c r="H116" s="113" t="s">
        <v>462</v>
      </c>
      <c r="I116" s="141" t="s">
        <v>406</v>
      </c>
      <c r="J116" s="192">
        <v>3</v>
      </c>
      <c r="K116" s="116" t="s">
        <v>702</v>
      </c>
      <c r="L116" s="116" t="s">
        <v>703</v>
      </c>
      <c r="M116" s="150">
        <v>3</v>
      </c>
      <c r="N116" s="200" t="s">
        <v>738</v>
      </c>
      <c r="O116" s="118" t="s">
        <v>739</v>
      </c>
      <c r="R116" s="30">
        <f>COUNTIF(D113:D116,"4")</f>
        <v>0</v>
      </c>
      <c r="S116" s="30">
        <f>COUNTIF(G113:G116,"4")</f>
        <v>0</v>
      </c>
      <c r="T116" s="30">
        <f>COUNTIF(J113:J116,"4")</f>
        <v>0</v>
      </c>
      <c r="U116" s="30">
        <f>COUNTIF(M113:M116,"4")</f>
        <v>0</v>
      </c>
    </row>
    <row r="117" spans="1:21" ht="7.5" customHeight="1" x14ac:dyDescent="0.25">
      <c r="B117" s="293"/>
      <c r="C117" s="294"/>
      <c r="D117" s="70"/>
      <c r="E117" s="71"/>
      <c r="F117" s="71"/>
      <c r="G117" s="70"/>
      <c r="H117" s="71"/>
      <c r="I117" s="71"/>
      <c r="J117" s="58"/>
      <c r="K117" s="64"/>
      <c r="M117" s="58"/>
      <c r="N117" s="64"/>
    </row>
    <row r="118" spans="1:21" ht="15.75" customHeight="1" x14ac:dyDescent="0.25">
      <c r="B118" s="303" t="s">
        <v>140</v>
      </c>
      <c r="C118" s="304"/>
      <c r="D118" s="290">
        <v>2019</v>
      </c>
      <c r="E118" s="291"/>
      <c r="F118" s="292"/>
      <c r="G118" s="308">
        <v>2020</v>
      </c>
      <c r="H118" s="309"/>
      <c r="I118" s="310"/>
      <c r="J118" s="307">
        <v>2021</v>
      </c>
      <c r="K118" s="307"/>
      <c r="L118" s="307"/>
      <c r="M118" s="323">
        <v>2022</v>
      </c>
      <c r="N118" s="324"/>
      <c r="O118" s="325"/>
    </row>
    <row r="119" spans="1:21" ht="15.75" customHeight="1" x14ac:dyDescent="0.25">
      <c r="B119" s="305"/>
      <c r="C119" s="306"/>
      <c r="D119" s="51" t="s">
        <v>41</v>
      </c>
      <c r="E119" s="52" t="s">
        <v>42</v>
      </c>
      <c r="F119" s="52"/>
      <c r="G119" s="51" t="s">
        <v>41</v>
      </c>
      <c r="H119" s="52" t="s">
        <v>42</v>
      </c>
      <c r="I119" s="52"/>
      <c r="J119" s="51" t="s">
        <v>41</v>
      </c>
      <c r="K119" s="52" t="s">
        <v>42</v>
      </c>
      <c r="L119" s="73" t="s">
        <v>43</v>
      </c>
      <c r="M119" s="51" t="s">
        <v>41</v>
      </c>
      <c r="N119" s="52" t="s">
        <v>42</v>
      </c>
      <c r="O119" s="73"/>
    </row>
    <row r="120" spans="1:21" ht="17.399999999999999" x14ac:dyDescent="0.3">
      <c r="A120" s="261"/>
      <c r="B120" s="67"/>
      <c r="C120" s="273" t="s">
        <v>141</v>
      </c>
      <c r="D120" s="273"/>
      <c r="E120" s="273"/>
      <c r="F120" s="273"/>
      <c r="G120" s="273"/>
      <c r="H120" s="273"/>
      <c r="I120" s="273"/>
      <c r="J120" s="273"/>
      <c r="K120" s="274"/>
      <c r="L120" s="61"/>
      <c r="M120" s="61"/>
      <c r="N120" s="61"/>
      <c r="O120" s="61"/>
    </row>
    <row r="121" spans="1:21" ht="39" customHeight="1" x14ac:dyDescent="0.25">
      <c r="A121" s="261"/>
      <c r="B121" s="69"/>
      <c r="C121" s="74" t="s">
        <v>142</v>
      </c>
      <c r="D121" s="77">
        <v>3</v>
      </c>
      <c r="E121" s="111" t="s">
        <v>190</v>
      </c>
      <c r="F121" s="111" t="s">
        <v>191</v>
      </c>
      <c r="G121" s="189">
        <v>3</v>
      </c>
      <c r="H121" s="112" t="s">
        <v>444</v>
      </c>
      <c r="I121" s="112" t="s">
        <v>445</v>
      </c>
      <c r="J121" s="177">
        <v>3</v>
      </c>
      <c r="K121" s="111" t="s">
        <v>625</v>
      </c>
      <c r="L121" s="111" t="s">
        <v>626</v>
      </c>
      <c r="M121" s="150">
        <v>3</v>
      </c>
      <c r="N121" s="117" t="s">
        <v>866</v>
      </c>
      <c r="O121" s="117" t="s">
        <v>867</v>
      </c>
      <c r="R121" s="30">
        <f>COUNTIF(D121:D124,"1")</f>
        <v>0</v>
      </c>
      <c r="S121" s="30">
        <f>COUNTIF(G121:G124,"1")</f>
        <v>0</v>
      </c>
      <c r="T121" s="30">
        <f>COUNTIF(J121:J124,"1")</f>
        <v>0</v>
      </c>
      <c r="U121" s="30">
        <f>COUNTIF(M121:M124,"1")</f>
        <v>0</v>
      </c>
    </row>
    <row r="122" spans="1:21" ht="30" customHeight="1" x14ac:dyDescent="0.25">
      <c r="A122" s="261"/>
      <c r="B122" s="68"/>
      <c r="C122" s="42" t="s">
        <v>143</v>
      </c>
      <c r="D122" s="77">
        <v>2</v>
      </c>
      <c r="E122" s="111" t="s">
        <v>192</v>
      </c>
      <c r="F122" s="163" t="s">
        <v>193</v>
      </c>
      <c r="G122" s="189">
        <v>2</v>
      </c>
      <c r="H122" s="113" t="s">
        <v>192</v>
      </c>
      <c r="I122" s="141" t="s">
        <v>446</v>
      </c>
      <c r="J122" s="177">
        <v>3</v>
      </c>
      <c r="K122" s="114" t="s">
        <v>627</v>
      </c>
      <c r="L122" s="111" t="s">
        <v>628</v>
      </c>
      <c r="M122" s="150">
        <v>2</v>
      </c>
      <c r="N122" s="118" t="s">
        <v>868</v>
      </c>
      <c r="O122" s="162" t="s">
        <v>869</v>
      </c>
      <c r="R122" s="30">
        <f>COUNTIF(D121:D124,"2")</f>
        <v>2</v>
      </c>
      <c r="S122" s="30">
        <f>COUNTIF(G121:G124,"2")</f>
        <v>2</v>
      </c>
      <c r="T122" s="30">
        <f>COUNTIF(J121:J124,"2")</f>
        <v>1</v>
      </c>
      <c r="U122" s="30">
        <f>COUNTIF(M121:M124,"2")</f>
        <v>2</v>
      </c>
    </row>
    <row r="123" spans="1:21" ht="30" customHeight="1" x14ac:dyDescent="0.25">
      <c r="A123" s="261"/>
      <c r="B123" s="65"/>
      <c r="C123" s="42" t="s">
        <v>144</v>
      </c>
      <c r="D123" s="77">
        <v>3</v>
      </c>
      <c r="E123" s="114" t="s">
        <v>194</v>
      </c>
      <c r="F123" s="111" t="s">
        <v>195</v>
      </c>
      <c r="G123" s="189">
        <v>3</v>
      </c>
      <c r="H123" s="113" t="s">
        <v>194</v>
      </c>
      <c r="I123" s="112" t="s">
        <v>447</v>
      </c>
      <c r="J123" s="177">
        <v>3</v>
      </c>
      <c r="K123" s="114" t="s">
        <v>629</v>
      </c>
      <c r="L123" s="111" t="s">
        <v>630</v>
      </c>
      <c r="M123" s="150">
        <v>3</v>
      </c>
      <c r="N123" s="103" t="s">
        <v>870</v>
      </c>
      <c r="O123" s="117" t="s">
        <v>871</v>
      </c>
      <c r="R123" s="30">
        <f>COUNTIF(D121:D124,"3")</f>
        <v>2</v>
      </c>
      <c r="S123" s="30">
        <f>COUNTIF(G121:G124,"3")</f>
        <v>2</v>
      </c>
      <c r="T123" s="30">
        <f>COUNTIF(J121:J124,"3")</f>
        <v>3</v>
      </c>
      <c r="U123" s="30">
        <f>COUNTIF(M121:M124,"3")</f>
        <v>2</v>
      </c>
    </row>
    <row r="124" spans="1:21" ht="30" customHeight="1" x14ac:dyDescent="0.25">
      <c r="A124" s="261"/>
      <c r="B124" s="65"/>
      <c r="C124" s="164" t="s">
        <v>145</v>
      </c>
      <c r="D124" s="165">
        <v>2</v>
      </c>
      <c r="E124" s="166" t="s">
        <v>196</v>
      </c>
      <c r="F124" s="167" t="s">
        <v>197</v>
      </c>
      <c r="G124" s="189">
        <v>2</v>
      </c>
      <c r="H124" s="113" t="s">
        <v>448</v>
      </c>
      <c r="I124" s="141" t="s">
        <v>449</v>
      </c>
      <c r="J124" s="177">
        <v>2</v>
      </c>
      <c r="K124" s="114" t="s">
        <v>631</v>
      </c>
      <c r="L124" s="111" t="s">
        <v>632</v>
      </c>
      <c r="M124" s="150">
        <v>2</v>
      </c>
      <c r="N124" s="103" t="s">
        <v>872</v>
      </c>
      <c r="O124" s="162" t="s">
        <v>873</v>
      </c>
      <c r="R124" s="30">
        <f>COUNTIF(D121:D124,"4")</f>
        <v>0</v>
      </c>
      <c r="S124" s="30">
        <f>COUNTIF(G121:G124,"4")</f>
        <v>0</v>
      </c>
      <c r="T124" s="30">
        <f>COUNTIF(J121:J124,"4")</f>
        <v>0</v>
      </c>
      <c r="U124" s="30">
        <f>COUNTIF(M121:M124,"4")</f>
        <v>0</v>
      </c>
    </row>
    <row r="125" spans="1:21" ht="8.4" customHeight="1" x14ac:dyDescent="0.25">
      <c r="B125" s="293"/>
      <c r="C125" s="294"/>
      <c r="D125" s="58"/>
      <c r="E125" s="59"/>
      <c r="F125" s="59"/>
      <c r="G125" s="58"/>
      <c r="H125" s="59"/>
      <c r="I125" s="59"/>
      <c r="J125" s="58"/>
      <c r="K125" s="64"/>
      <c r="M125" s="58"/>
      <c r="N125" s="64"/>
    </row>
    <row r="126" spans="1:21" ht="17.399999999999999" x14ac:dyDescent="0.25">
      <c r="A126" s="261"/>
      <c r="B126" s="65"/>
      <c r="C126" s="273" t="s">
        <v>146</v>
      </c>
      <c r="D126" s="273"/>
      <c r="E126" s="273"/>
      <c r="F126" s="273"/>
      <c r="G126" s="273"/>
      <c r="H126" s="273"/>
      <c r="I126" s="273"/>
      <c r="J126" s="273"/>
      <c r="K126" s="274"/>
      <c r="L126" s="61"/>
      <c r="M126" s="61"/>
      <c r="N126" s="61"/>
      <c r="O126" s="61"/>
    </row>
    <row r="127" spans="1:21" ht="47.25" customHeight="1" x14ac:dyDescent="0.25">
      <c r="A127" s="261"/>
      <c r="B127" s="57"/>
      <c r="C127" s="168" t="s">
        <v>147</v>
      </c>
      <c r="D127" s="165">
        <v>2</v>
      </c>
      <c r="E127" s="169" t="s">
        <v>198</v>
      </c>
      <c r="F127" s="169" t="s">
        <v>199</v>
      </c>
      <c r="G127" s="189">
        <v>2</v>
      </c>
      <c r="H127" s="139" t="s">
        <v>450</v>
      </c>
      <c r="I127" s="139" t="s">
        <v>451</v>
      </c>
      <c r="J127" s="177">
        <v>2</v>
      </c>
      <c r="K127" s="111" t="s">
        <v>633</v>
      </c>
      <c r="L127" s="111" t="s">
        <v>634</v>
      </c>
      <c r="M127" s="150">
        <v>3</v>
      </c>
      <c r="N127" s="102" t="s">
        <v>874</v>
      </c>
      <c r="O127" s="102" t="s">
        <v>875</v>
      </c>
      <c r="R127" s="30">
        <f>COUNTIF(D127:D130,"1")</f>
        <v>0</v>
      </c>
      <c r="S127" s="30">
        <f>COUNTIF(G127:G130,"1")</f>
        <v>0</v>
      </c>
      <c r="T127" s="30">
        <f>COUNTIF(J127:J130,"1")</f>
        <v>0</v>
      </c>
      <c r="U127" s="30">
        <f>COUNTIF(M127:M130,"1")</f>
        <v>0</v>
      </c>
    </row>
    <row r="128" spans="1:21" ht="30" customHeight="1" x14ac:dyDescent="0.25">
      <c r="A128" s="261"/>
      <c r="B128" s="65"/>
      <c r="C128" s="41" t="s">
        <v>148</v>
      </c>
      <c r="D128" s="77">
        <v>4</v>
      </c>
      <c r="E128" s="114" t="s">
        <v>189</v>
      </c>
      <c r="F128" s="163" t="s">
        <v>200</v>
      </c>
      <c r="G128" s="189">
        <v>4</v>
      </c>
      <c r="H128" s="140" t="s">
        <v>189</v>
      </c>
      <c r="I128" s="139" t="s">
        <v>452</v>
      </c>
      <c r="J128" s="177">
        <v>3</v>
      </c>
      <c r="K128" s="114" t="s">
        <v>635</v>
      </c>
      <c r="L128" s="111" t="s">
        <v>636</v>
      </c>
      <c r="M128" s="150">
        <v>2</v>
      </c>
      <c r="N128" s="103" t="s">
        <v>876</v>
      </c>
      <c r="O128" s="102" t="s">
        <v>877</v>
      </c>
      <c r="R128" s="30">
        <f>COUNTIF(D127:D130,"2")</f>
        <v>2</v>
      </c>
      <c r="S128" s="30">
        <f>COUNTIF(G127:G130,"2")</f>
        <v>2</v>
      </c>
      <c r="T128" s="30">
        <f>COUNTIF(J127:J130,"2")</f>
        <v>1</v>
      </c>
      <c r="U128" s="30">
        <f>COUNTIF(M127:M130,"2")</f>
        <v>1</v>
      </c>
    </row>
    <row r="129" spans="1:21" ht="30" customHeight="1" x14ac:dyDescent="0.25">
      <c r="A129" s="261"/>
      <c r="B129" s="65"/>
      <c r="C129" s="41" t="s">
        <v>149</v>
      </c>
      <c r="D129" s="77">
        <v>3</v>
      </c>
      <c r="E129" s="114" t="s">
        <v>186</v>
      </c>
      <c r="F129" s="111" t="s">
        <v>187</v>
      </c>
      <c r="G129" s="189">
        <v>3</v>
      </c>
      <c r="H129" s="140" t="s">
        <v>186</v>
      </c>
      <c r="I129" s="139" t="s">
        <v>453</v>
      </c>
      <c r="J129" s="177">
        <v>3</v>
      </c>
      <c r="K129" s="114" t="s">
        <v>637</v>
      </c>
      <c r="L129" s="111" t="s">
        <v>638</v>
      </c>
      <c r="M129" s="150">
        <v>3</v>
      </c>
      <c r="N129" s="103" t="s">
        <v>878</v>
      </c>
      <c r="O129" s="102" t="s">
        <v>879</v>
      </c>
      <c r="R129" s="30">
        <f>COUNTIF(D127:D130,"3")</f>
        <v>1</v>
      </c>
      <c r="S129" s="30">
        <f>COUNTIF(G127:G130,"3")</f>
        <v>1</v>
      </c>
      <c r="T129" s="30">
        <f>COUNTIF(J127:J130,"3")</f>
        <v>3</v>
      </c>
      <c r="U129" s="30">
        <f>COUNTIF(M127:M130,"3")</f>
        <v>3</v>
      </c>
    </row>
    <row r="130" spans="1:21" ht="30" customHeight="1" x14ac:dyDescent="0.25">
      <c r="A130" s="261"/>
      <c r="B130" s="65"/>
      <c r="C130" s="41" t="s">
        <v>150</v>
      </c>
      <c r="D130" s="77">
        <v>2</v>
      </c>
      <c r="E130" s="114" t="s">
        <v>201</v>
      </c>
      <c r="F130" s="163" t="s">
        <v>188</v>
      </c>
      <c r="G130" s="189">
        <v>2</v>
      </c>
      <c r="H130" s="140" t="s">
        <v>454</v>
      </c>
      <c r="I130" s="139" t="s">
        <v>188</v>
      </c>
      <c r="J130" s="177">
        <v>3</v>
      </c>
      <c r="K130" s="114" t="s">
        <v>639</v>
      </c>
      <c r="L130" s="111" t="s">
        <v>640</v>
      </c>
      <c r="M130" s="150">
        <v>3</v>
      </c>
      <c r="N130" s="103" t="s">
        <v>880</v>
      </c>
      <c r="O130" s="102" t="s">
        <v>881</v>
      </c>
      <c r="R130" s="30">
        <f>COUNTIF(D127:D130,"4")</f>
        <v>1</v>
      </c>
      <c r="S130" s="30">
        <f>COUNTIF(G127:G130,"4")</f>
        <v>1</v>
      </c>
      <c r="T130" s="30">
        <f>COUNTIF(J127:J130,"4")</f>
        <v>0</v>
      </c>
      <c r="U130" s="30">
        <f>COUNTIF(M127:M130,"4")</f>
        <v>0</v>
      </c>
    </row>
    <row r="131" spans="1:21" ht="9.15" customHeight="1" x14ac:dyDescent="0.25">
      <c r="B131" s="293"/>
      <c r="C131" s="294"/>
      <c r="D131" s="58"/>
      <c r="E131" s="59"/>
      <c r="F131" s="59"/>
      <c r="G131" s="58"/>
      <c r="H131" s="59"/>
      <c r="I131" s="59"/>
      <c r="J131" s="58"/>
      <c r="K131" s="64"/>
      <c r="M131" s="58"/>
      <c r="N131" s="64"/>
    </row>
    <row r="132" spans="1:21" ht="17.399999999999999" x14ac:dyDescent="0.25">
      <c r="A132" s="261"/>
      <c r="B132" s="65"/>
      <c r="C132" s="273" t="s">
        <v>151</v>
      </c>
      <c r="D132" s="273"/>
      <c r="E132" s="273"/>
      <c r="F132" s="273"/>
      <c r="G132" s="273"/>
      <c r="H132" s="273"/>
      <c r="I132" s="273"/>
      <c r="J132" s="273"/>
      <c r="K132" s="274"/>
      <c r="L132" s="61"/>
      <c r="M132" s="61"/>
      <c r="N132" s="61"/>
      <c r="O132" s="61"/>
    </row>
    <row r="133" spans="1:21" ht="30" customHeight="1" x14ac:dyDescent="0.25">
      <c r="A133" s="261"/>
      <c r="B133" s="57"/>
      <c r="C133" s="47" t="s">
        <v>152</v>
      </c>
      <c r="D133" s="77">
        <v>3</v>
      </c>
      <c r="E133" s="111" t="s">
        <v>202</v>
      </c>
      <c r="F133" s="111" t="s">
        <v>203</v>
      </c>
      <c r="G133" s="189">
        <v>3</v>
      </c>
      <c r="H133" s="139" t="s">
        <v>202</v>
      </c>
      <c r="I133" s="139" t="s">
        <v>203</v>
      </c>
      <c r="J133" s="177">
        <v>3</v>
      </c>
      <c r="K133" s="111" t="s">
        <v>641</v>
      </c>
      <c r="L133" s="111" t="s">
        <v>642</v>
      </c>
      <c r="M133" s="150">
        <v>2</v>
      </c>
      <c r="N133" s="102" t="s">
        <v>882</v>
      </c>
      <c r="O133" s="102" t="s">
        <v>883</v>
      </c>
      <c r="R133" s="30">
        <f>COUNTIF(D133:D135,"1")</f>
        <v>0</v>
      </c>
      <c r="S133" s="30">
        <f>COUNTIF(G133:G135,"1")</f>
        <v>0</v>
      </c>
      <c r="T133" s="30">
        <f>COUNTIF(J133:J135,"1")</f>
        <v>0</v>
      </c>
      <c r="U133" s="30">
        <f>COUNTIF(M133:M135,"1")</f>
        <v>0</v>
      </c>
    </row>
    <row r="134" spans="1:21" ht="30" customHeight="1" x14ac:dyDescent="0.25">
      <c r="A134" s="261"/>
      <c r="B134" s="65"/>
      <c r="C134" s="164" t="s">
        <v>153</v>
      </c>
      <c r="D134" s="165">
        <v>2</v>
      </c>
      <c r="E134" s="169" t="s">
        <v>204</v>
      </c>
      <c r="F134" s="169" t="s">
        <v>205</v>
      </c>
      <c r="G134" s="189">
        <v>2</v>
      </c>
      <c r="H134" s="139" t="s">
        <v>204</v>
      </c>
      <c r="I134" s="139" t="s">
        <v>455</v>
      </c>
      <c r="J134" s="177">
        <v>3</v>
      </c>
      <c r="K134" s="111" t="s">
        <v>643</v>
      </c>
      <c r="L134" s="111" t="s">
        <v>644</v>
      </c>
      <c r="M134" s="150">
        <v>2</v>
      </c>
      <c r="N134" s="102" t="s">
        <v>884</v>
      </c>
      <c r="O134" s="102" t="s">
        <v>885</v>
      </c>
      <c r="R134" s="30">
        <f>COUNTIF(D133:D135,"2")</f>
        <v>2</v>
      </c>
      <c r="S134" s="30">
        <f>COUNTIF(G133:G135,"2")</f>
        <v>2</v>
      </c>
      <c r="T134" s="30">
        <f>COUNTIF(J133:J135,"2")</f>
        <v>0</v>
      </c>
      <c r="U134" s="30">
        <f>COUNTIF(M133:M135,"2")</f>
        <v>2</v>
      </c>
    </row>
    <row r="135" spans="1:21" ht="30" customHeight="1" x14ac:dyDescent="0.25">
      <c r="A135" s="261"/>
      <c r="B135" s="65"/>
      <c r="C135" s="41" t="s">
        <v>154</v>
      </c>
      <c r="D135" s="77">
        <v>2</v>
      </c>
      <c r="E135" s="114" t="s">
        <v>206</v>
      </c>
      <c r="F135" s="163" t="s">
        <v>207</v>
      </c>
      <c r="G135" s="189">
        <v>2</v>
      </c>
      <c r="H135" s="140" t="s">
        <v>206</v>
      </c>
      <c r="I135" s="139" t="s">
        <v>207</v>
      </c>
      <c r="J135" s="177">
        <v>3</v>
      </c>
      <c r="K135" s="114" t="s">
        <v>645</v>
      </c>
      <c r="L135" s="111" t="s">
        <v>646</v>
      </c>
      <c r="M135" s="150">
        <v>3</v>
      </c>
      <c r="N135" s="103" t="s">
        <v>886</v>
      </c>
      <c r="O135" s="102" t="s">
        <v>885</v>
      </c>
      <c r="R135" s="30">
        <f>COUNTIF(D133:D135,"3")</f>
        <v>1</v>
      </c>
      <c r="S135" s="30">
        <f>COUNTIF(G133:G135,"3")</f>
        <v>1</v>
      </c>
      <c r="T135" s="30">
        <f>COUNTIF(J133:J135,"3")</f>
        <v>3</v>
      </c>
      <c r="U135" s="30">
        <f>COUNTIF(M133:M135,"3")</f>
        <v>1</v>
      </c>
    </row>
    <row r="136" spans="1:21" ht="9.15" customHeight="1" x14ac:dyDescent="0.25">
      <c r="B136" s="293"/>
      <c r="C136" s="294"/>
      <c r="D136" s="58"/>
      <c r="E136" s="59"/>
      <c r="F136" s="59"/>
      <c r="G136" s="58"/>
      <c r="H136" s="59"/>
      <c r="I136" s="59"/>
      <c r="J136" s="58"/>
      <c r="K136" s="64"/>
      <c r="M136" s="58"/>
      <c r="N136" s="64"/>
      <c r="R136" s="30">
        <f>COUNTIF(D133:D135,"4")</f>
        <v>0</v>
      </c>
      <c r="S136" s="30">
        <f>COUNTIF(G133:G135,"4")</f>
        <v>0</v>
      </c>
      <c r="T136" s="30">
        <f>COUNTIF(J133:J135,"4")</f>
        <v>0</v>
      </c>
    </row>
    <row r="137" spans="1:21" ht="17.399999999999999" x14ac:dyDescent="0.25">
      <c r="A137" s="261"/>
      <c r="B137" s="65"/>
      <c r="C137" s="273" t="s">
        <v>155</v>
      </c>
      <c r="D137" s="273"/>
      <c r="E137" s="273"/>
      <c r="F137" s="273"/>
      <c r="G137" s="273"/>
      <c r="H137" s="273"/>
      <c r="I137" s="273"/>
      <c r="J137" s="273"/>
      <c r="K137" s="274"/>
      <c r="L137" s="61"/>
      <c r="M137" s="61"/>
      <c r="N137" s="61"/>
      <c r="O137" s="61"/>
    </row>
    <row r="138" spans="1:21" ht="30" customHeight="1" x14ac:dyDescent="0.25">
      <c r="A138" s="261"/>
      <c r="B138" s="57"/>
      <c r="C138" s="47" t="s">
        <v>156</v>
      </c>
      <c r="D138" s="77">
        <v>3</v>
      </c>
      <c r="E138" s="111" t="s">
        <v>210</v>
      </c>
      <c r="F138" s="111" t="s">
        <v>211</v>
      </c>
      <c r="G138" s="189">
        <v>3</v>
      </c>
      <c r="H138" s="112" t="s">
        <v>456</v>
      </c>
      <c r="I138" s="112" t="s">
        <v>457</v>
      </c>
      <c r="J138" s="177">
        <v>3</v>
      </c>
      <c r="K138" s="111" t="s">
        <v>647</v>
      </c>
      <c r="L138" s="111" t="s">
        <v>648</v>
      </c>
      <c r="M138" s="150">
        <v>2</v>
      </c>
      <c r="N138" s="117" t="s">
        <v>860</v>
      </c>
      <c r="O138" s="117" t="s">
        <v>861</v>
      </c>
      <c r="P138" s="121"/>
      <c r="Q138" s="121"/>
      <c r="R138" s="30">
        <f>COUNTIF(D138:D140,"1")</f>
        <v>0</v>
      </c>
      <c r="S138" s="30">
        <f>COUNTIF(G138:G140,"1")</f>
        <v>0</v>
      </c>
      <c r="T138" s="30">
        <f>COUNTIF(J138:J140,"1")</f>
        <v>0</v>
      </c>
      <c r="U138" s="30">
        <f>COUNTIF(M138:M140,"1")</f>
        <v>0</v>
      </c>
    </row>
    <row r="139" spans="1:21" ht="30" customHeight="1" x14ac:dyDescent="0.25">
      <c r="A139" s="261"/>
      <c r="B139" s="65"/>
      <c r="C139" s="164" t="s">
        <v>157</v>
      </c>
      <c r="D139" s="165">
        <v>2</v>
      </c>
      <c r="E139" s="166" t="s">
        <v>208</v>
      </c>
      <c r="F139" s="169" t="s">
        <v>212</v>
      </c>
      <c r="G139" s="189">
        <v>2</v>
      </c>
      <c r="H139" s="113" t="s">
        <v>458</v>
      </c>
      <c r="I139" s="112" t="s">
        <v>212</v>
      </c>
      <c r="J139" s="177">
        <v>3</v>
      </c>
      <c r="K139" s="114" t="s">
        <v>649</v>
      </c>
      <c r="L139" s="111" t="s">
        <v>650</v>
      </c>
      <c r="M139" s="150">
        <v>2</v>
      </c>
      <c r="N139" s="118" t="s">
        <v>862</v>
      </c>
      <c r="O139" s="102" t="s">
        <v>863</v>
      </c>
      <c r="P139" s="121"/>
      <c r="Q139" s="121"/>
      <c r="R139" s="30">
        <f>COUNTIF(D138:D140,"2")</f>
        <v>2</v>
      </c>
      <c r="S139" s="30">
        <f>COUNTIF(G138:G140,"2")</f>
        <v>2</v>
      </c>
      <c r="T139" s="30">
        <f>COUNTIF(J138:J140,"2")</f>
        <v>0</v>
      </c>
      <c r="U139" s="30">
        <f>COUNTIF(M138:M140,"2")</f>
        <v>2</v>
      </c>
    </row>
    <row r="140" spans="1:21" ht="30" customHeight="1" x14ac:dyDescent="0.25">
      <c r="A140" s="261"/>
      <c r="B140" s="65"/>
      <c r="C140" s="41" t="s">
        <v>158</v>
      </c>
      <c r="D140" s="77">
        <v>2</v>
      </c>
      <c r="E140" s="114" t="s">
        <v>209</v>
      </c>
      <c r="F140" s="111" t="s">
        <v>213</v>
      </c>
      <c r="G140" s="189">
        <v>2</v>
      </c>
      <c r="H140" s="113" t="s">
        <v>459</v>
      </c>
      <c r="I140" s="112" t="s">
        <v>213</v>
      </c>
      <c r="J140" s="177">
        <v>3</v>
      </c>
      <c r="K140" s="114" t="s">
        <v>651</v>
      </c>
      <c r="L140" s="111" t="s">
        <v>652</v>
      </c>
      <c r="M140" s="150">
        <v>3</v>
      </c>
      <c r="N140" s="103" t="s">
        <v>864</v>
      </c>
      <c r="O140" s="102" t="s">
        <v>865</v>
      </c>
      <c r="P140" s="121"/>
      <c r="Q140" s="121"/>
      <c r="R140" s="30">
        <f>COUNTIF(D138:D140,"3")</f>
        <v>1</v>
      </c>
      <c r="S140" s="30">
        <f>COUNTIF(G138:G140,"3")</f>
        <v>1</v>
      </c>
      <c r="T140" s="30">
        <f>COUNTIF(J138:J140,"3")</f>
        <v>3</v>
      </c>
      <c r="U140" s="30">
        <f>COUNTIF(M138:M140,"3")</f>
        <v>1</v>
      </c>
    </row>
    <row r="141" spans="1:21" ht="14.1" customHeight="1" x14ac:dyDescent="0.25">
      <c r="R141" s="30">
        <f>COUNTIF(D138:D140,"4")</f>
        <v>0</v>
      </c>
      <c r="S141" s="30">
        <f>COUNTIF(G138:G140,"4")</f>
        <v>0</v>
      </c>
      <c r="T141" s="30">
        <f>COUNTIF(J138:J140,"4")</f>
        <v>0</v>
      </c>
    </row>
    <row r="65529" spans="2:6" x14ac:dyDescent="0.25">
      <c r="B65529" s="302" t="s">
        <v>34</v>
      </c>
      <c r="C65529" s="302"/>
      <c r="D65529" s="302"/>
      <c r="E65529" s="302"/>
      <c r="F65529" s="129"/>
    </row>
    <row r="65530" spans="2:6" x14ac:dyDescent="0.25">
      <c r="B65530" s="301" t="s">
        <v>35</v>
      </c>
      <c r="C65530" s="301"/>
      <c r="D65530" s="301"/>
      <c r="E65530" s="301"/>
      <c r="F65530" s="128"/>
    </row>
    <row r="65531" spans="2:6" x14ac:dyDescent="0.25">
      <c r="B65531" s="301" t="s">
        <v>36</v>
      </c>
      <c r="C65531" s="301"/>
      <c r="D65531" s="301"/>
      <c r="E65531" s="301"/>
      <c r="F65531" s="128"/>
    </row>
  </sheetData>
  <mergeCells count="92">
    <mergeCell ref="M118:O118"/>
    <mergeCell ref="M2:O2"/>
    <mergeCell ref="M3:M4"/>
    <mergeCell ref="N3:N4"/>
    <mergeCell ref="O3:O4"/>
    <mergeCell ref="M52:O52"/>
    <mergeCell ref="M81:O81"/>
    <mergeCell ref="B1:K1"/>
    <mergeCell ref="B2:C5"/>
    <mergeCell ref="B52:C53"/>
    <mergeCell ref="B81:C82"/>
    <mergeCell ref="B29:B33"/>
    <mergeCell ref="B11:K11"/>
    <mergeCell ref="G81:I81"/>
    <mergeCell ref="J81:L81"/>
    <mergeCell ref="B6:B10"/>
    <mergeCell ref="B45:K45"/>
    <mergeCell ref="E3:E4"/>
    <mergeCell ref="D3:D4"/>
    <mergeCell ref="B18:K18"/>
    <mergeCell ref="C54:K54"/>
    <mergeCell ref="D52:F52"/>
    <mergeCell ref="G52:I52"/>
    <mergeCell ref="B65531:E65531"/>
    <mergeCell ref="C137:K137"/>
    <mergeCell ref="B65530:E65530"/>
    <mergeCell ref="B60:C60"/>
    <mergeCell ref="C126:K126"/>
    <mergeCell ref="B65529:E65529"/>
    <mergeCell ref="B136:C136"/>
    <mergeCell ref="B125:C125"/>
    <mergeCell ref="B66:K66"/>
    <mergeCell ref="C132:K132"/>
    <mergeCell ref="B117:C117"/>
    <mergeCell ref="C112:K112"/>
    <mergeCell ref="B118:C119"/>
    <mergeCell ref="C96:L96"/>
    <mergeCell ref="J118:L118"/>
    <mergeCell ref="G118:I118"/>
    <mergeCell ref="D118:F118"/>
    <mergeCell ref="C67:K67"/>
    <mergeCell ref="B131:C131"/>
    <mergeCell ref="C120:K120"/>
    <mergeCell ref="B111:C111"/>
    <mergeCell ref="C100:K100"/>
    <mergeCell ref="B99:C99"/>
    <mergeCell ref="B72:K72"/>
    <mergeCell ref="C73:K73"/>
    <mergeCell ref="B80:C80"/>
    <mergeCell ref="C87:K87"/>
    <mergeCell ref="B95:C95"/>
    <mergeCell ref="C83:K83"/>
    <mergeCell ref="D81:F81"/>
    <mergeCell ref="J52:L52"/>
    <mergeCell ref="C61:K61"/>
    <mergeCell ref="K3:K4"/>
    <mergeCell ref="H3:H4"/>
    <mergeCell ref="L3:L4"/>
    <mergeCell ref="B51:K51"/>
    <mergeCell ref="B12:B17"/>
    <mergeCell ref="B19:B27"/>
    <mergeCell ref="B35:B44"/>
    <mergeCell ref="B46:B50"/>
    <mergeCell ref="B28:K28"/>
    <mergeCell ref="D35:K35"/>
    <mergeCell ref="B34:K34"/>
    <mergeCell ref="D2:F2"/>
    <mergeCell ref="G2:I2"/>
    <mergeCell ref="J2:L2"/>
    <mergeCell ref="G3:G4"/>
    <mergeCell ref="J3:J4"/>
    <mergeCell ref="F3:F4"/>
    <mergeCell ref="I3:I4"/>
    <mergeCell ref="A6:A10"/>
    <mergeCell ref="A12:A17"/>
    <mergeCell ref="A19:A27"/>
    <mergeCell ref="A29:A33"/>
    <mergeCell ref="A35:A44"/>
    <mergeCell ref="A46:A50"/>
    <mergeCell ref="A54:A59"/>
    <mergeCell ref="A61:A65"/>
    <mergeCell ref="A67:A71"/>
    <mergeCell ref="A73:A79"/>
    <mergeCell ref="A83:A86"/>
    <mergeCell ref="A87:A94"/>
    <mergeCell ref="A137:A140"/>
    <mergeCell ref="A96:A98"/>
    <mergeCell ref="A100:A110"/>
    <mergeCell ref="A112:A116"/>
    <mergeCell ref="A120:A124"/>
    <mergeCell ref="A126:A130"/>
    <mergeCell ref="A132:A135"/>
  </mergeCells>
  <phoneticPr fontId="3" type="noConversion"/>
  <conditionalFormatting sqref="D7:D10">
    <cfRule type="iconSet" priority="212">
      <iconSet iconSet="4TrafficLights">
        <cfvo type="percent" val="0"/>
        <cfvo type="num" val="1"/>
        <cfvo type="num" val="3"/>
        <cfvo type="num" val="4"/>
      </iconSet>
    </cfRule>
  </conditionalFormatting>
  <conditionalFormatting sqref="J7:J10">
    <cfRule type="iconSet" priority="209">
      <iconSet iconSet="4TrafficLights">
        <cfvo type="percent" val="0"/>
        <cfvo type="num" val="1"/>
        <cfvo type="num" val="3"/>
        <cfvo type="num" val="4"/>
      </iconSet>
    </cfRule>
  </conditionalFormatting>
  <conditionalFormatting sqref="D13:D17">
    <cfRule type="iconSet" priority="208">
      <iconSet iconSet="4TrafficLights">
        <cfvo type="percent" val="0"/>
        <cfvo type="num" val="1"/>
        <cfvo type="num" val="3"/>
        <cfvo type="num" val="4"/>
      </iconSet>
    </cfRule>
  </conditionalFormatting>
  <conditionalFormatting sqref="J13:J17">
    <cfRule type="iconSet" priority="206">
      <iconSet iconSet="4TrafficLights">
        <cfvo type="percent" val="0"/>
        <cfvo type="num" val="1"/>
        <cfvo type="num" val="3"/>
        <cfvo type="num" val="4"/>
      </iconSet>
    </cfRule>
  </conditionalFormatting>
  <conditionalFormatting sqref="Q7">
    <cfRule type="cellIs" dxfId="1" priority="203" stopIfTrue="1" operator="lessThan">
      <formula>$Q$7</formula>
    </cfRule>
  </conditionalFormatting>
  <conditionalFormatting sqref="P7:P9">
    <cfRule type="iconSet" priority="202">
      <iconSet iconSet="3Flags">
        <cfvo type="percent" val="0"/>
        <cfvo type="num" val="0"/>
        <cfvo type="num" val="1" gte="0"/>
      </iconSet>
    </cfRule>
  </conditionalFormatting>
  <conditionalFormatting sqref="D20:D27">
    <cfRule type="iconSet" priority="201">
      <iconSet iconSet="4TrafficLights">
        <cfvo type="percent" val="0"/>
        <cfvo type="num" val="1"/>
        <cfvo type="num" val="3"/>
        <cfvo type="num" val="4"/>
      </iconSet>
    </cfRule>
  </conditionalFormatting>
  <conditionalFormatting sqref="D30:D33">
    <cfRule type="iconSet" priority="196">
      <iconSet iconSet="4TrafficLights">
        <cfvo type="percent" val="0"/>
        <cfvo type="num" val="1"/>
        <cfvo type="num" val="3"/>
        <cfvo type="num" val="4"/>
      </iconSet>
    </cfRule>
  </conditionalFormatting>
  <conditionalFormatting sqref="D36:D44">
    <cfRule type="iconSet" priority="191">
      <iconSet iconSet="4TrafficLights">
        <cfvo type="percent" val="0"/>
        <cfvo type="num" val="1"/>
        <cfvo type="num" val="3"/>
        <cfvo type="num" val="4"/>
      </iconSet>
    </cfRule>
  </conditionalFormatting>
  <conditionalFormatting sqref="J36:J44">
    <cfRule type="iconSet" priority="187">
      <iconSet iconSet="4TrafficLights">
        <cfvo type="percent" val="0"/>
        <cfvo type="num" val="1"/>
        <cfvo type="num" val="3"/>
        <cfvo type="num" val="4"/>
      </iconSet>
    </cfRule>
  </conditionalFormatting>
  <conditionalFormatting sqref="D47:D50">
    <cfRule type="iconSet" priority="186">
      <iconSet iconSet="4TrafficLights">
        <cfvo type="percent" val="0"/>
        <cfvo type="num" val="1"/>
        <cfvo type="num" val="3"/>
        <cfvo type="num" val="4"/>
      </iconSet>
    </cfRule>
  </conditionalFormatting>
  <conditionalFormatting sqref="J47:J50">
    <cfRule type="iconSet" priority="182">
      <iconSet iconSet="4TrafficLights">
        <cfvo type="percent" val="0"/>
        <cfvo type="num" val="1"/>
        <cfvo type="num" val="3"/>
        <cfvo type="num" val="4"/>
      </iconSet>
    </cfRule>
  </conditionalFormatting>
  <conditionalFormatting sqref="G84:G86">
    <cfRule type="iconSet" priority="118">
      <iconSet iconSet="4TrafficLights">
        <cfvo type="percent" val="0"/>
        <cfvo type="num" val="1"/>
        <cfvo type="num" val="3"/>
        <cfvo type="num" val="4"/>
      </iconSet>
    </cfRule>
  </conditionalFormatting>
  <conditionalFormatting sqref="G88:G94">
    <cfRule type="iconSet" priority="115">
      <iconSet iconSet="4TrafficLights">
        <cfvo type="percent" val="0"/>
        <cfvo type="num" val="1"/>
        <cfvo type="num" val="3"/>
        <cfvo type="num" val="4"/>
      </iconSet>
    </cfRule>
  </conditionalFormatting>
  <conditionalFormatting sqref="G97:G98">
    <cfRule type="iconSet" priority="112">
      <iconSet iconSet="4TrafficLights">
        <cfvo type="percent" val="0"/>
        <cfvo type="num" val="1"/>
        <cfvo type="num" val="3"/>
        <cfvo type="num" val="4"/>
      </iconSet>
    </cfRule>
  </conditionalFormatting>
  <conditionalFormatting sqref="G101:G110">
    <cfRule type="iconSet" priority="109">
      <iconSet iconSet="4TrafficLights">
        <cfvo type="percent" val="0"/>
        <cfvo type="num" val="1"/>
        <cfvo type="num" val="3"/>
        <cfvo type="num" val="4"/>
      </iconSet>
    </cfRule>
  </conditionalFormatting>
  <conditionalFormatting sqref="G113:G116">
    <cfRule type="iconSet" priority="106">
      <iconSet iconSet="4TrafficLights">
        <cfvo type="percent" val="0"/>
        <cfvo type="num" val="1"/>
        <cfvo type="num" val="3"/>
        <cfvo type="num" val="4"/>
      </iconSet>
    </cfRule>
  </conditionalFormatting>
  <conditionalFormatting sqref="D121:D124">
    <cfRule type="iconSet" priority="104">
      <iconSet iconSet="4TrafficLights">
        <cfvo type="percent" val="0"/>
        <cfvo type="num" val="1"/>
        <cfvo type="num" val="3"/>
        <cfvo type="num" val="4"/>
      </iconSet>
    </cfRule>
  </conditionalFormatting>
  <conditionalFormatting sqref="D127:D130">
    <cfRule type="iconSet" priority="101">
      <iconSet iconSet="4TrafficLights">
        <cfvo type="percent" val="0"/>
        <cfvo type="num" val="1"/>
        <cfvo type="num" val="3"/>
        <cfvo type="num" val="4"/>
      </iconSet>
    </cfRule>
  </conditionalFormatting>
  <conditionalFormatting sqref="D133:D135">
    <cfRule type="iconSet" priority="98">
      <iconSet iconSet="4TrafficLights">
        <cfvo type="percent" val="0"/>
        <cfvo type="num" val="1"/>
        <cfvo type="num" val="3"/>
        <cfvo type="num" val="4"/>
      </iconSet>
    </cfRule>
  </conditionalFormatting>
  <conditionalFormatting sqref="D138:D140">
    <cfRule type="iconSet" priority="95">
      <iconSet iconSet="4TrafficLights">
        <cfvo type="percent" val="0"/>
        <cfvo type="num" val="1"/>
        <cfvo type="num" val="3"/>
        <cfvo type="num" val="4"/>
      </iconSet>
    </cfRule>
  </conditionalFormatting>
  <conditionalFormatting sqref="D133:D135">
    <cfRule type="iconSet" priority="92">
      <iconSet iconSet="4TrafficLights">
        <cfvo type="percent" val="0"/>
        <cfvo type="num" val="1"/>
        <cfvo type="num" val="3"/>
        <cfvo type="num" val="4"/>
      </iconSet>
    </cfRule>
  </conditionalFormatting>
  <conditionalFormatting sqref="M7:M10">
    <cfRule type="iconSet" priority="72">
      <iconSet iconSet="4TrafficLights">
        <cfvo type="percent" val="0"/>
        <cfvo type="num" val="1"/>
        <cfvo type="num" val="3"/>
        <cfvo type="num" val="4"/>
      </iconSet>
    </cfRule>
  </conditionalFormatting>
  <conditionalFormatting sqref="M13:M17">
    <cfRule type="iconSet" priority="71">
      <iconSet iconSet="4TrafficLights">
        <cfvo type="percent" val="0"/>
        <cfvo type="num" val="1"/>
        <cfvo type="num" val="3"/>
        <cfvo type="num" val="4"/>
      </iconSet>
    </cfRule>
  </conditionalFormatting>
  <conditionalFormatting sqref="M20:M27">
    <cfRule type="iconSet" priority="70">
      <iconSet iconSet="4TrafficLights">
        <cfvo type="percent" val="0"/>
        <cfvo type="num" val="1"/>
        <cfvo type="num" val="3"/>
        <cfvo type="num" val="4"/>
      </iconSet>
    </cfRule>
  </conditionalFormatting>
  <conditionalFormatting sqref="M30:M33">
    <cfRule type="iconSet" priority="69">
      <iconSet iconSet="4TrafficLights">
        <cfvo type="percent" val="0"/>
        <cfvo type="num" val="1"/>
        <cfvo type="num" val="3"/>
        <cfvo type="num" val="4"/>
      </iconSet>
    </cfRule>
  </conditionalFormatting>
  <conditionalFormatting sqref="M36:M44">
    <cfRule type="iconSet" priority="68">
      <iconSet iconSet="4TrafficLights">
        <cfvo type="percent" val="0"/>
        <cfvo type="num" val="1"/>
        <cfvo type="num" val="3"/>
        <cfvo type="num" val="4"/>
      </iconSet>
    </cfRule>
  </conditionalFormatting>
  <conditionalFormatting sqref="M47:M50">
    <cfRule type="iconSet" priority="67">
      <iconSet iconSet="4TrafficLights">
        <cfvo type="percent" val="0"/>
        <cfvo type="num" val="1"/>
        <cfvo type="num" val="3"/>
        <cfvo type="num" val="4"/>
      </iconSet>
    </cfRule>
  </conditionalFormatting>
  <conditionalFormatting sqref="M84:M86">
    <cfRule type="iconSet" priority="61">
      <iconSet iconSet="4TrafficLights">
        <cfvo type="percent" val="0"/>
        <cfvo type="num" val="1"/>
        <cfvo type="num" val="3"/>
        <cfvo type="num" val="4"/>
      </iconSet>
    </cfRule>
  </conditionalFormatting>
  <conditionalFormatting sqref="M88:M90">
    <cfRule type="iconSet" priority="60">
      <iconSet iconSet="4TrafficLights">
        <cfvo type="percent" val="0"/>
        <cfvo type="num" val="1"/>
        <cfvo type="num" val="3"/>
        <cfvo type="num" val="4"/>
      </iconSet>
    </cfRule>
  </conditionalFormatting>
  <conditionalFormatting sqref="M91">
    <cfRule type="iconSet" priority="59">
      <iconSet iconSet="4TrafficLights">
        <cfvo type="percent" val="0"/>
        <cfvo type="num" val="1"/>
        <cfvo type="num" val="3"/>
        <cfvo type="num" val="4"/>
      </iconSet>
    </cfRule>
  </conditionalFormatting>
  <conditionalFormatting sqref="M92">
    <cfRule type="iconSet" priority="58">
      <iconSet iconSet="4TrafficLights">
        <cfvo type="percent" val="0"/>
        <cfvo type="num" val="1"/>
        <cfvo type="num" val="3"/>
        <cfvo type="num" val="4"/>
      </iconSet>
    </cfRule>
  </conditionalFormatting>
  <conditionalFormatting sqref="M93">
    <cfRule type="iconSet" priority="57">
      <iconSet iconSet="4TrafficLights">
        <cfvo type="percent" val="0"/>
        <cfvo type="num" val="1"/>
        <cfvo type="num" val="3"/>
        <cfvo type="num" val="4"/>
      </iconSet>
    </cfRule>
  </conditionalFormatting>
  <conditionalFormatting sqref="M94">
    <cfRule type="iconSet" priority="56">
      <iconSet iconSet="4TrafficLights">
        <cfvo type="percent" val="0"/>
        <cfvo type="num" val="1"/>
        <cfvo type="num" val="3"/>
        <cfvo type="num" val="4"/>
      </iconSet>
    </cfRule>
  </conditionalFormatting>
  <conditionalFormatting sqref="M97">
    <cfRule type="iconSet" priority="55">
      <iconSet iconSet="4TrafficLights">
        <cfvo type="percent" val="0"/>
        <cfvo type="num" val="1"/>
        <cfvo type="num" val="3"/>
        <cfvo type="num" val="4"/>
      </iconSet>
    </cfRule>
  </conditionalFormatting>
  <conditionalFormatting sqref="M98">
    <cfRule type="iconSet" priority="54">
      <iconSet iconSet="4TrafficLights">
        <cfvo type="percent" val="0"/>
        <cfvo type="num" val="1"/>
        <cfvo type="num" val="3"/>
        <cfvo type="num" val="4"/>
      </iconSet>
    </cfRule>
  </conditionalFormatting>
  <conditionalFormatting sqref="M102:M110">
    <cfRule type="iconSet" priority="53">
      <iconSet iconSet="4TrafficLights">
        <cfvo type="percent" val="0"/>
        <cfvo type="num" val="1"/>
        <cfvo type="num" val="3"/>
        <cfvo type="num" val="4"/>
      </iconSet>
    </cfRule>
  </conditionalFormatting>
  <conditionalFormatting sqref="M101">
    <cfRule type="iconSet" priority="52">
      <iconSet iconSet="4TrafficLights">
        <cfvo type="percent" val="0"/>
        <cfvo type="num" val="1"/>
        <cfvo type="num" val="3"/>
        <cfvo type="num" val="4"/>
      </iconSet>
    </cfRule>
  </conditionalFormatting>
  <conditionalFormatting sqref="M113:M116">
    <cfRule type="iconSet" priority="51">
      <iconSet iconSet="4TrafficLights">
        <cfvo type="percent" val="0"/>
        <cfvo type="num" val="1"/>
        <cfvo type="num" val="3"/>
        <cfvo type="num" val="4"/>
      </iconSet>
    </cfRule>
  </conditionalFormatting>
  <conditionalFormatting sqref="M121:M123">
    <cfRule type="iconSet" priority="50">
      <iconSet iconSet="4TrafficLights">
        <cfvo type="percent" val="0"/>
        <cfvo type="num" val="1"/>
        <cfvo type="num" val="3"/>
        <cfvo type="num" val="4"/>
      </iconSet>
    </cfRule>
  </conditionalFormatting>
  <conditionalFormatting sqref="M124">
    <cfRule type="iconSet" priority="49">
      <iconSet iconSet="4TrafficLights">
        <cfvo type="percent" val="0"/>
        <cfvo type="num" val="1"/>
        <cfvo type="num" val="3"/>
        <cfvo type="num" val="4"/>
      </iconSet>
    </cfRule>
  </conditionalFormatting>
  <conditionalFormatting sqref="M127:M130">
    <cfRule type="iconSet" priority="48">
      <iconSet iconSet="4TrafficLights">
        <cfvo type="percent" val="0"/>
        <cfvo type="num" val="1"/>
        <cfvo type="num" val="3"/>
        <cfvo type="num" val="4"/>
      </iconSet>
    </cfRule>
  </conditionalFormatting>
  <conditionalFormatting sqref="M133:M135">
    <cfRule type="iconSet" priority="47">
      <iconSet iconSet="4TrafficLights">
        <cfvo type="percent" val="0"/>
        <cfvo type="num" val="1"/>
        <cfvo type="num" val="3"/>
        <cfvo type="num" val="4"/>
      </iconSet>
    </cfRule>
  </conditionalFormatting>
  <conditionalFormatting sqref="M138 M140">
    <cfRule type="iconSet" priority="46">
      <iconSet iconSet="4TrafficLights">
        <cfvo type="percent" val="0"/>
        <cfvo type="num" val="1"/>
        <cfvo type="num" val="3"/>
        <cfvo type="num" val="4"/>
      </iconSet>
    </cfRule>
  </conditionalFormatting>
  <conditionalFormatting sqref="M139">
    <cfRule type="iconSet" priority="45">
      <iconSet iconSet="4TrafficLights">
        <cfvo type="percent" val="0"/>
        <cfvo type="num" val="1"/>
        <cfvo type="num" val="3"/>
        <cfvo type="num" val="4"/>
      </iconSet>
    </cfRule>
  </conditionalFormatting>
  <conditionalFormatting sqref="D55:D59">
    <cfRule type="iconSet" priority="44">
      <iconSet iconSet="4TrafficLights">
        <cfvo type="percent" val="0"/>
        <cfvo type="num" val="1"/>
        <cfvo type="num" val="3"/>
        <cfvo type="num" val="4"/>
      </iconSet>
    </cfRule>
  </conditionalFormatting>
  <conditionalFormatting sqref="D62:D65">
    <cfRule type="iconSet" priority="43">
      <iconSet iconSet="4TrafficLights">
        <cfvo type="percent" val="0"/>
        <cfvo type="num" val="1"/>
        <cfvo type="num" val="3"/>
        <cfvo type="num" val="4"/>
      </iconSet>
    </cfRule>
  </conditionalFormatting>
  <conditionalFormatting sqref="D68:D71">
    <cfRule type="iconSet" priority="42">
      <iconSet iconSet="4TrafficLights">
        <cfvo type="percent" val="0"/>
        <cfvo type="num" val="1"/>
        <cfvo type="num" val="3"/>
        <cfvo type="num" val="4"/>
      </iconSet>
    </cfRule>
  </conditionalFormatting>
  <conditionalFormatting sqref="D74:D79">
    <cfRule type="iconSet" priority="41">
      <iconSet iconSet="4TrafficLights">
        <cfvo type="percent" val="0"/>
        <cfvo type="num" val="1"/>
        <cfvo type="num" val="3"/>
        <cfvo type="num" val="4"/>
      </iconSet>
    </cfRule>
  </conditionalFormatting>
  <conditionalFormatting sqref="D84:D86">
    <cfRule type="iconSet" priority="40">
      <iconSet iconSet="4TrafficLights">
        <cfvo type="percent" val="0"/>
        <cfvo type="num" val="1"/>
        <cfvo type="num" val="3"/>
        <cfvo type="num" val="4"/>
      </iconSet>
    </cfRule>
  </conditionalFormatting>
  <conditionalFormatting sqref="D88:D94">
    <cfRule type="iconSet" priority="39">
      <iconSet iconSet="4TrafficLights">
        <cfvo type="percent" val="0"/>
        <cfvo type="num" val="1"/>
        <cfvo type="num" val="3"/>
        <cfvo type="num" val="4"/>
      </iconSet>
    </cfRule>
  </conditionalFormatting>
  <conditionalFormatting sqref="D97:D98">
    <cfRule type="iconSet" priority="38">
      <iconSet iconSet="4TrafficLights">
        <cfvo type="percent" val="0"/>
        <cfvo type="num" val="1"/>
        <cfvo type="num" val="3"/>
        <cfvo type="num" val="4"/>
      </iconSet>
    </cfRule>
  </conditionalFormatting>
  <conditionalFormatting sqref="D101:D110">
    <cfRule type="iconSet" priority="37">
      <iconSet iconSet="4TrafficLights">
        <cfvo type="percent" val="0"/>
        <cfvo type="num" val="1"/>
        <cfvo type="num" val="3"/>
        <cfvo type="num" val="4"/>
      </iconSet>
    </cfRule>
  </conditionalFormatting>
  <conditionalFormatting sqref="D113:D116">
    <cfRule type="iconSet" priority="36">
      <iconSet iconSet="4TrafficLights">
        <cfvo type="percent" val="0"/>
        <cfvo type="num" val="1"/>
        <cfvo type="num" val="3"/>
        <cfvo type="num" val="4"/>
      </iconSet>
    </cfRule>
  </conditionalFormatting>
  <conditionalFormatting sqref="G55:G59">
    <cfRule type="iconSet" priority="35">
      <iconSet iconSet="4TrafficLights">
        <cfvo type="percent" val="0"/>
        <cfvo type="num" val="1"/>
        <cfvo type="num" val="3"/>
        <cfvo type="num" val="4"/>
      </iconSet>
    </cfRule>
  </conditionalFormatting>
  <conditionalFormatting sqref="G62:G65">
    <cfRule type="iconSet" priority="34">
      <iconSet iconSet="4TrafficLights">
        <cfvo type="percent" val="0"/>
        <cfvo type="num" val="1"/>
        <cfvo type="num" val="3"/>
        <cfvo type="num" val="4"/>
      </iconSet>
    </cfRule>
  </conditionalFormatting>
  <conditionalFormatting sqref="G68:G71">
    <cfRule type="iconSet" priority="33">
      <iconSet iconSet="4TrafficLights">
        <cfvo type="percent" val="0"/>
        <cfvo type="num" val="1"/>
        <cfvo type="num" val="3"/>
        <cfvo type="num" val="4"/>
      </iconSet>
    </cfRule>
  </conditionalFormatting>
  <conditionalFormatting sqref="G74:G79">
    <cfRule type="iconSet" priority="32">
      <iconSet iconSet="4TrafficLights">
        <cfvo type="percent" val="0"/>
        <cfvo type="num" val="1"/>
        <cfvo type="num" val="3"/>
        <cfvo type="num" val="4"/>
      </iconSet>
    </cfRule>
  </conditionalFormatting>
  <conditionalFormatting sqref="G121:G124">
    <cfRule type="iconSet" priority="31">
      <iconSet iconSet="4TrafficLights">
        <cfvo type="percent" val="0"/>
        <cfvo type="num" val="1"/>
        <cfvo type="num" val="3"/>
        <cfvo type="num" val="4"/>
      </iconSet>
    </cfRule>
  </conditionalFormatting>
  <conditionalFormatting sqref="G127:G130">
    <cfRule type="iconSet" priority="30">
      <iconSet iconSet="4TrafficLights">
        <cfvo type="percent" val="0"/>
        <cfvo type="num" val="1"/>
        <cfvo type="num" val="3"/>
        <cfvo type="num" val="4"/>
      </iconSet>
    </cfRule>
  </conditionalFormatting>
  <conditionalFormatting sqref="G133:G135">
    <cfRule type="iconSet" priority="29">
      <iconSet iconSet="4TrafficLights">
        <cfvo type="percent" val="0"/>
        <cfvo type="num" val="1"/>
        <cfvo type="num" val="3"/>
        <cfvo type="num" val="4"/>
      </iconSet>
    </cfRule>
  </conditionalFormatting>
  <conditionalFormatting sqref="G138:G140">
    <cfRule type="iconSet" priority="28">
      <iconSet iconSet="4TrafficLights">
        <cfvo type="percent" val="0"/>
        <cfvo type="num" val="1"/>
        <cfvo type="num" val="3"/>
        <cfvo type="num" val="4"/>
      </iconSet>
    </cfRule>
  </conditionalFormatting>
  <conditionalFormatting sqref="G7:G10">
    <cfRule type="iconSet" priority="27">
      <iconSet iconSet="4TrafficLights">
        <cfvo type="percent" val="0"/>
        <cfvo type="num" val="1"/>
        <cfvo type="num" val="3"/>
        <cfvo type="num" val="4"/>
      </iconSet>
    </cfRule>
  </conditionalFormatting>
  <conditionalFormatting sqref="G13:G17">
    <cfRule type="iconSet" priority="26">
      <iconSet iconSet="4TrafficLights">
        <cfvo type="percent" val="0"/>
        <cfvo type="num" val="1"/>
        <cfvo type="num" val="3"/>
        <cfvo type="num" val="4"/>
      </iconSet>
    </cfRule>
  </conditionalFormatting>
  <conditionalFormatting sqref="G20:G27">
    <cfRule type="iconSet" priority="25">
      <iconSet iconSet="4TrafficLights">
        <cfvo type="percent" val="0"/>
        <cfvo type="num" val="1"/>
        <cfvo type="num" val="3"/>
        <cfvo type="num" val="4"/>
      </iconSet>
    </cfRule>
  </conditionalFormatting>
  <conditionalFormatting sqref="G30:G33">
    <cfRule type="iconSet" priority="24">
      <iconSet iconSet="4TrafficLights">
        <cfvo type="percent" val="0"/>
        <cfvo type="num" val="1"/>
        <cfvo type="num" val="3"/>
        <cfvo type="num" val="4"/>
      </iconSet>
    </cfRule>
  </conditionalFormatting>
  <conditionalFormatting sqref="G36:G44">
    <cfRule type="iconSet" priority="23">
      <iconSet iconSet="4TrafficLights">
        <cfvo type="percent" val="0"/>
        <cfvo type="num" val="1"/>
        <cfvo type="num" val="3"/>
        <cfvo type="num" val="4"/>
      </iconSet>
    </cfRule>
  </conditionalFormatting>
  <conditionalFormatting sqref="G47:G50">
    <cfRule type="iconSet" priority="22">
      <iconSet iconSet="4TrafficLights">
        <cfvo type="percent" val="0"/>
        <cfvo type="num" val="1"/>
        <cfvo type="num" val="3"/>
        <cfvo type="num" val="4"/>
      </iconSet>
    </cfRule>
  </conditionalFormatting>
  <conditionalFormatting sqref="J30:J33">
    <cfRule type="iconSet" priority="21">
      <iconSet iconSet="4TrafficLights">
        <cfvo type="percent" val="0"/>
        <cfvo type="num" val="1"/>
        <cfvo type="num" val="3"/>
        <cfvo type="num" val="4"/>
      </iconSet>
    </cfRule>
  </conditionalFormatting>
  <conditionalFormatting sqref="J20:J27">
    <cfRule type="iconSet" priority="20">
      <iconSet iconSet="4TrafficLights">
        <cfvo type="percent" val="0"/>
        <cfvo type="num" val="1"/>
        <cfvo type="num" val="3"/>
        <cfvo type="num" val="4"/>
      </iconSet>
    </cfRule>
  </conditionalFormatting>
  <conditionalFormatting sqref="J55:J59">
    <cfRule type="iconSet" priority="19">
      <iconSet iconSet="4TrafficLights">
        <cfvo type="percent" val="0"/>
        <cfvo type="num" val="1"/>
        <cfvo type="num" val="3"/>
        <cfvo type="num" val="4"/>
      </iconSet>
    </cfRule>
  </conditionalFormatting>
  <conditionalFormatting sqref="J62:J65">
    <cfRule type="iconSet" priority="18">
      <iconSet iconSet="4TrafficLights">
        <cfvo type="percent" val="0"/>
        <cfvo type="num" val="1"/>
        <cfvo type="num" val="3"/>
        <cfvo type="num" val="4"/>
      </iconSet>
    </cfRule>
  </conditionalFormatting>
  <conditionalFormatting sqref="J68:J71">
    <cfRule type="iconSet" priority="17">
      <iconSet iconSet="4TrafficLights">
        <cfvo type="percent" val="0"/>
        <cfvo type="num" val="1"/>
        <cfvo type="num" val="3"/>
        <cfvo type="num" val="4"/>
      </iconSet>
    </cfRule>
  </conditionalFormatting>
  <conditionalFormatting sqref="J74:J79">
    <cfRule type="iconSet" priority="16">
      <iconSet iconSet="4TrafficLights">
        <cfvo type="percent" val="0"/>
        <cfvo type="num" val="1"/>
        <cfvo type="num" val="3"/>
        <cfvo type="num" val="4"/>
      </iconSet>
    </cfRule>
  </conditionalFormatting>
  <conditionalFormatting sqref="J121:J124">
    <cfRule type="iconSet" priority="15">
      <iconSet iconSet="4TrafficLights">
        <cfvo type="percent" val="0"/>
        <cfvo type="num" val="1"/>
        <cfvo type="num" val="3"/>
        <cfvo type="num" val="4"/>
      </iconSet>
    </cfRule>
  </conditionalFormatting>
  <conditionalFormatting sqref="J127:J130">
    <cfRule type="iconSet" priority="14">
      <iconSet iconSet="4TrafficLights">
        <cfvo type="percent" val="0"/>
        <cfvo type="num" val="1"/>
        <cfvo type="num" val="3"/>
        <cfvo type="num" val="4"/>
      </iconSet>
    </cfRule>
  </conditionalFormatting>
  <conditionalFormatting sqref="J133:J135">
    <cfRule type="iconSet" priority="13">
      <iconSet iconSet="4TrafficLights">
        <cfvo type="percent" val="0"/>
        <cfvo type="num" val="1"/>
        <cfvo type="num" val="3"/>
        <cfvo type="num" val="4"/>
      </iconSet>
    </cfRule>
  </conditionalFormatting>
  <conditionalFormatting sqref="J133:J135">
    <cfRule type="iconSet" priority="12">
      <iconSet iconSet="4TrafficLights">
        <cfvo type="percent" val="0"/>
        <cfvo type="num" val="1"/>
        <cfvo type="num" val="3"/>
        <cfvo type="num" val="4"/>
      </iconSet>
    </cfRule>
  </conditionalFormatting>
  <conditionalFormatting sqref="J138:J140">
    <cfRule type="iconSet" priority="11">
      <iconSet iconSet="4TrafficLights">
        <cfvo type="percent" val="0"/>
        <cfvo type="num" val="1"/>
        <cfvo type="num" val="3"/>
        <cfvo type="num" val="4"/>
      </iconSet>
    </cfRule>
  </conditionalFormatting>
  <conditionalFormatting sqref="J84:J86">
    <cfRule type="iconSet" priority="10">
      <iconSet iconSet="4TrafficLights">
        <cfvo type="percent" val="0"/>
        <cfvo type="num" val="1"/>
        <cfvo type="num" val="3"/>
        <cfvo type="num" val="4"/>
      </iconSet>
    </cfRule>
  </conditionalFormatting>
  <conditionalFormatting sqref="J88:J94">
    <cfRule type="iconSet" priority="9">
      <iconSet iconSet="4TrafficLights">
        <cfvo type="percent" val="0"/>
        <cfvo type="num" val="1"/>
        <cfvo type="num" val="3"/>
        <cfvo type="num" val="4"/>
      </iconSet>
    </cfRule>
  </conditionalFormatting>
  <conditionalFormatting sqref="J97:J98">
    <cfRule type="iconSet" priority="8">
      <iconSet iconSet="4TrafficLights">
        <cfvo type="percent" val="0"/>
        <cfvo type="num" val="1"/>
        <cfvo type="num" val="3"/>
        <cfvo type="num" val="4"/>
      </iconSet>
    </cfRule>
  </conditionalFormatting>
  <conditionalFormatting sqref="J101:J110">
    <cfRule type="iconSet" priority="7">
      <iconSet iconSet="4TrafficLights">
        <cfvo type="percent" val="0"/>
        <cfvo type="num" val="1"/>
        <cfvo type="num" val="3"/>
        <cfvo type="num" val="4"/>
      </iconSet>
    </cfRule>
  </conditionalFormatting>
  <conditionalFormatting sqref="J113:J116">
    <cfRule type="iconSet" priority="6">
      <iconSet iconSet="4TrafficLights">
        <cfvo type="percent" val="0"/>
        <cfvo type="num" val="1"/>
        <cfvo type="num" val="3"/>
        <cfvo type="num" val="4"/>
      </iconSet>
    </cfRule>
  </conditionalFormatting>
  <conditionalFormatting sqref="M55:M59">
    <cfRule type="iconSet" priority="5">
      <iconSet iconSet="4TrafficLights">
        <cfvo type="percent" val="0"/>
        <cfvo type="num" val="1"/>
        <cfvo type="num" val="3"/>
        <cfvo type="num" val="4"/>
      </iconSet>
    </cfRule>
  </conditionalFormatting>
  <conditionalFormatting sqref="M62:M65">
    <cfRule type="iconSet" priority="4">
      <iconSet iconSet="4TrafficLights">
        <cfvo type="percent" val="0"/>
        <cfvo type="num" val="1"/>
        <cfvo type="num" val="3"/>
        <cfvo type="num" val="4"/>
      </iconSet>
    </cfRule>
  </conditionalFormatting>
  <conditionalFormatting sqref="M68 M70:M71">
    <cfRule type="iconSet" priority="3">
      <iconSet iconSet="4TrafficLights">
        <cfvo type="percent" val="0"/>
        <cfvo type="num" val="1"/>
        <cfvo type="num" val="3"/>
        <cfvo type="num" val="4"/>
      </iconSet>
    </cfRule>
  </conditionalFormatting>
  <conditionalFormatting sqref="M69">
    <cfRule type="iconSet" priority="2">
      <iconSet iconSet="4TrafficLights">
        <cfvo type="percent" val="0"/>
        <cfvo type="num" val="1"/>
        <cfvo type="num" val="3"/>
        <cfvo type="num" val="4"/>
      </iconSet>
    </cfRule>
  </conditionalFormatting>
  <conditionalFormatting sqref="M74:M79">
    <cfRule type="iconSet" priority="1">
      <iconSet iconSet="4TrafficLights">
        <cfvo type="percent" val="0"/>
        <cfvo type="num" val="1"/>
        <cfvo type="num" val="3"/>
        <cfvo type="num" val="4"/>
      </iconSet>
    </cfRule>
  </conditionalFormatting>
  <dataValidations count="1">
    <dataValidation type="list" allowBlank="1" showInputMessage="1" showErrorMessage="1" sqref="J127:J130 D138:D140 J97:J98 J88:J94 J84:J86 J138:J140 D74:D79 D55:D59 D133:D135 G84:G86 D88:D94 G88:G94 D84:D86 G97:G98 D101:D110 G101:G110 G68:G71 G36:G44 G30:G33 G20:G27 G13:G17 G7:G10 G138:G140 J7:J10 D13:D17 D7:D10 J30:J33 G47:G50 D20:D27 J36:J44 D30:D33 J47:J50 D36:D44 D47:D50 G62:G65 J13:J17 D68:D71 J55:J59 D62:D65 M138:M140 G55:G59 D113:D116 J20:J27 J62:J65 J68:J71 G113:G116 G127:G130 G121:G124 D97:D98 G74:G79 D127:D130 J101:J110 D121:D124 J133:J135 G133:G135 J74:J79 J121:J124 M127:M130 M97:M98 M88:M94 M84:M86 M68:M71 M121:M124 M13:M17 M20:M27 M30:M33 M36:M44 M7:M10 J113:J116 M47:M50 M55:M59 M62:M65 M101:M110 M133:M135 M113:M116 M74:M79">
      <formula1>$Q$2:$Q$5</formula1>
    </dataValidation>
  </dataValidations>
  <hyperlinks>
    <hyperlink ref="B65531" r:id="rId1"/>
    <hyperlink ref="B65530"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497"/>
  <sheetViews>
    <sheetView showGridLines="0" topLeftCell="A36" zoomScale="70" zoomScaleNormal="70" workbookViewId="0">
      <selection activeCell="B46" sqref="B46:U46"/>
    </sheetView>
  </sheetViews>
  <sheetFormatPr baseColWidth="10" defaultColWidth="11.44140625" defaultRowHeight="16.2" x14ac:dyDescent="0.3"/>
  <cols>
    <col min="1" max="1" width="1.44140625" style="1" customWidth="1"/>
    <col min="2" max="2" width="34.5546875" style="1" customWidth="1"/>
    <col min="3" max="6" width="7.5546875" style="1" customWidth="1"/>
    <col min="7" max="7" width="1.5546875" style="1" customWidth="1"/>
    <col min="8" max="11" width="7.5546875" style="1" customWidth="1"/>
    <col min="12" max="12" width="1.5546875" style="1" customWidth="1"/>
    <col min="13" max="16" width="7.5546875" style="1" customWidth="1"/>
    <col min="17" max="17" width="2.88671875" style="1" customWidth="1"/>
    <col min="18" max="21" width="7.5546875" style="1" customWidth="1"/>
    <col min="22" max="27" width="11.44140625" style="1"/>
    <col min="28" max="28" width="2" style="1" customWidth="1"/>
    <col min="29" max="33" width="11.44140625" style="1"/>
    <col min="34" max="34" width="1.88671875" style="1" customWidth="1"/>
    <col min="35" max="16384" width="11.44140625" style="1"/>
  </cols>
  <sheetData>
    <row r="1" spans="2:45" ht="6" customHeight="1" x14ac:dyDescent="0.3"/>
    <row r="2" spans="2:45" ht="22.65" customHeight="1" x14ac:dyDescent="0.3">
      <c r="B2" s="338" t="s">
        <v>162</v>
      </c>
      <c r="C2" s="332" t="s">
        <v>182</v>
      </c>
      <c r="D2" s="332"/>
      <c r="E2" s="332"/>
      <c r="F2" s="332"/>
      <c r="G2" s="2"/>
      <c r="H2" s="341" t="s">
        <v>183</v>
      </c>
      <c r="I2" s="341"/>
      <c r="J2" s="341"/>
      <c r="K2" s="341"/>
      <c r="L2" s="3"/>
      <c r="M2" s="340" t="s">
        <v>184</v>
      </c>
      <c r="N2" s="340"/>
      <c r="O2" s="340"/>
      <c r="P2" s="340"/>
      <c r="Q2" s="108"/>
      <c r="R2" s="342" t="s">
        <v>185</v>
      </c>
      <c r="S2" s="342"/>
      <c r="T2" s="342"/>
      <c r="U2" s="342"/>
      <c r="V2" s="329"/>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35">
      <c r="B3" s="339"/>
      <c r="C3" s="4">
        <v>1</v>
      </c>
      <c r="D3" s="4">
        <v>2</v>
      </c>
      <c r="E3" s="5">
        <v>3</v>
      </c>
      <c r="F3" s="6">
        <v>4</v>
      </c>
      <c r="G3" s="336"/>
      <c r="H3" s="4">
        <v>1</v>
      </c>
      <c r="I3" s="4">
        <v>2</v>
      </c>
      <c r="J3" s="5">
        <v>3</v>
      </c>
      <c r="K3" s="6">
        <v>4</v>
      </c>
      <c r="L3" s="330"/>
      <c r="M3" s="4">
        <v>1</v>
      </c>
      <c r="N3" s="4">
        <v>2</v>
      </c>
      <c r="O3" s="5">
        <v>3</v>
      </c>
      <c r="P3" s="6">
        <v>4</v>
      </c>
      <c r="Q3" s="109"/>
      <c r="R3" s="4">
        <v>1</v>
      </c>
      <c r="S3" s="4">
        <v>2</v>
      </c>
      <c r="T3" s="5">
        <v>3</v>
      </c>
      <c r="U3" s="6">
        <v>4</v>
      </c>
      <c r="V3" s="329"/>
      <c r="W3" s="17"/>
      <c r="X3" s="17"/>
      <c r="Y3" s="17"/>
      <c r="Z3" s="17"/>
      <c r="AA3" s="17"/>
      <c r="AB3" s="17"/>
      <c r="AC3" s="17"/>
      <c r="AD3" s="17"/>
      <c r="AE3" s="17"/>
      <c r="AF3" s="17"/>
      <c r="AG3" s="17"/>
      <c r="AH3" s="17"/>
      <c r="AI3" s="17"/>
      <c r="AJ3" s="17"/>
      <c r="AK3" s="17"/>
      <c r="AL3" s="17"/>
      <c r="AM3" s="17"/>
      <c r="AN3" s="17"/>
      <c r="AO3" s="17"/>
      <c r="AP3" s="17"/>
      <c r="AQ3" s="17"/>
      <c r="AR3" s="17"/>
      <c r="AS3" s="17"/>
    </row>
    <row r="4" spans="2:45" ht="38.25" customHeight="1" thickTop="1" thickBot="1" x14ac:dyDescent="0.35">
      <c r="B4" s="86" t="s">
        <v>163</v>
      </c>
      <c r="C4" s="84">
        <f>Autoevaluación!R55/SUM(Autoevaluación!R55:R58)</f>
        <v>0</v>
      </c>
      <c r="D4" s="8">
        <f>Autoevaluación!R56/SUM(Autoevaluación!R55:R58)</f>
        <v>0.6</v>
      </c>
      <c r="E4" s="8">
        <f>Autoevaluación!R57/SUM(Autoevaluación!R55:R58)</f>
        <v>0.4</v>
      </c>
      <c r="F4" s="8">
        <f>Autoevaluación!R58/SUM(Autoevaluación!R55:R58)</f>
        <v>0</v>
      </c>
      <c r="G4" s="337"/>
      <c r="H4" s="8">
        <f>Autoevaluación!S55/SUM(Autoevaluación!S55:S59)</f>
        <v>0</v>
      </c>
      <c r="I4" s="8">
        <f>Autoevaluación!S56/SUM(Autoevaluación!S55:S58)</f>
        <v>0.2</v>
      </c>
      <c r="J4" s="8">
        <f>Autoevaluación!S57/SUM(Autoevaluación!S55:S58)</f>
        <v>0.8</v>
      </c>
      <c r="K4" s="8">
        <f>Autoevaluación!S58/SUM(Autoevaluación!S55:S58)</f>
        <v>0</v>
      </c>
      <c r="L4" s="331"/>
      <c r="M4" s="8">
        <f>Autoevaluación!T55/SUM(Autoevaluación!T55:T58)</f>
        <v>0</v>
      </c>
      <c r="N4" s="8">
        <f>Autoevaluación!T56/SUM(Autoevaluación!T55:T58)</f>
        <v>0.2</v>
      </c>
      <c r="O4" s="8">
        <f>Autoevaluación!T57/SUM(Autoevaluación!T55:T58)</f>
        <v>0.8</v>
      </c>
      <c r="P4" s="8">
        <f>Autoevaluación!T58/SUM(Autoevaluación!T55:T58)</f>
        <v>0</v>
      </c>
      <c r="Q4" s="104"/>
      <c r="R4" s="8">
        <f>Autoevaluación!U55/SUM(Autoevaluación!U55:U58)</f>
        <v>0</v>
      </c>
      <c r="S4" s="8">
        <f>Autoevaluación!U56/SUM(Autoevaluación!U55:U58)</f>
        <v>0</v>
      </c>
      <c r="T4" s="8">
        <f>Autoevaluación!U57/SUM(Autoevaluación!U55:U58)</f>
        <v>1</v>
      </c>
      <c r="U4" s="8">
        <f>Autoevaluación!U58/SUM(Autoevaluación!U55:U58)</f>
        <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25" customHeight="1" thickTop="1" thickBot="1" x14ac:dyDescent="0.35">
      <c r="B5" s="86" t="s">
        <v>164</v>
      </c>
      <c r="C5" s="84">
        <f>Autoevaluación!R62/SUM(Autoevaluación!R62:R65)</f>
        <v>0</v>
      </c>
      <c r="D5" s="8">
        <f>Autoevaluación!R63/SUM(Autoevaluación!R62:R65)</f>
        <v>0.25</v>
      </c>
      <c r="E5" s="8">
        <f>Autoevaluación!R64/SUM(Autoevaluación!R62:R65)</f>
        <v>0.75</v>
      </c>
      <c r="F5" s="8">
        <f>Autoevaluación!R65/SUM(Autoevaluación!R62:R65)</f>
        <v>0</v>
      </c>
      <c r="G5" s="337"/>
      <c r="H5" s="8">
        <f>Autoevaluación!S62/SUM(Autoevaluación!S62:S65)</f>
        <v>0</v>
      </c>
      <c r="I5" s="8">
        <f>Autoevaluación!S63/SUM(Autoevaluación!S62:S65)</f>
        <v>0</v>
      </c>
      <c r="J5" s="8">
        <f>Autoevaluación!S64/SUM(Autoevaluación!S62:S65)</f>
        <v>1</v>
      </c>
      <c r="K5" s="8">
        <f>Autoevaluación!S65/SUM(Autoevaluación!S62:S65)</f>
        <v>0</v>
      </c>
      <c r="L5" s="331"/>
      <c r="M5" s="8">
        <f>Autoevaluación!T62/SUM(Autoevaluación!T62:T65)</f>
        <v>0</v>
      </c>
      <c r="N5" s="8">
        <f>Autoevaluación!T63/SUM(Autoevaluación!T62:T65)</f>
        <v>0</v>
      </c>
      <c r="O5" s="8">
        <f>Autoevaluación!T64/SUM(Autoevaluación!T62:T65)</f>
        <v>1</v>
      </c>
      <c r="P5" s="8">
        <f>Autoevaluación!T65/SUM(Autoevaluación!T62:T65)</f>
        <v>0</v>
      </c>
      <c r="Q5" s="104"/>
      <c r="R5" s="8">
        <f>Autoevaluación!U62/SUM(Autoevaluación!U62:U65)</f>
        <v>0</v>
      </c>
      <c r="S5" s="8">
        <f>Autoevaluación!U63/SUM(Autoevaluación!U62:U65)</f>
        <v>0</v>
      </c>
      <c r="T5" s="8">
        <f>Autoevaluación!U64/SUM(Autoevaluación!U62:U65)</f>
        <v>1</v>
      </c>
      <c r="U5" s="8">
        <f>Autoevaluación!U65/SUM(Autoevaluación!U62:U65)</f>
        <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25" customHeight="1" thickTop="1" thickBot="1" x14ac:dyDescent="0.35">
      <c r="B6" s="86" t="s">
        <v>165</v>
      </c>
      <c r="C6" s="84">
        <f>Autoevaluación!R68/SUM(Autoevaluación!R68:R71)</f>
        <v>0</v>
      </c>
      <c r="D6" s="8">
        <f>Autoevaluación!R69/SUM(Autoevaluación!R68:R71)</f>
        <v>0.5</v>
      </c>
      <c r="E6" s="8">
        <f>Autoevaluación!R70/SUM(Autoevaluación!R68:R71)</f>
        <v>0.5</v>
      </c>
      <c r="F6" s="8">
        <f>Autoevaluación!R71/SUM(Autoevaluación!R68:R71)</f>
        <v>0</v>
      </c>
      <c r="G6" s="337"/>
      <c r="H6" s="8">
        <f>Autoevaluación!S68/SUM(Autoevaluación!S68:S71)</f>
        <v>0</v>
      </c>
      <c r="I6" s="8">
        <f>Autoevaluación!S69/SUM(Autoevaluación!S68:S71)</f>
        <v>0.5</v>
      </c>
      <c r="J6" s="8">
        <f>Autoevaluación!S70/SUM(Autoevaluación!S68:S71)</f>
        <v>0.5</v>
      </c>
      <c r="K6" s="8">
        <f>Autoevaluación!S71/SUM(Autoevaluación!S68:S71)</f>
        <v>0</v>
      </c>
      <c r="L6" s="331"/>
      <c r="M6" s="8">
        <f>Autoevaluación!T68/SUM(Autoevaluación!T68:T71)</f>
        <v>0</v>
      </c>
      <c r="N6" s="8">
        <f>Autoevaluación!T69/SUM(Autoevaluación!T68:T71)</f>
        <v>0.25</v>
      </c>
      <c r="O6" s="8">
        <f>Autoevaluación!T70/SUM(Autoevaluación!T68:T71)</f>
        <v>0.75</v>
      </c>
      <c r="P6" s="8">
        <f>Autoevaluación!T71/SUM(Autoevaluación!T68:T71)</f>
        <v>0</v>
      </c>
      <c r="Q6" s="104"/>
      <c r="R6" s="8">
        <f>Autoevaluación!U68/SUM(Autoevaluación!U68:U71)</f>
        <v>0</v>
      </c>
      <c r="S6" s="8">
        <f>Autoevaluación!U69/SUM(Autoevaluación!U68:U71)</f>
        <v>0</v>
      </c>
      <c r="T6" s="8">
        <f>Autoevaluación!U70/SUM(Autoevaluación!U68:U71)</f>
        <v>0.75</v>
      </c>
      <c r="U6" s="8">
        <f>Autoevaluación!U71/SUM(Autoevaluación!U68:U71)</f>
        <v>0.25</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25" customHeight="1" thickTop="1" thickBot="1" x14ac:dyDescent="0.35">
      <c r="B7" s="86" t="s">
        <v>166</v>
      </c>
      <c r="C7" s="84">
        <f>Autoevaluación!R74/SUM(Autoevaluación!R74:R77)</f>
        <v>0</v>
      </c>
      <c r="D7" s="8">
        <f>Autoevaluación!R75/SUM(Autoevaluación!R74:R77)</f>
        <v>0.5</v>
      </c>
      <c r="E7" s="8">
        <f>Autoevaluación!R76/SUM(Autoevaluación!R74:R77)</f>
        <v>0.5</v>
      </c>
      <c r="F7" s="8">
        <f>Autoevaluación!R77/SUM(Autoevaluación!R74:R77)</f>
        <v>0</v>
      </c>
      <c r="G7" s="337"/>
      <c r="H7" s="8">
        <f>Autoevaluación!S74/SUM(Autoevaluación!S74:S77)</f>
        <v>0</v>
      </c>
      <c r="I7" s="8">
        <f>Autoevaluación!S75/SUM(Autoevaluación!S74:S77)</f>
        <v>0.33333333333333331</v>
      </c>
      <c r="J7" s="8">
        <f>Autoevaluación!S76/SUM(Autoevaluación!S74:S77)</f>
        <v>0.66666666666666663</v>
      </c>
      <c r="K7" s="8">
        <f>Autoevaluación!S77/SUM(Autoevaluación!S74:S77)</f>
        <v>0</v>
      </c>
      <c r="L7" s="331"/>
      <c r="M7" s="8">
        <f>Autoevaluación!T74/SUM(Autoevaluación!T74:T77)</f>
        <v>0</v>
      </c>
      <c r="N7" s="8">
        <f>Autoevaluación!T75/SUM(Autoevaluación!T74:T77)</f>
        <v>0.5</v>
      </c>
      <c r="O7" s="8">
        <f>Autoevaluación!T76/SUM(Autoevaluación!T74:T77)</f>
        <v>0.5</v>
      </c>
      <c r="P7" s="8">
        <f>Autoevaluación!T77/SUM(Autoevaluación!T74:T77)</f>
        <v>0</v>
      </c>
      <c r="Q7" s="104"/>
      <c r="R7" s="8">
        <f>Autoevaluación!U74/SUM(Autoevaluación!U74:U77)</f>
        <v>0</v>
      </c>
      <c r="S7" s="8">
        <f>Autoevaluación!U75/SUM(Autoevaluación!U74:U77)</f>
        <v>0.16666666666666666</v>
      </c>
      <c r="T7" s="8">
        <f>Autoevaluación!U76/SUM(Autoevaluación!U74:U77)</f>
        <v>0.66666666666666663</v>
      </c>
      <c r="U7" s="8">
        <f>Autoevaluación!U77/SUM(Autoevaluación!U74:U77)</f>
        <v>0.16666666666666666</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25" customHeight="1" thickTop="1" x14ac:dyDescent="0.3">
      <c r="B8" s="87"/>
      <c r="C8" s="8"/>
      <c r="D8" s="8"/>
      <c r="E8" s="8"/>
      <c r="F8" s="8"/>
      <c r="G8" s="337"/>
      <c r="H8" s="8"/>
      <c r="I8" s="8"/>
      <c r="J8" s="8"/>
      <c r="K8" s="8"/>
      <c r="L8" s="331"/>
      <c r="M8" s="8"/>
      <c r="N8" s="8"/>
      <c r="O8" s="8"/>
      <c r="P8" s="8"/>
      <c r="Q8" s="104"/>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25" customHeight="1" x14ac:dyDescent="0.3">
      <c r="B9" s="7"/>
      <c r="C9" s="8"/>
      <c r="D9" s="8"/>
      <c r="E9" s="8"/>
      <c r="F9" s="8"/>
      <c r="G9" s="337"/>
      <c r="H9" s="8"/>
      <c r="I9" s="8"/>
      <c r="J9" s="8"/>
      <c r="K9" s="8"/>
      <c r="L9" s="331"/>
      <c r="M9" s="8"/>
      <c r="N9" s="8"/>
      <c r="O9" s="8"/>
      <c r="P9" s="8"/>
      <c r="Q9" s="104"/>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25" customHeight="1" x14ac:dyDescent="0.3">
      <c r="B10" s="16" t="s">
        <v>167</v>
      </c>
      <c r="C10" s="13">
        <f>AVERAGE(C4:C9)</f>
        <v>0</v>
      </c>
      <c r="D10" s="13">
        <f>AVERAGE(D4:D9)</f>
        <v>0.46250000000000002</v>
      </c>
      <c r="E10" s="13">
        <f>AVERAGE(E4:E9)</f>
        <v>0.53749999999999998</v>
      </c>
      <c r="F10" s="13">
        <f>AVERAGE(F4:F9)</f>
        <v>0</v>
      </c>
      <c r="G10" s="10"/>
      <c r="H10" s="13">
        <f>AVERAGE(H4:H9)</f>
        <v>0</v>
      </c>
      <c r="I10" s="13">
        <f>AVERAGE(I4:I9)</f>
        <v>0.2583333333333333</v>
      </c>
      <c r="J10" s="13">
        <f>AVERAGE(J4:J9)</f>
        <v>0.74166666666666659</v>
      </c>
      <c r="K10" s="13">
        <f>AVERAGE(K4:K9)</f>
        <v>0</v>
      </c>
      <c r="L10" s="10"/>
      <c r="M10" s="13">
        <f>AVERAGE(M4:M9)</f>
        <v>0</v>
      </c>
      <c r="N10" s="13">
        <f>AVERAGE(N4:N9)</f>
        <v>0.23749999999999999</v>
      </c>
      <c r="O10" s="13">
        <f>AVERAGE(O4:O9)</f>
        <v>0.76249999999999996</v>
      </c>
      <c r="P10" s="13">
        <f>AVERAGE(P4:P9)</f>
        <v>0</v>
      </c>
      <c r="Q10" s="105"/>
      <c r="R10" s="13">
        <f>AVERAGE(R4:R9)</f>
        <v>0</v>
      </c>
      <c r="S10" s="13">
        <f>AVERAGE(S4:S9)</f>
        <v>4.1666666666666664E-2</v>
      </c>
      <c r="T10" s="13">
        <f>AVERAGE(T4:T9)</f>
        <v>0.85416666666666663</v>
      </c>
      <c r="U10" s="13">
        <f>AVERAGE(U4:U9)</f>
        <v>0.10416666666666666</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3">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2.2" customHeight="1" x14ac:dyDescent="0.3">
      <c r="B12" s="332" t="s">
        <v>182</v>
      </c>
      <c r="C12" s="332"/>
      <c r="D12" s="332"/>
      <c r="E12" s="332"/>
      <c r="F12" s="332"/>
      <c r="G12" s="332"/>
      <c r="H12" s="332"/>
      <c r="I12" s="332"/>
      <c r="J12" s="332"/>
      <c r="K12" s="332"/>
      <c r="L12" s="332"/>
      <c r="M12" s="332"/>
      <c r="N12" s="332"/>
      <c r="O12" s="332"/>
      <c r="P12" s="332"/>
      <c r="Q12" s="332"/>
      <c r="R12" s="332"/>
      <c r="S12" s="332"/>
      <c r="T12" s="332"/>
      <c r="U12" s="332"/>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 customHeight="1" x14ac:dyDescent="0.3">
      <c r="B13" s="343" t="s">
        <v>160</v>
      </c>
      <c r="C13" s="343"/>
      <c r="D13" s="343"/>
      <c r="E13" s="343"/>
      <c r="F13" s="343"/>
      <c r="G13" s="343"/>
      <c r="H13" s="343"/>
      <c r="I13" s="343"/>
      <c r="J13" s="343"/>
      <c r="K13" s="343"/>
      <c r="L13" s="343"/>
      <c r="M13" s="343"/>
      <c r="N13" s="343"/>
      <c r="O13" s="343"/>
      <c r="P13" s="343"/>
      <c r="Q13" s="343"/>
      <c r="R13" s="343"/>
      <c r="S13" s="343"/>
      <c r="T13" s="343"/>
      <c r="U13" s="343"/>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3">
      <c r="B14" s="333"/>
      <c r="C14" s="333"/>
      <c r="D14" s="333"/>
      <c r="E14" s="333"/>
      <c r="F14" s="333"/>
      <c r="G14" s="333"/>
      <c r="H14" s="333"/>
      <c r="I14" s="333"/>
      <c r="J14" s="333"/>
      <c r="K14" s="333"/>
      <c r="L14" s="333"/>
      <c r="M14" s="333"/>
      <c r="N14" s="333"/>
      <c r="O14" s="333"/>
      <c r="P14" s="333"/>
      <c r="Q14" s="333"/>
      <c r="R14" s="333"/>
      <c r="S14" s="333"/>
      <c r="T14" s="333"/>
      <c r="U14" s="333"/>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3">
      <c r="B15" s="335"/>
      <c r="C15" s="333"/>
      <c r="D15" s="333"/>
      <c r="E15" s="333"/>
      <c r="F15" s="333"/>
      <c r="G15" s="333"/>
      <c r="H15" s="333"/>
      <c r="I15" s="333"/>
      <c r="J15" s="333"/>
      <c r="K15" s="333"/>
      <c r="L15" s="333"/>
      <c r="M15" s="333"/>
      <c r="N15" s="333"/>
      <c r="O15" s="333"/>
      <c r="P15" s="333"/>
      <c r="Q15" s="333"/>
      <c r="R15" s="333"/>
      <c r="S15" s="333"/>
      <c r="T15" s="333"/>
      <c r="U15" s="333"/>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 customHeight="1" x14ac:dyDescent="0.3">
      <c r="B16" s="334" t="s">
        <v>161</v>
      </c>
      <c r="C16" s="334"/>
      <c r="D16" s="334"/>
      <c r="E16" s="334"/>
      <c r="F16" s="334"/>
      <c r="G16" s="334"/>
      <c r="H16" s="334"/>
      <c r="I16" s="334"/>
      <c r="J16" s="334"/>
      <c r="K16" s="334"/>
      <c r="L16" s="334"/>
      <c r="M16" s="334"/>
      <c r="N16" s="334"/>
      <c r="O16" s="334"/>
      <c r="P16" s="334"/>
      <c r="Q16" s="334"/>
      <c r="R16" s="334"/>
      <c r="S16" s="334"/>
      <c r="T16" s="334"/>
      <c r="U16" s="334"/>
    </row>
    <row r="17" spans="2:21" ht="60" customHeight="1" x14ac:dyDescent="0.3">
      <c r="B17" s="333"/>
      <c r="C17" s="333"/>
      <c r="D17" s="333"/>
      <c r="E17" s="333"/>
      <c r="F17" s="333"/>
      <c r="G17" s="333"/>
      <c r="H17" s="333"/>
      <c r="I17" s="333"/>
      <c r="J17" s="333"/>
      <c r="K17" s="333"/>
      <c r="L17" s="333"/>
      <c r="M17" s="333"/>
      <c r="N17" s="333"/>
      <c r="O17" s="333"/>
      <c r="P17" s="333"/>
      <c r="Q17" s="333"/>
      <c r="R17" s="333"/>
      <c r="S17" s="333"/>
      <c r="T17" s="333"/>
      <c r="U17" s="333"/>
    </row>
    <row r="18" spans="2:21" ht="60" customHeight="1" x14ac:dyDescent="0.3">
      <c r="B18" s="333"/>
      <c r="C18" s="333"/>
      <c r="D18" s="333"/>
      <c r="E18" s="333"/>
      <c r="F18" s="333"/>
      <c r="G18" s="333"/>
      <c r="H18" s="333"/>
      <c r="I18" s="333"/>
      <c r="J18" s="333"/>
      <c r="K18" s="333"/>
      <c r="L18" s="333"/>
      <c r="M18" s="333"/>
      <c r="N18" s="333"/>
      <c r="O18" s="333"/>
      <c r="P18" s="333"/>
      <c r="Q18" s="333"/>
      <c r="R18" s="333"/>
      <c r="S18" s="333"/>
      <c r="T18" s="333"/>
      <c r="U18" s="333"/>
    </row>
    <row r="19" spans="2:21" ht="60" customHeight="1" x14ac:dyDescent="0.3">
      <c r="B19" s="335"/>
      <c r="C19" s="333"/>
      <c r="D19" s="333"/>
      <c r="E19" s="333"/>
      <c r="F19" s="333"/>
      <c r="G19" s="333"/>
      <c r="H19" s="333"/>
      <c r="I19" s="333"/>
      <c r="J19" s="333"/>
      <c r="K19" s="333"/>
      <c r="L19" s="333"/>
      <c r="M19" s="333"/>
      <c r="N19" s="333"/>
      <c r="O19" s="333"/>
      <c r="P19" s="333"/>
      <c r="Q19" s="333"/>
      <c r="R19" s="333"/>
      <c r="S19" s="333"/>
      <c r="T19" s="333"/>
      <c r="U19" s="333"/>
    </row>
    <row r="20" spans="2:21" ht="16.649999999999999" customHeight="1" x14ac:dyDescent="0.3">
      <c r="B20" s="14"/>
      <c r="C20" s="14"/>
      <c r="D20" s="14"/>
      <c r="E20" s="14"/>
      <c r="F20" s="14"/>
      <c r="G20" s="14"/>
      <c r="H20" s="14"/>
      <c r="I20" s="14"/>
      <c r="J20" s="14"/>
      <c r="K20" s="14"/>
      <c r="L20" s="14"/>
      <c r="M20" s="14"/>
      <c r="N20" s="14"/>
      <c r="O20" s="14"/>
      <c r="P20" s="14"/>
      <c r="Q20" s="14"/>
      <c r="R20" s="14"/>
      <c r="S20" s="14"/>
      <c r="T20" s="14"/>
      <c r="U20" s="14"/>
    </row>
    <row r="21" spans="2:21" ht="22.2" customHeight="1" x14ac:dyDescent="0.3">
      <c r="B21" s="344" t="s">
        <v>183</v>
      </c>
      <c r="C21" s="344"/>
      <c r="D21" s="344"/>
      <c r="E21" s="344"/>
      <c r="F21" s="344"/>
      <c r="G21" s="344"/>
      <c r="H21" s="344"/>
      <c r="I21" s="344"/>
      <c r="J21" s="344"/>
      <c r="K21" s="344"/>
      <c r="L21" s="344"/>
      <c r="M21" s="344"/>
      <c r="N21" s="344"/>
      <c r="O21" s="344"/>
      <c r="P21" s="344"/>
      <c r="Q21" s="344"/>
      <c r="R21" s="344"/>
      <c r="S21" s="344"/>
      <c r="T21" s="344"/>
      <c r="U21" s="344"/>
    </row>
    <row r="22" spans="2:21" ht="24.9" customHeight="1" x14ac:dyDescent="0.3">
      <c r="B22" s="345" t="s">
        <v>160</v>
      </c>
      <c r="C22" s="345"/>
      <c r="D22" s="345"/>
      <c r="E22" s="345"/>
      <c r="F22" s="345"/>
      <c r="G22" s="345"/>
      <c r="H22" s="345"/>
      <c r="I22" s="345"/>
      <c r="J22" s="345"/>
      <c r="K22" s="345"/>
      <c r="L22" s="345"/>
      <c r="M22" s="345"/>
      <c r="N22" s="345"/>
      <c r="O22" s="345"/>
      <c r="P22" s="345"/>
      <c r="Q22" s="345"/>
      <c r="R22" s="345"/>
      <c r="S22" s="345"/>
      <c r="T22" s="345"/>
      <c r="U22" s="345"/>
    </row>
    <row r="23" spans="2:21" ht="60" customHeight="1" x14ac:dyDescent="0.3">
      <c r="B23" s="333" t="s">
        <v>518</v>
      </c>
      <c r="C23" s="333"/>
      <c r="D23" s="333"/>
      <c r="E23" s="333"/>
      <c r="F23" s="333"/>
      <c r="G23" s="333"/>
      <c r="H23" s="333"/>
      <c r="I23" s="333"/>
      <c r="J23" s="333"/>
      <c r="K23" s="333"/>
      <c r="L23" s="333"/>
      <c r="M23" s="333"/>
      <c r="N23" s="333"/>
      <c r="O23" s="333"/>
      <c r="P23" s="333"/>
      <c r="Q23" s="333"/>
      <c r="R23" s="333"/>
      <c r="S23" s="333"/>
      <c r="T23" s="333"/>
      <c r="U23" s="333"/>
    </row>
    <row r="24" spans="2:21" ht="60" customHeight="1" x14ac:dyDescent="0.3">
      <c r="B24" s="333" t="s">
        <v>519</v>
      </c>
      <c r="C24" s="333"/>
      <c r="D24" s="333"/>
      <c r="E24" s="333"/>
      <c r="F24" s="333"/>
      <c r="G24" s="333"/>
      <c r="H24" s="333"/>
      <c r="I24" s="333"/>
      <c r="J24" s="333"/>
      <c r="K24" s="333"/>
      <c r="L24" s="333"/>
      <c r="M24" s="333"/>
      <c r="N24" s="333"/>
      <c r="O24" s="333"/>
      <c r="P24" s="333"/>
      <c r="Q24" s="333"/>
      <c r="R24" s="333"/>
      <c r="S24" s="333"/>
      <c r="T24" s="333"/>
      <c r="U24" s="333"/>
    </row>
    <row r="25" spans="2:21" s="15" customFormat="1" ht="24.9" customHeight="1" x14ac:dyDescent="0.3">
      <c r="B25" s="334" t="s">
        <v>161</v>
      </c>
      <c r="C25" s="334"/>
      <c r="D25" s="334"/>
      <c r="E25" s="334"/>
      <c r="F25" s="334"/>
      <c r="G25" s="334"/>
      <c r="H25" s="334"/>
      <c r="I25" s="334"/>
      <c r="J25" s="334"/>
      <c r="K25" s="334"/>
      <c r="L25" s="334"/>
      <c r="M25" s="334"/>
      <c r="N25" s="334"/>
      <c r="O25" s="334"/>
      <c r="P25" s="334"/>
      <c r="Q25" s="334"/>
      <c r="R25" s="334"/>
      <c r="S25" s="334"/>
      <c r="T25" s="334"/>
      <c r="U25" s="334"/>
    </row>
    <row r="26" spans="2:21" ht="60" customHeight="1" x14ac:dyDescent="0.3">
      <c r="B26" s="333" t="s">
        <v>520</v>
      </c>
      <c r="C26" s="333"/>
      <c r="D26" s="333"/>
      <c r="E26" s="333"/>
      <c r="F26" s="333"/>
      <c r="G26" s="333"/>
      <c r="H26" s="333"/>
      <c r="I26" s="333"/>
      <c r="J26" s="333"/>
      <c r="K26" s="333"/>
      <c r="L26" s="333"/>
      <c r="M26" s="333"/>
      <c r="N26" s="333"/>
      <c r="O26" s="333"/>
      <c r="P26" s="333"/>
      <c r="Q26" s="333"/>
      <c r="R26" s="333"/>
      <c r="S26" s="333"/>
      <c r="T26" s="333"/>
      <c r="U26" s="333"/>
    </row>
    <row r="27" spans="2:21" ht="60" customHeight="1" x14ac:dyDescent="0.3">
      <c r="B27" s="333" t="s">
        <v>521</v>
      </c>
      <c r="C27" s="333"/>
      <c r="D27" s="333"/>
      <c r="E27" s="333"/>
      <c r="F27" s="333"/>
      <c r="G27" s="333"/>
      <c r="H27" s="333"/>
      <c r="I27" s="333"/>
      <c r="J27" s="333"/>
      <c r="K27" s="333"/>
      <c r="L27" s="333"/>
      <c r="M27" s="333"/>
      <c r="N27" s="333"/>
      <c r="O27" s="333"/>
      <c r="P27" s="333"/>
      <c r="Q27" s="333"/>
      <c r="R27" s="333"/>
      <c r="S27" s="333"/>
      <c r="T27" s="333"/>
      <c r="U27" s="333"/>
    </row>
    <row r="28" spans="2:21" ht="60" customHeight="1" x14ac:dyDescent="0.3">
      <c r="B28" s="333" t="s">
        <v>522</v>
      </c>
      <c r="C28" s="333"/>
      <c r="D28" s="333"/>
      <c r="E28" s="333"/>
      <c r="F28" s="333"/>
      <c r="G28" s="333"/>
      <c r="H28" s="333"/>
      <c r="I28" s="333"/>
      <c r="J28" s="333"/>
      <c r="K28" s="333"/>
      <c r="L28" s="333"/>
      <c r="M28" s="333"/>
      <c r="N28" s="333"/>
      <c r="O28" s="333"/>
      <c r="P28" s="333"/>
      <c r="Q28" s="333"/>
      <c r="R28" s="333"/>
      <c r="S28" s="333"/>
      <c r="T28" s="333"/>
      <c r="U28" s="333"/>
    </row>
    <row r="29" spans="2:21" ht="16.649999999999999" customHeight="1" x14ac:dyDescent="0.3">
      <c r="B29" s="14"/>
      <c r="C29" s="14"/>
      <c r="D29" s="14"/>
      <c r="E29" s="14"/>
      <c r="F29" s="14"/>
      <c r="G29" s="14"/>
      <c r="H29" s="14"/>
      <c r="I29" s="14"/>
      <c r="J29" s="14"/>
      <c r="K29" s="14"/>
      <c r="L29" s="14"/>
      <c r="M29" s="14"/>
      <c r="N29" s="14"/>
      <c r="O29" s="14"/>
      <c r="P29" s="14"/>
      <c r="Q29" s="14"/>
      <c r="R29" s="14"/>
      <c r="S29" s="14"/>
      <c r="T29" s="14"/>
      <c r="U29" s="14"/>
    </row>
    <row r="30" spans="2:21" ht="22.2" customHeight="1" x14ac:dyDescent="0.3">
      <c r="B30" s="346" t="s">
        <v>184</v>
      </c>
      <c r="C30" s="346"/>
      <c r="D30" s="346"/>
      <c r="E30" s="346"/>
      <c r="F30" s="346"/>
      <c r="G30" s="346"/>
      <c r="H30" s="346"/>
      <c r="I30" s="346"/>
      <c r="J30" s="346"/>
      <c r="K30" s="346"/>
      <c r="L30" s="346"/>
      <c r="M30" s="346"/>
      <c r="N30" s="346"/>
      <c r="O30" s="346"/>
      <c r="P30" s="346"/>
      <c r="Q30" s="346"/>
      <c r="R30" s="346"/>
      <c r="S30" s="346"/>
      <c r="T30" s="346"/>
      <c r="U30" s="346"/>
    </row>
    <row r="31" spans="2:21" ht="24.9" customHeight="1" x14ac:dyDescent="0.3">
      <c r="B31" s="347" t="s">
        <v>160</v>
      </c>
      <c r="C31" s="348"/>
      <c r="D31" s="348"/>
      <c r="E31" s="348"/>
      <c r="F31" s="348"/>
      <c r="G31" s="348"/>
      <c r="H31" s="348"/>
      <c r="I31" s="348"/>
      <c r="J31" s="348"/>
      <c r="K31" s="348"/>
      <c r="L31" s="348"/>
      <c r="M31" s="348"/>
      <c r="N31" s="348"/>
      <c r="O31" s="348"/>
      <c r="P31" s="348"/>
      <c r="Q31" s="348"/>
      <c r="R31" s="348"/>
      <c r="S31" s="348"/>
      <c r="T31" s="348"/>
      <c r="U31" s="348"/>
    </row>
    <row r="32" spans="2:21" ht="60" customHeight="1" x14ac:dyDescent="0.3">
      <c r="B32" s="333"/>
      <c r="C32" s="333"/>
      <c r="D32" s="333"/>
      <c r="E32" s="333"/>
      <c r="F32" s="333"/>
      <c r="G32" s="333"/>
      <c r="H32" s="333"/>
      <c r="I32" s="333"/>
      <c r="J32" s="333"/>
      <c r="K32" s="333"/>
      <c r="L32" s="333"/>
      <c r="M32" s="333"/>
      <c r="N32" s="333"/>
      <c r="O32" s="333"/>
      <c r="P32" s="333"/>
      <c r="Q32" s="333"/>
      <c r="R32" s="333"/>
      <c r="S32" s="333"/>
      <c r="T32" s="333"/>
      <c r="U32" s="333"/>
    </row>
    <row r="33" spans="2:21" ht="60" customHeight="1" x14ac:dyDescent="0.3">
      <c r="B33" s="333"/>
      <c r="C33" s="333"/>
      <c r="D33" s="333"/>
      <c r="E33" s="333"/>
      <c r="F33" s="333"/>
      <c r="G33" s="333"/>
      <c r="H33" s="333"/>
      <c r="I33" s="333"/>
      <c r="J33" s="333"/>
      <c r="K33" s="333"/>
      <c r="L33" s="333"/>
      <c r="M33" s="333"/>
      <c r="N33" s="333"/>
      <c r="O33" s="333"/>
      <c r="P33" s="333"/>
      <c r="Q33" s="333"/>
      <c r="R33" s="333"/>
      <c r="S33" s="333"/>
      <c r="T33" s="333"/>
      <c r="U33" s="333"/>
    </row>
    <row r="34" spans="2:21" s="15" customFormat="1" ht="24.9" customHeight="1" x14ac:dyDescent="0.3">
      <c r="B34" s="334" t="s">
        <v>161</v>
      </c>
      <c r="C34" s="334"/>
      <c r="D34" s="334"/>
      <c r="E34" s="334"/>
      <c r="F34" s="334"/>
      <c r="G34" s="334"/>
      <c r="H34" s="334"/>
      <c r="I34" s="334"/>
      <c r="J34" s="334"/>
      <c r="K34" s="334"/>
      <c r="L34" s="334"/>
      <c r="M34" s="334"/>
      <c r="N34" s="334"/>
      <c r="O34" s="334"/>
      <c r="P34" s="334"/>
      <c r="Q34" s="334"/>
      <c r="R34" s="334"/>
      <c r="S34" s="334"/>
      <c r="T34" s="334"/>
      <c r="U34" s="334"/>
    </row>
    <row r="35" spans="2:21" ht="60" customHeight="1" x14ac:dyDescent="0.3">
      <c r="B35" s="333"/>
      <c r="C35" s="333"/>
      <c r="D35" s="333"/>
      <c r="E35" s="333"/>
      <c r="F35" s="333"/>
      <c r="G35" s="333"/>
      <c r="H35" s="333"/>
      <c r="I35" s="333"/>
      <c r="J35" s="333"/>
      <c r="K35" s="333"/>
      <c r="L35" s="333"/>
      <c r="M35" s="333"/>
      <c r="N35" s="333"/>
      <c r="O35" s="333"/>
      <c r="P35" s="333"/>
      <c r="Q35" s="333"/>
      <c r="R35" s="333"/>
      <c r="S35" s="333"/>
      <c r="T35" s="333"/>
      <c r="U35" s="333"/>
    </row>
    <row r="36" spans="2:21" ht="60" customHeight="1" x14ac:dyDescent="0.3">
      <c r="B36" s="333"/>
      <c r="C36" s="333"/>
      <c r="D36" s="333"/>
      <c r="E36" s="333"/>
      <c r="F36" s="333"/>
      <c r="G36" s="333"/>
      <c r="H36" s="333"/>
      <c r="I36" s="333"/>
      <c r="J36" s="333"/>
      <c r="K36" s="333"/>
      <c r="L36" s="333"/>
      <c r="M36" s="333"/>
      <c r="N36" s="333"/>
      <c r="O36" s="333"/>
      <c r="P36" s="333"/>
      <c r="Q36" s="333"/>
      <c r="R36" s="333"/>
      <c r="S36" s="333"/>
      <c r="T36" s="333"/>
      <c r="U36" s="333"/>
    </row>
    <row r="37" spans="2:21" ht="60" customHeight="1" x14ac:dyDescent="0.3">
      <c r="B37" s="333"/>
      <c r="C37" s="333"/>
      <c r="D37" s="333"/>
      <c r="E37" s="333"/>
      <c r="F37" s="333"/>
      <c r="G37" s="333"/>
      <c r="H37" s="333"/>
      <c r="I37" s="333"/>
      <c r="J37" s="333"/>
      <c r="K37" s="333"/>
      <c r="L37" s="333"/>
      <c r="M37" s="333"/>
      <c r="N37" s="333"/>
      <c r="O37" s="333"/>
      <c r="P37" s="333"/>
      <c r="Q37" s="333"/>
      <c r="R37" s="333"/>
      <c r="S37" s="333"/>
      <c r="T37" s="333"/>
      <c r="U37" s="333"/>
    </row>
    <row r="39" spans="2:21" x14ac:dyDescent="0.3">
      <c r="B39" s="342" t="s">
        <v>185</v>
      </c>
      <c r="C39" s="342"/>
      <c r="D39" s="342"/>
      <c r="E39" s="342"/>
      <c r="F39" s="342"/>
      <c r="G39" s="342"/>
      <c r="H39" s="342"/>
      <c r="I39" s="342"/>
      <c r="J39" s="342"/>
      <c r="K39" s="342"/>
      <c r="L39" s="342"/>
      <c r="M39" s="342"/>
      <c r="N39" s="342"/>
      <c r="O39" s="342"/>
      <c r="P39" s="342"/>
      <c r="Q39" s="342"/>
      <c r="R39" s="342"/>
      <c r="S39" s="342"/>
      <c r="T39" s="342"/>
      <c r="U39" s="342"/>
    </row>
    <row r="40" spans="2:21" ht="19.8" x14ac:dyDescent="0.3">
      <c r="B40" s="347" t="s">
        <v>160</v>
      </c>
      <c r="C40" s="348"/>
      <c r="D40" s="348"/>
      <c r="E40" s="348"/>
      <c r="F40" s="348"/>
      <c r="G40" s="348"/>
      <c r="H40" s="348"/>
      <c r="I40" s="348"/>
      <c r="J40" s="348"/>
      <c r="K40" s="348"/>
      <c r="L40" s="348"/>
      <c r="M40" s="348"/>
      <c r="N40" s="348"/>
      <c r="O40" s="348"/>
      <c r="P40" s="348"/>
      <c r="Q40" s="348"/>
      <c r="R40" s="348"/>
      <c r="S40" s="348"/>
      <c r="T40" s="348"/>
      <c r="U40" s="348"/>
    </row>
    <row r="41" spans="2:21" ht="51.75" customHeight="1" x14ac:dyDescent="0.3">
      <c r="B41" s="369" t="s">
        <v>887</v>
      </c>
      <c r="C41" s="369"/>
      <c r="D41" s="369"/>
      <c r="E41" s="369"/>
      <c r="F41" s="369"/>
      <c r="G41" s="369"/>
      <c r="H41" s="369"/>
      <c r="I41" s="369"/>
      <c r="J41" s="369"/>
      <c r="K41" s="369"/>
      <c r="L41" s="369"/>
      <c r="M41" s="369"/>
      <c r="N41" s="369"/>
      <c r="O41" s="369"/>
      <c r="P41" s="369"/>
      <c r="Q41" s="369"/>
      <c r="R41" s="369"/>
      <c r="S41" s="369"/>
      <c r="T41" s="369"/>
      <c r="U41" s="369"/>
    </row>
    <row r="42" spans="2:21" ht="50.25" customHeight="1" x14ac:dyDescent="0.3">
      <c r="B42" s="368" t="s">
        <v>888</v>
      </c>
      <c r="C42" s="368"/>
      <c r="D42" s="368"/>
      <c r="E42" s="368"/>
      <c r="F42" s="368"/>
      <c r="G42" s="368"/>
      <c r="H42" s="368"/>
      <c r="I42" s="368"/>
      <c r="J42" s="368"/>
      <c r="K42" s="368"/>
      <c r="L42" s="368"/>
      <c r="M42" s="368"/>
      <c r="N42" s="368"/>
      <c r="O42" s="368"/>
      <c r="P42" s="368"/>
      <c r="Q42" s="368"/>
      <c r="R42" s="368"/>
      <c r="S42" s="368"/>
      <c r="T42" s="368"/>
      <c r="U42" s="368"/>
    </row>
    <row r="43" spans="2:21" ht="19.8" x14ac:dyDescent="0.3">
      <c r="B43" s="334" t="s">
        <v>161</v>
      </c>
      <c r="C43" s="334"/>
      <c r="D43" s="334"/>
      <c r="E43" s="334"/>
      <c r="F43" s="334"/>
      <c r="G43" s="334"/>
      <c r="H43" s="334"/>
      <c r="I43" s="334"/>
      <c r="J43" s="334"/>
      <c r="K43" s="334"/>
      <c r="L43" s="334"/>
      <c r="M43" s="334"/>
      <c r="N43" s="334"/>
      <c r="O43" s="334"/>
      <c r="P43" s="334"/>
      <c r="Q43" s="334"/>
      <c r="R43" s="334"/>
      <c r="S43" s="334"/>
      <c r="T43" s="334"/>
      <c r="U43" s="334"/>
    </row>
    <row r="44" spans="2:21" ht="69.75" customHeight="1" x14ac:dyDescent="0.3">
      <c r="B44" s="369" t="s">
        <v>889</v>
      </c>
      <c r="C44" s="369"/>
      <c r="D44" s="369"/>
      <c r="E44" s="369"/>
      <c r="F44" s="369"/>
      <c r="G44" s="369"/>
      <c r="H44" s="369"/>
      <c r="I44" s="369"/>
      <c r="J44" s="369"/>
      <c r="K44" s="369"/>
      <c r="L44" s="369"/>
      <c r="M44" s="369"/>
      <c r="N44" s="369"/>
      <c r="O44" s="369"/>
      <c r="P44" s="369"/>
      <c r="Q44" s="369"/>
      <c r="R44" s="369"/>
      <c r="S44" s="369"/>
      <c r="T44" s="369"/>
      <c r="U44" s="369"/>
    </row>
    <row r="45" spans="2:21" ht="60" customHeight="1" x14ac:dyDescent="0.3">
      <c r="B45" s="370" t="s">
        <v>890</v>
      </c>
      <c r="C45" s="370"/>
      <c r="D45" s="370"/>
      <c r="E45" s="370"/>
      <c r="F45" s="370"/>
      <c r="G45" s="370"/>
      <c r="H45" s="370"/>
      <c r="I45" s="370"/>
      <c r="J45" s="370"/>
      <c r="K45" s="370"/>
      <c r="L45" s="370"/>
      <c r="M45" s="370"/>
      <c r="N45" s="370"/>
      <c r="O45" s="370"/>
      <c r="P45" s="370"/>
      <c r="Q45" s="370"/>
      <c r="R45" s="370"/>
      <c r="S45" s="370"/>
      <c r="T45" s="370"/>
      <c r="U45" s="370"/>
    </row>
    <row r="46" spans="2:21" ht="59.25" customHeight="1" x14ac:dyDescent="0.3">
      <c r="B46" s="369" t="s">
        <v>891</v>
      </c>
      <c r="C46" s="369"/>
      <c r="D46" s="369"/>
      <c r="E46" s="369"/>
      <c r="F46" s="369"/>
      <c r="G46" s="369"/>
      <c r="H46" s="369"/>
      <c r="I46" s="369"/>
      <c r="J46" s="369"/>
      <c r="K46" s="369"/>
      <c r="L46" s="369"/>
      <c r="M46" s="369"/>
      <c r="N46" s="369"/>
      <c r="O46" s="369"/>
      <c r="P46" s="369"/>
      <c r="Q46" s="369"/>
      <c r="R46" s="369"/>
      <c r="S46" s="369"/>
      <c r="T46" s="369"/>
      <c r="U46" s="369"/>
    </row>
    <row r="65495" spans="2:22" x14ac:dyDescent="0.3">
      <c r="B65495" s="11" t="s">
        <v>34</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3">
      <c r="B65496" s="12" t="s">
        <v>35</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3">
      <c r="B65497" s="12" t="s">
        <v>36</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6:U46"/>
    <mergeCell ref="B34:U34"/>
    <mergeCell ref="B35:U35"/>
    <mergeCell ref="B36:U36"/>
    <mergeCell ref="B37:U37"/>
    <mergeCell ref="B39:U39"/>
    <mergeCell ref="B40:U40"/>
    <mergeCell ref="B41:U41"/>
    <mergeCell ref="B42:U42"/>
    <mergeCell ref="B43:U43"/>
    <mergeCell ref="B44:U44"/>
    <mergeCell ref="B45:U45"/>
    <mergeCell ref="B33:U33"/>
    <mergeCell ref="B17:U17"/>
    <mergeCell ref="B18:U18"/>
    <mergeCell ref="B19:U19"/>
    <mergeCell ref="B21:U21"/>
    <mergeCell ref="B22:U22"/>
    <mergeCell ref="B23:U23"/>
    <mergeCell ref="B27:U27"/>
    <mergeCell ref="B28:U28"/>
    <mergeCell ref="B30:U30"/>
    <mergeCell ref="B31:U31"/>
    <mergeCell ref="B32:U32"/>
    <mergeCell ref="B26:U26"/>
    <mergeCell ref="V2:V3"/>
    <mergeCell ref="L3:L9"/>
    <mergeCell ref="C2:F2"/>
    <mergeCell ref="B24:U24"/>
    <mergeCell ref="B25:U25"/>
    <mergeCell ref="B15:U15"/>
    <mergeCell ref="G3:G9"/>
    <mergeCell ref="B2:B3"/>
    <mergeCell ref="M2:P2"/>
    <mergeCell ref="B16:U16"/>
    <mergeCell ref="H2:K2"/>
    <mergeCell ref="R2:U2"/>
    <mergeCell ref="B12:U12"/>
    <mergeCell ref="B13:U13"/>
    <mergeCell ref="B14:U14"/>
  </mergeCells>
  <phoneticPr fontId="3"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498"/>
  <sheetViews>
    <sheetView showGridLines="0" topLeftCell="A40" zoomScale="80" zoomScaleNormal="80" workbookViewId="0">
      <selection activeCell="B47" sqref="B47:U47"/>
    </sheetView>
  </sheetViews>
  <sheetFormatPr baseColWidth="10" defaultColWidth="11.44140625" defaultRowHeight="16.2" x14ac:dyDescent="0.3"/>
  <cols>
    <col min="1" max="1" width="1.44140625" style="1" customWidth="1"/>
    <col min="2" max="2" width="34.5546875" style="1" customWidth="1"/>
    <col min="3" max="6" width="7.5546875" style="1" customWidth="1"/>
    <col min="7" max="7" width="1.5546875" style="1" customWidth="1"/>
    <col min="8" max="11" width="7.5546875" style="1" customWidth="1"/>
    <col min="12" max="12" width="1.5546875" style="1" customWidth="1"/>
    <col min="13" max="16" width="7.5546875" style="1" customWidth="1"/>
    <col min="17" max="17" width="2.109375" style="1" customWidth="1"/>
    <col min="18" max="21" width="7.5546875" style="1" customWidth="1"/>
    <col min="22" max="27" width="11.44140625" style="1"/>
    <col min="28" max="28" width="2" style="1" customWidth="1"/>
    <col min="29" max="33" width="11.44140625" style="1"/>
    <col min="34" max="34" width="1.88671875" style="1" customWidth="1"/>
    <col min="35" max="16384" width="11.44140625" style="1"/>
  </cols>
  <sheetData>
    <row r="1" spans="2:45" ht="6" customHeight="1" x14ac:dyDescent="0.3"/>
    <row r="2" spans="2:45" ht="22.65" customHeight="1" x14ac:dyDescent="0.3">
      <c r="B2" s="338" t="s">
        <v>40</v>
      </c>
      <c r="C2" s="332" t="s">
        <v>182</v>
      </c>
      <c r="D2" s="332"/>
      <c r="E2" s="332"/>
      <c r="F2" s="332"/>
      <c r="G2" s="2"/>
      <c r="H2" s="341">
        <v>2020</v>
      </c>
      <c r="I2" s="341"/>
      <c r="J2" s="341"/>
      <c r="K2" s="341"/>
      <c r="L2" s="3"/>
      <c r="M2" s="340">
        <v>2021</v>
      </c>
      <c r="N2" s="340"/>
      <c r="O2" s="340"/>
      <c r="P2" s="340"/>
      <c r="Q2" s="106"/>
      <c r="R2" s="342">
        <v>2022</v>
      </c>
      <c r="S2" s="342"/>
      <c r="T2" s="342"/>
      <c r="U2" s="342"/>
      <c r="V2" s="329"/>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35">
      <c r="B3" s="339"/>
      <c r="C3" s="4">
        <v>1</v>
      </c>
      <c r="D3" s="4">
        <v>2</v>
      </c>
      <c r="E3" s="5">
        <v>3</v>
      </c>
      <c r="F3" s="6">
        <v>4</v>
      </c>
      <c r="G3" s="336"/>
      <c r="H3" s="4">
        <v>1</v>
      </c>
      <c r="I3" s="4">
        <v>2</v>
      </c>
      <c r="J3" s="5">
        <v>3</v>
      </c>
      <c r="K3" s="6">
        <v>4</v>
      </c>
      <c r="L3" s="330"/>
      <c r="M3" s="4">
        <v>1</v>
      </c>
      <c r="N3" s="4">
        <v>2</v>
      </c>
      <c r="O3" s="5">
        <v>3</v>
      </c>
      <c r="P3" s="6">
        <v>4</v>
      </c>
      <c r="Q3" s="106"/>
      <c r="R3" s="4">
        <v>1</v>
      </c>
      <c r="S3" s="4">
        <v>2</v>
      </c>
      <c r="T3" s="5">
        <v>3</v>
      </c>
      <c r="U3" s="6">
        <v>4</v>
      </c>
      <c r="V3" s="329"/>
      <c r="W3" s="17"/>
      <c r="X3" s="17"/>
      <c r="Y3" s="17"/>
      <c r="Z3" s="17"/>
      <c r="AA3" s="17"/>
      <c r="AB3" s="17"/>
      <c r="AC3" s="17"/>
      <c r="AD3" s="17"/>
      <c r="AE3" s="17"/>
      <c r="AF3" s="17"/>
      <c r="AG3" s="17"/>
      <c r="AH3" s="17"/>
      <c r="AI3" s="17"/>
      <c r="AJ3" s="17"/>
      <c r="AK3" s="17"/>
      <c r="AL3" s="17"/>
      <c r="AM3" s="17"/>
      <c r="AN3" s="17"/>
      <c r="AO3" s="17"/>
      <c r="AP3" s="17"/>
      <c r="AQ3" s="17"/>
      <c r="AR3" s="17"/>
      <c r="AS3" s="17"/>
    </row>
    <row r="4" spans="2:45" ht="38.25" customHeight="1" thickTop="1" thickBot="1" x14ac:dyDescent="0.35">
      <c r="B4" s="86" t="s">
        <v>44</v>
      </c>
      <c r="C4" s="84">
        <f>Autoevaluación!R7/SUM(Autoevaluación!R7:R10)</f>
        <v>0</v>
      </c>
      <c r="D4" s="8">
        <f>Autoevaluación!R8/SUM(Autoevaluación!R7:R10)</f>
        <v>0.25</v>
      </c>
      <c r="E4" s="8">
        <f>Autoevaluación!R9/SUM(Autoevaluación!R7:R10)</f>
        <v>0.75</v>
      </c>
      <c r="F4" s="8">
        <f>Autoevaluación!R10/SUM(Autoevaluación!R7:R10)</f>
        <v>0</v>
      </c>
      <c r="G4" s="337"/>
      <c r="H4" s="8">
        <f>Autoevaluación!S7/SUM(Autoevaluación!S7:S10)</f>
        <v>0</v>
      </c>
      <c r="I4" s="8">
        <f>Autoevaluación!S8/SUM(Autoevaluación!S7:S10)</f>
        <v>0.25</v>
      </c>
      <c r="J4" s="8">
        <f>Autoevaluación!S9/SUM(Autoevaluación!S7:S10)</f>
        <v>0.75</v>
      </c>
      <c r="K4" s="8">
        <f>Autoevaluación!S10/SUM(Autoevaluación!S7:S10)</f>
        <v>0</v>
      </c>
      <c r="L4" s="331"/>
      <c r="M4" s="8">
        <f>Autoevaluación!T7/SUM(Autoevaluación!T7:T10)</f>
        <v>0</v>
      </c>
      <c r="N4" s="8">
        <f>Autoevaluación!T8/SUM(Autoevaluación!T7:T10)</f>
        <v>0.25</v>
      </c>
      <c r="O4" s="8">
        <f>Autoevaluación!T9/SUM(Autoevaluación!T7:T10)</f>
        <v>0.5</v>
      </c>
      <c r="P4" s="8">
        <f>Autoevaluación!T10/SUM(Autoevaluación!T7:T10)</f>
        <v>0.25</v>
      </c>
      <c r="Q4" s="104"/>
      <c r="R4" s="8">
        <f>Autoevaluación!U7/SUM(Autoevaluación!U7:U10)</f>
        <v>0</v>
      </c>
      <c r="S4" s="8">
        <f>Autoevaluación!U8/SUM(Autoevaluación!U7:U10)</f>
        <v>0.25</v>
      </c>
      <c r="T4" s="8">
        <f>Autoevaluación!U9/SUM(Autoevaluación!U7:U10)</f>
        <v>0.75</v>
      </c>
      <c r="U4" s="8">
        <f>Autoevaluación!U10/SUM(Autoevaluación!U7:U10)</f>
        <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25" customHeight="1" thickTop="1" thickBot="1" x14ac:dyDescent="0.35">
      <c r="B5" s="86" t="s">
        <v>49</v>
      </c>
      <c r="C5" s="84">
        <f>Autoevaluación!R13/SUM(Autoevaluación!R13:R16)</f>
        <v>0</v>
      </c>
      <c r="D5" s="8">
        <f>Autoevaluación!R14/SUM(Autoevaluación!R13:R16)</f>
        <v>0</v>
      </c>
      <c r="E5" s="8">
        <f>Autoevaluación!R15/SUM(Autoevaluación!R13:R16)</f>
        <v>1</v>
      </c>
      <c r="F5" s="8">
        <f>Autoevaluación!R16/SUM(Autoevaluación!R13:R16)</f>
        <v>0</v>
      </c>
      <c r="G5" s="337"/>
      <c r="H5" s="8">
        <f>Autoevaluación!S13/SUM(Autoevaluación!S13:S16)</f>
        <v>0</v>
      </c>
      <c r="I5" s="8">
        <f>Autoevaluación!S14/SUM(Autoevaluación!S13:S16)</f>
        <v>0</v>
      </c>
      <c r="J5" s="8">
        <f>Autoevaluación!S15/SUM(Autoevaluación!S13:S16)</f>
        <v>1</v>
      </c>
      <c r="K5" s="8">
        <f>Autoevaluación!S16/SUM(Autoevaluación!S13:S16)</f>
        <v>0</v>
      </c>
      <c r="L5" s="331"/>
      <c r="M5" s="8">
        <f>Autoevaluación!T13/SUM(Autoevaluación!T13:T16)</f>
        <v>0</v>
      </c>
      <c r="N5" s="8">
        <f>Autoevaluación!T14/SUM(Autoevaluación!T13:T16)</f>
        <v>0</v>
      </c>
      <c r="O5" s="8">
        <f>Autoevaluación!T15/SUM(Autoevaluación!T13:T16)</f>
        <v>1</v>
      </c>
      <c r="P5" s="8">
        <f>Autoevaluación!T16/SUM(Autoevaluación!T13:T16)</f>
        <v>0</v>
      </c>
      <c r="Q5" s="104"/>
      <c r="R5" s="8">
        <f>Autoevaluación!U13/SUM(Autoevaluación!U13:U16)</f>
        <v>0</v>
      </c>
      <c r="S5" s="8">
        <f>Autoevaluación!U14/SUM(Autoevaluación!U13:U16)</f>
        <v>0.2</v>
      </c>
      <c r="T5" s="8">
        <f>Autoevaluación!U15/SUM(Autoevaluación!U13:U16)</f>
        <v>0.8</v>
      </c>
      <c r="U5" s="8">
        <f>Autoevaluación!U16/SUM(Autoevaluación!U13:U16)</f>
        <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25" customHeight="1" thickTop="1" thickBot="1" x14ac:dyDescent="0.35">
      <c r="B6" s="86" t="s">
        <v>55</v>
      </c>
      <c r="C6" s="84">
        <f>Autoevaluación!R20/SUM(Autoevaluación!R20:R23)</f>
        <v>0.125</v>
      </c>
      <c r="D6" s="8">
        <f>Autoevaluación!R21/SUM(Autoevaluación!R20:R23)</f>
        <v>0</v>
      </c>
      <c r="E6" s="8">
        <f>Autoevaluación!R22/SUM(Autoevaluación!R20:R23)</f>
        <v>0.875</v>
      </c>
      <c r="F6" s="8">
        <f>Autoevaluación!R23/SUM(Autoevaluación!R20:R23)</f>
        <v>0</v>
      </c>
      <c r="G6" s="337"/>
      <c r="H6" s="8">
        <f>Autoevaluación!S20/SUM(Autoevaluación!S20:S23)</f>
        <v>0</v>
      </c>
      <c r="I6" s="8">
        <f>Autoevaluación!S21/SUM(Autoevaluación!S20:S23)</f>
        <v>0.125</v>
      </c>
      <c r="J6" s="8">
        <f>Autoevaluación!S20/SUM(Autoevaluación!S20:S23)</f>
        <v>0</v>
      </c>
      <c r="K6" s="8">
        <f>Autoevaluación!S23/SUM(Autoevaluación!S20:S23)</f>
        <v>0</v>
      </c>
      <c r="L6" s="331"/>
      <c r="M6" s="8">
        <f>Autoevaluación!T20/SUM(Autoevaluación!T20:T23)</f>
        <v>0</v>
      </c>
      <c r="N6" s="8">
        <f>Autoevaluación!T21/SUM(Autoevaluación!T20:T23)</f>
        <v>0.125</v>
      </c>
      <c r="O6" s="8">
        <f>Autoevaluación!T22/SUM(Autoevaluación!T20:T23)</f>
        <v>0.875</v>
      </c>
      <c r="P6" s="8">
        <f>Autoevaluación!T23/SUM(Autoevaluación!T20:T23)</f>
        <v>0</v>
      </c>
      <c r="Q6" s="104"/>
      <c r="R6" s="8">
        <f>Autoevaluación!U20/SUM(Autoevaluación!U20:U23)</f>
        <v>0</v>
      </c>
      <c r="S6" s="8">
        <f>Autoevaluación!U21/SUM(Autoevaluación!U20:U23)</f>
        <v>0.375</v>
      </c>
      <c r="T6" s="8">
        <f>Autoevaluación!U22/SUM(Autoevaluación!U20:U23)</f>
        <v>0.625</v>
      </c>
      <c r="U6" s="8">
        <f>Autoevaluación!U23/SUM(Autoevaluación!U20:U23)</f>
        <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25" customHeight="1" thickTop="1" thickBot="1" x14ac:dyDescent="0.35">
      <c r="B7" s="86" t="s">
        <v>64</v>
      </c>
      <c r="C7" s="84">
        <f>Autoevaluación!R30/SUM(Autoevaluación!R30:R33)</f>
        <v>0</v>
      </c>
      <c r="D7" s="8">
        <f>Autoevaluación!R31/SUM(Autoevaluación!R30:R33)</f>
        <v>0.75</v>
      </c>
      <c r="E7" s="8">
        <f>Autoevaluación!R32/SUM(Autoevaluación!R30:R33)</f>
        <v>0.25</v>
      </c>
      <c r="F7" s="8">
        <f>Autoevaluación!R33/SUM(Autoevaluación!R30:R33)</f>
        <v>0</v>
      </c>
      <c r="G7" s="337"/>
      <c r="H7" s="8">
        <f>Autoevaluación!S30/SUM(Autoevaluación!S30:S33)</f>
        <v>0</v>
      </c>
      <c r="I7" s="8">
        <f>Autoevaluación!S31/SUM(Autoevaluación!S30:S33)</f>
        <v>0.75</v>
      </c>
      <c r="J7" s="8">
        <f>Autoevaluación!S32/SUM(Autoevaluación!S30:S33)</f>
        <v>0.25</v>
      </c>
      <c r="K7" s="8">
        <f>Autoevaluación!S33/SUM(Autoevaluación!S30:S33)</f>
        <v>0</v>
      </c>
      <c r="L7" s="331"/>
      <c r="M7" s="8">
        <f>Autoevaluación!T30/SUM(Autoevaluación!T30:T33)</f>
        <v>0</v>
      </c>
      <c r="N7" s="8">
        <f>Autoevaluación!T31/SUM(Autoevaluación!T30:T33)</f>
        <v>1</v>
      </c>
      <c r="O7" s="8">
        <f>Autoevaluación!T32/SUM(Autoevaluación!T30:T33)</f>
        <v>0</v>
      </c>
      <c r="P7" s="8">
        <f>Autoevaluación!T33/SUM(Autoevaluación!T30:T33)</f>
        <v>0</v>
      </c>
      <c r="Q7" s="104"/>
      <c r="R7" s="8">
        <f>Autoevaluación!U30/SUM(Autoevaluación!U30:U33)</f>
        <v>0</v>
      </c>
      <c r="S7" s="8">
        <f>Autoevaluación!U31/SUM(Autoevaluación!U30:U33)</f>
        <v>0.25</v>
      </c>
      <c r="T7" s="8">
        <f>Autoevaluación!U32/SUM(Autoevaluación!U30:U33)</f>
        <v>0.75</v>
      </c>
      <c r="U7" s="8">
        <f>Autoevaluación!U33/SUM(Autoevaluación!U30:U33)</f>
        <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25" customHeight="1" thickTop="1" thickBot="1" x14ac:dyDescent="0.35">
      <c r="B8" s="86" t="s">
        <v>69</v>
      </c>
      <c r="C8" s="84">
        <f>Autoevaluación!R36/SUM(Autoevaluación!R36:R39)</f>
        <v>0</v>
      </c>
      <c r="D8" s="8">
        <f>Autoevaluación!R37/SUM(Autoevaluación!R36:R39)</f>
        <v>0.33333333333333331</v>
      </c>
      <c r="E8" s="8">
        <f>Autoevaluación!R38/SUM(Autoevaluación!R36:R39)</f>
        <v>0.66666666666666663</v>
      </c>
      <c r="F8" s="8">
        <f>Autoevaluación!R39/SUM(Autoevaluación!R36:R39)</f>
        <v>0</v>
      </c>
      <c r="G8" s="337"/>
      <c r="H8" s="8">
        <f>Autoevaluación!S36/SUM(Autoevaluación!S36:S39)</f>
        <v>0</v>
      </c>
      <c r="I8" s="8">
        <f>Autoevaluación!S37/SUM(Autoevaluación!S36:S39)</f>
        <v>0.33333333333333331</v>
      </c>
      <c r="J8" s="8">
        <f>Autoevaluación!S38/SUM(Autoevaluación!S36:S39)</f>
        <v>0.66666666666666663</v>
      </c>
      <c r="K8" s="8">
        <f>Autoevaluación!S39/SUM(Autoevaluación!S36:S39)</f>
        <v>0</v>
      </c>
      <c r="L8" s="331"/>
      <c r="M8" s="8">
        <f>Autoevaluación!T36/SUM(Autoevaluación!T36:T39)</f>
        <v>0</v>
      </c>
      <c r="N8" s="8">
        <f>Autoevaluación!T37/SUM(Autoevaluación!T36:T39)</f>
        <v>0.33333333333333331</v>
      </c>
      <c r="O8" s="8">
        <f>Autoevaluación!T38/SUM(Autoevaluación!T36:T39)</f>
        <v>0.44444444444444442</v>
      </c>
      <c r="P8" s="8">
        <f>Autoevaluación!T39/SUM(Autoevaluación!T36:T39)</f>
        <v>0.22222222222222221</v>
      </c>
      <c r="Q8" s="104"/>
      <c r="R8" s="8">
        <f>Autoevaluación!U36/SUM(Autoevaluación!U36:U39)</f>
        <v>0</v>
      </c>
      <c r="S8" s="8">
        <f>Autoevaluación!U37/SUM(Autoevaluación!U36:U39)</f>
        <v>0.44444444444444442</v>
      </c>
      <c r="T8" s="8">
        <f>Autoevaluación!U38/SUM(Autoevaluación!U36:U39)</f>
        <v>0.55555555555555558</v>
      </c>
      <c r="U8" s="8">
        <f>Autoevaluación!U39/SUM(Autoevaluación!U36:U39)</f>
        <v>0</v>
      </c>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25" customHeight="1" thickTop="1" thickBot="1" x14ac:dyDescent="0.35">
      <c r="B9" s="86" t="s">
        <v>79</v>
      </c>
      <c r="C9" s="84">
        <f>Autoevaluación!R47/SUM(Autoevaluación!R47:R50)</f>
        <v>0.25</v>
      </c>
      <c r="D9" s="8">
        <f>Autoevaluación!R48/SUM(Autoevaluación!R47:R50)</f>
        <v>0.75</v>
      </c>
      <c r="E9" s="8">
        <f>Autoevaluación!R49/SUM(Autoevaluación!R47:R50)</f>
        <v>0</v>
      </c>
      <c r="F9" s="8">
        <f>Autoevaluación!R50/SUM(Autoevaluación!R47:R50)</f>
        <v>0</v>
      </c>
      <c r="G9" s="337"/>
      <c r="H9" s="8">
        <f>Autoevaluación!S47/SUM(Autoevaluación!S47:S50)</f>
        <v>0.5</v>
      </c>
      <c r="I9" s="8">
        <f>Autoevaluación!S48/SUM(Autoevaluación!S47:S50)</f>
        <v>0.25</v>
      </c>
      <c r="J9" s="8">
        <f>Autoevaluación!S49/SUM(Autoevaluación!S47:S50)</f>
        <v>0.25</v>
      </c>
      <c r="K9" s="8">
        <f>Autoevaluación!S50/SUM(Autoevaluación!S47:S50)</f>
        <v>0</v>
      </c>
      <c r="L9" s="331"/>
      <c r="M9" s="8">
        <f>Autoevaluación!T47/SUM(Autoevaluación!T47:T50)</f>
        <v>0.5</v>
      </c>
      <c r="N9" s="8">
        <f>Autoevaluación!T48/SUM(Autoevaluación!T47:T50)</f>
        <v>0.25</v>
      </c>
      <c r="O9" s="8">
        <f>Autoevaluación!T49/SUM(Autoevaluación!T47:T50)</f>
        <v>0.25</v>
      </c>
      <c r="P9" s="8">
        <f>Autoevaluación!T50/SUM(Autoevaluación!T47:T50)</f>
        <v>0</v>
      </c>
      <c r="Q9" s="104"/>
      <c r="R9" s="8">
        <f>Autoevaluación!U47/SUM(Autoevaluación!U47:U50)</f>
        <v>0</v>
      </c>
      <c r="S9" s="8">
        <f>Autoevaluación!U48/SUM(Autoevaluación!U47:U50)</f>
        <v>0.25</v>
      </c>
      <c r="T9" s="8">
        <f>Autoevaluación!U49/SUM(Autoevaluación!U47:U50)</f>
        <v>0.75</v>
      </c>
      <c r="U9" s="8">
        <f>Autoevaluación!U50/SUM(Autoevaluación!U47:U50)</f>
        <v>0</v>
      </c>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25" customHeight="1" thickTop="1" x14ac:dyDescent="0.3">
      <c r="B10" s="85" t="s">
        <v>159</v>
      </c>
      <c r="C10" s="13">
        <f>AVERAGE(C4:C9)</f>
        <v>6.25E-2</v>
      </c>
      <c r="D10" s="13">
        <f>AVERAGE(D4:D9)</f>
        <v>0.34722222222222215</v>
      </c>
      <c r="E10" s="13">
        <f>AVERAGE(E4:E9)</f>
        <v>0.59027777777777779</v>
      </c>
      <c r="F10" s="13">
        <f>AVERAGE(F4:F9)</f>
        <v>0</v>
      </c>
      <c r="G10" s="10"/>
      <c r="H10" s="13">
        <f>AVERAGE(H4:H9)</f>
        <v>8.3333333333333329E-2</v>
      </c>
      <c r="I10" s="13">
        <f>AVERAGE(I4:I9)</f>
        <v>0.28472222222222221</v>
      </c>
      <c r="J10" s="13">
        <f>AVERAGE(J4:J9)</f>
        <v>0.4861111111111111</v>
      </c>
      <c r="K10" s="13">
        <f>AVERAGE(K4:K9)</f>
        <v>0</v>
      </c>
      <c r="L10" s="10"/>
      <c r="M10" s="13">
        <f>AVERAGE(M4:M9)</f>
        <v>8.3333333333333329E-2</v>
      </c>
      <c r="N10" s="13">
        <f>AVERAGE(N4:N9)</f>
        <v>0.3263888888888889</v>
      </c>
      <c r="O10" s="13">
        <f>AVERAGE(O4:O9)</f>
        <v>0.51157407407407407</v>
      </c>
      <c r="P10" s="13">
        <f>AVERAGE(P4:P9)</f>
        <v>7.8703703703703706E-2</v>
      </c>
      <c r="Q10" s="105"/>
      <c r="R10" s="13">
        <f>AVERAGE(R4:R9)</f>
        <v>0</v>
      </c>
      <c r="S10" s="13">
        <f>AVERAGE(S4:S9)</f>
        <v>0.2949074074074074</v>
      </c>
      <c r="T10" s="13">
        <f>AVERAGE(T4:T9)</f>
        <v>0.70509259259259249</v>
      </c>
      <c r="U10" s="13">
        <f>AVERAGE(U4:U9)</f>
        <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3">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2.2" customHeight="1" x14ac:dyDescent="0.3">
      <c r="B12" s="356">
        <v>2019</v>
      </c>
      <c r="C12" s="357"/>
      <c r="D12" s="357"/>
      <c r="E12" s="357"/>
      <c r="F12" s="357"/>
      <c r="G12" s="357"/>
      <c r="H12" s="357"/>
      <c r="I12" s="357"/>
      <c r="J12" s="357"/>
      <c r="K12" s="357"/>
      <c r="L12" s="357"/>
      <c r="M12" s="357"/>
      <c r="N12" s="357"/>
      <c r="O12" s="357"/>
      <c r="P12" s="357"/>
      <c r="Q12" s="357"/>
      <c r="R12" s="357"/>
      <c r="S12" s="357"/>
      <c r="T12" s="357"/>
      <c r="U12" s="358"/>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 customHeight="1" x14ac:dyDescent="0.3">
      <c r="B13" s="359" t="s">
        <v>160</v>
      </c>
      <c r="C13" s="360"/>
      <c r="D13" s="360"/>
      <c r="E13" s="360"/>
      <c r="F13" s="360"/>
      <c r="G13" s="360"/>
      <c r="H13" s="360"/>
      <c r="I13" s="360"/>
      <c r="J13" s="360"/>
      <c r="K13" s="360"/>
      <c r="L13" s="360"/>
      <c r="M13" s="360"/>
      <c r="N13" s="360"/>
      <c r="O13" s="360"/>
      <c r="P13" s="360"/>
      <c r="Q13" s="360"/>
      <c r="R13" s="360"/>
      <c r="S13" s="360"/>
      <c r="T13" s="360"/>
      <c r="U13" s="360"/>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3">
      <c r="B14" s="335"/>
      <c r="C14" s="335"/>
      <c r="D14" s="335"/>
      <c r="E14" s="335"/>
      <c r="F14" s="335"/>
      <c r="G14" s="335"/>
      <c r="H14" s="335"/>
      <c r="I14" s="335"/>
      <c r="J14" s="335"/>
      <c r="K14" s="335"/>
      <c r="L14" s="335"/>
      <c r="M14" s="335"/>
      <c r="N14" s="335"/>
      <c r="O14" s="335"/>
      <c r="P14" s="335"/>
      <c r="Q14" s="335"/>
      <c r="R14" s="335"/>
      <c r="S14" s="335"/>
      <c r="T14" s="335"/>
      <c r="U14" s="335"/>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3">
      <c r="B15" s="349"/>
      <c r="C15" s="350"/>
      <c r="D15" s="350"/>
      <c r="E15" s="350"/>
      <c r="F15" s="350"/>
      <c r="G15" s="350"/>
      <c r="H15" s="350"/>
      <c r="I15" s="350"/>
      <c r="J15" s="350"/>
      <c r="K15" s="350"/>
      <c r="L15" s="350"/>
      <c r="M15" s="350"/>
      <c r="N15" s="350"/>
      <c r="O15" s="350"/>
      <c r="P15" s="350"/>
      <c r="Q15" s="350"/>
      <c r="R15" s="350"/>
      <c r="S15" s="350"/>
      <c r="T15" s="350"/>
      <c r="U15" s="351"/>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ht="60" customHeight="1" x14ac:dyDescent="0.3">
      <c r="B16" s="335"/>
      <c r="C16" s="335"/>
      <c r="D16" s="335"/>
      <c r="E16" s="335"/>
      <c r="F16" s="335"/>
      <c r="G16" s="335"/>
      <c r="H16" s="335"/>
      <c r="I16" s="335"/>
      <c r="J16" s="335"/>
      <c r="K16" s="335"/>
      <c r="L16" s="335"/>
      <c r="M16" s="335"/>
      <c r="N16" s="335"/>
      <c r="O16" s="335"/>
      <c r="P16" s="335"/>
      <c r="Q16" s="335"/>
      <c r="R16" s="335"/>
      <c r="S16" s="335"/>
      <c r="T16" s="335"/>
      <c r="U16" s="335"/>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row>
    <row r="17" spans="2:21" s="15" customFormat="1" ht="24.9" customHeight="1" x14ac:dyDescent="0.3">
      <c r="B17" s="361" t="s">
        <v>161</v>
      </c>
      <c r="C17" s="362"/>
      <c r="D17" s="362"/>
      <c r="E17" s="362"/>
      <c r="F17" s="362"/>
      <c r="G17" s="362"/>
      <c r="H17" s="362"/>
      <c r="I17" s="362"/>
      <c r="J17" s="362"/>
      <c r="K17" s="362"/>
      <c r="L17" s="362"/>
      <c r="M17" s="362"/>
      <c r="N17" s="362"/>
      <c r="O17" s="362"/>
      <c r="P17" s="362"/>
      <c r="Q17" s="362"/>
      <c r="R17" s="362"/>
      <c r="S17" s="362"/>
      <c r="T17" s="362"/>
      <c r="U17" s="362"/>
    </row>
    <row r="18" spans="2:21" ht="60" customHeight="1" x14ac:dyDescent="0.3">
      <c r="B18" s="335"/>
      <c r="C18" s="335"/>
      <c r="D18" s="335"/>
      <c r="E18" s="335"/>
      <c r="F18" s="335"/>
      <c r="G18" s="335"/>
      <c r="H18" s="335"/>
      <c r="I18" s="335"/>
      <c r="J18" s="335"/>
      <c r="K18" s="335"/>
      <c r="L18" s="335"/>
      <c r="M18" s="335"/>
      <c r="N18" s="335"/>
      <c r="O18" s="335"/>
      <c r="P18" s="335"/>
      <c r="Q18" s="335"/>
      <c r="R18" s="335"/>
      <c r="S18" s="335"/>
      <c r="T18" s="335"/>
      <c r="U18" s="335"/>
    </row>
    <row r="19" spans="2:21" ht="60" customHeight="1" x14ac:dyDescent="0.3">
      <c r="B19" s="335"/>
      <c r="C19" s="335"/>
      <c r="D19" s="335"/>
      <c r="E19" s="335"/>
      <c r="F19" s="335"/>
      <c r="G19" s="335"/>
      <c r="H19" s="335"/>
      <c r="I19" s="335"/>
      <c r="J19" s="335"/>
      <c r="K19" s="335"/>
      <c r="L19" s="335"/>
      <c r="M19" s="335"/>
      <c r="N19" s="335"/>
      <c r="O19" s="335"/>
      <c r="P19" s="335"/>
      <c r="Q19" s="335"/>
      <c r="R19" s="335"/>
      <c r="S19" s="335"/>
      <c r="T19" s="335"/>
      <c r="U19" s="335"/>
    </row>
    <row r="20" spans="2:21" ht="60" customHeight="1" x14ac:dyDescent="0.3">
      <c r="B20" s="335"/>
      <c r="C20" s="335"/>
      <c r="D20" s="335"/>
      <c r="E20" s="335"/>
      <c r="F20" s="335"/>
      <c r="G20" s="335"/>
      <c r="H20" s="335"/>
      <c r="I20" s="335"/>
      <c r="J20" s="335"/>
      <c r="K20" s="335"/>
      <c r="L20" s="335"/>
      <c r="M20" s="335"/>
      <c r="N20" s="335"/>
      <c r="O20" s="335"/>
      <c r="P20" s="335"/>
      <c r="Q20" s="335"/>
      <c r="R20" s="335"/>
      <c r="S20" s="335"/>
      <c r="T20" s="335"/>
      <c r="U20" s="335"/>
    </row>
    <row r="21" spans="2:21" ht="16.649999999999999" customHeight="1" x14ac:dyDescent="0.3">
      <c r="B21" s="14"/>
      <c r="C21" s="14"/>
      <c r="D21" s="14"/>
      <c r="E21" s="14"/>
      <c r="F21" s="14"/>
      <c r="G21" s="14"/>
      <c r="H21" s="14"/>
      <c r="I21" s="14"/>
      <c r="J21" s="14"/>
      <c r="K21" s="14"/>
      <c r="L21" s="14"/>
      <c r="M21" s="14"/>
      <c r="N21" s="14"/>
      <c r="O21" s="14"/>
      <c r="P21" s="14"/>
      <c r="Q21" s="14"/>
      <c r="R21" s="14"/>
      <c r="S21" s="14"/>
      <c r="T21" s="14"/>
      <c r="U21" s="14"/>
    </row>
    <row r="22" spans="2:21" ht="22.2" customHeight="1" x14ac:dyDescent="0.3">
      <c r="B22" s="344">
        <v>2020</v>
      </c>
      <c r="C22" s="344"/>
      <c r="D22" s="344"/>
      <c r="E22" s="344"/>
      <c r="F22" s="344"/>
      <c r="G22" s="344"/>
      <c r="H22" s="344"/>
      <c r="I22" s="344"/>
      <c r="J22" s="344"/>
      <c r="K22" s="344"/>
      <c r="L22" s="344"/>
      <c r="M22" s="344"/>
      <c r="N22" s="344"/>
      <c r="O22" s="344"/>
      <c r="P22" s="344"/>
      <c r="Q22" s="344"/>
      <c r="R22" s="344"/>
      <c r="S22" s="344"/>
      <c r="T22" s="344"/>
      <c r="U22" s="344"/>
    </row>
    <row r="23" spans="2:21" ht="24.9" customHeight="1" x14ac:dyDescent="0.3">
      <c r="B23" s="345" t="s">
        <v>160</v>
      </c>
      <c r="C23" s="345"/>
      <c r="D23" s="345"/>
      <c r="E23" s="345"/>
      <c r="F23" s="345"/>
      <c r="G23" s="345"/>
      <c r="H23" s="345"/>
      <c r="I23" s="345"/>
      <c r="J23" s="345"/>
      <c r="K23" s="345"/>
      <c r="L23" s="345"/>
      <c r="M23" s="345"/>
      <c r="N23" s="345"/>
      <c r="O23" s="345"/>
      <c r="P23" s="345"/>
      <c r="Q23" s="345"/>
      <c r="R23" s="345"/>
      <c r="S23" s="345"/>
      <c r="T23" s="345"/>
      <c r="U23" s="345"/>
    </row>
    <row r="24" spans="2:21" ht="60" customHeight="1" x14ac:dyDescent="0.3">
      <c r="B24" s="335" t="s">
        <v>513</v>
      </c>
      <c r="C24" s="335"/>
      <c r="D24" s="335"/>
      <c r="E24" s="335"/>
      <c r="F24" s="335"/>
      <c r="G24" s="335"/>
      <c r="H24" s="335"/>
      <c r="I24" s="335"/>
      <c r="J24" s="335"/>
      <c r="K24" s="335"/>
      <c r="L24" s="335"/>
      <c r="M24" s="335"/>
      <c r="N24" s="335"/>
      <c r="O24" s="335"/>
      <c r="P24" s="335"/>
      <c r="Q24" s="335"/>
      <c r="R24" s="335"/>
      <c r="S24" s="335"/>
      <c r="T24" s="335"/>
      <c r="U24" s="335"/>
    </row>
    <row r="25" spans="2:21" ht="60" customHeight="1" x14ac:dyDescent="0.3">
      <c r="B25" s="335" t="s">
        <v>514</v>
      </c>
      <c r="C25" s="335"/>
      <c r="D25" s="335"/>
      <c r="E25" s="335"/>
      <c r="F25" s="335"/>
      <c r="G25" s="335"/>
      <c r="H25" s="335"/>
      <c r="I25" s="335"/>
      <c r="J25" s="335"/>
      <c r="K25" s="335"/>
      <c r="L25" s="335"/>
      <c r="M25" s="335"/>
      <c r="N25" s="335"/>
      <c r="O25" s="335"/>
      <c r="P25" s="335"/>
      <c r="Q25" s="335"/>
      <c r="R25" s="335"/>
      <c r="S25" s="335"/>
      <c r="T25" s="335"/>
      <c r="U25" s="335"/>
    </row>
    <row r="26" spans="2:21" s="15" customFormat="1" ht="24.9" customHeight="1" x14ac:dyDescent="0.3">
      <c r="B26" s="361" t="s">
        <v>161</v>
      </c>
      <c r="C26" s="362"/>
      <c r="D26" s="362"/>
      <c r="E26" s="362"/>
      <c r="F26" s="362"/>
      <c r="G26" s="362"/>
      <c r="H26" s="362"/>
      <c r="I26" s="362"/>
      <c r="J26" s="362"/>
      <c r="K26" s="362"/>
      <c r="L26" s="362"/>
      <c r="M26" s="362"/>
      <c r="N26" s="362"/>
      <c r="O26" s="362"/>
      <c r="P26" s="362"/>
      <c r="Q26" s="362"/>
      <c r="R26" s="362"/>
      <c r="S26" s="362"/>
      <c r="T26" s="362"/>
      <c r="U26" s="362"/>
    </row>
    <row r="27" spans="2:21" ht="60" customHeight="1" x14ac:dyDescent="0.3">
      <c r="B27" s="335" t="s">
        <v>515</v>
      </c>
      <c r="C27" s="335"/>
      <c r="D27" s="335"/>
      <c r="E27" s="335"/>
      <c r="F27" s="335"/>
      <c r="G27" s="335"/>
      <c r="H27" s="335"/>
      <c r="I27" s="335"/>
      <c r="J27" s="335"/>
      <c r="K27" s="335"/>
      <c r="L27" s="335"/>
      <c r="M27" s="335"/>
      <c r="N27" s="335"/>
      <c r="O27" s="335"/>
      <c r="P27" s="335"/>
      <c r="Q27" s="335"/>
      <c r="R27" s="335"/>
      <c r="S27" s="335"/>
      <c r="T27" s="335"/>
      <c r="U27" s="335"/>
    </row>
    <row r="28" spans="2:21" ht="60" customHeight="1" x14ac:dyDescent="0.3">
      <c r="B28" s="335" t="s">
        <v>516</v>
      </c>
      <c r="C28" s="335"/>
      <c r="D28" s="335"/>
      <c r="E28" s="335"/>
      <c r="F28" s="335"/>
      <c r="G28" s="335"/>
      <c r="H28" s="335"/>
      <c r="I28" s="335"/>
      <c r="J28" s="335"/>
      <c r="K28" s="335"/>
      <c r="L28" s="335"/>
      <c r="M28" s="335"/>
      <c r="N28" s="335"/>
      <c r="O28" s="335"/>
      <c r="P28" s="335"/>
      <c r="Q28" s="335"/>
      <c r="R28" s="335"/>
      <c r="S28" s="335"/>
      <c r="T28" s="335"/>
      <c r="U28" s="335"/>
    </row>
    <row r="29" spans="2:21" ht="60" customHeight="1" x14ac:dyDescent="0.3">
      <c r="B29" s="335" t="s">
        <v>517</v>
      </c>
      <c r="C29" s="335"/>
      <c r="D29" s="335"/>
      <c r="E29" s="335"/>
      <c r="F29" s="335"/>
      <c r="G29" s="335"/>
      <c r="H29" s="335"/>
      <c r="I29" s="335"/>
      <c r="J29" s="335"/>
      <c r="K29" s="335"/>
      <c r="L29" s="335"/>
      <c r="M29" s="335"/>
      <c r="N29" s="335"/>
      <c r="O29" s="335"/>
      <c r="P29" s="335"/>
      <c r="Q29" s="335"/>
      <c r="R29" s="335"/>
      <c r="S29" s="335"/>
      <c r="T29" s="335"/>
      <c r="U29" s="335"/>
    </row>
    <row r="30" spans="2:21" ht="16.649999999999999" customHeight="1" x14ac:dyDescent="0.3">
      <c r="B30" s="14"/>
      <c r="C30" s="14"/>
      <c r="D30" s="14"/>
      <c r="E30" s="14"/>
      <c r="F30" s="14"/>
      <c r="G30" s="14"/>
      <c r="H30" s="14"/>
      <c r="I30" s="14"/>
      <c r="J30" s="14"/>
      <c r="K30" s="14"/>
      <c r="L30" s="14"/>
      <c r="M30" s="14"/>
      <c r="N30" s="14"/>
      <c r="O30" s="14"/>
      <c r="P30" s="14"/>
      <c r="Q30" s="14"/>
      <c r="R30" s="14"/>
      <c r="S30" s="14"/>
      <c r="T30" s="14"/>
      <c r="U30" s="14"/>
    </row>
    <row r="31" spans="2:21" ht="22.2" customHeight="1" x14ac:dyDescent="0.3">
      <c r="B31" s="352">
        <v>2021</v>
      </c>
      <c r="C31" s="353"/>
      <c r="D31" s="353"/>
      <c r="E31" s="353"/>
      <c r="F31" s="353"/>
      <c r="G31" s="353"/>
      <c r="H31" s="353"/>
      <c r="I31" s="353"/>
      <c r="J31" s="353"/>
      <c r="K31" s="353"/>
      <c r="L31" s="353"/>
      <c r="M31" s="353"/>
      <c r="N31" s="353"/>
      <c r="O31" s="353"/>
      <c r="P31" s="353"/>
      <c r="Q31" s="353"/>
      <c r="R31" s="353"/>
      <c r="S31" s="353"/>
      <c r="T31" s="353"/>
      <c r="U31" s="353"/>
    </row>
    <row r="32" spans="2:21" ht="24.9" customHeight="1" x14ac:dyDescent="0.3">
      <c r="B32" s="354" t="s">
        <v>160</v>
      </c>
      <c r="C32" s="355"/>
      <c r="D32" s="355"/>
      <c r="E32" s="355"/>
      <c r="F32" s="355"/>
      <c r="G32" s="355"/>
      <c r="H32" s="355"/>
      <c r="I32" s="355"/>
      <c r="J32" s="355"/>
      <c r="K32" s="355"/>
      <c r="L32" s="355"/>
      <c r="M32" s="355"/>
      <c r="N32" s="355"/>
      <c r="O32" s="355"/>
      <c r="P32" s="355"/>
      <c r="Q32" s="355"/>
      <c r="R32" s="355"/>
      <c r="S32" s="355"/>
      <c r="T32" s="355"/>
      <c r="U32" s="355"/>
    </row>
    <row r="33" spans="2:21" ht="60" customHeight="1" x14ac:dyDescent="0.3">
      <c r="B33" s="335"/>
      <c r="C33" s="335"/>
      <c r="D33" s="335"/>
      <c r="E33" s="335"/>
      <c r="F33" s="335"/>
      <c r="G33" s="335"/>
      <c r="H33" s="335"/>
      <c r="I33" s="335"/>
      <c r="J33" s="335"/>
      <c r="K33" s="335"/>
      <c r="L33" s="335"/>
      <c r="M33" s="335"/>
      <c r="N33" s="335"/>
      <c r="O33" s="335"/>
      <c r="P33" s="335"/>
      <c r="Q33" s="335"/>
      <c r="R33" s="335"/>
      <c r="S33" s="335"/>
      <c r="T33" s="335"/>
      <c r="U33" s="335"/>
    </row>
    <row r="34" spans="2:21" ht="60" customHeight="1" x14ac:dyDescent="0.3">
      <c r="B34" s="335"/>
      <c r="C34" s="335"/>
      <c r="D34" s="335"/>
      <c r="E34" s="335"/>
      <c r="F34" s="335"/>
      <c r="G34" s="335"/>
      <c r="H34" s="335"/>
      <c r="I34" s="335"/>
      <c r="J34" s="335"/>
      <c r="K34" s="335"/>
      <c r="L34" s="335"/>
      <c r="M34" s="335"/>
      <c r="N34" s="335"/>
      <c r="O34" s="335"/>
      <c r="P34" s="335"/>
      <c r="Q34" s="335"/>
      <c r="R34" s="335"/>
      <c r="S34" s="335"/>
      <c r="T34" s="335"/>
      <c r="U34" s="335"/>
    </row>
    <row r="35" spans="2:21" s="15" customFormat="1" ht="24.9" customHeight="1" x14ac:dyDescent="0.3">
      <c r="B35" s="361" t="s">
        <v>161</v>
      </c>
      <c r="C35" s="362"/>
      <c r="D35" s="362"/>
      <c r="E35" s="362"/>
      <c r="F35" s="362"/>
      <c r="G35" s="362"/>
      <c r="H35" s="362"/>
      <c r="I35" s="362"/>
      <c r="J35" s="362"/>
      <c r="K35" s="362"/>
      <c r="L35" s="362"/>
      <c r="M35" s="362"/>
      <c r="N35" s="362"/>
      <c r="O35" s="362"/>
      <c r="P35" s="362"/>
      <c r="Q35" s="362"/>
      <c r="R35" s="362"/>
      <c r="S35" s="362"/>
      <c r="T35" s="362"/>
      <c r="U35" s="362"/>
    </row>
    <row r="36" spans="2:21" ht="60" customHeight="1" x14ac:dyDescent="0.3">
      <c r="B36" s="335"/>
      <c r="C36" s="335"/>
      <c r="D36" s="335"/>
      <c r="E36" s="335"/>
      <c r="F36" s="335"/>
      <c r="G36" s="335"/>
      <c r="H36" s="335"/>
      <c r="I36" s="335"/>
      <c r="J36" s="335"/>
      <c r="K36" s="335"/>
      <c r="L36" s="335"/>
      <c r="M36" s="335"/>
      <c r="N36" s="335"/>
      <c r="O36" s="335"/>
      <c r="P36" s="335"/>
      <c r="Q36" s="335"/>
      <c r="R36" s="335"/>
      <c r="S36" s="335"/>
      <c r="T36" s="335"/>
      <c r="U36" s="335"/>
    </row>
    <row r="37" spans="2:21" ht="60" customHeight="1" x14ac:dyDescent="0.3">
      <c r="B37" s="335"/>
      <c r="C37" s="335"/>
      <c r="D37" s="335"/>
      <c r="E37" s="335"/>
      <c r="F37" s="335"/>
      <c r="G37" s="335"/>
      <c r="H37" s="335"/>
      <c r="I37" s="335"/>
      <c r="J37" s="335"/>
      <c r="K37" s="335"/>
      <c r="L37" s="335"/>
      <c r="M37" s="335"/>
      <c r="N37" s="335"/>
      <c r="O37" s="335"/>
      <c r="P37" s="335"/>
      <c r="Q37" s="335"/>
      <c r="R37" s="335"/>
      <c r="S37" s="335"/>
      <c r="T37" s="335"/>
      <c r="U37" s="335"/>
    </row>
    <row r="38" spans="2:21" ht="60" customHeight="1" x14ac:dyDescent="0.3">
      <c r="B38" s="335"/>
      <c r="C38" s="335"/>
      <c r="D38" s="335"/>
      <c r="E38" s="335"/>
      <c r="F38" s="335"/>
      <c r="G38" s="335"/>
      <c r="H38" s="335"/>
      <c r="I38" s="335"/>
      <c r="J38" s="335"/>
      <c r="K38" s="335"/>
      <c r="L38" s="335"/>
      <c r="M38" s="335"/>
      <c r="N38" s="335"/>
      <c r="O38" s="335"/>
      <c r="P38" s="335"/>
      <c r="Q38" s="335"/>
      <c r="R38" s="335"/>
      <c r="S38" s="335"/>
      <c r="T38" s="335"/>
      <c r="U38" s="335"/>
    </row>
    <row r="40" spans="2:21" x14ac:dyDescent="0.3">
      <c r="B40" s="363">
        <v>2022</v>
      </c>
      <c r="C40" s="364"/>
      <c r="D40" s="364"/>
      <c r="E40" s="364"/>
      <c r="F40" s="364"/>
      <c r="G40" s="364"/>
      <c r="H40" s="364"/>
      <c r="I40" s="364"/>
      <c r="J40" s="364"/>
      <c r="K40" s="364"/>
      <c r="L40" s="364"/>
      <c r="M40" s="364"/>
      <c r="N40" s="364"/>
      <c r="O40" s="364"/>
      <c r="P40" s="364"/>
      <c r="Q40" s="364"/>
      <c r="R40" s="364"/>
      <c r="S40" s="364"/>
      <c r="T40" s="364"/>
      <c r="U40" s="364"/>
    </row>
    <row r="41" spans="2:21" ht="19.8" x14ac:dyDescent="0.3">
      <c r="B41" s="354" t="s">
        <v>160</v>
      </c>
      <c r="C41" s="355"/>
      <c r="D41" s="355"/>
      <c r="E41" s="355"/>
      <c r="F41" s="355"/>
      <c r="G41" s="355"/>
      <c r="H41" s="355"/>
      <c r="I41" s="355"/>
      <c r="J41" s="355"/>
      <c r="K41" s="355"/>
      <c r="L41" s="355"/>
      <c r="M41" s="355"/>
      <c r="N41" s="355"/>
      <c r="O41" s="355"/>
      <c r="P41" s="355"/>
      <c r="Q41" s="355"/>
      <c r="R41" s="355"/>
      <c r="S41" s="355"/>
      <c r="T41" s="355"/>
      <c r="U41" s="355"/>
    </row>
    <row r="42" spans="2:21" ht="60.75" customHeight="1" x14ac:dyDescent="0.3">
      <c r="B42" s="370" t="s">
        <v>892</v>
      </c>
      <c r="C42" s="370"/>
      <c r="D42" s="370"/>
      <c r="E42" s="370"/>
      <c r="F42" s="370"/>
      <c r="G42" s="370"/>
      <c r="H42" s="370"/>
      <c r="I42" s="370"/>
      <c r="J42" s="370"/>
      <c r="K42" s="370"/>
      <c r="L42" s="370"/>
      <c r="M42" s="370"/>
      <c r="N42" s="370"/>
      <c r="O42" s="370"/>
      <c r="P42" s="370"/>
      <c r="Q42" s="370"/>
      <c r="R42" s="370"/>
      <c r="S42" s="370"/>
      <c r="T42" s="370"/>
      <c r="U42" s="370"/>
    </row>
    <row r="43" spans="2:21" ht="60" customHeight="1" x14ac:dyDescent="0.3">
      <c r="B43" s="368" t="s">
        <v>893</v>
      </c>
      <c r="C43" s="368"/>
      <c r="D43" s="368"/>
      <c r="E43" s="368"/>
      <c r="F43" s="368"/>
      <c r="G43" s="368"/>
      <c r="H43" s="368"/>
      <c r="I43" s="368"/>
      <c r="J43" s="368"/>
      <c r="K43" s="368"/>
      <c r="L43" s="368"/>
      <c r="M43" s="368"/>
      <c r="N43" s="368"/>
      <c r="O43" s="368"/>
      <c r="P43" s="368"/>
      <c r="Q43" s="368"/>
      <c r="R43" s="368"/>
      <c r="S43" s="368"/>
      <c r="T43" s="368"/>
      <c r="U43" s="368"/>
    </row>
    <row r="44" spans="2:21" ht="19.8" x14ac:dyDescent="0.3">
      <c r="B44" s="361" t="s">
        <v>161</v>
      </c>
      <c r="C44" s="362"/>
      <c r="D44" s="362"/>
      <c r="E44" s="362"/>
      <c r="F44" s="362"/>
      <c r="G44" s="362"/>
      <c r="H44" s="362"/>
      <c r="I44" s="362"/>
      <c r="J44" s="362"/>
      <c r="K44" s="362"/>
      <c r="L44" s="362"/>
      <c r="M44" s="362"/>
      <c r="N44" s="362"/>
      <c r="O44" s="362"/>
      <c r="P44" s="362"/>
      <c r="Q44" s="362"/>
      <c r="R44" s="362"/>
      <c r="S44" s="362"/>
      <c r="T44" s="362"/>
      <c r="U44" s="362"/>
    </row>
    <row r="45" spans="2:21" ht="45.75" customHeight="1" x14ac:dyDescent="0.3">
      <c r="B45" s="335" t="s">
        <v>894</v>
      </c>
      <c r="C45" s="335"/>
      <c r="D45" s="335"/>
      <c r="E45" s="335"/>
      <c r="F45" s="335"/>
      <c r="G45" s="335"/>
      <c r="H45" s="335"/>
      <c r="I45" s="335"/>
      <c r="J45" s="335"/>
      <c r="K45" s="335"/>
      <c r="L45" s="335"/>
      <c r="M45" s="335"/>
      <c r="N45" s="335"/>
      <c r="O45" s="335"/>
      <c r="P45" s="335"/>
      <c r="Q45" s="335"/>
      <c r="R45" s="335"/>
      <c r="S45" s="335"/>
      <c r="T45" s="335"/>
      <c r="U45" s="335"/>
    </row>
    <row r="46" spans="2:21" ht="48" customHeight="1" x14ac:dyDescent="0.3">
      <c r="B46" s="335" t="s">
        <v>895</v>
      </c>
      <c r="C46" s="335"/>
      <c r="D46" s="335"/>
      <c r="E46" s="335"/>
      <c r="F46" s="335"/>
      <c r="G46" s="335"/>
      <c r="H46" s="335"/>
      <c r="I46" s="335"/>
      <c r="J46" s="335"/>
      <c r="K46" s="335"/>
      <c r="L46" s="335"/>
      <c r="M46" s="335"/>
      <c r="N46" s="335"/>
      <c r="O46" s="335"/>
      <c r="P46" s="335"/>
      <c r="Q46" s="335"/>
      <c r="R46" s="335"/>
      <c r="S46" s="335"/>
      <c r="T46" s="335"/>
      <c r="U46" s="335"/>
    </row>
    <row r="47" spans="2:21" ht="56.25" customHeight="1" x14ac:dyDescent="0.3">
      <c r="B47" s="335" t="s">
        <v>896</v>
      </c>
      <c r="C47" s="335"/>
      <c r="D47" s="335"/>
      <c r="E47" s="335"/>
      <c r="F47" s="335"/>
      <c r="G47" s="335"/>
      <c r="H47" s="335"/>
      <c r="I47" s="335"/>
      <c r="J47" s="335"/>
      <c r="K47" s="335"/>
      <c r="L47" s="335"/>
      <c r="M47" s="335"/>
      <c r="N47" s="335"/>
      <c r="O47" s="335"/>
      <c r="P47" s="335"/>
      <c r="Q47" s="335"/>
      <c r="R47" s="335"/>
      <c r="S47" s="335"/>
      <c r="T47" s="335"/>
      <c r="U47" s="335"/>
    </row>
    <row r="65496" spans="2:22" x14ac:dyDescent="0.3">
      <c r="B65496" s="11" t="s">
        <v>34</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3">
      <c r="B65497" s="12" t="s">
        <v>35</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row r="65498" spans="2:22" x14ac:dyDescent="0.3">
      <c r="B65498" s="12" t="s">
        <v>36</v>
      </c>
      <c r="C65498" s="12"/>
      <c r="D65498" s="12"/>
      <c r="E65498" s="12"/>
      <c r="F65498" s="12"/>
      <c r="G65498" s="12"/>
      <c r="H65498" s="12"/>
      <c r="I65498" s="12"/>
      <c r="J65498" s="12"/>
      <c r="K65498" s="12"/>
      <c r="L65498" s="12"/>
      <c r="M65498" s="12"/>
      <c r="N65498" s="12"/>
      <c r="O65498" s="12"/>
      <c r="P65498" s="12"/>
      <c r="Q65498" s="12"/>
      <c r="R65498" s="12"/>
      <c r="S65498" s="12"/>
      <c r="T65498" s="12"/>
      <c r="U65498" s="12"/>
      <c r="V65498" s="12"/>
    </row>
  </sheetData>
  <mergeCells count="41">
    <mergeCell ref="B37:U37"/>
    <mergeCell ref="B38:U38"/>
    <mergeCell ref="B46:U46"/>
    <mergeCell ref="B47:U47"/>
    <mergeCell ref="B40:U40"/>
    <mergeCell ref="B41:U41"/>
    <mergeCell ref="B42:U42"/>
    <mergeCell ref="B43:U43"/>
    <mergeCell ref="B44:U44"/>
    <mergeCell ref="B45:U45"/>
    <mergeCell ref="B28:U28"/>
    <mergeCell ref="B29:U29"/>
    <mergeCell ref="B33:U33"/>
    <mergeCell ref="B34:U34"/>
    <mergeCell ref="B35:U35"/>
    <mergeCell ref="B36:U36"/>
    <mergeCell ref="B31:U31"/>
    <mergeCell ref="B32:U32"/>
    <mergeCell ref="B12:U12"/>
    <mergeCell ref="B13:U13"/>
    <mergeCell ref="B14:U14"/>
    <mergeCell ref="B16:U16"/>
    <mergeCell ref="B17:U17"/>
    <mergeCell ref="B18:U18"/>
    <mergeCell ref="B19:U19"/>
    <mergeCell ref="B20:U20"/>
    <mergeCell ref="B22:U22"/>
    <mergeCell ref="B23:U23"/>
    <mergeCell ref="B24:U24"/>
    <mergeCell ref="B25:U25"/>
    <mergeCell ref="B26:U26"/>
    <mergeCell ref="B27:U27"/>
    <mergeCell ref="V2:V3"/>
    <mergeCell ref="H2:K2"/>
    <mergeCell ref="M2:P2"/>
    <mergeCell ref="C2:F2"/>
    <mergeCell ref="B2:B3"/>
    <mergeCell ref="L3:L9"/>
    <mergeCell ref="G3:G9"/>
    <mergeCell ref="R2:U2"/>
    <mergeCell ref="B15:U15"/>
  </mergeCells>
  <phoneticPr fontId="3" type="noConversion"/>
  <hyperlinks>
    <hyperlink ref="B65498" r:id="rId1"/>
    <hyperlink ref="B65497"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7"/>
  <sheetViews>
    <sheetView showGridLines="0" topLeftCell="A31" zoomScale="70" zoomScaleNormal="70" workbookViewId="0">
      <selection activeCell="B63" sqref="B63"/>
    </sheetView>
  </sheetViews>
  <sheetFormatPr baseColWidth="10" defaultColWidth="11.44140625" defaultRowHeight="16.2" x14ac:dyDescent="0.3"/>
  <cols>
    <col min="1" max="1" width="1.44140625" style="1" customWidth="1"/>
    <col min="2" max="2" width="38.44140625" style="1" customWidth="1"/>
    <col min="3" max="6" width="7.5546875" style="1" customWidth="1"/>
    <col min="7" max="7" width="1.5546875" style="1" customWidth="1"/>
    <col min="8" max="11" width="7.5546875" style="1" customWidth="1"/>
    <col min="12" max="12" width="1.5546875" style="1" customWidth="1"/>
    <col min="13" max="16" width="7.5546875" style="1" customWidth="1"/>
    <col min="17" max="17" width="2.109375" style="1" customWidth="1"/>
    <col min="18" max="21" width="7.5546875" style="1" customWidth="1"/>
    <col min="22" max="22" width="14.109375" style="1" bestFit="1" customWidth="1"/>
    <col min="23" max="27" width="11.44140625" style="1"/>
    <col min="28" max="28" width="2" style="1" customWidth="1"/>
    <col min="29" max="33" width="11.44140625" style="1"/>
    <col min="34" max="34" width="1.88671875" style="1" customWidth="1"/>
    <col min="35" max="16384" width="11.44140625" style="1"/>
  </cols>
  <sheetData>
    <row r="1" spans="2:40" ht="6" customHeight="1" x14ac:dyDescent="0.3"/>
    <row r="2" spans="2:40" ht="22.65" customHeight="1" x14ac:dyDescent="0.3">
      <c r="B2" s="338" t="s">
        <v>168</v>
      </c>
      <c r="C2" s="332" t="s">
        <v>182</v>
      </c>
      <c r="D2" s="332"/>
      <c r="E2" s="332"/>
      <c r="F2" s="332"/>
      <c r="G2" s="2"/>
      <c r="H2" s="341" t="s">
        <v>183</v>
      </c>
      <c r="I2" s="341"/>
      <c r="J2" s="341"/>
      <c r="K2" s="341"/>
      <c r="L2" s="3"/>
      <c r="M2" s="340" t="s">
        <v>184</v>
      </c>
      <c r="N2" s="340"/>
      <c r="O2" s="340"/>
      <c r="P2" s="340"/>
      <c r="Q2" s="108"/>
      <c r="R2" s="342" t="s">
        <v>185</v>
      </c>
      <c r="S2" s="342"/>
      <c r="T2" s="342"/>
      <c r="U2" s="342"/>
      <c r="V2" s="329"/>
      <c r="W2" s="17"/>
      <c r="X2" s="17"/>
      <c r="Y2" s="17"/>
      <c r="Z2" s="17"/>
      <c r="AA2" s="17"/>
      <c r="AB2" s="17"/>
      <c r="AC2" s="17"/>
      <c r="AD2" s="17"/>
      <c r="AE2" s="17"/>
      <c r="AF2" s="17"/>
      <c r="AG2" s="17"/>
      <c r="AH2" s="17"/>
      <c r="AI2" s="17"/>
      <c r="AJ2" s="17"/>
      <c r="AK2" s="17"/>
      <c r="AL2" s="17"/>
      <c r="AM2" s="17"/>
      <c r="AN2" s="17"/>
    </row>
    <row r="3" spans="2:40" ht="24.75" customHeight="1" thickBot="1" x14ac:dyDescent="0.35">
      <c r="B3" s="339"/>
      <c r="C3" s="4">
        <v>1</v>
      </c>
      <c r="D3" s="4">
        <v>2</v>
      </c>
      <c r="E3" s="5">
        <v>3</v>
      </c>
      <c r="F3" s="6">
        <v>4</v>
      </c>
      <c r="G3" s="336"/>
      <c r="H3" s="4">
        <v>1</v>
      </c>
      <c r="I3" s="4">
        <v>2</v>
      </c>
      <c r="J3" s="5">
        <v>3</v>
      </c>
      <c r="K3" s="6">
        <v>4</v>
      </c>
      <c r="L3" s="330"/>
      <c r="M3" s="4">
        <v>1</v>
      </c>
      <c r="N3" s="4">
        <v>2</v>
      </c>
      <c r="O3" s="5">
        <v>3</v>
      </c>
      <c r="P3" s="6">
        <v>4</v>
      </c>
      <c r="Q3" s="109"/>
      <c r="R3" s="4">
        <v>1</v>
      </c>
      <c r="S3" s="4">
        <v>2</v>
      </c>
      <c r="T3" s="5">
        <v>3</v>
      </c>
      <c r="U3" s="6">
        <v>4</v>
      </c>
      <c r="V3" s="329"/>
      <c r="W3" s="17"/>
      <c r="X3" s="17"/>
      <c r="Y3" s="17"/>
      <c r="Z3" s="17"/>
      <c r="AA3" s="17"/>
      <c r="AB3" s="17"/>
      <c r="AC3" s="17"/>
      <c r="AD3" s="17"/>
      <c r="AE3" s="17"/>
      <c r="AF3" s="17"/>
      <c r="AG3" s="17"/>
      <c r="AH3" s="17"/>
      <c r="AI3" s="17"/>
      <c r="AJ3" s="17"/>
      <c r="AK3" s="17"/>
      <c r="AL3" s="17"/>
      <c r="AM3" s="17"/>
      <c r="AN3" s="17"/>
    </row>
    <row r="4" spans="2:40" ht="38.25" customHeight="1" thickTop="1" thickBot="1" x14ac:dyDescent="0.35">
      <c r="B4" s="86" t="s">
        <v>169</v>
      </c>
      <c r="C4" s="84">
        <f>Autoevaluación!R84/SUM(Autoevaluación!R84:R86)</f>
        <v>0</v>
      </c>
      <c r="D4" s="8">
        <f>Autoevaluación!R85/SUM(Autoevaluación!R84:R86)</f>
        <v>0</v>
      </c>
      <c r="E4" s="8">
        <f>Autoevaluación!R86/SUM(Autoevaluación!R84:R86)</f>
        <v>1</v>
      </c>
      <c r="F4" s="8" t="e">
        <f>Autoevaluación!#REF!/SUM(Autoevaluación!R84:R86)</f>
        <v>#REF!</v>
      </c>
      <c r="G4" s="337"/>
      <c r="H4" s="19">
        <f>Autoevaluación!S84/SUM(Autoevaluación!S84:S86)</f>
        <v>0</v>
      </c>
      <c r="I4" s="8">
        <f>Autoevaluación!S85/SUM(Autoevaluación!S84:S86)</f>
        <v>0</v>
      </c>
      <c r="J4" s="8">
        <f>Autoevaluación!S86/SUM(Autoevaluación!S84:S86)</f>
        <v>1</v>
      </c>
      <c r="K4" s="8" t="e">
        <f>Autoevaluación!#REF!/SUM(Autoevaluación!S84:S86)</f>
        <v>#REF!</v>
      </c>
      <c r="L4" s="331"/>
      <c r="M4" s="8">
        <f>Autoevaluación!T84/SUM(Autoevaluación!T84:T86)</f>
        <v>0</v>
      </c>
      <c r="N4" s="8">
        <f>Autoevaluación!T85/SUM(Autoevaluación!T84:T86)</f>
        <v>0.33333333333333331</v>
      </c>
      <c r="O4" s="8">
        <f>Autoevaluación!T86/SUM(Autoevaluación!T84:T86)</f>
        <v>0.66666666666666663</v>
      </c>
      <c r="P4" s="8" t="e">
        <f>Autoevaluación!#REF!/SUM(Autoevaluación!T84:T86)</f>
        <v>#REF!</v>
      </c>
      <c r="Q4" s="104"/>
      <c r="R4" s="8">
        <f>Autoevaluación!U84/SUM(Autoevaluación!U84:U86)</f>
        <v>0</v>
      </c>
      <c r="S4" s="8">
        <f>Autoevaluación!U85/SUM(Autoevaluación!U84:U86)</f>
        <v>0.33333333333333331</v>
      </c>
      <c r="T4" s="8">
        <f>Autoevaluación!U86/SUM(Autoevaluación!U84:U86)</f>
        <v>0.66666666666666663</v>
      </c>
      <c r="U4" s="8" t="e">
        <f>Autoevaluación!#REF!/SUM(Autoevaluación!U84:U86)</f>
        <v>#REF!</v>
      </c>
      <c r="V4" s="17"/>
      <c r="W4" s="17"/>
      <c r="X4" s="17"/>
      <c r="Y4" s="17"/>
      <c r="Z4" s="17"/>
      <c r="AA4" s="17"/>
      <c r="AB4" s="17"/>
      <c r="AC4" s="17"/>
      <c r="AD4" s="17"/>
      <c r="AE4" s="17"/>
      <c r="AF4" s="17"/>
      <c r="AG4" s="17"/>
      <c r="AH4" s="17"/>
      <c r="AI4" s="17"/>
      <c r="AJ4" s="17"/>
      <c r="AK4" s="17"/>
      <c r="AL4" s="17"/>
      <c r="AM4" s="17"/>
      <c r="AN4" s="17"/>
    </row>
    <row r="5" spans="2:40" ht="38.25" customHeight="1" thickTop="1" thickBot="1" x14ac:dyDescent="0.35">
      <c r="B5" s="88" t="s">
        <v>170</v>
      </c>
      <c r="C5" s="84">
        <f>Autoevaluación!R88/SUM(Autoevaluación!R88:R91)</f>
        <v>0.42857142857142855</v>
      </c>
      <c r="D5" s="8">
        <f>Autoevaluación!R89/SUM(Autoevaluación!R88:R91)</f>
        <v>0.2857142857142857</v>
      </c>
      <c r="E5" s="8">
        <f>Autoevaluación!R90/SUM(Autoevaluación!R88:R91)</f>
        <v>0.2857142857142857</v>
      </c>
      <c r="F5" s="8">
        <f>Autoevaluación!R91/SUM(Autoevaluación!R88:R91)</f>
        <v>0</v>
      </c>
      <c r="G5" s="337"/>
      <c r="H5" s="19">
        <f>Autoevaluación!S88/SUM(Autoevaluación!S88:S91)</f>
        <v>0.2857142857142857</v>
      </c>
      <c r="I5" s="8">
        <f>Autoevaluación!S89/SUM(Autoevaluación!S88:S91)</f>
        <v>0.14285714285714285</v>
      </c>
      <c r="J5" s="8" t="e">
        <f>Autoevaluación!S90/SUM(Autoevaluación!S88:Q92Q13:V16)</f>
        <v>#NAME?</v>
      </c>
      <c r="K5" s="8">
        <f>Autoevaluación!S91/SUM(Autoevaluación!S88:S91)</f>
        <v>0.14285714285714285</v>
      </c>
      <c r="L5" s="331"/>
      <c r="M5" s="8">
        <f>Autoevaluación!T88/SUM(Autoevaluación!T88:T91)</f>
        <v>0</v>
      </c>
      <c r="N5" s="8">
        <f>Autoevaluación!T89/SUM(Autoevaluación!T88:T91)</f>
        <v>0.42857142857142855</v>
      </c>
      <c r="O5" s="8">
        <f>Autoevaluación!T90/SUM(Autoevaluación!T88:T91)</f>
        <v>0.5714285714285714</v>
      </c>
      <c r="P5" s="8">
        <f>Autoevaluación!T91/SUM(Autoevaluación!T88:T91)</f>
        <v>0</v>
      </c>
      <c r="Q5" s="104"/>
      <c r="R5" s="8">
        <f>Autoevaluación!U88/SUM(Autoevaluación!U88:U91)</f>
        <v>0</v>
      </c>
      <c r="S5" s="8">
        <f>Autoevaluación!U89/SUM(Autoevaluación!U88:U91)</f>
        <v>0.7142857142857143</v>
      </c>
      <c r="T5" s="8">
        <f>Autoevaluación!U90/SUM(Autoevaluación!U88:U91)</f>
        <v>0.2857142857142857</v>
      </c>
      <c r="U5" s="8">
        <f>Autoevaluación!U91/SUM(Autoevaluación!U88:U91)</f>
        <v>0</v>
      </c>
      <c r="V5" s="15"/>
      <c r="W5" s="17"/>
      <c r="X5" s="17"/>
      <c r="Y5" s="17"/>
      <c r="Z5" s="17"/>
      <c r="AA5" s="17"/>
      <c r="AB5" s="17"/>
      <c r="AC5" s="17"/>
      <c r="AD5" s="17"/>
      <c r="AE5" s="17"/>
      <c r="AF5" s="17"/>
      <c r="AG5" s="17"/>
      <c r="AH5" s="17"/>
      <c r="AI5" s="17"/>
      <c r="AJ5" s="17"/>
      <c r="AK5" s="17"/>
      <c r="AL5" s="17"/>
      <c r="AM5" s="17"/>
      <c r="AN5" s="17"/>
    </row>
    <row r="6" spans="2:40" ht="38.25" customHeight="1" thickTop="1" thickBot="1" x14ac:dyDescent="0.35">
      <c r="B6" s="88" t="s">
        <v>171</v>
      </c>
      <c r="C6" s="84">
        <f>Autoevaluación!R97/SUM(Autoevaluación!R97:R100)</f>
        <v>0</v>
      </c>
      <c r="D6" s="8">
        <f>Autoevaluación!R98/SUM(Autoevaluación!R97:R100)</f>
        <v>0</v>
      </c>
      <c r="E6" s="8">
        <f>Autoevaluación!R99/SUM(Autoevaluación!R97:R100)</f>
        <v>0.5</v>
      </c>
      <c r="F6" s="8">
        <f>Autoevaluación!R100/SUM(Autoevaluación!R97:R100)</f>
        <v>0.5</v>
      </c>
      <c r="G6" s="337"/>
      <c r="H6" s="19">
        <f>Autoevaluación!S97/SUM(Autoevaluación!S97:S100)</f>
        <v>0</v>
      </c>
      <c r="I6" s="8">
        <f>Autoevaluación!S98/SUM(Autoevaluación!S97:S100)</f>
        <v>0</v>
      </c>
      <c r="J6" s="8">
        <f>Autoevaluación!S99/SUM(Autoevaluación!S97:S100)</f>
        <v>0.5</v>
      </c>
      <c r="K6" s="8">
        <f>Autoevaluación!S10/SUM(Autoevaluación!S97:S100)</f>
        <v>0</v>
      </c>
      <c r="L6" s="331"/>
      <c r="M6" s="8">
        <f>Autoevaluación!T97/SUM(Autoevaluación!T97:T100)</f>
        <v>0</v>
      </c>
      <c r="N6" s="8">
        <f>Autoevaluación!T98/SUM(Autoevaluación!T97:T100)</f>
        <v>0</v>
      </c>
      <c r="O6" s="8">
        <f>Autoevaluación!T99/SUM(Autoevaluación!T97:T100)</f>
        <v>1</v>
      </c>
      <c r="P6" s="8">
        <f>Autoevaluación!T100/SUM(Autoevaluación!T97:T100)</f>
        <v>0</v>
      </c>
      <c r="Q6" s="104"/>
      <c r="R6" s="8">
        <f>Autoevaluación!U97/SUM(Autoevaluación!U97:U100)</f>
        <v>0</v>
      </c>
      <c r="S6" s="8">
        <f>Autoevaluación!U98/SUM(Autoevaluación!U97:U100)</f>
        <v>0</v>
      </c>
      <c r="T6" s="8">
        <f>Autoevaluación!U99/SUM(Autoevaluación!U97:U100)</f>
        <v>1</v>
      </c>
      <c r="U6" s="8">
        <f>Autoevaluación!U100/SUM(Autoevaluación!U97:U100)</f>
        <v>0</v>
      </c>
      <c r="V6" s="18"/>
      <c r="W6" s="17"/>
      <c r="X6" s="17"/>
      <c r="Y6" s="17"/>
      <c r="Z6" s="17"/>
      <c r="AA6" s="17"/>
      <c r="AB6" s="17"/>
      <c r="AC6" s="17"/>
      <c r="AD6" s="17"/>
      <c r="AE6" s="17"/>
      <c r="AF6" s="17"/>
      <c r="AG6" s="17"/>
      <c r="AH6" s="17"/>
      <c r="AI6" s="17"/>
      <c r="AJ6" s="17"/>
      <c r="AK6" s="17"/>
      <c r="AL6" s="17"/>
      <c r="AM6" s="17"/>
      <c r="AN6" s="17"/>
    </row>
    <row r="7" spans="2:40" ht="38.25" customHeight="1" thickTop="1" thickBot="1" x14ac:dyDescent="0.35">
      <c r="B7" s="86" t="s">
        <v>172</v>
      </c>
      <c r="C7" s="84">
        <f>Autoevaluación!R101/SUM(Autoevaluación!R101:R104)</f>
        <v>0.1</v>
      </c>
      <c r="D7" s="8">
        <f>Autoevaluación!R102/SUM(Autoevaluación!R101:R104)</f>
        <v>0.3</v>
      </c>
      <c r="E7" s="8">
        <f>Autoevaluación!R103/SUM(Autoevaluación!R101:R104)</f>
        <v>0.6</v>
      </c>
      <c r="F7" s="8">
        <f>Autoevaluación!R104/SUM(Autoevaluación!R101:R104)</f>
        <v>0</v>
      </c>
      <c r="G7" s="337"/>
      <c r="H7" s="19">
        <f>Autoevaluación!S101/SUM(Autoevaluación!S101:S104)</f>
        <v>0.1</v>
      </c>
      <c r="I7" s="8">
        <f>Autoevaluación!S102/SUM(Autoevaluación!S101:S104)</f>
        <v>0.2</v>
      </c>
      <c r="J7" s="8">
        <f>Autoevaluación!S103/SUM(Autoevaluación!S101:S104)</f>
        <v>0.7</v>
      </c>
      <c r="K7" s="8">
        <f>Autoevaluación!S104/SUM(Autoevaluación!S101:S104)</f>
        <v>0</v>
      </c>
      <c r="L7" s="331"/>
      <c r="M7" s="8">
        <f>Autoevaluación!T101/SUM(Autoevaluación!T101:T104)</f>
        <v>0.1</v>
      </c>
      <c r="N7" s="8">
        <f>Autoevaluación!T102/SUM(Autoevaluación!T101:T104)</f>
        <v>0.2</v>
      </c>
      <c r="O7" s="8">
        <f>Autoevaluación!T103/SUM(Autoevaluación!T101:T104)</f>
        <v>0.7</v>
      </c>
      <c r="P7" s="8">
        <f>Autoevaluación!T104/SUM(Autoevaluación!T101:T104)</f>
        <v>0</v>
      </c>
      <c r="Q7" s="104"/>
      <c r="R7" s="8">
        <f>Autoevaluación!U101/SUM(Autoevaluación!U101:U104)</f>
        <v>0</v>
      </c>
      <c r="S7" s="8">
        <f>Autoevaluación!U102/SUM(Autoevaluación!U101:U104)</f>
        <v>0.4</v>
      </c>
      <c r="T7" s="8">
        <f>Autoevaluación!U103/SUM(Autoevaluación!U101:U104)</f>
        <v>0.6</v>
      </c>
      <c r="U7" s="8">
        <f>Autoevaluación!U104/SUM(Autoevaluación!U101:U104)</f>
        <v>0</v>
      </c>
      <c r="V7" s="17"/>
      <c r="W7" s="17"/>
      <c r="X7" s="17"/>
      <c r="Y7" s="17"/>
      <c r="Z7" s="17"/>
      <c r="AA7" s="17"/>
      <c r="AB7" s="17"/>
      <c r="AC7" s="17"/>
      <c r="AD7" s="17"/>
      <c r="AE7" s="17"/>
      <c r="AF7" s="17"/>
      <c r="AG7" s="17"/>
      <c r="AH7" s="17"/>
      <c r="AI7" s="17"/>
      <c r="AJ7" s="17"/>
      <c r="AK7" s="17"/>
      <c r="AL7" s="17"/>
      <c r="AM7" s="17"/>
      <c r="AN7" s="17"/>
    </row>
    <row r="8" spans="2:40" ht="38.25" customHeight="1" thickTop="1" thickBot="1" x14ac:dyDescent="0.35">
      <c r="B8" s="86" t="s">
        <v>173</v>
      </c>
      <c r="C8" s="84">
        <f>Autoevaluación!R113/SUM(Autoevaluación!R113:R116)</f>
        <v>0</v>
      </c>
      <c r="D8" s="8">
        <f>Autoevaluación!R114/SUM(Autoevaluación!R113:R116)</f>
        <v>0.25</v>
      </c>
      <c r="E8" s="8">
        <f>Autoevaluación!R115/SUM(Autoevaluación!R113:R116)</f>
        <v>0.75</v>
      </c>
      <c r="F8" s="8">
        <f>Autoevaluación!R116/SUM(Autoevaluación!R113:R116)</f>
        <v>0</v>
      </c>
      <c r="G8" s="337"/>
      <c r="H8" s="19">
        <f>Autoevaluación!S113/SUM(Autoevaluación!S113:S116)</f>
        <v>0</v>
      </c>
      <c r="I8" s="8">
        <f>Autoevaluación!S114/SUM(Autoevaluación!S113:S116)</f>
        <v>0</v>
      </c>
      <c r="J8" s="8">
        <f>Autoevaluación!S115/SUM(Autoevaluación!S113:S116)</f>
        <v>1</v>
      </c>
      <c r="K8" s="8">
        <f>Autoevaluación!S116/SUM(Autoevaluación!S113:S116)</f>
        <v>0</v>
      </c>
      <c r="L8" s="331"/>
      <c r="M8" s="8">
        <f>Autoevaluación!T113/SUM(Autoevaluación!T113:T116)</f>
        <v>0</v>
      </c>
      <c r="N8" s="8">
        <f>Autoevaluación!T114/SUM(Autoevaluación!T113:T116)</f>
        <v>0</v>
      </c>
      <c r="O8" s="8">
        <f>Autoevaluación!T115/SUM(Autoevaluación!T113:T116)</f>
        <v>1</v>
      </c>
      <c r="P8" s="8">
        <f>Autoevaluación!T116/SUM(Autoevaluación!T113:T116)</f>
        <v>0</v>
      </c>
      <c r="Q8" s="104"/>
      <c r="R8" s="8">
        <f>Autoevaluación!U113/SUM(Autoevaluación!U113:U116)</f>
        <v>0</v>
      </c>
      <c r="S8" s="8">
        <f>Autoevaluación!U114/SUM(Autoevaluación!U113:U116)</f>
        <v>0</v>
      </c>
      <c r="T8" s="8">
        <f>Autoevaluación!U115/SUM(Autoevaluación!U113:U116)</f>
        <v>1</v>
      </c>
      <c r="U8" s="8">
        <f>Autoevaluación!U116/SUM(Autoevaluación!U113:U116)</f>
        <v>0</v>
      </c>
      <c r="V8" s="17"/>
      <c r="W8" s="17"/>
      <c r="X8" s="17"/>
      <c r="Y8" s="17"/>
      <c r="Z8" s="17"/>
      <c r="AA8" s="17"/>
      <c r="AB8" s="17"/>
      <c r="AC8" s="17"/>
      <c r="AD8" s="17"/>
      <c r="AE8" s="17"/>
      <c r="AF8" s="17"/>
      <c r="AG8" s="17"/>
      <c r="AH8" s="17"/>
      <c r="AI8" s="17"/>
      <c r="AJ8" s="17"/>
      <c r="AK8" s="17"/>
      <c r="AL8" s="17"/>
      <c r="AM8" s="17"/>
      <c r="AN8" s="17"/>
    </row>
    <row r="9" spans="2:40" ht="38.25" customHeight="1" thickTop="1" x14ac:dyDescent="0.3">
      <c r="B9" s="87"/>
      <c r="C9" s="8"/>
      <c r="D9" s="8"/>
      <c r="E9" s="8"/>
      <c r="F9" s="8"/>
      <c r="G9" s="337"/>
      <c r="H9" s="8"/>
      <c r="I9" s="8"/>
      <c r="J9" s="8"/>
      <c r="K9" s="8"/>
      <c r="L9" s="331"/>
      <c r="M9" s="8"/>
      <c r="N9" s="8"/>
      <c r="O9" s="8"/>
      <c r="P9" s="8"/>
      <c r="Q9" s="104"/>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3">
      <c r="B10" s="16" t="s">
        <v>174</v>
      </c>
      <c r="C10" s="13">
        <f>AVERAGE(C4:C9)</f>
        <v>0.10571428571428572</v>
      </c>
      <c r="D10" s="13">
        <f>AVERAGE(D4:D9)</f>
        <v>0.16714285714285712</v>
      </c>
      <c r="E10" s="13">
        <f>AVERAGE(E4:E9)</f>
        <v>0.62714285714285711</v>
      </c>
      <c r="F10" s="13" t="e">
        <f>AVERAGE(F4:F9)</f>
        <v>#REF!</v>
      </c>
      <c r="G10" s="10"/>
      <c r="H10" s="13">
        <f>AVERAGE(H4:H9)</f>
        <v>7.7142857142857138E-2</v>
      </c>
      <c r="I10" s="13">
        <f>AVERAGE(I4:I9)</f>
        <v>6.8571428571428575E-2</v>
      </c>
      <c r="J10" s="13" t="e">
        <f>AVERAGE(J4:J9)</f>
        <v>#NAME?</v>
      </c>
      <c r="K10" s="13" t="e">
        <f>AVERAGE(K4:K9)</f>
        <v>#REF!</v>
      </c>
      <c r="L10" s="10"/>
      <c r="M10" s="13">
        <f>AVERAGE(M4:M9)</f>
        <v>0.02</v>
      </c>
      <c r="N10" s="13">
        <f>AVERAGE(N4:N9)</f>
        <v>0.19238095238095237</v>
      </c>
      <c r="O10" s="13">
        <f>AVERAGE(O4:O9)</f>
        <v>0.78761904761904766</v>
      </c>
      <c r="P10" s="13" t="e">
        <f>AVERAGE(P4:P9)</f>
        <v>#REF!</v>
      </c>
      <c r="Q10" s="105"/>
      <c r="R10" s="13">
        <f>AVERAGE(R4:R9)</f>
        <v>0</v>
      </c>
      <c r="S10" s="13">
        <f>AVERAGE(S4:S9)</f>
        <v>0.28952380952380957</v>
      </c>
      <c r="T10" s="13">
        <f>AVERAGE(T4:T9)</f>
        <v>0.71047619047619048</v>
      </c>
      <c r="U10" s="13" t="e">
        <f>AVERAGE(U4:U9)</f>
        <v>#REF!</v>
      </c>
      <c r="V10" s="17"/>
      <c r="W10" s="17"/>
      <c r="X10" s="17"/>
      <c r="Y10" s="17"/>
      <c r="Z10" s="17"/>
      <c r="AA10" s="17"/>
      <c r="AB10" s="17"/>
      <c r="AC10" s="17"/>
      <c r="AD10" s="17"/>
      <c r="AE10" s="17"/>
      <c r="AF10" s="17"/>
      <c r="AG10" s="17"/>
      <c r="AH10" s="17"/>
      <c r="AI10" s="17"/>
      <c r="AJ10" s="17"/>
      <c r="AK10" s="17"/>
      <c r="AL10" s="17"/>
      <c r="AM10" s="17"/>
      <c r="AN10" s="17"/>
    </row>
    <row r="11" spans="2:40" x14ac:dyDescent="0.3">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2.2" customHeight="1" x14ac:dyDescent="0.3">
      <c r="B12" s="332" t="s">
        <v>182</v>
      </c>
      <c r="C12" s="332"/>
      <c r="D12" s="332"/>
      <c r="E12" s="332"/>
      <c r="F12" s="332"/>
      <c r="G12" s="332"/>
      <c r="H12" s="332"/>
      <c r="I12" s="332"/>
      <c r="J12" s="332"/>
      <c r="K12" s="332"/>
      <c r="L12" s="332"/>
      <c r="M12" s="332"/>
      <c r="N12" s="332"/>
      <c r="O12" s="332"/>
      <c r="P12" s="332"/>
      <c r="Q12" s="332"/>
      <c r="R12" s="332"/>
      <c r="S12" s="332"/>
      <c r="T12" s="332"/>
      <c r="U12" s="332"/>
      <c r="V12" s="17"/>
      <c r="W12" s="17"/>
      <c r="X12" s="17"/>
      <c r="Y12" s="17"/>
      <c r="Z12" s="17"/>
      <c r="AA12" s="17"/>
      <c r="AB12" s="17"/>
      <c r="AC12" s="17"/>
      <c r="AD12" s="17"/>
      <c r="AE12" s="17"/>
      <c r="AF12" s="17"/>
      <c r="AG12" s="17"/>
      <c r="AH12" s="17"/>
      <c r="AI12" s="17"/>
      <c r="AJ12" s="17"/>
      <c r="AK12" s="17"/>
      <c r="AL12" s="17"/>
      <c r="AM12" s="17"/>
      <c r="AN12" s="17"/>
    </row>
    <row r="13" spans="2:40" ht="24.9" customHeight="1" x14ac:dyDescent="0.3">
      <c r="B13" s="343" t="s">
        <v>160</v>
      </c>
      <c r="C13" s="343"/>
      <c r="D13" s="343"/>
      <c r="E13" s="343"/>
      <c r="F13" s="343"/>
      <c r="G13" s="343"/>
      <c r="H13" s="343"/>
      <c r="I13" s="343"/>
      <c r="J13" s="343"/>
      <c r="K13" s="343"/>
      <c r="L13" s="343"/>
      <c r="M13" s="343"/>
      <c r="N13" s="343"/>
      <c r="O13" s="343"/>
      <c r="P13" s="343"/>
      <c r="Q13" s="343"/>
      <c r="R13" s="343"/>
      <c r="S13" s="343"/>
      <c r="T13" s="343"/>
      <c r="U13" s="343"/>
      <c r="V13" s="17"/>
      <c r="W13" s="17"/>
      <c r="X13" s="17"/>
      <c r="Y13" s="17"/>
      <c r="Z13" s="17"/>
      <c r="AA13" s="17"/>
      <c r="AB13" s="17"/>
      <c r="AC13" s="17"/>
      <c r="AD13" s="17"/>
      <c r="AE13" s="17"/>
      <c r="AF13" s="17"/>
      <c r="AG13" s="17"/>
      <c r="AH13" s="17"/>
      <c r="AI13" s="17"/>
      <c r="AJ13" s="17"/>
      <c r="AK13" s="17"/>
      <c r="AL13" s="17"/>
      <c r="AM13" s="17"/>
      <c r="AN13" s="17"/>
    </row>
    <row r="14" spans="2:40" ht="60" customHeight="1" x14ac:dyDescent="0.3">
      <c r="B14" s="335" t="s">
        <v>523</v>
      </c>
      <c r="C14" s="335"/>
      <c r="D14" s="335"/>
      <c r="E14" s="335"/>
      <c r="F14" s="335"/>
      <c r="G14" s="335"/>
      <c r="H14" s="335"/>
      <c r="I14" s="335"/>
      <c r="J14" s="335"/>
      <c r="K14" s="335"/>
      <c r="L14" s="335"/>
      <c r="M14" s="335"/>
      <c r="N14" s="335"/>
      <c r="O14" s="335"/>
      <c r="P14" s="335"/>
      <c r="Q14" s="335"/>
      <c r="R14" s="335"/>
      <c r="S14" s="335"/>
      <c r="T14" s="335"/>
      <c r="U14" s="335"/>
      <c r="V14" s="17"/>
      <c r="W14" s="17"/>
      <c r="X14" s="17"/>
      <c r="Y14" s="17"/>
      <c r="Z14" s="17"/>
      <c r="AA14" s="17"/>
      <c r="AB14" s="17"/>
      <c r="AC14" s="17"/>
      <c r="AD14" s="17"/>
      <c r="AE14" s="17"/>
      <c r="AF14" s="17"/>
      <c r="AG14" s="17"/>
      <c r="AH14" s="17"/>
      <c r="AI14" s="17"/>
      <c r="AJ14" s="17"/>
      <c r="AK14" s="17"/>
      <c r="AL14" s="17"/>
      <c r="AM14" s="17"/>
      <c r="AN14" s="17"/>
    </row>
    <row r="15" spans="2:40" ht="60" customHeight="1" x14ac:dyDescent="0.3">
      <c r="B15" s="335" t="s">
        <v>524</v>
      </c>
      <c r="C15" s="335"/>
      <c r="D15" s="335"/>
      <c r="E15" s="335"/>
      <c r="F15" s="335"/>
      <c r="G15" s="335"/>
      <c r="H15" s="335"/>
      <c r="I15" s="335"/>
      <c r="J15" s="335"/>
      <c r="K15" s="335"/>
      <c r="L15" s="335"/>
      <c r="M15" s="335"/>
      <c r="N15" s="335"/>
      <c r="O15" s="335"/>
      <c r="P15" s="335"/>
      <c r="Q15" s="335"/>
      <c r="R15" s="335"/>
      <c r="S15" s="335"/>
      <c r="T15" s="335"/>
      <c r="U15" s="335"/>
      <c r="V15" s="17"/>
      <c r="W15" s="17"/>
      <c r="X15" s="17"/>
      <c r="Y15" s="17"/>
      <c r="Z15" s="17"/>
      <c r="AA15" s="17"/>
      <c r="AB15" s="17"/>
      <c r="AC15" s="17"/>
      <c r="AD15" s="17"/>
      <c r="AE15" s="17"/>
      <c r="AF15" s="17"/>
      <c r="AG15" s="17"/>
      <c r="AH15" s="17"/>
      <c r="AI15" s="17"/>
      <c r="AJ15" s="17"/>
      <c r="AK15" s="17"/>
      <c r="AL15" s="17"/>
      <c r="AM15" s="17"/>
      <c r="AN15" s="17"/>
    </row>
    <row r="16" spans="2:40" s="15" customFormat="1" ht="24.9" customHeight="1" x14ac:dyDescent="0.3">
      <c r="B16" s="334" t="s">
        <v>161</v>
      </c>
      <c r="C16" s="334"/>
      <c r="D16" s="334"/>
      <c r="E16" s="334"/>
      <c r="F16" s="334"/>
      <c r="G16" s="334"/>
      <c r="H16" s="334"/>
      <c r="I16" s="334"/>
      <c r="J16" s="334"/>
      <c r="K16" s="334"/>
      <c r="L16" s="334"/>
      <c r="M16" s="334"/>
      <c r="N16" s="334"/>
      <c r="O16" s="334"/>
      <c r="P16" s="334"/>
      <c r="Q16" s="334"/>
      <c r="R16" s="334"/>
      <c r="S16" s="334"/>
      <c r="T16" s="334"/>
      <c r="U16" s="334"/>
    </row>
    <row r="17" spans="2:21" ht="60" customHeight="1" x14ac:dyDescent="0.3">
      <c r="B17" s="335" t="s">
        <v>525</v>
      </c>
      <c r="C17" s="335"/>
      <c r="D17" s="335"/>
      <c r="E17" s="335"/>
      <c r="F17" s="335"/>
      <c r="G17" s="335"/>
      <c r="H17" s="335"/>
      <c r="I17" s="335"/>
      <c r="J17" s="335"/>
      <c r="K17" s="335"/>
      <c r="L17" s="335"/>
      <c r="M17" s="335"/>
      <c r="N17" s="335"/>
      <c r="O17" s="335"/>
      <c r="P17" s="335"/>
      <c r="Q17" s="335"/>
      <c r="R17" s="335"/>
      <c r="S17" s="335"/>
      <c r="T17" s="335"/>
      <c r="U17" s="335"/>
    </row>
    <row r="18" spans="2:21" ht="60" customHeight="1" x14ac:dyDescent="0.3">
      <c r="B18" s="335" t="s">
        <v>526</v>
      </c>
      <c r="C18" s="335"/>
      <c r="D18" s="335"/>
      <c r="E18" s="335"/>
      <c r="F18" s="335"/>
      <c r="G18" s="335"/>
      <c r="H18" s="335"/>
      <c r="I18" s="335"/>
      <c r="J18" s="335"/>
      <c r="K18" s="335"/>
      <c r="L18" s="335"/>
      <c r="M18" s="335"/>
      <c r="N18" s="335"/>
      <c r="O18" s="335"/>
      <c r="P18" s="335"/>
      <c r="Q18" s="335"/>
      <c r="R18" s="335"/>
      <c r="S18" s="335"/>
      <c r="T18" s="335"/>
      <c r="U18" s="335"/>
    </row>
    <row r="19" spans="2:21" ht="60" customHeight="1" x14ac:dyDescent="0.3">
      <c r="B19" s="335" t="s">
        <v>708</v>
      </c>
      <c r="C19" s="335"/>
      <c r="D19" s="335"/>
      <c r="E19" s="335"/>
      <c r="F19" s="335"/>
      <c r="G19" s="335"/>
      <c r="H19" s="335"/>
      <c r="I19" s="335"/>
      <c r="J19" s="335"/>
      <c r="K19" s="335"/>
      <c r="L19" s="335"/>
      <c r="M19" s="335"/>
      <c r="N19" s="335"/>
      <c r="O19" s="335"/>
      <c r="P19" s="335"/>
      <c r="Q19" s="335"/>
      <c r="R19" s="335"/>
      <c r="S19" s="335"/>
      <c r="T19" s="335"/>
      <c r="U19" s="335"/>
    </row>
    <row r="20" spans="2:21" ht="16.649999999999999" customHeight="1" x14ac:dyDescent="0.3">
      <c r="B20" s="14"/>
      <c r="C20" s="14"/>
      <c r="D20" s="14"/>
      <c r="E20" s="14"/>
      <c r="F20" s="14"/>
      <c r="G20" s="14"/>
      <c r="H20" s="14"/>
      <c r="I20" s="14"/>
      <c r="J20" s="14"/>
      <c r="K20" s="14"/>
      <c r="L20" s="14"/>
      <c r="M20" s="14"/>
      <c r="N20" s="14"/>
      <c r="O20" s="14"/>
      <c r="P20" s="14"/>
      <c r="Q20" s="14"/>
      <c r="R20" s="14"/>
      <c r="S20" s="14"/>
      <c r="T20" s="14"/>
      <c r="U20" s="14"/>
    </row>
    <row r="21" spans="2:21" ht="22.2" customHeight="1" x14ac:dyDescent="0.3">
      <c r="B21" s="344" t="s">
        <v>183</v>
      </c>
      <c r="C21" s="344"/>
      <c r="D21" s="344"/>
      <c r="E21" s="344"/>
      <c r="F21" s="344"/>
      <c r="G21" s="344"/>
      <c r="H21" s="344"/>
      <c r="I21" s="344"/>
      <c r="J21" s="344"/>
      <c r="K21" s="344"/>
      <c r="L21" s="344"/>
      <c r="M21" s="344"/>
      <c r="N21" s="344"/>
      <c r="O21" s="344"/>
      <c r="P21" s="344"/>
      <c r="Q21" s="344"/>
      <c r="R21" s="344"/>
      <c r="S21" s="344"/>
      <c r="T21" s="344"/>
      <c r="U21" s="344"/>
    </row>
    <row r="22" spans="2:21" ht="24.9" customHeight="1" x14ac:dyDescent="0.3">
      <c r="B22" s="347" t="s">
        <v>160</v>
      </c>
      <c r="C22" s="348"/>
      <c r="D22" s="348"/>
      <c r="E22" s="348"/>
      <c r="F22" s="348"/>
      <c r="G22" s="348"/>
      <c r="H22" s="348"/>
      <c r="I22" s="348"/>
      <c r="J22" s="348"/>
      <c r="K22" s="348"/>
      <c r="L22" s="348"/>
      <c r="M22" s="348"/>
      <c r="N22" s="348"/>
      <c r="O22" s="348"/>
      <c r="P22" s="348"/>
      <c r="Q22" s="348"/>
      <c r="R22" s="348"/>
      <c r="S22" s="348"/>
      <c r="T22" s="348"/>
      <c r="U22" s="348"/>
    </row>
    <row r="23" spans="2:21" ht="60" customHeight="1" x14ac:dyDescent="0.3">
      <c r="B23" s="349" t="s">
        <v>523</v>
      </c>
      <c r="C23" s="350"/>
      <c r="D23" s="350"/>
      <c r="E23" s="350"/>
      <c r="F23" s="350"/>
      <c r="G23" s="350"/>
      <c r="H23" s="350"/>
      <c r="I23" s="350"/>
      <c r="J23" s="350"/>
      <c r="K23" s="350"/>
      <c r="L23" s="350"/>
      <c r="M23" s="350"/>
      <c r="N23" s="350"/>
      <c r="O23" s="350"/>
      <c r="P23" s="350"/>
      <c r="Q23" s="350"/>
      <c r="R23" s="350"/>
      <c r="S23" s="350"/>
      <c r="T23" s="350"/>
      <c r="U23" s="351"/>
    </row>
    <row r="24" spans="2:21" ht="60" customHeight="1" x14ac:dyDescent="0.3">
      <c r="B24" s="349" t="s">
        <v>524</v>
      </c>
      <c r="C24" s="350"/>
      <c r="D24" s="350"/>
      <c r="E24" s="350"/>
      <c r="F24" s="350"/>
      <c r="G24" s="350"/>
      <c r="H24" s="350"/>
      <c r="I24" s="350"/>
      <c r="J24" s="350"/>
      <c r="K24" s="350"/>
      <c r="L24" s="350"/>
      <c r="M24" s="350"/>
      <c r="N24" s="350"/>
      <c r="O24" s="350"/>
      <c r="P24" s="350"/>
      <c r="Q24" s="350"/>
      <c r="R24" s="350"/>
      <c r="S24" s="350"/>
      <c r="T24" s="350"/>
      <c r="U24" s="351"/>
    </row>
    <row r="25" spans="2:21" s="15" customFormat="1" ht="24.9" customHeight="1" x14ac:dyDescent="0.3">
      <c r="B25" s="365" t="s">
        <v>161</v>
      </c>
      <c r="C25" s="366"/>
      <c r="D25" s="366"/>
      <c r="E25" s="366"/>
      <c r="F25" s="366"/>
      <c r="G25" s="366"/>
      <c r="H25" s="366"/>
      <c r="I25" s="366"/>
      <c r="J25" s="366"/>
      <c r="K25" s="366"/>
      <c r="L25" s="366"/>
      <c r="M25" s="366"/>
      <c r="N25" s="366"/>
      <c r="O25" s="366"/>
      <c r="P25" s="366"/>
      <c r="Q25" s="366"/>
      <c r="R25" s="366"/>
      <c r="S25" s="366"/>
      <c r="T25" s="366"/>
      <c r="U25" s="367"/>
    </row>
    <row r="26" spans="2:21" ht="60" customHeight="1" x14ac:dyDescent="0.3">
      <c r="B26" s="335" t="s">
        <v>525</v>
      </c>
      <c r="C26" s="335"/>
      <c r="D26" s="335"/>
      <c r="E26" s="335"/>
      <c r="F26" s="335"/>
      <c r="G26" s="335"/>
      <c r="H26" s="335"/>
      <c r="I26" s="335"/>
      <c r="J26" s="335"/>
      <c r="K26" s="335"/>
      <c r="L26" s="335"/>
      <c r="M26" s="335"/>
      <c r="N26" s="335"/>
      <c r="O26" s="335"/>
      <c r="P26" s="335"/>
      <c r="Q26" s="335"/>
      <c r="R26" s="335"/>
      <c r="S26" s="335"/>
      <c r="T26" s="335"/>
      <c r="U26" s="335"/>
    </row>
    <row r="27" spans="2:21" ht="60" customHeight="1" x14ac:dyDescent="0.3">
      <c r="B27" s="335" t="s">
        <v>526</v>
      </c>
      <c r="C27" s="335"/>
      <c r="D27" s="335"/>
      <c r="E27" s="335"/>
      <c r="F27" s="335"/>
      <c r="G27" s="335"/>
      <c r="H27" s="335"/>
      <c r="I27" s="335"/>
      <c r="J27" s="335"/>
      <c r="K27" s="335"/>
      <c r="L27" s="335"/>
      <c r="M27" s="335"/>
      <c r="N27" s="335"/>
      <c r="O27" s="335"/>
      <c r="P27" s="335"/>
      <c r="Q27" s="335"/>
      <c r="R27" s="335"/>
      <c r="S27" s="335"/>
      <c r="T27" s="335"/>
      <c r="U27" s="335"/>
    </row>
    <row r="28" spans="2:21" ht="60" customHeight="1" x14ac:dyDescent="0.3">
      <c r="B28" s="335" t="s">
        <v>527</v>
      </c>
      <c r="C28" s="335"/>
      <c r="D28" s="335"/>
      <c r="E28" s="335"/>
      <c r="F28" s="335"/>
      <c r="G28" s="335"/>
      <c r="H28" s="335"/>
      <c r="I28" s="335"/>
      <c r="J28" s="335"/>
      <c r="K28" s="335"/>
      <c r="L28" s="335"/>
      <c r="M28" s="335"/>
      <c r="N28" s="335"/>
      <c r="O28" s="335"/>
      <c r="P28" s="335"/>
      <c r="Q28" s="335"/>
      <c r="R28" s="335"/>
      <c r="S28" s="335"/>
      <c r="T28" s="335"/>
      <c r="U28" s="335"/>
    </row>
    <row r="29" spans="2:21" ht="16.649999999999999" customHeight="1" x14ac:dyDescent="0.3">
      <c r="B29" s="14"/>
      <c r="C29" s="14"/>
      <c r="D29" s="14"/>
      <c r="E29" s="14"/>
      <c r="F29" s="14"/>
      <c r="G29" s="14"/>
      <c r="H29" s="14"/>
      <c r="I29" s="14"/>
      <c r="J29" s="14"/>
      <c r="K29" s="14"/>
      <c r="L29" s="14"/>
      <c r="M29" s="14"/>
      <c r="N29" s="14"/>
      <c r="O29" s="14"/>
      <c r="P29" s="14"/>
      <c r="Q29" s="14"/>
      <c r="R29" s="14"/>
      <c r="S29" s="14"/>
      <c r="T29" s="14"/>
      <c r="U29" s="14"/>
    </row>
    <row r="30" spans="2:21" ht="22.2" customHeight="1" x14ac:dyDescent="0.3">
      <c r="B30" s="346" t="s">
        <v>184</v>
      </c>
      <c r="C30" s="346"/>
      <c r="D30" s="346"/>
      <c r="E30" s="346"/>
      <c r="F30" s="346"/>
      <c r="G30" s="346"/>
      <c r="H30" s="346"/>
      <c r="I30" s="346"/>
      <c r="J30" s="346"/>
      <c r="K30" s="346"/>
      <c r="L30" s="346"/>
      <c r="M30" s="346"/>
      <c r="N30" s="346"/>
      <c r="O30" s="346"/>
      <c r="P30" s="346"/>
      <c r="Q30" s="346"/>
      <c r="R30" s="346"/>
      <c r="S30" s="346"/>
      <c r="T30" s="346"/>
      <c r="U30" s="346"/>
    </row>
    <row r="31" spans="2:21" ht="24.9" customHeight="1" x14ac:dyDescent="0.3">
      <c r="B31" s="345" t="s">
        <v>160</v>
      </c>
      <c r="C31" s="345"/>
      <c r="D31" s="345"/>
      <c r="E31" s="345"/>
      <c r="F31" s="345"/>
      <c r="G31" s="345"/>
      <c r="H31" s="345"/>
      <c r="I31" s="345"/>
      <c r="J31" s="345"/>
      <c r="K31" s="345"/>
      <c r="L31" s="345"/>
      <c r="M31" s="345"/>
      <c r="N31" s="345"/>
      <c r="O31" s="345"/>
      <c r="P31" s="345"/>
      <c r="Q31" s="345"/>
      <c r="R31" s="345"/>
      <c r="S31" s="345"/>
      <c r="T31" s="345"/>
      <c r="U31" s="345"/>
    </row>
    <row r="32" spans="2:21" ht="60" customHeight="1" x14ac:dyDescent="0.3">
      <c r="B32" s="335" t="s">
        <v>897</v>
      </c>
      <c r="C32" s="335"/>
      <c r="D32" s="335"/>
      <c r="E32" s="335"/>
      <c r="F32" s="335"/>
      <c r="G32" s="335"/>
      <c r="H32" s="335"/>
      <c r="I32" s="335"/>
      <c r="J32" s="335"/>
      <c r="K32" s="335"/>
      <c r="L32" s="335"/>
      <c r="M32" s="335"/>
      <c r="N32" s="335"/>
      <c r="O32" s="335"/>
      <c r="P32" s="335"/>
      <c r="Q32" s="335"/>
      <c r="R32" s="335"/>
      <c r="S32" s="335"/>
      <c r="T32" s="335"/>
      <c r="U32" s="335"/>
    </row>
    <row r="33" spans="2:21" ht="60" customHeight="1" x14ac:dyDescent="0.3">
      <c r="B33" s="335" t="s">
        <v>704</v>
      </c>
      <c r="C33" s="335"/>
      <c r="D33" s="335"/>
      <c r="E33" s="335"/>
      <c r="F33" s="335"/>
      <c r="G33" s="335"/>
      <c r="H33" s="335"/>
      <c r="I33" s="335"/>
      <c r="J33" s="335"/>
      <c r="K33" s="335"/>
      <c r="L33" s="335"/>
      <c r="M33" s="335"/>
      <c r="N33" s="335"/>
      <c r="O33" s="335"/>
      <c r="P33" s="335"/>
      <c r="Q33" s="335"/>
      <c r="R33" s="335"/>
      <c r="S33" s="335"/>
      <c r="T33" s="335"/>
      <c r="U33" s="335"/>
    </row>
    <row r="34" spans="2:21" s="15" customFormat="1" ht="24.9" customHeight="1" x14ac:dyDescent="0.3">
      <c r="B34" s="334" t="s">
        <v>161</v>
      </c>
      <c r="C34" s="334"/>
      <c r="D34" s="334"/>
      <c r="E34" s="334"/>
      <c r="F34" s="334"/>
      <c r="G34" s="334"/>
      <c r="H34" s="334"/>
      <c r="I34" s="334"/>
      <c r="J34" s="334"/>
      <c r="K34" s="334"/>
      <c r="L34" s="334"/>
      <c r="M34" s="334"/>
      <c r="N34" s="334"/>
      <c r="O34" s="334"/>
      <c r="P34" s="334"/>
      <c r="Q34" s="334"/>
      <c r="R34" s="334"/>
      <c r="S34" s="334"/>
      <c r="T34" s="334"/>
      <c r="U34" s="334"/>
    </row>
    <row r="35" spans="2:21" ht="60" customHeight="1" x14ac:dyDescent="0.3">
      <c r="B35" s="335" t="s">
        <v>705</v>
      </c>
      <c r="C35" s="335"/>
      <c r="D35" s="335"/>
      <c r="E35" s="335"/>
      <c r="F35" s="335"/>
      <c r="G35" s="335"/>
      <c r="H35" s="335"/>
      <c r="I35" s="335"/>
      <c r="J35" s="335"/>
      <c r="K35" s="335"/>
      <c r="L35" s="335"/>
      <c r="M35" s="335"/>
      <c r="N35" s="335"/>
      <c r="O35" s="335"/>
      <c r="P35" s="335"/>
      <c r="Q35" s="335"/>
      <c r="R35" s="335"/>
      <c r="S35" s="335"/>
      <c r="T35" s="335"/>
      <c r="U35" s="335"/>
    </row>
    <row r="36" spans="2:21" ht="60" customHeight="1" x14ac:dyDescent="0.3">
      <c r="B36" s="335" t="s">
        <v>706</v>
      </c>
      <c r="C36" s="335"/>
      <c r="D36" s="335"/>
      <c r="E36" s="335"/>
      <c r="F36" s="335"/>
      <c r="G36" s="335"/>
      <c r="H36" s="335"/>
      <c r="I36" s="335"/>
      <c r="J36" s="335"/>
      <c r="K36" s="335"/>
      <c r="L36" s="335"/>
      <c r="M36" s="335"/>
      <c r="N36" s="335"/>
      <c r="O36" s="335"/>
      <c r="P36" s="335"/>
      <c r="Q36" s="335"/>
      <c r="R36" s="335"/>
      <c r="S36" s="335"/>
      <c r="T36" s="335"/>
      <c r="U36" s="335"/>
    </row>
    <row r="37" spans="2:21" ht="60" customHeight="1" x14ac:dyDescent="0.3">
      <c r="B37" s="335" t="s">
        <v>707</v>
      </c>
      <c r="C37" s="335"/>
      <c r="D37" s="335"/>
      <c r="E37" s="335"/>
      <c r="F37" s="335"/>
      <c r="G37" s="335"/>
      <c r="H37" s="335"/>
      <c r="I37" s="335"/>
      <c r="J37" s="335"/>
      <c r="K37" s="335"/>
      <c r="L37" s="335"/>
      <c r="M37" s="335"/>
      <c r="N37" s="335"/>
      <c r="O37" s="335"/>
      <c r="P37" s="335"/>
      <c r="Q37" s="335"/>
      <c r="R37" s="335"/>
      <c r="S37" s="335"/>
      <c r="T37" s="335"/>
      <c r="U37" s="335"/>
    </row>
    <row r="39" spans="2:21" x14ac:dyDescent="0.3">
      <c r="B39" s="342" t="s">
        <v>185</v>
      </c>
      <c r="C39" s="342"/>
      <c r="D39" s="342"/>
      <c r="E39" s="342"/>
      <c r="F39" s="342"/>
      <c r="G39" s="342"/>
      <c r="H39" s="342"/>
      <c r="I39" s="342"/>
      <c r="J39" s="342"/>
      <c r="K39" s="342"/>
      <c r="L39" s="342"/>
      <c r="M39" s="342"/>
      <c r="N39" s="342"/>
      <c r="O39" s="342"/>
      <c r="P39" s="342"/>
      <c r="Q39" s="342"/>
      <c r="R39" s="342"/>
      <c r="S39" s="342"/>
      <c r="T39" s="342"/>
      <c r="U39" s="342"/>
    </row>
    <row r="40" spans="2:21" ht="19.8" x14ac:dyDescent="0.3">
      <c r="B40" s="345" t="s">
        <v>160</v>
      </c>
      <c r="C40" s="345"/>
      <c r="D40" s="345"/>
      <c r="E40" s="345"/>
      <c r="F40" s="345"/>
      <c r="G40" s="345"/>
      <c r="H40" s="345"/>
      <c r="I40" s="345"/>
      <c r="J40" s="345"/>
      <c r="K40" s="345"/>
      <c r="L40" s="345"/>
      <c r="M40" s="345"/>
      <c r="N40" s="345"/>
      <c r="O40" s="345"/>
      <c r="P40" s="345"/>
      <c r="Q40" s="345"/>
      <c r="R40" s="345"/>
      <c r="S40" s="345"/>
      <c r="T40" s="345"/>
      <c r="U40" s="345"/>
    </row>
    <row r="41" spans="2:21" ht="50.25" customHeight="1" x14ac:dyDescent="0.3">
      <c r="B41" s="335" t="s">
        <v>901</v>
      </c>
      <c r="C41" s="335"/>
      <c r="D41" s="335"/>
      <c r="E41" s="335"/>
      <c r="F41" s="335"/>
      <c r="G41" s="335"/>
      <c r="H41" s="335"/>
      <c r="I41" s="335"/>
      <c r="J41" s="335"/>
      <c r="K41" s="335"/>
      <c r="L41" s="335"/>
      <c r="M41" s="335"/>
      <c r="N41" s="335"/>
      <c r="O41" s="335"/>
      <c r="P41" s="335"/>
      <c r="Q41" s="335"/>
      <c r="R41" s="335"/>
      <c r="S41" s="335"/>
      <c r="T41" s="335"/>
      <c r="U41" s="335"/>
    </row>
    <row r="42" spans="2:21" ht="51.75" customHeight="1" x14ac:dyDescent="0.3">
      <c r="B42" s="335" t="s">
        <v>902</v>
      </c>
      <c r="C42" s="335"/>
      <c r="D42" s="335"/>
      <c r="E42" s="335"/>
      <c r="F42" s="335"/>
      <c r="G42" s="335"/>
      <c r="H42" s="335"/>
      <c r="I42" s="335"/>
      <c r="J42" s="335"/>
      <c r="K42" s="335"/>
      <c r="L42" s="335"/>
      <c r="M42" s="335"/>
      <c r="N42" s="335"/>
      <c r="O42" s="335"/>
      <c r="P42" s="335"/>
      <c r="Q42" s="335"/>
      <c r="R42" s="335"/>
      <c r="S42" s="335"/>
      <c r="T42" s="335"/>
      <c r="U42" s="335"/>
    </row>
    <row r="43" spans="2:21" ht="19.8" x14ac:dyDescent="0.3">
      <c r="B43" s="334" t="s">
        <v>161</v>
      </c>
      <c r="C43" s="334"/>
      <c r="D43" s="334"/>
      <c r="E43" s="334"/>
      <c r="F43" s="334"/>
      <c r="G43" s="334"/>
      <c r="H43" s="334"/>
      <c r="I43" s="334"/>
      <c r="J43" s="334"/>
      <c r="K43" s="334"/>
      <c r="L43" s="334"/>
      <c r="M43" s="334"/>
      <c r="N43" s="334"/>
      <c r="O43" s="334"/>
      <c r="P43" s="334"/>
      <c r="Q43" s="334"/>
      <c r="R43" s="334"/>
      <c r="S43" s="334"/>
      <c r="T43" s="334"/>
      <c r="U43" s="334"/>
    </row>
    <row r="44" spans="2:21" ht="45.15" customHeight="1" x14ac:dyDescent="0.3">
      <c r="B44" s="335" t="s">
        <v>898</v>
      </c>
      <c r="C44" s="335"/>
      <c r="D44" s="335"/>
      <c r="E44" s="335"/>
      <c r="F44" s="335"/>
      <c r="G44" s="335"/>
      <c r="H44" s="335"/>
      <c r="I44" s="335"/>
      <c r="J44" s="335"/>
      <c r="K44" s="335"/>
      <c r="L44" s="335"/>
      <c r="M44" s="335"/>
      <c r="N44" s="335"/>
      <c r="O44" s="335"/>
      <c r="P44" s="335"/>
      <c r="Q44" s="335"/>
      <c r="R44" s="335"/>
      <c r="S44" s="335"/>
      <c r="T44" s="335"/>
      <c r="U44" s="335"/>
    </row>
    <row r="45" spans="2:21" ht="52.65" customHeight="1" x14ac:dyDescent="0.3">
      <c r="B45" s="335" t="s">
        <v>899</v>
      </c>
      <c r="C45" s="335"/>
      <c r="D45" s="335"/>
      <c r="E45" s="335"/>
      <c r="F45" s="335"/>
      <c r="G45" s="335"/>
      <c r="H45" s="335"/>
      <c r="I45" s="335"/>
      <c r="J45" s="335"/>
      <c r="K45" s="335"/>
      <c r="L45" s="335"/>
      <c r="M45" s="335"/>
      <c r="N45" s="335"/>
      <c r="O45" s="335"/>
      <c r="P45" s="335"/>
      <c r="Q45" s="335"/>
      <c r="R45" s="335"/>
      <c r="S45" s="335"/>
      <c r="T45" s="335"/>
      <c r="U45" s="335"/>
    </row>
    <row r="46" spans="2:21" ht="55.5" customHeight="1" x14ac:dyDescent="0.3">
      <c r="B46" s="335" t="s">
        <v>900</v>
      </c>
      <c r="C46" s="335"/>
      <c r="D46" s="335"/>
      <c r="E46" s="335"/>
      <c r="F46" s="335"/>
      <c r="G46" s="335"/>
      <c r="H46" s="335"/>
      <c r="I46" s="335"/>
      <c r="J46" s="335"/>
      <c r="K46" s="335"/>
      <c r="L46" s="335"/>
      <c r="M46" s="335"/>
      <c r="N46" s="335"/>
      <c r="O46" s="335"/>
      <c r="P46" s="335"/>
      <c r="Q46" s="335"/>
      <c r="R46" s="335"/>
      <c r="S46" s="335"/>
      <c r="T46" s="335"/>
      <c r="U46" s="335"/>
    </row>
    <row r="65495" spans="2:22" x14ac:dyDescent="0.3">
      <c r="B65495" s="11" t="s">
        <v>34</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3">
      <c r="B65496" s="12" t="s">
        <v>35</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3">
      <c r="B65497" s="12" t="s">
        <v>36</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12:U12"/>
    <mergeCell ref="B13:U13"/>
    <mergeCell ref="B14:U14"/>
    <mergeCell ref="V2:V3"/>
    <mergeCell ref="L3:L9"/>
    <mergeCell ref="R2:U2"/>
    <mergeCell ref="B2:B3"/>
    <mergeCell ref="C2:F2"/>
    <mergeCell ref="H2:K2"/>
    <mergeCell ref="M2:P2"/>
    <mergeCell ref="G3:G9"/>
    <mergeCell ref="B16:U16"/>
    <mergeCell ref="B17:U17"/>
    <mergeCell ref="B18:U18"/>
    <mergeCell ref="B19:U19"/>
    <mergeCell ref="B15:U15"/>
    <mergeCell ref="B34:U34"/>
    <mergeCell ref="B35:U35"/>
    <mergeCell ref="B32:U32"/>
    <mergeCell ref="B33:U33"/>
    <mergeCell ref="B21:U21"/>
    <mergeCell ref="B22:U22"/>
    <mergeCell ref="B23:U23"/>
    <mergeCell ref="B24:U24"/>
    <mergeCell ref="B30:U30"/>
    <mergeCell ref="B31:U31"/>
    <mergeCell ref="B25:U25"/>
    <mergeCell ref="B26:U26"/>
    <mergeCell ref="B27:U27"/>
    <mergeCell ref="B28:U28"/>
    <mergeCell ref="B45:U45"/>
    <mergeCell ref="B46:U46"/>
    <mergeCell ref="B36:U36"/>
    <mergeCell ref="B37:U37"/>
    <mergeCell ref="B39:U39"/>
    <mergeCell ref="B40:U40"/>
    <mergeCell ref="B41:U41"/>
    <mergeCell ref="B42:U42"/>
    <mergeCell ref="B43:U43"/>
    <mergeCell ref="B44:U44"/>
  </mergeCells>
  <phoneticPr fontId="3"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7"/>
  <sheetViews>
    <sheetView showGridLines="0" topLeftCell="A37" zoomScale="70" zoomScaleNormal="70" workbookViewId="0">
      <selection activeCell="B47" sqref="B47:U47"/>
    </sheetView>
  </sheetViews>
  <sheetFormatPr baseColWidth="10" defaultColWidth="11.44140625" defaultRowHeight="16.2" x14ac:dyDescent="0.3"/>
  <cols>
    <col min="1" max="1" width="1.44140625" style="1" customWidth="1"/>
    <col min="2" max="2" width="38.44140625" style="1" customWidth="1"/>
    <col min="3" max="6" width="7.5546875" style="1" customWidth="1"/>
    <col min="7" max="7" width="1.5546875" style="1" customWidth="1"/>
    <col min="8" max="11" width="7.5546875" style="1" customWidth="1"/>
    <col min="12" max="12" width="1.5546875" style="1" customWidth="1"/>
    <col min="13" max="16" width="7.5546875" style="1" customWidth="1"/>
    <col min="17" max="17" width="3.44140625" style="1" customWidth="1"/>
    <col min="18" max="21" width="7.5546875" style="1" customWidth="1"/>
    <col min="22" max="27" width="11.44140625" style="1"/>
    <col min="28" max="28" width="2" style="1" customWidth="1"/>
    <col min="29" max="33" width="11.44140625" style="1"/>
    <col min="34" max="34" width="1.88671875" style="1" customWidth="1"/>
    <col min="35" max="16384" width="11.44140625" style="1"/>
  </cols>
  <sheetData>
    <row r="1" spans="2:40" ht="6" customHeight="1" x14ac:dyDescent="0.3"/>
    <row r="2" spans="2:40" ht="22.65" customHeight="1" x14ac:dyDescent="0.3">
      <c r="B2" s="338" t="s">
        <v>140</v>
      </c>
      <c r="C2" s="332" t="s">
        <v>182</v>
      </c>
      <c r="D2" s="332"/>
      <c r="E2" s="332"/>
      <c r="F2" s="332"/>
      <c r="G2" s="2"/>
      <c r="H2" s="341" t="s">
        <v>183</v>
      </c>
      <c r="I2" s="341"/>
      <c r="J2" s="341"/>
      <c r="K2" s="341"/>
      <c r="L2" s="3"/>
      <c r="M2" s="340" t="s">
        <v>184</v>
      </c>
      <c r="N2" s="340"/>
      <c r="O2" s="340"/>
      <c r="P2" s="340"/>
      <c r="Q2" s="108"/>
      <c r="R2" s="342" t="s">
        <v>185</v>
      </c>
      <c r="S2" s="342"/>
      <c r="T2" s="342"/>
      <c r="U2" s="342"/>
      <c r="V2" s="329"/>
      <c r="W2" s="17"/>
      <c r="X2" s="17"/>
      <c r="Y2" s="17"/>
      <c r="Z2" s="17"/>
      <c r="AA2" s="17"/>
      <c r="AB2" s="17"/>
      <c r="AC2" s="17"/>
      <c r="AD2" s="17"/>
      <c r="AE2" s="17"/>
      <c r="AF2" s="17"/>
      <c r="AG2" s="17"/>
      <c r="AH2" s="17"/>
      <c r="AI2" s="17"/>
      <c r="AJ2" s="17"/>
      <c r="AK2" s="17"/>
      <c r="AL2" s="17"/>
      <c r="AM2" s="17"/>
      <c r="AN2" s="17"/>
    </row>
    <row r="3" spans="2:40" ht="24.75" customHeight="1" thickBot="1" x14ac:dyDescent="0.35">
      <c r="B3" s="339"/>
      <c r="C3" s="4">
        <v>1</v>
      </c>
      <c r="D3" s="4">
        <v>2</v>
      </c>
      <c r="E3" s="5">
        <v>3</v>
      </c>
      <c r="F3" s="6">
        <v>4</v>
      </c>
      <c r="G3" s="336"/>
      <c r="H3" s="4">
        <v>1</v>
      </c>
      <c r="I3" s="4">
        <v>2</v>
      </c>
      <c r="J3" s="5">
        <v>3</v>
      </c>
      <c r="K3" s="6">
        <v>4</v>
      </c>
      <c r="L3" s="330"/>
      <c r="M3" s="4">
        <v>1</v>
      </c>
      <c r="N3" s="4">
        <v>2</v>
      </c>
      <c r="O3" s="5">
        <v>3</v>
      </c>
      <c r="P3" s="6">
        <v>4</v>
      </c>
      <c r="Q3" s="109"/>
      <c r="R3" s="4">
        <v>1</v>
      </c>
      <c r="S3" s="4">
        <v>2</v>
      </c>
      <c r="T3" s="5">
        <v>3</v>
      </c>
      <c r="U3" s="6">
        <v>4</v>
      </c>
      <c r="V3" s="329"/>
      <c r="W3" s="17"/>
      <c r="X3" s="17"/>
      <c r="Y3" s="17"/>
      <c r="Z3" s="17"/>
      <c r="AA3" s="17"/>
      <c r="AB3" s="17"/>
      <c r="AC3" s="17"/>
      <c r="AD3" s="17"/>
      <c r="AE3" s="17"/>
      <c r="AF3" s="17"/>
      <c r="AG3" s="17"/>
      <c r="AH3" s="17"/>
      <c r="AI3" s="17"/>
      <c r="AJ3" s="17"/>
      <c r="AK3" s="17"/>
      <c r="AL3" s="17"/>
      <c r="AM3" s="17"/>
      <c r="AN3" s="17"/>
    </row>
    <row r="4" spans="2:40" ht="38.25" customHeight="1" thickTop="1" thickBot="1" x14ac:dyDescent="0.35">
      <c r="B4" s="89" t="s">
        <v>141</v>
      </c>
      <c r="C4" s="84">
        <f>Autoevaluación!R121/SUM(Autoevaluación!R121:R124)</f>
        <v>0</v>
      </c>
      <c r="D4" s="8">
        <f>Autoevaluación!R122/SUM(Autoevaluación!R121:R124)</f>
        <v>0.5</v>
      </c>
      <c r="E4" s="8">
        <f>Autoevaluación!R123/SUM(Autoevaluación!R121:R124)</f>
        <v>0.5</v>
      </c>
      <c r="F4" s="8">
        <f>Autoevaluación!R124/SUM(Autoevaluación!R121:R124)</f>
        <v>0</v>
      </c>
      <c r="G4" s="337"/>
      <c r="H4" s="8">
        <f>Autoevaluación!S121/SUM(Autoevaluación!S121:S124)</f>
        <v>0</v>
      </c>
      <c r="I4" s="8">
        <f>Autoevaluación!S122/SUM(Autoevaluación!S121:S124)</f>
        <v>0.5</v>
      </c>
      <c r="J4" s="8">
        <f>Autoevaluación!S123/SUM(Autoevaluación!S121:S124)</f>
        <v>0.5</v>
      </c>
      <c r="K4" s="8">
        <f>Autoevaluación!S124/SUM(Autoevaluación!S121:S124)</f>
        <v>0</v>
      </c>
      <c r="L4" s="331"/>
      <c r="M4" s="8">
        <f>Autoevaluación!T121/SUM(Autoevaluación!T121:T124)</f>
        <v>0</v>
      </c>
      <c r="N4" s="8">
        <f>Autoevaluación!T122/SUM(Autoevaluación!T121:T124)</f>
        <v>0.25</v>
      </c>
      <c r="O4" s="8">
        <f>Autoevaluación!T123/SUM(Autoevaluación!T121:T124)</f>
        <v>0.75</v>
      </c>
      <c r="P4" s="8">
        <f>Autoevaluación!T124/SUM(Autoevaluación!T121:T124)</f>
        <v>0</v>
      </c>
      <c r="Q4" s="104"/>
      <c r="R4" s="8">
        <f>Autoevaluación!U121/SUM(Autoevaluación!U121:U124)</f>
        <v>0</v>
      </c>
      <c r="S4" s="8">
        <f>Autoevaluación!U122/SUM(Autoevaluación!U121:U124)</f>
        <v>0.5</v>
      </c>
      <c r="T4" s="8">
        <f>Autoevaluación!U123/SUM(Autoevaluación!U121:U124)</f>
        <v>0.5</v>
      </c>
      <c r="U4" s="8">
        <f>Autoevaluación!U124/SUM(Autoevaluación!U121:U124)</f>
        <v>0</v>
      </c>
      <c r="V4" s="17"/>
      <c r="W4" s="17"/>
      <c r="X4" s="17"/>
      <c r="Y4" s="17"/>
      <c r="Z4" s="17"/>
      <c r="AA4" s="17"/>
      <c r="AB4" s="17"/>
      <c r="AC4" s="17"/>
      <c r="AD4" s="17"/>
      <c r="AE4" s="17"/>
      <c r="AF4" s="17"/>
      <c r="AG4" s="17"/>
      <c r="AH4" s="17"/>
      <c r="AI4" s="17"/>
      <c r="AJ4" s="17"/>
      <c r="AK4" s="17"/>
      <c r="AL4" s="17"/>
      <c r="AM4" s="17"/>
      <c r="AN4" s="17"/>
    </row>
    <row r="5" spans="2:40" ht="38.25" customHeight="1" thickTop="1" thickBot="1" x14ac:dyDescent="0.35">
      <c r="B5" s="90" t="s">
        <v>146</v>
      </c>
      <c r="C5" s="84">
        <f>Autoevaluación!R127/SUM(Autoevaluación!R127:R130)</f>
        <v>0</v>
      </c>
      <c r="D5" s="8">
        <f>Autoevaluación!R128/SUM(Autoevaluación!R127:R130)</f>
        <v>0.5</v>
      </c>
      <c r="E5" s="8">
        <f>Autoevaluación!R129/SUM(Autoevaluación!R127:R130)</f>
        <v>0.25</v>
      </c>
      <c r="F5" s="8">
        <f>Autoevaluación!R130/SUM(Autoevaluación!R127:R130)</f>
        <v>0.25</v>
      </c>
      <c r="G5" s="337"/>
      <c r="H5" s="8">
        <f>Autoevaluación!S127/SUM(Autoevaluación!S127:S130)</f>
        <v>0</v>
      </c>
      <c r="I5" s="8">
        <f>Autoevaluación!S128/SUM(Autoevaluación!S127:S130)</f>
        <v>0.5</v>
      </c>
      <c r="J5" s="8">
        <f>Autoevaluación!S129/SUM(Autoevaluación!S127:S130)</f>
        <v>0.25</v>
      </c>
      <c r="K5" s="8">
        <f>Autoevaluación!S130/SUM(Autoevaluación!S127:S130)</f>
        <v>0.25</v>
      </c>
      <c r="L5" s="331"/>
      <c r="M5" s="8">
        <f>Autoevaluación!T127/SUM(Autoevaluación!T127:T130)</f>
        <v>0</v>
      </c>
      <c r="N5" s="8">
        <f>Autoevaluación!T128/SUM(Autoevaluación!T127:T130)</f>
        <v>0.25</v>
      </c>
      <c r="O5" s="8">
        <f>Autoevaluación!T129/SUM(Autoevaluación!T127:T130)</f>
        <v>0.75</v>
      </c>
      <c r="P5" s="8">
        <f>Autoevaluación!T130/SUM(Autoevaluación!T127:T130)</f>
        <v>0</v>
      </c>
      <c r="Q5" s="104"/>
      <c r="R5" s="8">
        <f>Autoevaluación!U127/SUM(Autoevaluación!U127:U130)</f>
        <v>0</v>
      </c>
      <c r="S5" s="8">
        <f>Autoevaluación!U128/SUM(Autoevaluación!U127:U130)</f>
        <v>0.25</v>
      </c>
      <c r="T5" s="8">
        <f>Autoevaluación!U128/SUM(Autoevaluación!U127:U130)</f>
        <v>0.25</v>
      </c>
      <c r="U5" s="8">
        <f>Autoevaluación!U130/SUM(Autoevaluación!U127:U130)</f>
        <v>0</v>
      </c>
      <c r="V5" s="17"/>
      <c r="W5" s="17"/>
      <c r="X5" s="17"/>
      <c r="Y5" s="17"/>
      <c r="Z5" s="17"/>
      <c r="AA5" s="17"/>
      <c r="AB5" s="17"/>
      <c r="AC5" s="17"/>
      <c r="AD5" s="17"/>
      <c r="AE5" s="17"/>
      <c r="AF5" s="17"/>
      <c r="AG5" s="17"/>
      <c r="AH5" s="17"/>
      <c r="AI5" s="17"/>
      <c r="AJ5" s="17"/>
      <c r="AK5" s="17"/>
      <c r="AL5" s="17"/>
      <c r="AM5" s="17"/>
      <c r="AN5" s="17"/>
    </row>
    <row r="6" spans="2:40" ht="38.25" customHeight="1" thickTop="1" thickBot="1" x14ac:dyDescent="0.35">
      <c r="B6" s="90" t="s">
        <v>151</v>
      </c>
      <c r="C6" s="84">
        <f>Autoevaluación!R133/SUM(Autoevaluación!R133:R136)</f>
        <v>0</v>
      </c>
      <c r="D6" s="8">
        <f>Autoevaluación!R134/SUM(Autoevaluación!R133:R136)</f>
        <v>0.66666666666666663</v>
      </c>
      <c r="E6" s="8">
        <f>Autoevaluación!R135/SUM(Autoevaluación!R133:R136)</f>
        <v>0.33333333333333331</v>
      </c>
      <c r="F6" s="8">
        <f>Autoevaluación!R136/SUM(Autoevaluación!R133:R136)</f>
        <v>0</v>
      </c>
      <c r="G6" s="337"/>
      <c r="H6" s="8">
        <f>Autoevaluación!S133/SUM(Autoevaluación!S133:S136)</f>
        <v>0</v>
      </c>
      <c r="I6" s="8">
        <f>Autoevaluación!S134/SUM(Autoevaluación!S133:S136)</f>
        <v>0.66666666666666663</v>
      </c>
      <c r="J6" s="8">
        <f>Autoevaluación!S135/SUM(Autoevaluación!S133:S136)</f>
        <v>0.33333333333333331</v>
      </c>
      <c r="K6" s="8">
        <f>Autoevaluación!S136/SUM(Autoevaluación!S133:S136)</f>
        <v>0</v>
      </c>
      <c r="L6" s="331"/>
      <c r="M6" s="8">
        <f>Autoevaluación!T133/SUM(Autoevaluación!T133:T136)</f>
        <v>0</v>
      </c>
      <c r="N6" s="8">
        <f>Autoevaluación!T134/SUM(Autoevaluación!T133:T136)</f>
        <v>0</v>
      </c>
      <c r="O6" s="8">
        <f>Autoevaluación!T135/SUM(Autoevaluación!T133:T136)</f>
        <v>1</v>
      </c>
      <c r="P6" s="8">
        <f>Autoevaluación!T136/SUM(Autoevaluación!T133:T136)</f>
        <v>0</v>
      </c>
      <c r="Q6" s="104"/>
      <c r="R6" s="8">
        <f>Autoevaluación!U133/SUM(Autoevaluación!U133:U136)</f>
        <v>0</v>
      </c>
      <c r="S6" s="8">
        <f>Autoevaluación!U134/SUM(Autoevaluación!U133:U136)</f>
        <v>0.66666666666666663</v>
      </c>
      <c r="T6" s="8">
        <f>Autoevaluación!U135/SUM(Autoevaluación!U133:U136)</f>
        <v>0.33333333333333331</v>
      </c>
      <c r="U6" s="8">
        <f>Autoevaluación!U136/SUM(Autoevaluación!U133:U136)</f>
        <v>0</v>
      </c>
      <c r="V6" s="18"/>
      <c r="W6" s="17"/>
      <c r="X6" s="17"/>
      <c r="Y6" s="17"/>
      <c r="Z6" s="17"/>
      <c r="AA6" s="17"/>
      <c r="AB6" s="17"/>
      <c r="AC6" s="17"/>
      <c r="AD6" s="17"/>
      <c r="AE6" s="17"/>
      <c r="AF6" s="17"/>
      <c r="AG6" s="17"/>
      <c r="AH6" s="17"/>
      <c r="AI6" s="17"/>
      <c r="AJ6" s="17"/>
      <c r="AK6" s="17"/>
      <c r="AL6" s="17"/>
      <c r="AM6" s="17"/>
      <c r="AN6" s="17"/>
    </row>
    <row r="7" spans="2:40" ht="38.25" customHeight="1" thickTop="1" thickBot="1" x14ac:dyDescent="0.35">
      <c r="B7" s="89" t="s">
        <v>155</v>
      </c>
      <c r="C7" s="84">
        <f>Autoevaluación!R138/SUM(Autoevaluación!R138:R141)</f>
        <v>0</v>
      </c>
      <c r="D7" s="8">
        <f>Autoevaluación!R139/SUM(Autoevaluación!R138:R141)</f>
        <v>0.66666666666666663</v>
      </c>
      <c r="E7" s="8">
        <f>Autoevaluación!R140/SUM(Autoevaluación!R138:R141)</f>
        <v>0.33333333333333331</v>
      </c>
      <c r="F7" s="8">
        <f>Autoevaluación!R141/SUM(Autoevaluación!R138:R141)</f>
        <v>0</v>
      </c>
      <c r="G7" s="337"/>
      <c r="H7" s="8">
        <f>Autoevaluación!S138/SUM(Autoevaluación!S138:S141)</f>
        <v>0</v>
      </c>
      <c r="I7" s="8">
        <f>Autoevaluación!S139/SUM(Autoevaluación!S138:S141)</f>
        <v>0.66666666666666663</v>
      </c>
      <c r="J7" s="8">
        <f>Autoevaluación!S140/SUM(Autoevaluación!S138:S141)</f>
        <v>0.33333333333333331</v>
      </c>
      <c r="K7" s="8">
        <f>Autoevaluación!S141/SUM(Autoevaluación!S138:S141)</f>
        <v>0</v>
      </c>
      <c r="L7" s="331"/>
      <c r="M7" s="8">
        <f>Autoevaluación!T138/SUM(Autoevaluación!T138:T141)</f>
        <v>0</v>
      </c>
      <c r="N7" s="8">
        <f>Autoevaluación!T139/SUM(Autoevaluación!T138:T141)</f>
        <v>0</v>
      </c>
      <c r="O7" s="8">
        <f>Autoevaluación!T140/SUM(Autoevaluación!T138:T141)</f>
        <v>1</v>
      </c>
      <c r="P7" s="8">
        <f>Autoevaluación!T141/SUM(Autoevaluación!T138:T141)</f>
        <v>0</v>
      </c>
      <c r="Q7" s="104"/>
      <c r="R7" s="8">
        <f>Autoevaluación!U138/SUM(Autoevaluación!U138:U141)</f>
        <v>0</v>
      </c>
      <c r="S7" s="8">
        <f>Autoevaluación!U139/SUM(Autoevaluación!U138:U141)</f>
        <v>0.66666666666666663</v>
      </c>
      <c r="T7" s="8">
        <f>Autoevaluación!U140/SUM(Autoevaluación!U138:U141)</f>
        <v>0.33333333333333331</v>
      </c>
      <c r="U7" s="8">
        <f>Autoevaluación!U141/SUM(Autoevaluación!U138:U141)</f>
        <v>0</v>
      </c>
      <c r="V7" s="17"/>
      <c r="W7" s="17"/>
      <c r="X7" s="17"/>
      <c r="Y7" s="17"/>
      <c r="Z7" s="17"/>
      <c r="AA7" s="17"/>
      <c r="AB7" s="17"/>
      <c r="AC7" s="17"/>
      <c r="AD7" s="17"/>
      <c r="AE7" s="17"/>
      <c r="AF7" s="17"/>
      <c r="AG7" s="17"/>
      <c r="AH7" s="17"/>
      <c r="AI7" s="17"/>
      <c r="AJ7" s="17"/>
      <c r="AK7" s="17"/>
      <c r="AL7" s="17"/>
      <c r="AM7" s="17"/>
      <c r="AN7" s="17"/>
    </row>
    <row r="8" spans="2:40" ht="38.25" customHeight="1" thickTop="1" x14ac:dyDescent="0.3">
      <c r="B8" s="87"/>
      <c r="C8" s="8"/>
      <c r="D8" s="8"/>
      <c r="E8" s="8"/>
      <c r="F8" s="8"/>
      <c r="G8" s="337"/>
      <c r="H8" s="8"/>
      <c r="I8" s="8"/>
      <c r="J8" s="8"/>
      <c r="K8" s="8"/>
      <c r="L8" s="331"/>
      <c r="M8" s="8"/>
      <c r="N8" s="8"/>
      <c r="O8" s="8"/>
      <c r="P8" s="8"/>
      <c r="Q8" s="104"/>
      <c r="R8" s="8"/>
      <c r="S8" s="8"/>
      <c r="T8" s="8"/>
      <c r="U8" s="8"/>
      <c r="V8" s="17"/>
      <c r="W8" s="17"/>
      <c r="X8" s="17"/>
      <c r="Y8" s="17"/>
      <c r="Z8" s="17"/>
      <c r="AA8" s="17"/>
      <c r="AB8" s="17"/>
      <c r="AC8" s="17"/>
      <c r="AD8" s="17"/>
      <c r="AE8" s="17"/>
      <c r="AF8" s="17"/>
      <c r="AG8" s="17"/>
      <c r="AH8" s="17"/>
      <c r="AI8" s="17"/>
      <c r="AJ8" s="17"/>
      <c r="AK8" s="17"/>
      <c r="AL8" s="17"/>
      <c r="AM8" s="17"/>
      <c r="AN8" s="17"/>
    </row>
    <row r="9" spans="2:40" ht="38.25" customHeight="1" x14ac:dyDescent="0.3">
      <c r="B9" s="7"/>
      <c r="C9" s="8"/>
      <c r="D9" s="8"/>
      <c r="E9" s="8"/>
      <c r="F9" s="8"/>
      <c r="G9" s="337"/>
      <c r="H9" s="8"/>
      <c r="I9" s="8"/>
      <c r="J9" s="8"/>
      <c r="K9" s="8"/>
      <c r="L9" s="331"/>
      <c r="M9" s="8"/>
      <c r="N9" s="8"/>
      <c r="O9" s="8"/>
      <c r="P9" s="8"/>
      <c r="Q9" s="104"/>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3">
      <c r="B10" s="16" t="s">
        <v>175</v>
      </c>
      <c r="C10" s="13">
        <f>AVERAGE(C4:C9)</f>
        <v>0</v>
      </c>
      <c r="D10" s="13">
        <f>AVERAGE(D4:D9)</f>
        <v>0.58333333333333326</v>
      </c>
      <c r="E10" s="13">
        <f>AVERAGE(E4:E9)</f>
        <v>0.35416666666666663</v>
      </c>
      <c r="F10" s="13">
        <f>AVERAGE(F4:F9)</f>
        <v>6.25E-2</v>
      </c>
      <c r="G10" s="10"/>
      <c r="H10" s="13">
        <f>AVERAGE(H4:H9)</f>
        <v>0</v>
      </c>
      <c r="I10" s="13">
        <f>AVERAGE(I4:I9)</f>
        <v>0.58333333333333326</v>
      </c>
      <c r="J10" s="13">
        <f>AVERAGE(J4:J9)</f>
        <v>0.35416666666666663</v>
      </c>
      <c r="K10" s="13">
        <f>AVERAGE(K4:K9)</f>
        <v>6.25E-2</v>
      </c>
      <c r="L10" s="10"/>
      <c r="M10" s="13">
        <f>AVERAGE(M4:M9)</f>
        <v>0</v>
      </c>
      <c r="N10" s="13">
        <f>AVERAGE(N4:N9)</f>
        <v>0.125</v>
      </c>
      <c r="O10" s="13">
        <f>AVERAGE(O4:O9)</f>
        <v>0.875</v>
      </c>
      <c r="P10" s="13">
        <f>AVERAGE(P4:P9)</f>
        <v>0</v>
      </c>
      <c r="Q10" s="105"/>
      <c r="R10" s="13">
        <f>AVERAGE(R4:R9)</f>
        <v>0</v>
      </c>
      <c r="S10" s="13">
        <f>AVERAGE(S4:S9)</f>
        <v>0.52083333333333326</v>
      </c>
      <c r="T10" s="13">
        <f>AVERAGE(T4:T9)</f>
        <v>0.35416666666666663</v>
      </c>
      <c r="U10" s="13">
        <f>AVERAGE(U4:U9)</f>
        <v>0</v>
      </c>
      <c r="V10" s="17"/>
      <c r="W10" s="17"/>
      <c r="X10" s="17"/>
      <c r="Y10" s="17"/>
      <c r="Z10" s="17"/>
      <c r="AA10" s="17"/>
      <c r="AB10" s="17"/>
      <c r="AC10" s="17"/>
      <c r="AD10" s="17"/>
      <c r="AE10" s="17"/>
      <c r="AF10" s="17"/>
      <c r="AG10" s="17"/>
      <c r="AH10" s="17"/>
      <c r="AI10" s="17"/>
      <c r="AJ10" s="17"/>
      <c r="AK10" s="17"/>
      <c r="AL10" s="17"/>
      <c r="AM10" s="17"/>
      <c r="AN10" s="17"/>
    </row>
    <row r="11" spans="2:40" x14ac:dyDescent="0.3">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2.2" customHeight="1" x14ac:dyDescent="0.3">
      <c r="B12" s="332" t="s">
        <v>182</v>
      </c>
      <c r="C12" s="332"/>
      <c r="D12" s="332"/>
      <c r="E12" s="332"/>
      <c r="F12" s="332"/>
      <c r="G12" s="332"/>
      <c r="H12" s="332"/>
      <c r="I12" s="332"/>
      <c r="J12" s="332"/>
      <c r="K12" s="332"/>
      <c r="L12" s="332"/>
      <c r="M12" s="332"/>
      <c r="N12" s="332"/>
      <c r="O12" s="332"/>
      <c r="P12" s="332"/>
      <c r="Q12" s="332"/>
      <c r="R12" s="332"/>
      <c r="S12" s="332"/>
      <c r="T12" s="332"/>
      <c r="U12" s="332"/>
      <c r="V12" s="17"/>
      <c r="W12" s="17"/>
      <c r="X12" s="17"/>
      <c r="Y12" s="17"/>
      <c r="Z12" s="17"/>
      <c r="AA12" s="17"/>
      <c r="AB12" s="17"/>
      <c r="AC12" s="17"/>
      <c r="AD12" s="17"/>
      <c r="AE12" s="17"/>
      <c r="AF12" s="17"/>
      <c r="AG12" s="17"/>
      <c r="AH12" s="17"/>
      <c r="AI12" s="17"/>
      <c r="AJ12" s="17"/>
      <c r="AK12" s="17"/>
      <c r="AL12" s="17"/>
      <c r="AM12" s="17"/>
      <c r="AN12" s="17"/>
    </row>
    <row r="13" spans="2:40" ht="24.9" customHeight="1" x14ac:dyDescent="0.3">
      <c r="B13" s="343" t="s">
        <v>160</v>
      </c>
      <c r="C13" s="343"/>
      <c r="D13" s="343"/>
      <c r="E13" s="343"/>
      <c r="F13" s="343"/>
      <c r="G13" s="343"/>
      <c r="H13" s="343"/>
      <c r="I13" s="343"/>
      <c r="J13" s="343"/>
      <c r="K13" s="343"/>
      <c r="L13" s="343"/>
      <c r="M13" s="343"/>
      <c r="N13" s="343"/>
      <c r="O13" s="343"/>
      <c r="P13" s="343"/>
      <c r="Q13" s="343"/>
      <c r="R13" s="343"/>
      <c r="S13" s="343"/>
      <c r="T13" s="343"/>
      <c r="U13" s="343"/>
      <c r="V13" s="17"/>
      <c r="W13" s="17"/>
      <c r="X13" s="17"/>
      <c r="Y13" s="17"/>
      <c r="Z13" s="17"/>
      <c r="AA13" s="17"/>
      <c r="AB13" s="17"/>
      <c r="AC13" s="17"/>
      <c r="AD13" s="17"/>
      <c r="AE13" s="17"/>
      <c r="AF13" s="17"/>
      <c r="AG13" s="17"/>
      <c r="AH13" s="17"/>
      <c r="AI13" s="17"/>
      <c r="AJ13" s="17"/>
      <c r="AK13" s="17"/>
      <c r="AL13" s="17"/>
      <c r="AM13" s="17"/>
      <c r="AN13" s="17"/>
    </row>
    <row r="14" spans="2:40" ht="60" customHeight="1" x14ac:dyDescent="0.3">
      <c r="B14" s="335"/>
      <c r="C14" s="335"/>
      <c r="D14" s="335"/>
      <c r="E14" s="335"/>
      <c r="F14" s="335"/>
      <c r="G14" s="335"/>
      <c r="H14" s="335"/>
      <c r="I14" s="335"/>
      <c r="J14" s="335"/>
      <c r="K14" s="335"/>
      <c r="L14" s="335"/>
      <c r="M14" s="335"/>
      <c r="N14" s="335"/>
      <c r="O14" s="335"/>
      <c r="P14" s="335"/>
      <c r="Q14" s="335"/>
      <c r="R14" s="335"/>
      <c r="S14" s="335"/>
      <c r="T14" s="335"/>
      <c r="U14" s="335"/>
      <c r="V14" s="17"/>
      <c r="W14" s="17"/>
      <c r="X14" s="17"/>
      <c r="Y14" s="17"/>
      <c r="Z14" s="17"/>
      <c r="AA14" s="17"/>
      <c r="AB14" s="17"/>
      <c r="AC14" s="17"/>
      <c r="AD14" s="17"/>
      <c r="AE14" s="17"/>
      <c r="AF14" s="17"/>
      <c r="AG14" s="17"/>
      <c r="AH14" s="17"/>
      <c r="AI14" s="17"/>
      <c r="AJ14" s="17"/>
      <c r="AK14" s="17"/>
      <c r="AL14" s="17"/>
      <c r="AM14" s="17"/>
      <c r="AN14" s="17"/>
    </row>
    <row r="15" spans="2:40" ht="60" customHeight="1" x14ac:dyDescent="0.3">
      <c r="B15" s="335"/>
      <c r="C15" s="335"/>
      <c r="D15" s="335"/>
      <c r="E15" s="335"/>
      <c r="F15" s="335"/>
      <c r="G15" s="335"/>
      <c r="H15" s="335"/>
      <c r="I15" s="335"/>
      <c r="J15" s="335"/>
      <c r="K15" s="335"/>
      <c r="L15" s="335"/>
      <c r="M15" s="335"/>
      <c r="N15" s="335"/>
      <c r="O15" s="335"/>
      <c r="P15" s="335"/>
      <c r="Q15" s="335"/>
      <c r="R15" s="335"/>
      <c r="S15" s="335"/>
      <c r="T15" s="335"/>
      <c r="U15" s="335"/>
      <c r="V15" s="17"/>
      <c r="W15" s="17"/>
      <c r="X15" s="17"/>
      <c r="Y15" s="17"/>
      <c r="Z15" s="17"/>
      <c r="AA15" s="17"/>
      <c r="AB15" s="17"/>
      <c r="AC15" s="17"/>
      <c r="AD15" s="17"/>
      <c r="AE15" s="17"/>
      <c r="AF15" s="17"/>
      <c r="AG15" s="17"/>
      <c r="AH15" s="17"/>
      <c r="AI15" s="17"/>
      <c r="AJ15" s="17"/>
      <c r="AK15" s="17"/>
      <c r="AL15" s="17"/>
      <c r="AM15" s="17"/>
      <c r="AN15" s="17"/>
    </row>
    <row r="16" spans="2:40" s="15" customFormat="1" ht="24.9" customHeight="1" x14ac:dyDescent="0.3">
      <c r="B16" s="334" t="s">
        <v>161</v>
      </c>
      <c r="C16" s="334"/>
      <c r="D16" s="334"/>
      <c r="E16" s="334"/>
      <c r="F16" s="334"/>
      <c r="G16" s="334"/>
      <c r="H16" s="334"/>
      <c r="I16" s="334"/>
      <c r="J16" s="334"/>
      <c r="K16" s="334"/>
      <c r="L16" s="334"/>
      <c r="M16" s="334"/>
      <c r="N16" s="334"/>
      <c r="O16" s="334"/>
      <c r="P16" s="334"/>
      <c r="Q16" s="334"/>
      <c r="R16" s="334"/>
      <c r="S16" s="334"/>
      <c r="T16" s="334"/>
      <c r="U16" s="334"/>
    </row>
    <row r="17" spans="2:21" ht="60" customHeight="1" x14ac:dyDescent="0.3">
      <c r="B17" s="335"/>
      <c r="C17" s="335"/>
      <c r="D17" s="335"/>
      <c r="E17" s="335"/>
      <c r="F17" s="335"/>
      <c r="G17" s="335"/>
      <c r="H17" s="335"/>
      <c r="I17" s="335"/>
      <c r="J17" s="335"/>
      <c r="K17" s="335"/>
      <c r="L17" s="335"/>
      <c r="M17" s="335"/>
      <c r="N17" s="335"/>
      <c r="O17" s="335"/>
      <c r="P17" s="335"/>
      <c r="Q17" s="335"/>
      <c r="R17" s="335"/>
      <c r="S17" s="335"/>
      <c r="T17" s="335"/>
      <c r="U17" s="335"/>
    </row>
    <row r="18" spans="2:21" ht="60" customHeight="1" x14ac:dyDescent="0.3">
      <c r="B18" s="335"/>
      <c r="C18" s="335"/>
      <c r="D18" s="335"/>
      <c r="E18" s="335"/>
      <c r="F18" s="335"/>
      <c r="G18" s="335"/>
      <c r="H18" s="335"/>
      <c r="I18" s="335"/>
      <c r="J18" s="335"/>
      <c r="K18" s="335"/>
      <c r="L18" s="335"/>
      <c r="M18" s="335"/>
      <c r="N18" s="335"/>
      <c r="O18" s="335"/>
      <c r="P18" s="335"/>
      <c r="Q18" s="335"/>
      <c r="R18" s="335"/>
      <c r="S18" s="335"/>
      <c r="T18" s="335"/>
      <c r="U18" s="335"/>
    </row>
    <row r="19" spans="2:21" ht="60" customHeight="1" x14ac:dyDescent="0.3">
      <c r="B19" s="335"/>
      <c r="C19" s="335"/>
      <c r="D19" s="335"/>
      <c r="E19" s="335"/>
      <c r="F19" s="335"/>
      <c r="G19" s="335"/>
      <c r="H19" s="335"/>
      <c r="I19" s="335"/>
      <c r="J19" s="335"/>
      <c r="K19" s="335"/>
      <c r="L19" s="335"/>
      <c r="M19" s="335"/>
      <c r="N19" s="335"/>
      <c r="O19" s="335"/>
      <c r="P19" s="335"/>
      <c r="Q19" s="335"/>
      <c r="R19" s="335"/>
      <c r="S19" s="335"/>
      <c r="T19" s="335"/>
      <c r="U19" s="335"/>
    </row>
    <row r="20" spans="2:21" ht="16.649999999999999" customHeight="1" x14ac:dyDescent="0.3">
      <c r="B20" s="14"/>
      <c r="C20" s="14"/>
      <c r="D20" s="14"/>
      <c r="E20" s="14"/>
      <c r="F20" s="14"/>
      <c r="G20" s="14"/>
      <c r="H20" s="14"/>
      <c r="I20" s="14"/>
      <c r="J20" s="14"/>
      <c r="K20" s="14"/>
      <c r="L20" s="14"/>
      <c r="M20" s="14"/>
      <c r="N20" s="14"/>
      <c r="O20" s="14"/>
      <c r="P20" s="14"/>
      <c r="Q20" s="14"/>
      <c r="R20" s="14"/>
      <c r="S20" s="14"/>
      <c r="T20" s="14"/>
      <c r="U20" s="14"/>
    </row>
    <row r="21" spans="2:21" ht="22.2" customHeight="1" x14ac:dyDescent="0.3">
      <c r="B21" s="344" t="s">
        <v>183</v>
      </c>
      <c r="C21" s="344"/>
      <c r="D21" s="344"/>
      <c r="E21" s="344"/>
      <c r="F21" s="344"/>
      <c r="G21" s="344"/>
      <c r="H21" s="344"/>
      <c r="I21" s="344"/>
      <c r="J21" s="344"/>
      <c r="K21" s="344"/>
      <c r="L21" s="344"/>
      <c r="M21" s="344"/>
      <c r="N21" s="344"/>
      <c r="O21" s="344"/>
      <c r="P21" s="344"/>
      <c r="Q21" s="344"/>
      <c r="R21" s="344"/>
      <c r="S21" s="344"/>
      <c r="T21" s="344"/>
      <c r="U21" s="344"/>
    </row>
    <row r="22" spans="2:21" ht="24.9" customHeight="1" x14ac:dyDescent="0.3">
      <c r="B22" s="345" t="s">
        <v>160</v>
      </c>
      <c r="C22" s="345"/>
      <c r="D22" s="345"/>
      <c r="E22" s="345"/>
      <c r="F22" s="345"/>
      <c r="G22" s="345"/>
      <c r="H22" s="345"/>
      <c r="I22" s="345"/>
      <c r="J22" s="345"/>
      <c r="K22" s="345"/>
      <c r="L22" s="345"/>
      <c r="M22" s="345"/>
      <c r="N22" s="345"/>
      <c r="O22" s="345"/>
      <c r="P22" s="345"/>
      <c r="Q22" s="345"/>
      <c r="R22" s="345"/>
      <c r="S22" s="345"/>
      <c r="T22" s="345"/>
      <c r="U22" s="345"/>
    </row>
    <row r="23" spans="2:21" ht="60" customHeight="1" x14ac:dyDescent="0.3">
      <c r="B23" s="335" t="s">
        <v>528</v>
      </c>
      <c r="C23" s="335"/>
      <c r="D23" s="335"/>
      <c r="E23" s="335"/>
      <c r="F23" s="335"/>
      <c r="G23" s="335"/>
      <c r="H23" s="335"/>
      <c r="I23" s="335"/>
      <c r="J23" s="335"/>
      <c r="K23" s="335"/>
      <c r="L23" s="335"/>
      <c r="M23" s="335"/>
      <c r="N23" s="335"/>
      <c r="O23" s="335"/>
      <c r="P23" s="335"/>
      <c r="Q23" s="335"/>
      <c r="R23" s="335"/>
      <c r="S23" s="335"/>
      <c r="T23" s="335"/>
      <c r="U23" s="335"/>
    </row>
    <row r="24" spans="2:21" ht="60" customHeight="1" x14ac:dyDescent="0.3">
      <c r="B24" s="335" t="s">
        <v>529</v>
      </c>
      <c r="C24" s="335"/>
      <c r="D24" s="335"/>
      <c r="E24" s="335"/>
      <c r="F24" s="335"/>
      <c r="G24" s="335"/>
      <c r="H24" s="335"/>
      <c r="I24" s="335"/>
      <c r="J24" s="335"/>
      <c r="K24" s="335"/>
      <c r="L24" s="335"/>
      <c r="M24" s="335"/>
      <c r="N24" s="335"/>
      <c r="O24" s="335"/>
      <c r="P24" s="335"/>
      <c r="Q24" s="335"/>
      <c r="R24" s="335"/>
      <c r="S24" s="335"/>
      <c r="T24" s="335"/>
      <c r="U24" s="335"/>
    </row>
    <row r="25" spans="2:21" s="15" customFormat="1" ht="24.9" customHeight="1" x14ac:dyDescent="0.3">
      <c r="B25" s="334" t="s">
        <v>161</v>
      </c>
      <c r="C25" s="334"/>
      <c r="D25" s="334"/>
      <c r="E25" s="334"/>
      <c r="F25" s="334"/>
      <c r="G25" s="334"/>
      <c r="H25" s="334"/>
      <c r="I25" s="334"/>
      <c r="J25" s="334"/>
      <c r="K25" s="334"/>
      <c r="L25" s="334"/>
      <c r="M25" s="334"/>
      <c r="N25" s="334"/>
      <c r="O25" s="334"/>
      <c r="P25" s="334"/>
      <c r="Q25" s="334"/>
      <c r="R25" s="334"/>
      <c r="S25" s="334"/>
      <c r="T25" s="334"/>
      <c r="U25" s="334"/>
    </row>
    <row r="26" spans="2:21" ht="60" customHeight="1" x14ac:dyDescent="0.3">
      <c r="B26" s="335" t="s">
        <v>530</v>
      </c>
      <c r="C26" s="335"/>
      <c r="D26" s="335"/>
      <c r="E26" s="335"/>
      <c r="F26" s="335"/>
      <c r="G26" s="335"/>
      <c r="H26" s="335"/>
      <c r="I26" s="335"/>
      <c r="J26" s="335"/>
      <c r="K26" s="335"/>
      <c r="L26" s="335"/>
      <c r="M26" s="335"/>
      <c r="N26" s="335"/>
      <c r="O26" s="335"/>
      <c r="P26" s="335"/>
      <c r="Q26" s="335"/>
      <c r="R26" s="335"/>
      <c r="S26" s="335"/>
      <c r="T26" s="335"/>
      <c r="U26" s="335"/>
    </row>
    <row r="27" spans="2:21" ht="60" customHeight="1" x14ac:dyDescent="0.3">
      <c r="B27" s="335" t="s">
        <v>531</v>
      </c>
      <c r="C27" s="335"/>
      <c r="D27" s="335"/>
      <c r="E27" s="335"/>
      <c r="F27" s="335"/>
      <c r="G27" s="335"/>
      <c r="H27" s="335"/>
      <c r="I27" s="335"/>
      <c r="J27" s="335"/>
      <c r="K27" s="335"/>
      <c r="L27" s="335"/>
      <c r="M27" s="335"/>
      <c r="N27" s="335"/>
      <c r="O27" s="335"/>
      <c r="P27" s="335"/>
      <c r="Q27" s="335"/>
      <c r="R27" s="335"/>
      <c r="S27" s="335"/>
      <c r="T27" s="335"/>
      <c r="U27" s="335"/>
    </row>
    <row r="28" spans="2:21" ht="60" customHeight="1" x14ac:dyDescent="0.3">
      <c r="B28" s="335" t="s">
        <v>532</v>
      </c>
      <c r="C28" s="335"/>
      <c r="D28" s="335"/>
      <c r="E28" s="335"/>
      <c r="F28" s="335"/>
      <c r="G28" s="335"/>
      <c r="H28" s="335"/>
      <c r="I28" s="335"/>
      <c r="J28" s="335"/>
      <c r="K28" s="335"/>
      <c r="L28" s="335"/>
      <c r="M28" s="335"/>
      <c r="N28" s="335"/>
      <c r="O28" s="335"/>
      <c r="P28" s="335"/>
      <c r="Q28" s="335"/>
      <c r="R28" s="335"/>
      <c r="S28" s="335"/>
      <c r="T28" s="335"/>
      <c r="U28" s="335"/>
    </row>
    <row r="29" spans="2:21" ht="16.649999999999999" customHeight="1" x14ac:dyDescent="0.3">
      <c r="B29" s="14"/>
      <c r="C29" s="14"/>
      <c r="D29" s="14"/>
      <c r="E29" s="14"/>
      <c r="F29" s="14"/>
      <c r="G29" s="14"/>
      <c r="H29" s="14"/>
      <c r="I29" s="14"/>
      <c r="J29" s="14"/>
      <c r="K29" s="14"/>
      <c r="L29" s="14"/>
      <c r="M29" s="14"/>
      <c r="N29" s="14"/>
      <c r="O29" s="14"/>
      <c r="P29" s="14"/>
      <c r="Q29" s="14"/>
      <c r="R29" s="14"/>
      <c r="S29" s="14"/>
      <c r="T29" s="14"/>
      <c r="U29" s="14"/>
    </row>
    <row r="30" spans="2:21" ht="22.2" customHeight="1" x14ac:dyDescent="0.3">
      <c r="B30" s="346" t="s">
        <v>184</v>
      </c>
      <c r="C30" s="346"/>
      <c r="D30" s="346"/>
      <c r="E30" s="346"/>
      <c r="F30" s="346"/>
      <c r="G30" s="346"/>
      <c r="H30" s="346"/>
      <c r="I30" s="346"/>
      <c r="J30" s="346"/>
      <c r="K30" s="346"/>
      <c r="L30" s="346"/>
      <c r="M30" s="346"/>
      <c r="N30" s="346"/>
      <c r="O30" s="346"/>
      <c r="P30" s="346"/>
      <c r="Q30" s="346"/>
      <c r="R30" s="346"/>
      <c r="S30" s="346"/>
      <c r="T30" s="346"/>
      <c r="U30" s="346"/>
    </row>
    <row r="31" spans="2:21" ht="24.9" customHeight="1" x14ac:dyDescent="0.3">
      <c r="B31" s="347" t="s">
        <v>160</v>
      </c>
      <c r="C31" s="348"/>
      <c r="D31" s="348"/>
      <c r="E31" s="348"/>
      <c r="F31" s="348"/>
      <c r="G31" s="348"/>
      <c r="H31" s="348"/>
      <c r="I31" s="348"/>
      <c r="J31" s="348"/>
      <c r="K31" s="348"/>
      <c r="L31" s="348"/>
      <c r="M31" s="348"/>
      <c r="N31" s="348"/>
      <c r="O31" s="348"/>
      <c r="P31" s="348"/>
      <c r="Q31" s="348"/>
      <c r="R31" s="348"/>
      <c r="S31" s="348"/>
      <c r="T31" s="348"/>
      <c r="U31" s="348"/>
    </row>
    <row r="32" spans="2:21" ht="60" customHeight="1" x14ac:dyDescent="0.3">
      <c r="B32" s="335"/>
      <c r="C32" s="335"/>
      <c r="D32" s="335"/>
      <c r="E32" s="335"/>
      <c r="F32" s="335"/>
      <c r="G32" s="335"/>
      <c r="H32" s="335"/>
      <c r="I32" s="335"/>
      <c r="J32" s="335"/>
      <c r="K32" s="335"/>
      <c r="L32" s="335"/>
      <c r="M32" s="335"/>
      <c r="N32" s="335"/>
      <c r="O32" s="335"/>
      <c r="P32" s="335"/>
      <c r="Q32" s="335"/>
      <c r="R32" s="335"/>
      <c r="S32" s="335"/>
      <c r="T32" s="335"/>
      <c r="U32" s="335"/>
    </row>
    <row r="33" spans="2:21" ht="60" customHeight="1" x14ac:dyDescent="0.3">
      <c r="B33" s="335"/>
      <c r="C33" s="335"/>
      <c r="D33" s="335"/>
      <c r="E33" s="335"/>
      <c r="F33" s="335"/>
      <c r="G33" s="335"/>
      <c r="H33" s="335"/>
      <c r="I33" s="335"/>
      <c r="J33" s="335"/>
      <c r="K33" s="335"/>
      <c r="L33" s="335"/>
      <c r="M33" s="335"/>
      <c r="N33" s="335"/>
      <c r="O33" s="335"/>
      <c r="P33" s="335"/>
      <c r="Q33" s="335"/>
      <c r="R33" s="335"/>
      <c r="S33" s="335"/>
      <c r="T33" s="335"/>
      <c r="U33" s="335"/>
    </row>
    <row r="34" spans="2:21" s="15" customFormat="1" ht="24.9" customHeight="1" x14ac:dyDescent="0.3">
      <c r="B34" s="334" t="s">
        <v>161</v>
      </c>
      <c r="C34" s="334"/>
      <c r="D34" s="334"/>
      <c r="E34" s="334"/>
      <c r="F34" s="334"/>
      <c r="G34" s="334"/>
      <c r="H34" s="334"/>
      <c r="I34" s="334"/>
      <c r="J34" s="334"/>
      <c r="K34" s="334"/>
      <c r="L34" s="334"/>
      <c r="M34" s="334"/>
      <c r="N34" s="334"/>
      <c r="O34" s="334"/>
      <c r="P34" s="334"/>
      <c r="Q34" s="334"/>
      <c r="R34" s="334"/>
      <c r="S34" s="334"/>
      <c r="T34" s="334"/>
      <c r="U34" s="334"/>
    </row>
    <row r="35" spans="2:21" ht="60" customHeight="1" x14ac:dyDescent="0.3">
      <c r="B35" s="335"/>
      <c r="C35" s="335"/>
      <c r="D35" s="335"/>
      <c r="E35" s="335"/>
      <c r="F35" s="335"/>
      <c r="G35" s="335"/>
      <c r="H35" s="335"/>
      <c r="I35" s="335"/>
      <c r="J35" s="335"/>
      <c r="K35" s="335"/>
      <c r="L35" s="335"/>
      <c r="M35" s="335"/>
      <c r="N35" s="335"/>
      <c r="O35" s="335"/>
      <c r="P35" s="335"/>
      <c r="Q35" s="335"/>
      <c r="R35" s="335"/>
      <c r="S35" s="335"/>
      <c r="T35" s="335"/>
      <c r="U35" s="335"/>
    </row>
    <row r="36" spans="2:21" ht="60" customHeight="1" x14ac:dyDescent="0.3">
      <c r="B36" s="335"/>
      <c r="C36" s="335"/>
      <c r="D36" s="335"/>
      <c r="E36" s="335"/>
      <c r="F36" s="335"/>
      <c r="G36" s="335"/>
      <c r="H36" s="335"/>
      <c r="I36" s="335"/>
      <c r="J36" s="335"/>
      <c r="K36" s="335"/>
      <c r="L36" s="335"/>
      <c r="M36" s="335"/>
      <c r="N36" s="335"/>
      <c r="O36" s="335"/>
      <c r="P36" s="335"/>
      <c r="Q36" s="335"/>
      <c r="R36" s="335"/>
      <c r="S36" s="335"/>
      <c r="T36" s="335"/>
      <c r="U36" s="335"/>
    </row>
    <row r="37" spans="2:21" ht="60" customHeight="1" x14ac:dyDescent="0.3">
      <c r="B37" s="335"/>
      <c r="C37" s="335"/>
      <c r="D37" s="335"/>
      <c r="E37" s="335"/>
      <c r="F37" s="335"/>
      <c r="G37" s="335"/>
      <c r="H37" s="335"/>
      <c r="I37" s="335"/>
      <c r="J37" s="335"/>
      <c r="K37" s="335"/>
      <c r="L37" s="335"/>
      <c r="M37" s="335"/>
      <c r="N37" s="335"/>
      <c r="O37" s="335"/>
      <c r="P37" s="335"/>
      <c r="Q37" s="335"/>
      <c r="R37" s="335"/>
      <c r="S37" s="335"/>
      <c r="T37" s="335"/>
      <c r="U37" s="335"/>
    </row>
    <row r="40" spans="2:21" x14ac:dyDescent="0.3">
      <c r="B40" s="342" t="s">
        <v>185</v>
      </c>
      <c r="C40" s="342"/>
      <c r="D40" s="342"/>
      <c r="E40" s="342"/>
      <c r="F40" s="342"/>
      <c r="G40" s="342"/>
      <c r="H40" s="342"/>
      <c r="I40" s="342"/>
      <c r="J40" s="342"/>
      <c r="K40" s="342"/>
      <c r="L40" s="342"/>
      <c r="M40" s="342"/>
      <c r="N40" s="342"/>
      <c r="O40" s="342"/>
      <c r="P40" s="342"/>
      <c r="Q40" s="342"/>
      <c r="R40" s="342"/>
      <c r="S40" s="342"/>
      <c r="T40" s="342"/>
      <c r="U40" s="342"/>
    </row>
    <row r="41" spans="2:21" ht="19.8" x14ac:dyDescent="0.3">
      <c r="B41" s="347" t="s">
        <v>160</v>
      </c>
      <c r="C41" s="348"/>
      <c r="D41" s="348"/>
      <c r="E41" s="348"/>
      <c r="F41" s="348"/>
      <c r="G41" s="348"/>
      <c r="H41" s="348"/>
      <c r="I41" s="348"/>
      <c r="J41" s="348"/>
      <c r="K41" s="348"/>
      <c r="L41" s="348"/>
      <c r="M41" s="348"/>
      <c r="N41" s="348"/>
      <c r="O41" s="348"/>
      <c r="P41" s="348"/>
      <c r="Q41" s="348"/>
      <c r="R41" s="348"/>
      <c r="S41" s="348"/>
      <c r="T41" s="348"/>
      <c r="U41" s="348"/>
    </row>
    <row r="42" spans="2:21" ht="62.4" customHeight="1" x14ac:dyDescent="0.3">
      <c r="B42" s="368" t="s">
        <v>903</v>
      </c>
      <c r="C42" s="368"/>
      <c r="D42" s="368"/>
      <c r="E42" s="368"/>
      <c r="F42" s="368"/>
      <c r="G42" s="368"/>
      <c r="H42" s="368"/>
      <c r="I42" s="368"/>
      <c r="J42" s="368"/>
      <c r="K42" s="368"/>
      <c r="L42" s="368"/>
      <c r="M42" s="368"/>
      <c r="N42" s="368"/>
      <c r="O42" s="368"/>
      <c r="P42" s="368"/>
      <c r="Q42" s="368"/>
      <c r="R42" s="368"/>
      <c r="S42" s="368"/>
      <c r="T42" s="368"/>
      <c r="U42" s="368"/>
    </row>
    <row r="43" spans="2:21" ht="64.5" customHeight="1" x14ac:dyDescent="0.3">
      <c r="B43" s="368" t="s">
        <v>904</v>
      </c>
      <c r="C43" s="368"/>
      <c r="D43" s="368"/>
      <c r="E43" s="368"/>
      <c r="F43" s="368"/>
      <c r="G43" s="368"/>
      <c r="H43" s="368"/>
      <c r="I43" s="368"/>
      <c r="J43" s="368"/>
      <c r="K43" s="368"/>
      <c r="L43" s="368"/>
      <c r="M43" s="368"/>
      <c r="N43" s="368"/>
      <c r="O43" s="368"/>
      <c r="P43" s="368"/>
      <c r="Q43" s="368"/>
      <c r="R43" s="368"/>
      <c r="S43" s="368"/>
      <c r="T43" s="368"/>
      <c r="U43" s="368"/>
    </row>
    <row r="44" spans="2:21" ht="19.8" x14ac:dyDescent="0.3">
      <c r="B44" s="334" t="s">
        <v>161</v>
      </c>
      <c r="C44" s="334"/>
      <c r="D44" s="334"/>
      <c r="E44" s="334"/>
      <c r="F44" s="334"/>
      <c r="G44" s="334"/>
      <c r="H44" s="334"/>
      <c r="I44" s="334"/>
      <c r="J44" s="334"/>
      <c r="K44" s="334"/>
      <c r="L44" s="334"/>
      <c r="M44" s="334"/>
      <c r="N44" s="334"/>
      <c r="O44" s="334"/>
      <c r="P44" s="334"/>
      <c r="Q44" s="334"/>
      <c r="R44" s="334"/>
      <c r="S44" s="334"/>
      <c r="T44" s="334"/>
      <c r="U44" s="334"/>
    </row>
    <row r="45" spans="2:21" ht="54.75" customHeight="1" x14ac:dyDescent="0.3">
      <c r="B45" s="335" t="s">
        <v>905</v>
      </c>
      <c r="C45" s="335"/>
      <c r="D45" s="335"/>
      <c r="E45" s="335"/>
      <c r="F45" s="335"/>
      <c r="G45" s="335"/>
      <c r="H45" s="335"/>
      <c r="I45" s="335"/>
      <c r="J45" s="335"/>
      <c r="K45" s="335"/>
      <c r="L45" s="335"/>
      <c r="M45" s="335"/>
      <c r="N45" s="335"/>
      <c r="O45" s="335"/>
      <c r="P45" s="335"/>
      <c r="Q45" s="335"/>
      <c r="R45" s="335"/>
      <c r="S45" s="335"/>
      <c r="T45" s="335"/>
      <c r="U45" s="335"/>
    </row>
    <row r="46" spans="2:21" ht="61.5" customHeight="1" x14ac:dyDescent="0.3">
      <c r="B46" s="335" t="s">
        <v>906</v>
      </c>
      <c r="C46" s="335"/>
      <c r="D46" s="335"/>
      <c r="E46" s="335"/>
      <c r="F46" s="335"/>
      <c r="G46" s="335"/>
      <c r="H46" s="335"/>
      <c r="I46" s="335"/>
      <c r="J46" s="335"/>
      <c r="K46" s="335"/>
      <c r="L46" s="335"/>
      <c r="M46" s="335"/>
      <c r="N46" s="335"/>
      <c r="O46" s="335"/>
      <c r="P46" s="335"/>
      <c r="Q46" s="335"/>
      <c r="R46" s="335"/>
      <c r="S46" s="335"/>
      <c r="T46" s="335"/>
      <c r="U46" s="335"/>
    </row>
    <row r="47" spans="2:21" ht="64.5" customHeight="1" x14ac:dyDescent="0.3">
      <c r="B47" s="335" t="s">
        <v>907</v>
      </c>
      <c r="C47" s="335"/>
      <c r="D47" s="335"/>
      <c r="E47" s="335"/>
      <c r="F47" s="335"/>
      <c r="G47" s="335"/>
      <c r="H47" s="335"/>
      <c r="I47" s="335"/>
      <c r="J47" s="335"/>
      <c r="K47" s="335"/>
      <c r="L47" s="335"/>
      <c r="M47" s="335"/>
      <c r="N47" s="335"/>
      <c r="O47" s="335"/>
      <c r="P47" s="335"/>
      <c r="Q47" s="335"/>
      <c r="R47" s="335"/>
      <c r="S47" s="335"/>
      <c r="T47" s="335"/>
      <c r="U47" s="335"/>
    </row>
    <row r="65495" spans="2:22" x14ac:dyDescent="0.3">
      <c r="B65495" s="11" t="s">
        <v>34</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3">
      <c r="B65496" s="12" t="s">
        <v>35</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3">
      <c r="B65497" s="12" t="s">
        <v>36</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7:U47"/>
    <mergeCell ref="B30:U30"/>
    <mergeCell ref="B31:U31"/>
    <mergeCell ref="B32:U32"/>
    <mergeCell ref="B33:U33"/>
    <mergeCell ref="B45:U45"/>
    <mergeCell ref="B34:U34"/>
    <mergeCell ref="B35:U35"/>
    <mergeCell ref="B40:U40"/>
    <mergeCell ref="B41:U41"/>
    <mergeCell ref="B46:U46"/>
    <mergeCell ref="B43:U43"/>
    <mergeCell ref="B44:U44"/>
    <mergeCell ref="B18:U18"/>
    <mergeCell ref="B19:U19"/>
    <mergeCell ref="B22:U22"/>
    <mergeCell ref="B23:U23"/>
    <mergeCell ref="B21:U21"/>
    <mergeCell ref="B25:U25"/>
    <mergeCell ref="B26:U26"/>
    <mergeCell ref="B27:U27"/>
    <mergeCell ref="B42:U42"/>
    <mergeCell ref="B28:U28"/>
    <mergeCell ref="B37:U37"/>
    <mergeCell ref="B13:U13"/>
    <mergeCell ref="V2:V3"/>
    <mergeCell ref="C2:F2"/>
    <mergeCell ref="H2:K2"/>
    <mergeCell ref="B36:U36"/>
    <mergeCell ref="B14:U14"/>
    <mergeCell ref="B15:U15"/>
    <mergeCell ref="G3:G9"/>
    <mergeCell ref="B16:U16"/>
    <mergeCell ref="B17:U17"/>
    <mergeCell ref="L3:L9"/>
    <mergeCell ref="M2:P2"/>
    <mergeCell ref="B2:B3"/>
    <mergeCell ref="R2:U2"/>
    <mergeCell ref="B12:U12"/>
    <mergeCell ref="B24:U24"/>
  </mergeCells>
  <phoneticPr fontId="3"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Academica</vt:lpstr>
      <vt:lpstr>Directiva</vt:lpstr>
      <vt:lpstr>Admon</vt:lpstr>
      <vt:lpstr>Comunidad</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usuario</cp:lastModifiedBy>
  <cp:revision/>
  <dcterms:created xsi:type="dcterms:W3CDTF">2010-02-23T19:10:51Z</dcterms:created>
  <dcterms:modified xsi:type="dcterms:W3CDTF">2023-07-19T01:47:54Z</dcterms:modified>
</cp:coreProperties>
</file>