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76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c r="A11" i="1"/>
  <c r="A12" i="1"/>
  <c r="A13" i="1"/>
  <c r="A14" i="1"/>
  <c r="C11" i="3"/>
  <c r="A15" i="1"/>
  <c r="G65" i="1"/>
  <c r="F132" i="2" s="1"/>
  <c r="G56" i="1"/>
  <c r="G44" i="1"/>
  <c r="G85" i="2" s="1"/>
  <c r="A16" i="1"/>
  <c r="D132" i="2"/>
  <c r="D105" i="2"/>
  <c r="E85" i="2"/>
  <c r="E84" i="2"/>
  <c r="E83" i="2"/>
  <c r="E82" i="2"/>
  <c r="E81" i="2"/>
  <c r="A17" i="1"/>
  <c r="E64" i="2"/>
  <c r="E63" i="2"/>
  <c r="E62" i="2"/>
  <c r="E61" i="2"/>
  <c r="E60" i="2"/>
  <c r="D38" i="2"/>
  <c r="D37" i="2"/>
  <c r="D36" i="2"/>
  <c r="D35" i="2"/>
  <c r="I6" i="1"/>
  <c r="F15" i="2" s="1"/>
  <c r="A18" i="1"/>
  <c r="A19" i="1"/>
  <c r="E11" i="3"/>
  <c r="E12" i="3" s="1"/>
  <c r="F105" i="2"/>
  <c r="G21" i="1"/>
  <c r="G64" i="2" s="1"/>
  <c r="G63" i="2"/>
  <c r="F37" i="2"/>
  <c r="F36" i="2"/>
  <c r="F38" i="2"/>
  <c r="G81" i="2"/>
  <c r="G35" i="1"/>
  <c r="G82" i="2" s="1"/>
  <c r="G38" i="1"/>
  <c r="G83" i="2" s="1"/>
  <c r="G41" i="1"/>
  <c r="G84" i="2" s="1"/>
  <c r="A20" i="1"/>
  <c r="D9" i="1"/>
  <c r="G62" i="2"/>
  <c r="G61" i="2"/>
  <c r="A21" i="1"/>
  <c r="G60" i="2"/>
  <c r="A22" i="1"/>
  <c r="F35" i="2"/>
  <c r="A23" i="1"/>
  <c r="A24" i="1"/>
  <c r="A25" i="1"/>
  <c r="A26" i="1"/>
  <c r="A27" i="1"/>
  <c r="A28" i="1"/>
  <c r="A29" i="1"/>
  <c r="A30" i="1"/>
  <c r="A31" i="1"/>
  <c r="A32" i="1"/>
  <c r="A33" i="1"/>
  <c r="A34" i="1"/>
  <c r="A35" i="1"/>
  <c r="A36" i="1"/>
  <c r="A37" i="1"/>
  <c r="A38" i="1"/>
  <c r="A39" i="1"/>
  <c r="A40" i="1"/>
  <c r="A41" i="1"/>
  <c r="A42" i="1"/>
  <c r="A43" i="1"/>
  <c r="A44" i="1"/>
  <c r="A45" i="1"/>
  <c r="A46" i="1"/>
  <c r="C16" i="4" s="1"/>
  <c r="D16" i="4"/>
  <c r="A47" i="1"/>
  <c r="A48" i="1"/>
  <c r="A49" i="1"/>
  <c r="A50" i="1"/>
  <c r="A51" i="1"/>
  <c r="A52" i="1"/>
  <c r="A53" i="1"/>
  <c r="A54" i="1"/>
  <c r="A55" i="1"/>
  <c r="A56" i="1"/>
  <c r="A57" i="1"/>
  <c r="A58" i="1"/>
  <c r="D24" i="4" s="1"/>
  <c r="A59" i="1"/>
  <c r="A60" i="1"/>
  <c r="A61" i="1"/>
  <c r="A62" i="1"/>
  <c r="A63" i="1"/>
  <c r="A64" i="1"/>
  <c r="A65" i="1"/>
  <c r="A66" i="1"/>
  <c r="A67" i="1"/>
  <c r="A68" i="1"/>
  <c r="C31" i="4" s="1"/>
  <c r="A69" i="1"/>
  <c r="E20" i="4"/>
  <c r="D18" i="4"/>
  <c r="C20" i="4"/>
  <c r="B21" i="4"/>
  <c r="C22" i="4"/>
  <c r="B23" i="4"/>
  <c r="B25" i="4"/>
  <c r="B26" i="4"/>
  <c r="C26" i="4"/>
  <c r="C27" i="4"/>
  <c r="C28" i="4"/>
  <c r="D29" i="4"/>
  <c r="C29" i="4"/>
  <c r="C32" i="4"/>
  <c r="D31" i="4"/>
  <c r="D33" i="4"/>
  <c r="C59" i="4"/>
  <c r="D34" i="4"/>
  <c r="C34" i="4"/>
  <c r="C35" i="4"/>
  <c r="D35" i="4"/>
  <c r="C36" i="4"/>
  <c r="D36" i="4"/>
  <c r="C37" i="4"/>
  <c r="D37" i="4"/>
  <c r="C38" i="4"/>
  <c r="D38" i="4"/>
  <c r="D39" i="4"/>
  <c r="C39" i="4"/>
  <c r="C40" i="4"/>
  <c r="D40" i="4"/>
  <c r="C41" i="4"/>
  <c r="D41" i="4"/>
  <c r="C42" i="4"/>
  <c r="D42" i="4"/>
  <c r="C43" i="4"/>
  <c r="D43" i="4"/>
  <c r="C44" i="4"/>
  <c r="D44" i="4"/>
  <c r="C45" i="4"/>
  <c r="D45" i="4"/>
  <c r="C46" i="4"/>
  <c r="D46" i="4"/>
  <c r="C48" i="4"/>
  <c r="D47" i="4"/>
  <c r="C47" i="4"/>
  <c r="D48" i="4"/>
  <c r="C49" i="4"/>
  <c r="D49" i="4"/>
  <c r="D51" i="4"/>
  <c r="C50" i="4"/>
  <c r="D50" i="4"/>
  <c r="C51" i="4"/>
  <c r="C52" i="4"/>
  <c r="D52" i="4"/>
  <c r="C53" i="4"/>
  <c r="D53" i="4"/>
  <c r="D56" i="4"/>
  <c r="D54" i="4"/>
  <c r="C54" i="4"/>
  <c r="C55" i="4"/>
  <c r="D55" i="4"/>
  <c r="C56" i="4"/>
  <c r="C57" i="4"/>
  <c r="C58" i="4"/>
  <c r="D57" i="4"/>
  <c r="D58" i="4"/>
  <c r="D59" i="4"/>
  <c r="C74" i="4"/>
  <c r="C60" i="4"/>
  <c r="D60" i="4"/>
  <c r="D61" i="4"/>
  <c r="C61" i="4"/>
  <c r="D62" i="4"/>
  <c r="C62" i="4"/>
  <c r="D63" i="4"/>
  <c r="C63" i="4"/>
  <c r="D64" i="4"/>
  <c r="C64" i="4"/>
  <c r="C65" i="4"/>
  <c r="D65" i="4"/>
  <c r="D66" i="4"/>
  <c r="C66" i="4"/>
  <c r="D67" i="4"/>
  <c r="C67" i="4"/>
  <c r="D68" i="4"/>
  <c r="C68" i="4"/>
  <c r="D69" i="4"/>
  <c r="C69" i="4"/>
  <c r="D70" i="4"/>
  <c r="C72" i="4"/>
  <c r="C70" i="4"/>
  <c r="C71" i="4"/>
  <c r="D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 r="B24" i="4" l="1"/>
  <c r="C24" i="4"/>
  <c r="C33" i="4"/>
  <c r="D22" i="4"/>
  <c r="C21" i="4"/>
  <c r="D21" i="4"/>
  <c r="B20" i="4"/>
  <c r="B18" i="4"/>
  <c r="E17" i="4"/>
  <c r="D32" i="4"/>
  <c r="C30" i="4"/>
  <c r="D30" i="4"/>
  <c r="D28" i="4"/>
  <c r="D27" i="4"/>
  <c r="B27" i="4"/>
  <c r="D26" i="4"/>
  <c r="D25" i="4"/>
  <c r="D23" i="4"/>
  <c r="E21" i="4"/>
  <c r="C23" i="4"/>
  <c r="D19" i="4"/>
  <c r="C17" i="4"/>
  <c r="C25" i="4"/>
  <c r="B22" i="4"/>
  <c r="D20" i="4"/>
  <c r="B19" i="4"/>
  <c r="E16" i="4"/>
  <c r="C19" i="4"/>
  <c r="E19" i="4"/>
  <c r="C18" i="4"/>
  <c r="E18" i="4"/>
  <c r="B17" i="4"/>
  <c r="B16" i="4"/>
  <c r="D17"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<sst xmlns="http://schemas.openxmlformats.org/spreadsheetml/2006/main" count="407" uniqueCount="243">
  <si>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</si>
  <si>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</si>
  <si>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</si>
  <si>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</si>
  <si>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</si>
  <si>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</si>
  <si>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</si>
  <si>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</si>
  <si>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</si>
  <si>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</si>
  <si>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</si>
  <si>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</si>
  <si>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</si>
  <si>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</si>
  <si>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</si>
  <si>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</si>
  <si>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</si>
  <si>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</si>
  <si>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</si>
  <si>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</si>
  <si>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</si>
  <si>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</si>
  <si>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</si>
  <si>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</si>
  <si>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</si>
  <si>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</si>
  <si>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</si>
  <si>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</si>
  <si>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</si>
  <si>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</si>
  <si>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</si>
  <si>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</si>
  <si>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</si>
  <si>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</si>
  <si>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</si>
  <si>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</si>
  <si>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</si>
  <si>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</si>
  <si>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</si>
  <si>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</si>
  <si>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</si>
  <si>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</si>
  <si>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</si>
  <si>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</si>
  <si>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</si>
  <si>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</si>
  <si>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</si>
  <si>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</si>
  <si>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</si>
  <si>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</si>
  <si>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</si>
  <si>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</si>
  <si>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</si>
  <si>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</si>
  <si>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</si>
  <si>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</si>
  <si>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</si>
  <si>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</si>
  <si>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</si>
  <si>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</si>
  <si>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</si>
  <si>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</si>
  <si>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</si>
  <si>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</si>
  <si>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</si>
  <si>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</si>
  <si>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</si>
  <si>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</si>
  <si>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</si>
  <si>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</si>
  <si>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</si>
  <si>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</si>
  <si>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</si>
  <si>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</si>
  <si>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</si>
  <si>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</si>
  <si>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</si>
  <si>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</si>
  <si>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</si>
  <si>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</si>
  <si>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</si>
  <si>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</si>
  <si>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</si>
  <si>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</si>
  <si>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</si>
  <si>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</si>
  <si>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</si>
  <si>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</si>
  <si>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</si>
  <si>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</si>
  <si>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</si>
  <si>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</si>
  <si>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</si>
  <si>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</si>
  <si>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</si>
  <si>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</si>
  <si>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</si>
  <si>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</si>
  <si>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</si>
  <si>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</si>
  <si>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</si>
  <si>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</si>
  <si>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</si>
  <si>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</si>
  <si>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</si>
  <si>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</si>
  <si>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</si>
  <si>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</si>
  <si>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</si>
  <si>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</si>
  <si>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</si>
  <si>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</si>
  <si>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</si>
  <si>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</si>
  <si>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</si>
  <si>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</si>
  <si>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</si>
  <si>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</si>
  <si>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</si>
  <si>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</si>
  <si>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</si>
  <si>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</si>
  <si>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</si>
  <si>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</si>
  <si>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</si>
  <si>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</si>
  <si>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</si>
  <si>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</si>
  <si>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</si>
  <si>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</si>
  <si>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</si>
  <si>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</si>
  <si>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</si>
  <si>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</si>
  <si>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</si>
  <si>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</si>
  <si>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</si>
  <si>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</si>
  <si>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</si>
  <si>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</si>
  <si>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</si>
  <si>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</si>
  <si>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</si>
  <si>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</si>
  <si>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</si>
  <si>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</si>
  <si>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</si>
  <si>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</si>
  <si>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</si>
  <si>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</si>
  <si>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</si>
  <si>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</si>
  <si>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</si>
  <si>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</si>
  <si>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</si>
  <si>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</si>
  <si>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</si>
  <si>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</si>
  <si>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</si>
  <si>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</si>
  <si>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</si>
  <si>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</si>
  <si>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</si>
  <si>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</si>
  <si>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</si>
  <si>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</si>
  <si>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</si>
  <si>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</si>
  <si>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</si>
  <si>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</si>
  <si>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</si>
  <si>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</si>
  <si>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</si>
  <si>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</si>
  <si>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</si>
  <si>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</si>
  <si>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</si>
  <si>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</si>
  <si>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</si>
  <si>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</si>
  <si>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</si>
  <si>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</si>
  <si>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</si>
  <si>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</si>
  <si>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</si>
  <si>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</si>
  <si>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</si>
  <si>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</si>
  <si>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</si>
  <si>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</si>
  <si>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</si>
  <si>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</si>
  <si>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</si>
  <si>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</si>
  <si>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</si>
  <si>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</si>
  <si>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</si>
  <si>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</si>
  <si>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</si>
  <si>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</si>
  <si>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</si>
  <si>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</si>
  <si>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</si>
  <si>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</si>
  <si>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</si>
  <si>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</si>
  <si>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</si>
  <si>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</si>
  <si>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</si>
  <si>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</si>
  <si>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</si>
  <si>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</si>
  <si>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</si>
  <si>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</si>
  <si>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</si>
  <si>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</si>
  <si>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</si>
  <si>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</si>
  <si>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</si>
  <si>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PAMPLONA</t>
  </si>
  <si>
    <t>RECTOR</t>
  </si>
  <si>
    <t>NORMAL SUPERIOR PAMPLONA</t>
  </si>
  <si>
    <t>CONVOCATORIA ABIERTA PUBLICA</t>
  </si>
  <si>
    <t>PREPARACION MATERIAL Y SOPORTES</t>
  </si>
  <si>
    <t>PARTICIPACION DE LAS DEPENDENCIAS</t>
  </si>
  <si>
    <t>AMPLIA DIFUCION E INVITACION ACTORES EDUCATIVOS</t>
  </si>
  <si>
    <t xml:space="preserve">SE APLICARA FORMATO EVALAUCION AUDIENCIA </t>
  </si>
  <si>
    <t>INFORMES CONTABLES CERTIFICADOS POR LA ETC</t>
  </si>
  <si>
    <t>PRESENTACION DE LAS CUATRO GESTIONES Y SUS PROCESOS</t>
  </si>
  <si>
    <t>SOPORTES CONTABLES</t>
  </si>
  <si>
    <t>PRESENTACION INFORMES</t>
  </si>
  <si>
    <t>SOPORTES PAGINA</t>
  </si>
  <si>
    <t>AUDIENCIA PRESCENCIAL CON DIFUCION VIRTUAL Y ESCRITA</t>
  </si>
  <si>
    <t>PRESUPUESTO 2022 APROBADO CONSEJO DIRECTIVO</t>
  </si>
  <si>
    <t>PRESUPUESTO 2022  APROBADO CONSEJO DIRECTIVO</t>
  </si>
  <si>
    <t>PERMITIR EL USO DE LA PALABRA A LOS PADRES Y DILIGENCIAR FORMATO DE EVALAUCION</t>
  </si>
  <si>
    <t>16 DE ENERO  DE 2023</t>
  </si>
  <si>
    <t>PRESENTACION</t>
  </si>
  <si>
    <t>ORGANIZAR LA PARTICIPACION DE LOS ACTORES DE LA COMUNIDAD EDUCATIVA</t>
  </si>
  <si>
    <t>CARTELERA PAGADURIA</t>
  </si>
  <si>
    <t>REALIZAR DOS REUNIONES VIRTUALES AL AÑO</t>
  </si>
  <si>
    <t>PLATAFORMA VIRTUAL PARA LA REUNIONES</t>
  </si>
  <si>
    <t xml:space="preserve">COMUNICAR A LA COMUNIDAD EDUCATIVA LOS AVANCES EN LA EJECUCION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</si>
</sst>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99205632"/>
        <c:axId val="422606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96.06557377049181</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99205632"/>
        <c:axId val="42260672"/>
      </c:scatterChart>
      <c:catAx>
        <c:axId val="9920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42260672"/>
        <c:crosses val="autoZero"/>
        <c:auto val="1"/>
        <c:lblAlgn val="ctr"/>
        <c:lblOffset val="100"/>
        <c:noMultiLvlLbl val="0"/>
      </c:catAx>
      <c:valAx>
        <c:axId val="42260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20563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99206656"/>
        <c:axId val="560666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95.590476190476195</c:v>
                </c:pt>
                <c:pt idx="1">
                  <c:v>95.178571428571431</c:v>
                </c:pt>
                <c:pt idx="2">
                  <c:v>97.777777777777771</c:v>
                </c:pt>
                <c:pt idx="3">
                  <c:v>94.8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99206656"/>
        <c:axId val="56066624"/>
      </c:scatterChart>
      <c:catAx>
        <c:axId val="9920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6066624"/>
        <c:crosses val="autoZero"/>
        <c:auto val="1"/>
        <c:lblAlgn val="ctr"/>
        <c:lblOffset val="100"/>
        <c:noMultiLvlLbl val="0"/>
      </c:catAx>
      <c:valAx>
        <c:axId val="56066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2066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99208704"/>
        <c:axId val="5606892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93.666666666666671</c:v>
                </c:pt>
                <c:pt idx="2">
                  <c:v>92.5</c:v>
                </c:pt>
                <c:pt idx="3">
                  <c:v>97.5</c:v>
                </c:pt>
                <c:pt idx="4">
                  <c:v>99.285714285714292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99208704"/>
        <c:axId val="56068928"/>
      </c:scatterChart>
      <c:catAx>
        <c:axId val="9920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6068928"/>
        <c:crosses val="autoZero"/>
        <c:auto val="1"/>
        <c:lblAlgn val="ctr"/>
        <c:lblOffset val="100"/>
        <c:noMultiLvlLbl val="0"/>
      </c:catAx>
      <c:valAx>
        <c:axId val="56068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2087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07479552"/>
        <c:axId val="560712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97.142857142857139</c:v>
                </c:pt>
                <c:pt idx="1">
                  <c:v>96.666666666666671</c:v>
                </c:pt>
                <c:pt idx="2">
                  <c:v>96.666666666666671</c:v>
                </c:pt>
                <c:pt idx="3">
                  <c:v>98.333333333333329</c:v>
                </c:pt>
                <c:pt idx="4" formatCode="0.00">
                  <c:v>92.5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6072384"/>
        <c:axId val="56071808"/>
      </c:scatterChart>
      <c:catAx>
        <c:axId val="10747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6071232"/>
        <c:crosses val="autoZero"/>
        <c:auto val="1"/>
        <c:lblAlgn val="ctr"/>
        <c:lblOffset val="100"/>
        <c:noMultiLvlLbl val="0"/>
      </c:catAx>
      <c:valAx>
        <c:axId val="560712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479552"/>
        <c:crosses val="autoZero"/>
        <c:crossBetween val="between"/>
      </c:valAx>
      <c:valAx>
        <c:axId val="5607180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072384"/>
        <c:crosses val="max"/>
        <c:crossBetween val="midCat"/>
      </c:valAx>
      <c:valAx>
        <c:axId val="56072384"/>
        <c:scaling>
          <c:orientation val="minMax"/>
        </c:scaling>
        <c:delete val="1"/>
        <c:axPos val="b"/>
        <c:numFmt formatCode="General" sourceLinked="1"/>
        <c:majorTickMark val="out"/>
        <c:minorTickMark val="none"/>
        <c:tickLblPos val="nextTo"/>
        <c:crossAx val="5607180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07480576"/>
        <c:axId val="1077499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97.777777777777771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07480576"/>
        <c:axId val="107749952"/>
      </c:scatterChart>
      <c:catAx>
        <c:axId val="10748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7749952"/>
        <c:crosses val="autoZero"/>
        <c:auto val="1"/>
        <c:lblAlgn val="ctr"/>
        <c:lblOffset val="100"/>
        <c:noMultiLvlLbl val="0"/>
      </c:catAx>
      <c:valAx>
        <c:axId val="107749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4805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2291712"/>
        <c:axId val="10775225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2291712"/>
        <c:axId val="107752256"/>
      </c:scatterChart>
      <c:catAx>
        <c:axId val="422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7752256"/>
        <c:crosses val="autoZero"/>
        <c:auto val="1"/>
        <c:lblAlgn val="ctr"/>
        <c:lblOffset val="100"/>
        <c:noMultiLvlLbl val="0"/>
      </c:catAx>
      <c:valAx>
        <c:axId val="107752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2917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629275"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491034" y="3333751"/>
          <a:ext cx="1214441"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667381" y="3244438"/>
          <a:ext cx="768944"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543300" y="2105025"/>
          <a:ext cx="113425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552575" y="2076449"/>
          <a:ext cx="86963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691143" y="296459"/>
          <a:ext cx="600409"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526867" y="201706"/>
          <a:ext cx="1171574"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49090"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4870077" y="224119"/>
          <a:ext cx="1113865"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4867761"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ColWidth="10.7109375"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25">
      <c r="A1" s="51"/>
      <c r="B1" s="51"/>
      <c r="C1" s="51"/>
      <c r="D1" s="51"/>
      <c r="E1" s="51"/>
      <c r="F1" s="51"/>
      <c r="G1" s="51"/>
      <c r="H1" s="51"/>
      <c r="I1" s="51"/>
      <c r="J1" s="51"/>
      <c r="K1" s="51"/>
      <c r="L1" s="51"/>
      <c r="M1" s="51"/>
    </row>
    <row r="2" spans="1:13" s="8" customFormat="1" x14ac:dyDescent="0.2">
      <c r="A2" s="51"/>
      <c r="B2" s="52"/>
      <c r="C2" s="53"/>
      <c r="D2" s="53"/>
      <c r="E2" s="53"/>
      <c r="F2" s="53"/>
      <c r="G2" s="53"/>
      <c r="H2" s="53"/>
      <c r="I2" s="53"/>
      <c r="J2" s="53"/>
      <c r="K2" s="53"/>
      <c r="L2" s="54"/>
      <c r="M2" s="51"/>
    </row>
    <row r="3" spans="1:13" s="8" customFormat="1" x14ac:dyDescent="0.2">
      <c r="A3" s="51"/>
      <c r="B3" s="55"/>
      <c r="C3" s="57"/>
      <c r="D3" s="57"/>
      <c r="E3" s="57"/>
      <c r="F3" s="57"/>
      <c r="G3" s="57"/>
      <c r="H3" s="57"/>
      <c r="I3" s="57"/>
      <c r="J3" s="57"/>
      <c r="K3" s="57"/>
      <c r="L3" s="56"/>
      <c r="M3" s="51"/>
    </row>
    <row r="4" spans="1:13" s="8" customFormat="1" ht="18.75" x14ac:dyDescent="0.25">
      <c r="A4" s="51"/>
      <c r="B4" s="55"/>
      <c r="C4" s="57"/>
      <c r="D4" s="57"/>
      <c r="E4" s="57"/>
      <c r="F4" s="110"/>
      <c r="G4" s="110"/>
      <c r="H4" s="110"/>
      <c r="I4" s="110"/>
      <c r="J4" s="110"/>
      <c r="K4" s="110"/>
      <c r="L4" s="56"/>
      <c r="M4" s="51"/>
    </row>
    <row r="5" spans="1:13" s="8" customFormat="1" x14ac:dyDescent="0.2">
      <c r="A5" s="51"/>
      <c r="B5" s="55"/>
      <c r="C5" s="57"/>
      <c r="D5" s="57"/>
      <c r="E5" s="57"/>
      <c r="F5" s="111"/>
      <c r="G5" s="111"/>
      <c r="H5" s="111"/>
      <c r="I5" s="111"/>
      <c r="J5" s="111"/>
      <c r="K5" s="111"/>
      <c r="L5" s="56"/>
      <c r="M5" s="51"/>
    </row>
    <row r="6" spans="1:13" s="8" customFormat="1" x14ac:dyDescent="0.2">
      <c r="A6" s="51"/>
      <c r="B6" s="55"/>
      <c r="C6" s="57"/>
      <c r="D6" s="57"/>
      <c r="E6" s="57"/>
      <c r="F6" s="57"/>
      <c r="G6" s="57"/>
      <c r="H6" s="57"/>
      <c r="I6" s="57"/>
      <c r="J6" s="57"/>
      <c r="K6" s="57"/>
      <c r="L6" s="56"/>
      <c r="M6" s="51"/>
    </row>
    <row r="7" spans="1:13" s="8" customFormat="1" x14ac:dyDescent="0.2">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
      <c r="A9" s="51"/>
      <c r="B9" s="55"/>
      <c r="C9" s="57"/>
      <c r="D9" s="57"/>
      <c r="E9" s="57"/>
      <c r="F9" s="57"/>
      <c r="G9" s="57"/>
      <c r="H9" s="57"/>
      <c r="I9" s="57"/>
      <c r="J9" s="57"/>
      <c r="K9" s="57"/>
      <c r="L9" s="56"/>
      <c r="M9" s="51"/>
    </row>
    <row r="10" spans="1:13" s="8" customFormat="1" x14ac:dyDescent="0.2">
      <c r="A10" s="51"/>
      <c r="B10" s="55"/>
      <c r="C10" s="57"/>
      <c r="D10" s="57"/>
      <c r="E10" s="57"/>
      <c r="F10" s="57"/>
      <c r="G10" s="57"/>
      <c r="H10" s="57"/>
      <c r="I10" s="57"/>
      <c r="J10" s="57"/>
      <c r="K10" s="57"/>
      <c r="L10" s="56"/>
      <c r="M10" s="51"/>
    </row>
    <row r="11" spans="1:13" s="8" customFormat="1" x14ac:dyDescent="0.2">
      <c r="A11" s="51"/>
      <c r="B11" s="55"/>
      <c r="C11" s="57"/>
      <c r="D11" s="57"/>
      <c r="E11" s="57"/>
      <c r="F11" s="57"/>
      <c r="G11" s="57"/>
      <c r="H11" s="57"/>
      <c r="I11" s="57"/>
      <c r="J11" s="57"/>
      <c r="K11" s="57"/>
      <c r="L11" s="56"/>
      <c r="M11" s="51"/>
    </row>
    <row r="12" spans="1:13" s="8" customFormat="1" x14ac:dyDescent="0.2">
      <c r="A12" s="51"/>
      <c r="B12" s="55"/>
      <c r="C12" s="57"/>
      <c r="D12" s="57"/>
      <c r="E12" s="57"/>
      <c r="F12" s="57"/>
      <c r="G12" s="57"/>
      <c r="H12" s="57"/>
      <c r="I12" s="57"/>
      <c r="J12" s="57"/>
      <c r="K12" s="57"/>
      <c r="L12" s="56"/>
      <c r="M12" s="51"/>
    </row>
    <row r="13" spans="1:13" s="8" customFormat="1" x14ac:dyDescent="0.2">
      <c r="A13" s="51"/>
      <c r="B13" s="55"/>
      <c r="C13" s="57"/>
      <c r="D13" s="57"/>
      <c r="E13" s="57"/>
      <c r="F13" s="57"/>
      <c r="G13" s="57"/>
      <c r="H13" s="57"/>
      <c r="I13" s="57"/>
      <c r="J13" s="57"/>
      <c r="K13" s="57"/>
      <c r="L13" s="56"/>
      <c r="M13" s="51"/>
    </row>
    <row r="14" spans="1:13" s="8" customFormat="1" x14ac:dyDescent="0.2">
      <c r="A14" s="51"/>
      <c r="B14" s="55"/>
      <c r="C14" s="57"/>
      <c r="D14" s="57"/>
      <c r="E14" s="57"/>
      <c r="F14" s="57"/>
      <c r="G14" s="57"/>
      <c r="H14" s="57"/>
      <c r="I14" s="57"/>
      <c r="J14" s="57"/>
      <c r="K14" s="57"/>
      <c r="L14" s="56"/>
      <c r="M14" s="51"/>
    </row>
    <row r="15" spans="1:13" s="8" customFormat="1" x14ac:dyDescent="0.2">
      <c r="A15" s="51"/>
      <c r="B15" s="55"/>
      <c r="C15" s="57"/>
      <c r="D15" s="57"/>
      <c r="E15" s="57"/>
      <c r="F15" s="57"/>
      <c r="G15" s="57"/>
      <c r="H15" s="57"/>
      <c r="I15" s="57"/>
      <c r="J15" s="57"/>
      <c r="K15" s="57"/>
      <c r="L15" s="56"/>
      <c r="M15" s="51"/>
    </row>
    <row r="16" spans="1:13" s="8" customFormat="1" x14ac:dyDescent="0.2">
      <c r="A16" s="51"/>
      <c r="B16" s="55"/>
      <c r="C16" s="57"/>
      <c r="D16" s="57"/>
      <c r="E16" s="57"/>
      <c r="F16" s="57"/>
      <c r="G16" s="57"/>
      <c r="H16" s="57"/>
      <c r="I16" s="57"/>
      <c r="J16" s="57"/>
      <c r="K16" s="57"/>
      <c r="L16" s="56"/>
      <c r="M16" s="51"/>
    </row>
    <row r="17" spans="1:13" s="8" customFormat="1" x14ac:dyDescent="0.2">
      <c r="A17" s="51"/>
      <c r="B17" s="55"/>
      <c r="C17" s="57"/>
      <c r="D17" s="57"/>
      <c r="E17" s="57"/>
      <c r="F17" s="57"/>
      <c r="G17" s="57"/>
      <c r="H17" s="57"/>
      <c r="I17" s="57"/>
      <c r="J17" s="57"/>
      <c r="K17" s="57"/>
      <c r="L17" s="56"/>
      <c r="M17" s="51"/>
    </row>
    <row r="18" spans="1:13" s="8" customFormat="1" x14ac:dyDescent="0.2">
      <c r="A18" s="51"/>
      <c r="B18" s="55"/>
      <c r="C18" s="57"/>
      <c r="D18" s="57"/>
      <c r="E18" s="57"/>
      <c r="F18" s="57"/>
      <c r="G18" s="57"/>
      <c r="H18" s="57"/>
      <c r="I18" s="57"/>
      <c r="J18" s="57"/>
      <c r="K18" s="57"/>
      <c r="L18" s="56"/>
      <c r="M18" s="51"/>
    </row>
    <row r="19" spans="1:13" s="8" customFormat="1" x14ac:dyDescent="0.2">
      <c r="A19" s="51"/>
      <c r="B19" s="55"/>
      <c r="C19" s="57"/>
      <c r="D19" s="57"/>
      <c r="E19" s="57"/>
      <c r="F19" s="57"/>
      <c r="G19" s="57"/>
      <c r="H19" s="57"/>
      <c r="I19" s="57"/>
      <c r="J19" s="57"/>
      <c r="K19" s="57"/>
      <c r="L19" s="56"/>
      <c r="M19" s="51"/>
    </row>
    <row r="20" spans="1:13" s="8" customFormat="1" x14ac:dyDescent="0.2">
      <c r="A20" s="51"/>
      <c r="B20" s="55"/>
      <c r="C20" s="57"/>
      <c r="D20" s="57"/>
      <c r="E20" s="57"/>
      <c r="F20" s="57"/>
      <c r="G20" s="57"/>
      <c r="H20" s="57"/>
      <c r="I20" s="57"/>
      <c r="J20" s="57"/>
      <c r="K20" s="57"/>
      <c r="L20" s="56"/>
      <c r="M20" s="51"/>
    </row>
    <row r="21" spans="1:13" s="8" customFormat="1" x14ac:dyDescent="0.2">
      <c r="A21" s="51"/>
      <c r="B21" s="55"/>
      <c r="C21" s="57"/>
      <c r="D21" s="57"/>
      <c r="E21" s="57"/>
      <c r="F21" s="57"/>
      <c r="G21" s="57"/>
      <c r="H21" s="57"/>
      <c r="I21" s="57"/>
      <c r="J21" s="57"/>
      <c r="K21" s="57"/>
      <c r="L21" s="56"/>
      <c r="M21" s="51"/>
    </row>
    <row r="22" spans="1:13" s="8" customFormat="1" ht="15.75" thickBot="1" x14ac:dyDescent="0.25">
      <c r="A22" s="51"/>
      <c r="B22" s="62"/>
      <c r="C22" s="63"/>
      <c r="D22" s="63"/>
      <c r="E22" s="63"/>
      <c r="F22" s="63"/>
      <c r="G22" s="63"/>
      <c r="H22" s="63"/>
      <c r="I22" s="63"/>
      <c r="J22" s="63"/>
      <c r="K22" s="63"/>
      <c r="L22" s="64"/>
      <c r="M22" s="51"/>
    </row>
    <row r="23" spans="1:13" s="8" customFormat="1" x14ac:dyDescent="0.2">
      <c r="A23" s="51"/>
      <c r="B23" s="51"/>
      <c r="C23" s="51"/>
      <c r="D23" s="51"/>
      <c r="E23" s="51"/>
      <c r="F23" s="51"/>
      <c r="G23" s="51"/>
      <c r="H23" s="51"/>
      <c r="I23" s="51"/>
      <c r="J23" s="51"/>
      <c r="K23" s="51"/>
      <c r="L23" s="51"/>
      <c r="M23" s="51"/>
    </row>
    <row r="24" spans="1:13" s="8" customFormat="1" x14ac:dyDescent="0.2">
      <c r="A24" s="51"/>
      <c r="B24" s="51"/>
      <c r="C24" s="51" t="s">
        <v>87</v>
      </c>
      <c r="D24" s="51"/>
      <c r="E24" s="51"/>
      <c r="F24" s="51"/>
      <c r="G24" s="51"/>
      <c r="H24" s="51"/>
      <c r="I24" s="51"/>
      <c r="J24" s="51"/>
      <c r="K24" s="51"/>
      <c r="L24" s="51"/>
      <c r="M24" s="51"/>
    </row>
    <row r="25" spans="1:13" s="8" customFormat="1" x14ac:dyDescent="0.2"/>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3" zoomScale="85" zoomScaleNormal="85" workbookViewId="0"/>
  </sheetViews>
  <sheetFormatPr baseColWidth="10" defaultColWidth="11.42578125" defaultRowHeight="15" x14ac:dyDescent="0.25"/>
  <cols>
    <col min="1" max="2" width="12.7109375" customWidth="1"/>
    <col min="3" max="3" width="4.28515625" customWidth="1"/>
    <col min="4" max="13" width="10.7109375" customWidth="1"/>
    <col min="14" max="16384" width="11.42578125" style="8"/>
  </cols>
  <sheetData>
    <row r="1" spans="1:13" x14ac:dyDescent="0.2">
      <c r="A1" s="8"/>
      <c r="B1" s="8"/>
      <c r="C1" s="8"/>
      <c r="D1" s="8"/>
      <c r="E1" s="8"/>
      <c r="F1" s="8"/>
      <c r="G1" s="8"/>
      <c r="H1" s="8"/>
      <c r="I1" s="8"/>
      <c r="J1" s="8"/>
      <c r="K1" s="8"/>
      <c r="L1" s="8"/>
      <c r="M1" s="8"/>
    </row>
    <row r="2" spans="1:13" x14ac:dyDescent="0.2">
      <c r="A2" s="8"/>
      <c r="B2" s="8"/>
      <c r="C2" s="8"/>
      <c r="D2" s="8"/>
      <c r="E2" s="8"/>
      <c r="F2" s="8"/>
      <c r="G2" s="8"/>
      <c r="H2" s="8"/>
      <c r="I2" s="8"/>
      <c r="J2" s="8"/>
      <c r="K2" s="8"/>
      <c r="L2" s="8"/>
      <c r="M2" s="8"/>
    </row>
    <row r="3" spans="1:13" x14ac:dyDescent="0.2">
      <c r="A3" s="8"/>
      <c r="B3" s="8"/>
      <c r="C3" s="8"/>
      <c r="D3" s="8"/>
      <c r="E3" s="8"/>
      <c r="F3" s="8"/>
      <c r="G3" s="8"/>
      <c r="H3" s="8"/>
      <c r="I3" s="8"/>
      <c r="J3" s="8"/>
      <c r="K3" s="8"/>
      <c r="L3" s="8"/>
      <c r="M3" s="8"/>
    </row>
    <row r="4" spans="1:13" x14ac:dyDescent="0.2">
      <c r="A4" s="8"/>
      <c r="B4" s="8"/>
      <c r="C4" s="8"/>
      <c r="D4" s="8"/>
      <c r="E4" s="8"/>
      <c r="F4" s="8"/>
      <c r="G4" s="8"/>
      <c r="H4" s="8"/>
      <c r="I4" s="8"/>
      <c r="J4" s="8"/>
      <c r="K4" s="8"/>
      <c r="L4" s="8"/>
      <c r="M4" s="8"/>
    </row>
    <row r="5" spans="1:13" x14ac:dyDescent="0.2">
      <c r="A5" s="8"/>
      <c r="B5" s="8"/>
      <c r="C5" s="8"/>
      <c r="D5" s="8"/>
      <c r="E5" s="8"/>
      <c r="F5" s="8"/>
      <c r="G5" s="8"/>
      <c r="H5" s="8"/>
      <c r="I5" s="8"/>
      <c r="J5" s="8"/>
      <c r="K5" s="8"/>
      <c r="L5" s="8"/>
      <c r="M5" s="8"/>
    </row>
    <row r="6" spans="1:13" ht="15.75" thickBot="1" x14ac:dyDescent="0.25">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25">
      <c r="A10" s="194"/>
      <c r="B10" s="194"/>
      <c r="C10" s="194"/>
      <c r="D10" s="194"/>
      <c r="E10" s="194"/>
      <c r="F10" s="194"/>
      <c r="G10" s="194"/>
      <c r="H10" s="194"/>
      <c r="I10" s="194"/>
      <c r="J10" s="194"/>
      <c r="K10" s="194"/>
      <c r="L10" s="194"/>
      <c r="M10" s="194"/>
    </row>
    <row r="11" spans="1:13" ht="30" customHeight="1" thickBot="1" x14ac:dyDescent="0.25">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25">
      <c r="A21" s="95"/>
      <c r="B21" s="18"/>
      <c r="C21" s="18"/>
      <c r="D21" s="92" t="s">
        <v>68</v>
      </c>
      <c r="E21" s="92" t="s">
        <v>179</v>
      </c>
      <c r="F21" s="92" t="s">
        <v>180</v>
      </c>
      <c r="G21" s="18"/>
      <c r="H21" s="18"/>
      <c r="I21" s="18"/>
      <c r="J21" s="18"/>
      <c r="K21" s="18"/>
      <c r="L21" s="18"/>
      <c r="M21" s="96"/>
    </row>
    <row r="22" spans="1:13" ht="18.75" x14ac:dyDescent="0.25">
      <c r="A22" s="95"/>
      <c r="B22" s="18"/>
      <c r="C22" s="18"/>
      <c r="D22" s="93" t="s">
        <v>181</v>
      </c>
      <c r="E22" s="94">
        <v>1</v>
      </c>
      <c r="F22" s="87"/>
      <c r="G22" s="18"/>
      <c r="H22" s="18"/>
      <c r="I22" s="18"/>
      <c r="J22" s="18"/>
      <c r="K22" s="18"/>
      <c r="L22" s="18"/>
      <c r="M22" s="96"/>
    </row>
    <row r="23" spans="1:13" ht="18.75" x14ac:dyDescent="0.25">
      <c r="A23" s="95"/>
      <c r="B23" s="18"/>
      <c r="C23" s="18"/>
      <c r="D23" s="94" t="s">
        <v>182</v>
      </c>
      <c r="E23" s="94">
        <v>2</v>
      </c>
      <c r="F23" s="88"/>
      <c r="G23" s="18"/>
      <c r="H23" s="18"/>
      <c r="I23" s="18"/>
      <c r="J23" s="18"/>
      <c r="K23" s="18"/>
      <c r="L23" s="18"/>
      <c r="M23" s="96"/>
    </row>
    <row r="24" spans="1:13" ht="18.75" x14ac:dyDescent="0.25">
      <c r="A24" s="95"/>
      <c r="B24" s="18"/>
      <c r="C24" s="18"/>
      <c r="D24" s="94" t="s">
        <v>183</v>
      </c>
      <c r="E24" s="94">
        <v>3</v>
      </c>
      <c r="F24" s="89"/>
      <c r="G24" s="18"/>
      <c r="H24" s="18"/>
      <c r="I24" s="18"/>
      <c r="J24" s="18"/>
      <c r="K24" s="18"/>
      <c r="L24" s="18"/>
      <c r="M24" s="96"/>
    </row>
    <row r="25" spans="1:13" ht="18.75" x14ac:dyDescent="0.25">
      <c r="A25" s="95"/>
      <c r="B25" s="18"/>
      <c r="C25" s="18"/>
      <c r="D25" s="94" t="s">
        <v>184</v>
      </c>
      <c r="E25" s="94">
        <v>4</v>
      </c>
      <c r="F25" s="90"/>
      <c r="G25" s="18"/>
      <c r="H25" s="18"/>
      <c r="I25" s="18"/>
      <c r="J25" s="18"/>
      <c r="K25" s="18"/>
      <c r="L25" s="18"/>
      <c r="M25" s="96"/>
    </row>
    <row r="26" spans="1:13" ht="18.75" x14ac:dyDescent="0.25">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J36" sqref="J36"/>
    </sheetView>
  </sheetViews>
  <sheetFormatPr baseColWidth="10" defaultColWidth="10.7109375"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
      <c r="A1" s="51"/>
      <c r="G1" s="27"/>
      <c r="H1" s="37"/>
      <c r="I1" s="28"/>
    </row>
    <row r="2" spans="1:10" s="8" customFormat="1" ht="65.25" customHeight="1" thickBot="1" x14ac:dyDescent="0.25">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236</v>
      </c>
      <c r="I5" s="239" t="s">
        <v>88</v>
      </c>
      <c r="J5" s="239"/>
    </row>
    <row r="6" spans="1:10" s="8" customFormat="1" ht="30.75" customHeight="1" x14ac:dyDescent="0.25">
      <c r="A6" s="51"/>
      <c r="B6" s="226" t="s">
        <v>120</v>
      </c>
      <c r="C6" s="226"/>
      <c r="D6" s="226"/>
      <c r="E6" s="29">
        <v>154518000265</v>
      </c>
      <c r="F6" s="29"/>
      <c r="G6" s="74" t="s">
        <v>62</v>
      </c>
      <c r="H6" s="29" t="s">
        <v>221</v>
      </c>
      <c r="I6" s="244">
        <f>IF(SUM(I9:I69)=0,"",AVERAGE(I9:I69))</f>
        <v>96.06557377049181</v>
      </c>
      <c r="J6" s="244"/>
    </row>
    <row r="7" spans="1:10" s="8" customFormat="1" ht="17.25" customHeight="1" x14ac:dyDescent="0.25">
      <c r="A7" s="51"/>
      <c r="B7" s="226" t="s">
        <v>86</v>
      </c>
      <c r="C7" s="226"/>
      <c r="D7" s="226"/>
      <c r="E7" s="245" t="s">
        <v>220</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95.590476190476195</v>
      </c>
      <c r="E9" s="33" t="s">
        <v>6</v>
      </c>
      <c r="F9" s="70" t="s">
        <v>6</v>
      </c>
      <c r="G9" s="30">
        <f>IF(SUM(I9:I9)=0,"",AVERAGE(I9:I9))</f>
        <v>95</v>
      </c>
      <c r="H9" s="39" t="s">
        <v>92</v>
      </c>
      <c r="I9" s="31">
        <v>95</v>
      </c>
      <c r="J9" s="32"/>
    </row>
    <row r="10" spans="1:10" s="8" customFormat="1" ht="51" customHeight="1" x14ac:dyDescent="0.25">
      <c r="A10" s="66" t="str">
        <f>IF(I10&lt;61,MAX($A$8:A9)+1,"")</f>
        <v/>
      </c>
      <c r="B10" s="220"/>
      <c r="C10" s="67" t="s">
        <v>4</v>
      </c>
      <c r="D10" s="249"/>
      <c r="E10" s="222" t="s">
        <v>43</v>
      </c>
      <c r="F10" s="71" t="s">
        <v>43</v>
      </c>
      <c r="G10" s="238">
        <f>IF(SUM(I10:I12)=0,"",AVERAGE(I10:I12))</f>
        <v>93.666666666666671</v>
      </c>
      <c r="H10" s="39" t="s">
        <v>89</v>
      </c>
      <c r="I10" s="31">
        <v>95</v>
      </c>
      <c r="J10" s="32"/>
    </row>
    <row r="11" spans="1:10" s="8" customFormat="1" ht="93" customHeight="1" x14ac:dyDescent="0.25">
      <c r="A11" s="66" t="str">
        <f>IF(I11&lt;61,MAX($A$8:A10)+1,"")</f>
        <v/>
      </c>
      <c r="B11" s="220"/>
      <c r="C11" s="67" t="s">
        <v>4</v>
      </c>
      <c r="D11" s="249"/>
      <c r="E11" s="222"/>
      <c r="F11" s="71" t="s">
        <v>43</v>
      </c>
      <c r="G11" s="236"/>
      <c r="H11" s="39" t="s">
        <v>44</v>
      </c>
      <c r="I11" s="31">
        <v>96</v>
      </c>
      <c r="J11" s="32"/>
    </row>
    <row r="12" spans="1:10" s="8" customFormat="1" ht="32.25" customHeight="1" x14ac:dyDescent="0.25">
      <c r="A12" s="66" t="str">
        <f>IF(I12&lt;61,MAX($A$8:A11)+1,"")</f>
        <v/>
      </c>
      <c r="B12" s="220"/>
      <c r="C12" s="67" t="s">
        <v>4</v>
      </c>
      <c r="D12" s="249"/>
      <c r="E12" s="222"/>
      <c r="F12" s="71" t="s">
        <v>43</v>
      </c>
      <c r="G12" s="237"/>
      <c r="H12" s="39" t="s">
        <v>90</v>
      </c>
      <c r="I12" s="31">
        <v>90</v>
      </c>
      <c r="J12" s="32"/>
    </row>
    <row r="13" spans="1:10" s="8" customFormat="1" ht="45" customHeight="1" x14ac:dyDescent="0.25">
      <c r="A13" s="66" t="str">
        <f>IF(I13&lt;61,MAX($A$8:A12)+1,"")</f>
        <v/>
      </c>
      <c r="B13" s="220"/>
      <c r="C13" s="67" t="s">
        <v>4</v>
      </c>
      <c r="D13" s="249"/>
      <c r="E13" s="222" t="s">
        <v>45</v>
      </c>
      <c r="F13" s="71" t="s">
        <v>45</v>
      </c>
      <c r="G13" s="238">
        <f>IF(SUM(I13:I14)=0,"",AVERAGE(I13:I14))</f>
        <v>92.5</v>
      </c>
      <c r="H13" s="39" t="s">
        <v>10</v>
      </c>
      <c r="I13" s="31">
        <v>95</v>
      </c>
      <c r="J13" s="32"/>
    </row>
    <row r="14" spans="1:10" s="8" customFormat="1" ht="30.75" customHeight="1" x14ac:dyDescent="0.25">
      <c r="A14" s="66" t="str">
        <f>IF(I14&lt;61,MAX($A$8:A13)+1,"")</f>
        <v/>
      </c>
      <c r="B14" s="220"/>
      <c r="C14" s="67" t="s">
        <v>4</v>
      </c>
      <c r="D14" s="249"/>
      <c r="E14" s="222"/>
      <c r="F14" s="71" t="s">
        <v>45</v>
      </c>
      <c r="G14" s="237"/>
      <c r="H14" s="39" t="s">
        <v>93</v>
      </c>
      <c r="I14" s="31">
        <v>90</v>
      </c>
      <c r="J14" s="32"/>
    </row>
    <row r="15" spans="1:10" s="8" customFormat="1" ht="48" customHeight="1" x14ac:dyDescent="0.25">
      <c r="A15" s="66" t="str">
        <f>IF(I15&lt;61,MAX($A$8:A14)+1,"")</f>
        <v/>
      </c>
      <c r="B15" s="220"/>
      <c r="C15" s="67" t="s">
        <v>4</v>
      </c>
      <c r="D15" s="249"/>
      <c r="E15" s="222" t="s">
        <v>46</v>
      </c>
      <c r="F15" s="71" t="s">
        <v>46</v>
      </c>
      <c r="G15" s="235">
        <f>IF(SUM(I15:I20)=0,"",AVERAGE(I15:I20))</f>
        <v>97.5</v>
      </c>
      <c r="H15" s="39" t="s">
        <v>47</v>
      </c>
      <c r="I15" s="31">
        <v>95</v>
      </c>
      <c r="J15" s="32"/>
    </row>
    <row r="16" spans="1:10" s="8" customFormat="1" ht="44.25" customHeight="1" x14ac:dyDescent="0.25">
      <c r="A16" s="66" t="str">
        <f>IF(I16&lt;61,MAX($A$8:A15)+1,"")</f>
        <v/>
      </c>
      <c r="B16" s="220"/>
      <c r="C16" s="67" t="s">
        <v>4</v>
      </c>
      <c r="D16" s="249"/>
      <c r="E16" s="222"/>
      <c r="F16" s="71" t="s">
        <v>46</v>
      </c>
      <c r="G16" s="236"/>
      <c r="H16" s="39" t="s">
        <v>7</v>
      </c>
      <c r="I16" s="31">
        <v>100</v>
      </c>
      <c r="J16" s="32" t="s">
        <v>222</v>
      </c>
    </row>
    <row r="17" spans="1:10" s="8" customFormat="1" ht="45" customHeight="1" x14ac:dyDescent="0.25">
      <c r="A17" s="66" t="str">
        <f>IF(I17&lt;61,MAX($A$8:A16)+1,"")</f>
        <v/>
      </c>
      <c r="B17" s="220"/>
      <c r="C17" s="67" t="s">
        <v>4</v>
      </c>
      <c r="D17" s="249"/>
      <c r="E17" s="222"/>
      <c r="F17" s="71" t="s">
        <v>46</v>
      </c>
      <c r="G17" s="236"/>
      <c r="H17" s="40" t="s">
        <v>94</v>
      </c>
      <c r="I17" s="31">
        <v>95</v>
      </c>
      <c r="J17" s="32"/>
    </row>
    <row r="18" spans="1:10" s="8" customFormat="1" ht="60" customHeight="1" x14ac:dyDescent="0.25">
      <c r="A18" s="66" t="str">
        <f>IF(I18&lt;61,MAX($A$8:A17)+1,"")</f>
        <v/>
      </c>
      <c r="B18" s="220"/>
      <c r="C18" s="67" t="s">
        <v>4</v>
      </c>
      <c r="D18" s="249"/>
      <c r="E18" s="222"/>
      <c r="F18" s="71" t="s">
        <v>46</v>
      </c>
      <c r="G18" s="236"/>
      <c r="H18" s="39" t="s">
        <v>91</v>
      </c>
      <c r="I18" s="31">
        <v>95</v>
      </c>
      <c r="J18" s="32" t="s">
        <v>234</v>
      </c>
    </row>
    <row r="19" spans="1:10" s="8" customFormat="1" ht="48" customHeight="1" x14ac:dyDescent="0.25">
      <c r="A19" s="66" t="str">
        <f>IF(I19&lt;61,MAX($A$8:A18)+1,"")</f>
        <v/>
      </c>
      <c r="B19" s="220"/>
      <c r="C19" s="67" t="s">
        <v>4</v>
      </c>
      <c r="D19" s="249"/>
      <c r="E19" s="222"/>
      <c r="F19" s="71" t="s">
        <v>46</v>
      </c>
      <c r="G19" s="236"/>
      <c r="H19" s="39" t="s">
        <v>95</v>
      </c>
      <c r="I19" s="31">
        <v>100</v>
      </c>
      <c r="J19" s="32" t="s">
        <v>235</v>
      </c>
    </row>
    <row r="20" spans="1:10" s="8" customFormat="1" ht="30" customHeight="1" x14ac:dyDescent="0.25">
      <c r="A20" s="66" t="str">
        <f>IF(I20&lt;61,MAX($A$8:A19)+1,"")</f>
        <v/>
      </c>
      <c r="B20" s="220"/>
      <c r="C20" s="67" t="s">
        <v>4</v>
      </c>
      <c r="D20" s="249"/>
      <c r="E20" s="222"/>
      <c r="F20" s="71" t="s">
        <v>46</v>
      </c>
      <c r="G20" s="237"/>
      <c r="H20" s="39" t="s">
        <v>11</v>
      </c>
      <c r="I20" s="31">
        <v>100</v>
      </c>
      <c r="J20" s="32" t="s">
        <v>237</v>
      </c>
    </row>
    <row r="21" spans="1:10" s="8" customFormat="1" ht="31.5" customHeight="1" x14ac:dyDescent="0.25">
      <c r="A21" s="66" t="str">
        <f>IF(I21&lt;61,MAX($A$8:A20)+1,"")</f>
        <v/>
      </c>
      <c r="B21" s="220"/>
      <c r="C21" s="67" t="s">
        <v>4</v>
      </c>
      <c r="D21" s="249"/>
      <c r="E21" s="222" t="s">
        <v>48</v>
      </c>
      <c r="F21" s="71" t="s">
        <v>48</v>
      </c>
      <c r="G21" s="235">
        <f>IF(SUM(I21:I27)=0,"",AVERAGE(I21:I27))</f>
        <v>99.285714285714292</v>
      </c>
      <c r="H21" s="39" t="s">
        <v>12</v>
      </c>
      <c r="I21" s="31">
        <v>100</v>
      </c>
      <c r="J21" s="32" t="s">
        <v>223</v>
      </c>
    </row>
    <row r="22" spans="1:10" s="8" customFormat="1" ht="41.25" customHeight="1" x14ac:dyDescent="0.25">
      <c r="A22" s="66" t="str">
        <f>IF(I22&lt;61,MAX($A$8:A21)+1,"")</f>
        <v/>
      </c>
      <c r="B22" s="220"/>
      <c r="C22" s="67" t="s">
        <v>4</v>
      </c>
      <c r="D22" s="249"/>
      <c r="E22" s="222"/>
      <c r="F22" s="71" t="s">
        <v>48</v>
      </c>
      <c r="G22" s="235"/>
      <c r="H22" s="39" t="s">
        <v>96</v>
      </c>
      <c r="I22" s="31">
        <v>100</v>
      </c>
      <c r="J22" s="32" t="s">
        <v>233</v>
      </c>
    </row>
    <row r="23" spans="1:10" s="8" customFormat="1" ht="59.25" customHeight="1" x14ac:dyDescent="0.25">
      <c r="A23" s="66" t="str">
        <f>IF(I23&lt;61,MAX($A$8:A22)+1,"")</f>
        <v/>
      </c>
      <c r="B23" s="220"/>
      <c r="C23" s="67" t="s">
        <v>4</v>
      </c>
      <c r="D23" s="249"/>
      <c r="E23" s="222"/>
      <c r="F23" s="71" t="s">
        <v>48</v>
      </c>
      <c r="G23" s="235"/>
      <c r="H23" s="39" t="s">
        <v>14</v>
      </c>
      <c r="I23" s="31">
        <v>95</v>
      </c>
      <c r="J23" s="32" t="s">
        <v>238</v>
      </c>
    </row>
    <row r="24" spans="1:10" s="8" customFormat="1" ht="44.25" customHeight="1" x14ac:dyDescent="0.25">
      <c r="A24" s="66" t="str">
        <f>IF(I24&lt;61,MAX($A$8:A23)+1,"")</f>
        <v/>
      </c>
      <c r="B24" s="220"/>
      <c r="C24" s="67" t="s">
        <v>4</v>
      </c>
      <c r="D24" s="249"/>
      <c r="E24" s="222"/>
      <c r="F24" s="71" t="s">
        <v>48</v>
      </c>
      <c r="G24" s="235"/>
      <c r="H24" s="39" t="s">
        <v>8</v>
      </c>
      <c r="I24" s="31">
        <v>100</v>
      </c>
      <c r="J24" s="32" t="s">
        <v>232</v>
      </c>
    </row>
    <row r="25" spans="1:10" s="8" customFormat="1" ht="33.75" customHeight="1" x14ac:dyDescent="0.25">
      <c r="A25" s="66" t="str">
        <f>IF(I25&lt;61,MAX($A$8:A24)+1,"")</f>
        <v/>
      </c>
      <c r="B25" s="220"/>
      <c r="C25" s="67" t="s">
        <v>4</v>
      </c>
      <c r="D25" s="249"/>
      <c r="E25" s="222"/>
      <c r="F25" s="71" t="s">
        <v>48</v>
      </c>
      <c r="G25" s="235"/>
      <c r="H25" s="39" t="s">
        <v>13</v>
      </c>
      <c r="I25" s="31">
        <v>100</v>
      </c>
      <c r="J25" s="32" t="s">
        <v>224</v>
      </c>
    </row>
    <row r="26" spans="1:10" s="8" customFormat="1" ht="35.25" customHeight="1" x14ac:dyDescent="0.25">
      <c r="A26" s="66" t="str">
        <f>IF(I26&lt;61,MAX($A$8:A25)+1,"")</f>
        <v/>
      </c>
      <c r="B26" s="220"/>
      <c r="C26" s="67" t="s">
        <v>4</v>
      </c>
      <c r="D26" s="249"/>
      <c r="E26" s="222"/>
      <c r="F26" s="71" t="s">
        <v>48</v>
      </c>
      <c r="G26" s="235"/>
      <c r="H26" s="39" t="s">
        <v>49</v>
      </c>
      <c r="I26" s="31">
        <v>100</v>
      </c>
      <c r="J26" s="32" t="s">
        <v>225</v>
      </c>
    </row>
    <row r="27" spans="1:10" s="8" customFormat="1" ht="75" customHeight="1" x14ac:dyDescent="0.25">
      <c r="A27" s="66" t="str">
        <f>IF(I27&lt;61,MAX($A$8:A26)+1,"")</f>
        <v/>
      </c>
      <c r="B27" s="221"/>
      <c r="C27" s="67" t="s">
        <v>4</v>
      </c>
      <c r="D27" s="250"/>
      <c r="E27" s="222"/>
      <c r="F27" s="71" t="s">
        <v>48</v>
      </c>
      <c r="G27" s="235"/>
      <c r="H27" s="39" t="s">
        <v>15</v>
      </c>
      <c r="I27" s="31">
        <v>100</v>
      </c>
      <c r="J27" s="32" t="s">
        <v>226</v>
      </c>
    </row>
    <row r="28" spans="1:10" s="8" customFormat="1" ht="31.5" customHeight="1" x14ac:dyDescent="0.25">
      <c r="A28" s="66" t="str">
        <f>IF(I28&lt;61,MAX($A$8:A27)+1,"")</f>
        <v/>
      </c>
      <c r="B28" s="258" t="s">
        <v>5</v>
      </c>
      <c r="C28" s="68" t="s">
        <v>5</v>
      </c>
      <c r="D28" s="254">
        <f>IF(SUM(I28:I54)=0,"",AVERAGE(I28:I55))</f>
        <v>95.178571428571431</v>
      </c>
      <c r="E28" s="216" t="s">
        <v>50</v>
      </c>
      <c r="F28" s="72" t="s">
        <v>50</v>
      </c>
      <c r="G28" s="235">
        <f>IF(SUM(I28:I34)=0,"",AVERAGE(I28:I34))</f>
        <v>97.142857142857139</v>
      </c>
      <c r="H28" s="39" t="s">
        <v>42</v>
      </c>
      <c r="I28" s="31">
        <v>100</v>
      </c>
      <c r="J28" s="32" t="s">
        <v>227</v>
      </c>
    </row>
    <row r="29" spans="1:10" s="8" customFormat="1" ht="33.75" customHeight="1" x14ac:dyDescent="0.25">
      <c r="A29" s="66" t="str">
        <f>IF(I29&lt;61,MAX($A$8:A28)+1,"")</f>
        <v/>
      </c>
      <c r="B29" s="259"/>
      <c r="C29" s="68" t="s">
        <v>5</v>
      </c>
      <c r="D29" s="242"/>
      <c r="E29" s="217"/>
      <c r="F29" s="72" t="s">
        <v>50</v>
      </c>
      <c r="G29" s="235"/>
      <c r="H29" s="39" t="s">
        <v>16</v>
      </c>
      <c r="I29" s="31">
        <v>100</v>
      </c>
      <c r="J29" s="32" t="s">
        <v>228</v>
      </c>
    </row>
    <row r="30" spans="1:10" s="8" customFormat="1" ht="45.75" customHeight="1" x14ac:dyDescent="0.25">
      <c r="A30" s="66" t="str">
        <f>IF(I30&lt;61,MAX($A$8:A29)+1,"")</f>
        <v/>
      </c>
      <c r="B30" s="259"/>
      <c r="C30" s="68" t="s">
        <v>5</v>
      </c>
      <c r="D30" s="242"/>
      <c r="E30" s="217"/>
      <c r="F30" s="72" t="s">
        <v>50</v>
      </c>
      <c r="G30" s="235"/>
      <c r="H30" s="39" t="s">
        <v>97</v>
      </c>
      <c r="I30" s="31">
        <v>90</v>
      </c>
      <c r="J30" s="32"/>
    </row>
    <row r="31" spans="1:10" s="8" customFormat="1" ht="39" customHeight="1" x14ac:dyDescent="0.25">
      <c r="A31" s="66" t="str">
        <f>IF(I31&lt;61,MAX($A$8:A30)+1,"")</f>
        <v/>
      </c>
      <c r="B31" s="259"/>
      <c r="C31" s="68" t="s">
        <v>5</v>
      </c>
      <c r="D31" s="242"/>
      <c r="E31" s="217"/>
      <c r="F31" s="72" t="s">
        <v>50</v>
      </c>
      <c r="G31" s="235"/>
      <c r="H31" s="39" t="s">
        <v>17</v>
      </c>
      <c r="I31" s="31">
        <v>90</v>
      </c>
      <c r="J31" s="32"/>
    </row>
    <row r="32" spans="1:10" s="8" customFormat="1" ht="47.25" customHeight="1" x14ac:dyDescent="0.25">
      <c r="A32" s="66" t="str">
        <f>IF(I32&lt;61,MAX($A$8:A31)+1,"")</f>
        <v/>
      </c>
      <c r="B32" s="259"/>
      <c r="C32" s="68" t="s">
        <v>5</v>
      </c>
      <c r="D32" s="242"/>
      <c r="E32" s="217"/>
      <c r="F32" s="72" t="s">
        <v>50</v>
      </c>
      <c r="G32" s="235"/>
      <c r="H32" s="39" t="s">
        <v>18</v>
      </c>
      <c r="I32" s="31">
        <v>100</v>
      </c>
      <c r="J32" s="32" t="s">
        <v>229</v>
      </c>
    </row>
    <row r="33" spans="1:10" s="8" customFormat="1" ht="50.25" customHeight="1" x14ac:dyDescent="0.25">
      <c r="A33" s="66" t="str">
        <f>IF(I33&lt;61,MAX($A$8:A32)+1,"")</f>
        <v/>
      </c>
      <c r="B33" s="259"/>
      <c r="C33" s="68" t="s">
        <v>5</v>
      </c>
      <c r="D33" s="242"/>
      <c r="E33" s="217"/>
      <c r="F33" s="72" t="s">
        <v>50</v>
      </c>
      <c r="G33" s="235"/>
      <c r="H33" s="39" t="s">
        <v>52</v>
      </c>
      <c r="I33" s="31">
        <v>100</v>
      </c>
      <c r="J33" s="32" t="s">
        <v>230</v>
      </c>
    </row>
    <row r="34" spans="1:10" s="8" customFormat="1" ht="45" customHeight="1" x14ac:dyDescent="0.25">
      <c r="A34" s="66" t="str">
        <f>IF(I34&lt;61,MAX($A$8:A33)+1,"")</f>
        <v/>
      </c>
      <c r="B34" s="259"/>
      <c r="C34" s="68" t="s">
        <v>5</v>
      </c>
      <c r="D34" s="242"/>
      <c r="E34" s="218"/>
      <c r="F34" s="72" t="s">
        <v>50</v>
      </c>
      <c r="G34" s="235"/>
      <c r="H34" s="39" t="s">
        <v>19</v>
      </c>
      <c r="I34" s="31">
        <v>100</v>
      </c>
      <c r="J34" s="32" t="s">
        <v>230</v>
      </c>
    </row>
    <row r="35" spans="1:10" s="8" customFormat="1" ht="25.5" customHeight="1" x14ac:dyDescent="0.25">
      <c r="A35" s="66" t="str">
        <f>IF(I35&lt;61,MAX($A$8:A34)+1,"")</f>
        <v/>
      </c>
      <c r="B35" s="259"/>
      <c r="C35" s="68" t="s">
        <v>5</v>
      </c>
      <c r="D35" s="242"/>
      <c r="E35" s="216" t="s">
        <v>51</v>
      </c>
      <c r="F35" s="72" t="s">
        <v>51</v>
      </c>
      <c r="G35" s="235">
        <f>IF(SUM(I35,I37)=0,"",AVERAGE(I35:I37))</f>
        <v>96.666666666666671</v>
      </c>
      <c r="H35" s="39" t="s">
        <v>20</v>
      </c>
      <c r="I35" s="31">
        <v>90</v>
      </c>
      <c r="J35" s="32" t="s">
        <v>231</v>
      </c>
    </row>
    <row r="36" spans="1:10" s="8" customFormat="1" ht="46.5" customHeight="1" x14ac:dyDescent="0.25">
      <c r="A36" s="66" t="str">
        <f>IF(I36&lt;61,MAX($A$8:A35)+1,"")</f>
        <v/>
      </c>
      <c r="B36" s="259"/>
      <c r="C36" s="68" t="s">
        <v>5</v>
      </c>
      <c r="D36" s="242"/>
      <c r="E36" s="217"/>
      <c r="F36" s="72" t="s">
        <v>51</v>
      </c>
      <c r="G36" s="235"/>
      <c r="H36" s="39" t="s">
        <v>53</v>
      </c>
      <c r="I36" s="31">
        <v>100</v>
      </c>
      <c r="J36" s="32" t="s">
        <v>239</v>
      </c>
    </row>
    <row r="37" spans="1:10" s="8" customFormat="1" ht="40.5" customHeight="1" x14ac:dyDescent="0.25">
      <c r="A37" s="66" t="str">
        <f>IF(I37&lt;61,MAX($A$8:A36)+1,"")</f>
        <v/>
      </c>
      <c r="B37" s="259"/>
      <c r="C37" s="68" t="s">
        <v>5</v>
      </c>
      <c r="D37" s="242"/>
      <c r="E37" s="218"/>
      <c r="F37" s="72" t="s">
        <v>51</v>
      </c>
      <c r="G37" s="235"/>
      <c r="H37" s="39" t="s">
        <v>98</v>
      </c>
      <c r="I37" s="31">
        <v>100</v>
      </c>
      <c r="J37" s="32"/>
    </row>
    <row r="38" spans="1:10" s="8" customFormat="1" ht="37.5" customHeight="1" x14ac:dyDescent="0.25">
      <c r="A38" s="66" t="str">
        <f>IF(I38&lt;61,MAX($A$8:A37)+1,"")</f>
        <v/>
      </c>
      <c r="B38" s="259"/>
      <c r="C38" s="68" t="s">
        <v>5</v>
      </c>
      <c r="D38" s="242"/>
      <c r="E38" s="216" t="s">
        <v>54</v>
      </c>
      <c r="F38" s="72" t="s">
        <v>54</v>
      </c>
      <c r="G38" s="235">
        <f>IF(SUM(I38:I40)=0,"",AVERAGE(I38:I40))</f>
        <v>96.666666666666671</v>
      </c>
      <c r="H38" s="39" t="s">
        <v>21</v>
      </c>
      <c r="I38" s="31">
        <v>100</v>
      </c>
      <c r="J38" s="32"/>
    </row>
    <row r="39" spans="1:10" s="8" customFormat="1" ht="36" customHeight="1" x14ac:dyDescent="0.25">
      <c r="A39" s="66" t="str">
        <f>IF(I39&lt;61,MAX($A$8:A38)+1,"")</f>
        <v/>
      </c>
      <c r="B39" s="259"/>
      <c r="C39" s="68" t="s">
        <v>5</v>
      </c>
      <c r="D39" s="242"/>
      <c r="E39" s="217"/>
      <c r="F39" s="72" t="s">
        <v>54</v>
      </c>
      <c r="G39" s="235"/>
      <c r="H39" s="39" t="s">
        <v>9</v>
      </c>
      <c r="I39" s="31">
        <v>95</v>
      </c>
      <c r="J39" s="32"/>
    </row>
    <row r="40" spans="1:10" s="8" customFormat="1" ht="51" customHeight="1" x14ac:dyDescent="0.25">
      <c r="A40" s="66" t="str">
        <f>IF(I40&lt;61,MAX($A$8:A39)+1,"")</f>
        <v/>
      </c>
      <c r="B40" s="259"/>
      <c r="C40" s="68" t="s">
        <v>5</v>
      </c>
      <c r="D40" s="242"/>
      <c r="E40" s="218"/>
      <c r="F40" s="72" t="s">
        <v>54</v>
      </c>
      <c r="G40" s="235"/>
      <c r="H40" s="39" t="s">
        <v>22</v>
      </c>
      <c r="I40" s="31">
        <v>95</v>
      </c>
      <c r="J40" s="32"/>
    </row>
    <row r="41" spans="1:10" s="8" customFormat="1" ht="57.75" customHeight="1" x14ac:dyDescent="0.25">
      <c r="A41" s="66" t="str">
        <f>IF(I41&lt;61,MAX($A$8:A40)+1,"")</f>
        <v/>
      </c>
      <c r="B41" s="259"/>
      <c r="C41" s="68" t="s">
        <v>5</v>
      </c>
      <c r="D41" s="242"/>
      <c r="E41" s="216" t="s">
        <v>55</v>
      </c>
      <c r="F41" s="72" t="s">
        <v>55</v>
      </c>
      <c r="G41" s="235">
        <f>IF(SUM(I41:I43)=0,"",AVERAGE(I41:I43))</f>
        <v>98.333333333333329</v>
      </c>
      <c r="H41" s="39" t="s">
        <v>99</v>
      </c>
      <c r="I41" s="31">
        <v>100</v>
      </c>
      <c r="J41" s="32"/>
    </row>
    <row r="42" spans="1:10" s="8" customFormat="1" ht="48.75" customHeight="1" x14ac:dyDescent="0.25">
      <c r="A42" s="66" t="str">
        <f>IF(I42&lt;61,MAX($A$8:A41)+1,"")</f>
        <v/>
      </c>
      <c r="B42" s="259"/>
      <c r="C42" s="68" t="s">
        <v>5</v>
      </c>
      <c r="D42" s="242"/>
      <c r="E42" s="217"/>
      <c r="F42" s="72" t="s">
        <v>55</v>
      </c>
      <c r="G42" s="235"/>
      <c r="H42" s="39" t="s">
        <v>23</v>
      </c>
      <c r="I42" s="31">
        <v>95</v>
      </c>
      <c r="J42" s="32"/>
    </row>
    <row r="43" spans="1:10" s="8" customFormat="1" ht="50.25" customHeight="1" x14ac:dyDescent="0.25">
      <c r="A43" s="66" t="str">
        <f>IF(I43&lt;61,MAX($A$8:A42)+1,"")</f>
        <v/>
      </c>
      <c r="B43" s="259"/>
      <c r="C43" s="68" t="s">
        <v>5</v>
      </c>
      <c r="D43" s="242"/>
      <c r="E43" s="218"/>
      <c r="F43" s="72" t="s">
        <v>55</v>
      </c>
      <c r="G43" s="235"/>
      <c r="H43" s="39" t="s">
        <v>24</v>
      </c>
      <c r="I43" s="31">
        <v>100</v>
      </c>
      <c r="J43" s="32"/>
    </row>
    <row r="44" spans="1:10" s="8" customFormat="1" ht="30.75" customHeight="1" x14ac:dyDescent="0.25">
      <c r="A44" s="66" t="str">
        <f>IF(I44&lt;61,MAX($A$8:A43)+1,"")</f>
        <v/>
      </c>
      <c r="B44" s="259"/>
      <c r="C44" s="68" t="s">
        <v>5</v>
      </c>
      <c r="D44" s="242"/>
      <c r="E44" s="251" t="s">
        <v>56</v>
      </c>
      <c r="F44" s="73" t="s">
        <v>56</v>
      </c>
      <c r="G44" s="235">
        <f>IF(SUM(I44:I54)=0,"",AVERAGE(I44:I55))</f>
        <v>92.5</v>
      </c>
      <c r="H44" s="39" t="s">
        <v>100</v>
      </c>
      <c r="I44" s="31">
        <v>100</v>
      </c>
      <c r="J44" s="34"/>
    </row>
    <row r="45" spans="1:10" s="8" customFormat="1" ht="60.75" customHeight="1" x14ac:dyDescent="0.25">
      <c r="A45" s="66" t="str">
        <f>IF(I45&lt;61,MAX($A$8:A44)+1,"")</f>
        <v/>
      </c>
      <c r="B45" s="259"/>
      <c r="C45" s="68" t="s">
        <v>5</v>
      </c>
      <c r="D45" s="242"/>
      <c r="E45" s="252"/>
      <c r="F45" s="73" t="s">
        <v>56</v>
      </c>
      <c r="G45" s="235"/>
      <c r="H45" s="39" t="s">
        <v>27</v>
      </c>
      <c r="I45" s="31">
        <v>100</v>
      </c>
      <c r="J45" s="34"/>
    </row>
    <row r="46" spans="1:10" s="8" customFormat="1" ht="47.25" customHeight="1" x14ac:dyDescent="0.25">
      <c r="A46" s="66">
        <f>IF(I46&lt;61,MAX($A$8:A45)+1,"")</f>
        <v>1</v>
      </c>
      <c r="B46" s="259"/>
      <c r="C46" s="68" t="s">
        <v>5</v>
      </c>
      <c r="D46" s="242"/>
      <c r="E46" s="252"/>
      <c r="F46" s="73" t="s">
        <v>56</v>
      </c>
      <c r="G46" s="235"/>
      <c r="H46" s="39" t="s">
        <v>25</v>
      </c>
      <c r="I46" s="31">
        <v>50</v>
      </c>
      <c r="J46" s="34"/>
    </row>
    <row r="47" spans="1:10" s="8" customFormat="1" ht="57.75" customHeight="1" x14ac:dyDescent="0.25">
      <c r="A47" s="66" t="str">
        <f>IF(I47&lt;61,MAX($A$8:A46)+1,"")</f>
        <v/>
      </c>
      <c r="B47" s="259"/>
      <c r="C47" s="68" t="s">
        <v>5</v>
      </c>
      <c r="D47" s="242"/>
      <c r="E47" s="252"/>
      <c r="F47" s="73" t="s">
        <v>56</v>
      </c>
      <c r="G47" s="235"/>
      <c r="H47" s="39" t="s">
        <v>28</v>
      </c>
      <c r="I47" s="31">
        <v>95</v>
      </c>
      <c r="J47" s="34"/>
    </row>
    <row r="48" spans="1:10" s="8" customFormat="1" ht="45.75" customHeight="1" x14ac:dyDescent="0.25">
      <c r="A48" s="66" t="str">
        <f>IF(I48&lt;61,MAX($A$8:A47)+1,"")</f>
        <v/>
      </c>
      <c r="B48" s="259"/>
      <c r="C48" s="68" t="s">
        <v>5</v>
      </c>
      <c r="D48" s="242"/>
      <c r="E48" s="252"/>
      <c r="F48" s="73" t="s">
        <v>56</v>
      </c>
      <c r="G48" s="235"/>
      <c r="H48" s="39" t="s">
        <v>101</v>
      </c>
      <c r="I48" s="31">
        <v>90</v>
      </c>
      <c r="J48" s="34"/>
    </row>
    <row r="49" spans="1:10" s="8" customFormat="1" ht="34.5" customHeight="1" x14ac:dyDescent="0.25">
      <c r="A49" s="66" t="str">
        <f>IF(I49&lt;61,MAX($A$8:A48)+1,"")</f>
        <v/>
      </c>
      <c r="B49" s="259"/>
      <c r="C49" s="68" t="s">
        <v>5</v>
      </c>
      <c r="D49" s="242"/>
      <c r="E49" s="252"/>
      <c r="F49" s="73" t="s">
        <v>56</v>
      </c>
      <c r="G49" s="235"/>
      <c r="H49" s="39" t="s">
        <v>102</v>
      </c>
      <c r="I49" s="31">
        <v>95</v>
      </c>
      <c r="J49" s="34"/>
    </row>
    <row r="50" spans="1:10" s="8" customFormat="1" ht="36" customHeight="1" x14ac:dyDescent="0.25">
      <c r="A50" s="66" t="str">
        <f>IF(I50&lt;61,MAX($A$8:A49)+1,"")</f>
        <v/>
      </c>
      <c r="B50" s="259"/>
      <c r="C50" s="68" t="s">
        <v>5</v>
      </c>
      <c r="D50" s="242"/>
      <c r="E50" s="252"/>
      <c r="F50" s="73" t="s">
        <v>56</v>
      </c>
      <c r="G50" s="235"/>
      <c r="H50" s="39" t="s">
        <v>32</v>
      </c>
      <c r="I50" s="31">
        <v>90</v>
      </c>
      <c r="J50" s="34"/>
    </row>
    <row r="51" spans="1:10" s="8" customFormat="1" ht="55.5" customHeight="1" x14ac:dyDescent="0.25">
      <c r="A51" s="66" t="str">
        <f>IF(I51&lt;61,MAX($A$8:A50)+1,"")</f>
        <v/>
      </c>
      <c r="B51" s="259"/>
      <c r="C51" s="68" t="s">
        <v>5</v>
      </c>
      <c r="D51" s="242"/>
      <c r="E51" s="252"/>
      <c r="F51" s="73" t="s">
        <v>56</v>
      </c>
      <c r="G51" s="235"/>
      <c r="H51" s="39" t="s">
        <v>29</v>
      </c>
      <c r="I51" s="31">
        <v>90</v>
      </c>
      <c r="J51" s="34"/>
    </row>
    <row r="52" spans="1:10" s="8" customFormat="1" ht="21" customHeight="1" x14ac:dyDescent="0.25">
      <c r="A52" s="66" t="str">
        <f>IF(I52&lt;61,MAX($A$8:A51)+1,"")</f>
        <v/>
      </c>
      <c r="B52" s="259"/>
      <c r="C52" s="68" t="s">
        <v>5</v>
      </c>
      <c r="D52" s="242"/>
      <c r="E52" s="252"/>
      <c r="F52" s="73" t="s">
        <v>56</v>
      </c>
      <c r="G52" s="235"/>
      <c r="H52" s="39" t="s">
        <v>31</v>
      </c>
      <c r="I52" s="31">
        <v>100</v>
      </c>
      <c r="J52" s="34"/>
    </row>
    <row r="53" spans="1:10" s="8" customFormat="1" ht="31.5" customHeight="1" x14ac:dyDescent="0.25">
      <c r="A53" s="66" t="str">
        <f>IF(I53&lt;61,MAX($A$8:A52)+1,"")</f>
        <v/>
      </c>
      <c r="B53" s="259"/>
      <c r="C53" s="68" t="s">
        <v>5</v>
      </c>
      <c r="D53" s="242"/>
      <c r="E53" s="252"/>
      <c r="F53" s="73" t="s">
        <v>56</v>
      </c>
      <c r="G53" s="235"/>
      <c r="H53" s="39" t="s">
        <v>103</v>
      </c>
      <c r="I53" s="31">
        <v>100</v>
      </c>
      <c r="J53" s="34"/>
    </row>
    <row r="54" spans="1:10" s="8" customFormat="1" ht="28.5" customHeight="1" x14ac:dyDescent="0.25">
      <c r="A54" s="66" t="str">
        <f>IF(I54&lt;61,MAX($A$8:A53)+1,"")</f>
        <v/>
      </c>
      <c r="B54" s="259"/>
      <c r="C54" s="68" t="s">
        <v>5</v>
      </c>
      <c r="D54" s="242"/>
      <c r="E54" s="252"/>
      <c r="F54" s="73" t="s">
        <v>56</v>
      </c>
      <c r="G54" s="235"/>
      <c r="H54" s="39" t="s">
        <v>30</v>
      </c>
      <c r="I54" s="31">
        <v>100</v>
      </c>
      <c r="J54" s="34"/>
    </row>
    <row r="55" spans="1:10" s="8" customFormat="1" ht="58.5" customHeight="1" x14ac:dyDescent="0.25">
      <c r="A55" s="66" t="str">
        <f>IF(I55&lt;61,MAX($A$8:A54)+1,"")</f>
        <v/>
      </c>
      <c r="B55" s="260"/>
      <c r="C55" s="68" t="s">
        <v>5</v>
      </c>
      <c r="D55" s="255"/>
      <c r="E55" s="253"/>
      <c r="F55" s="73" t="s">
        <v>56</v>
      </c>
      <c r="G55" s="235"/>
      <c r="H55" s="39" t="s">
        <v>59</v>
      </c>
      <c r="I55" s="31">
        <v>100</v>
      </c>
      <c r="J55" s="34"/>
    </row>
    <row r="56" spans="1:10" s="8" customFormat="1" ht="23.25" customHeight="1" x14ac:dyDescent="0.25">
      <c r="A56" s="66" t="str">
        <f>IF(I56&lt;61,MAX($A$8:A55)+1,"")</f>
        <v/>
      </c>
      <c r="B56" s="223" t="s">
        <v>58</v>
      </c>
      <c r="C56" s="69" t="s">
        <v>58</v>
      </c>
      <c r="D56" s="256">
        <f>IF(SUM(I56:I61)=0,"",AVERAGE(I56:I64))</f>
        <v>97.777777777777771</v>
      </c>
      <c r="E56" s="216" t="s">
        <v>60</v>
      </c>
      <c r="F56" s="72" t="s">
        <v>60</v>
      </c>
      <c r="G56" s="235">
        <f>IF(SUM(I56:I61)=0,"",AVERAGE(I56:I64))</f>
        <v>97.777777777777771</v>
      </c>
      <c r="H56" s="39" t="s">
        <v>41</v>
      </c>
      <c r="I56" s="31">
        <v>100</v>
      </c>
      <c r="J56" s="32"/>
    </row>
    <row r="57" spans="1:10" s="8" customFormat="1" ht="34.5" customHeight="1" x14ac:dyDescent="0.25">
      <c r="A57" s="66" t="str">
        <f>IF(I57&lt;61,MAX($A$8:A56)+1,"")</f>
        <v/>
      </c>
      <c r="B57" s="224"/>
      <c r="C57" s="69" t="s">
        <v>58</v>
      </c>
      <c r="D57" s="249"/>
      <c r="E57" s="217"/>
      <c r="F57" s="72" t="s">
        <v>60</v>
      </c>
      <c r="G57" s="235"/>
      <c r="H57" s="39" t="s">
        <v>26</v>
      </c>
      <c r="I57" s="31">
        <v>100</v>
      </c>
      <c r="J57" s="32"/>
    </row>
    <row r="58" spans="1:10" s="8" customFormat="1" ht="141" customHeight="1" x14ac:dyDescent="0.25">
      <c r="A58" s="66" t="str">
        <f>IF(I58&lt;61,MAX($A$8:A57)+1,"")</f>
        <v/>
      </c>
      <c r="B58" s="224"/>
      <c r="C58" s="69" t="s">
        <v>58</v>
      </c>
      <c r="D58" s="249"/>
      <c r="E58" s="217"/>
      <c r="F58" s="72" t="s">
        <v>60</v>
      </c>
      <c r="G58" s="235"/>
      <c r="H58" s="39" t="s">
        <v>104</v>
      </c>
      <c r="I58" s="31">
        <v>100</v>
      </c>
      <c r="J58" s="32"/>
    </row>
    <row r="59" spans="1:10" s="8" customFormat="1" ht="42" customHeight="1" x14ac:dyDescent="0.25">
      <c r="A59" s="66" t="str">
        <f>IF(I59&lt;61,MAX($A$8:A58)+1,"")</f>
        <v/>
      </c>
      <c r="B59" s="224"/>
      <c r="C59" s="69" t="s">
        <v>58</v>
      </c>
      <c r="D59" s="249"/>
      <c r="E59" s="217"/>
      <c r="F59" s="72" t="s">
        <v>60</v>
      </c>
      <c r="G59" s="235"/>
      <c r="H59" s="39" t="s">
        <v>33</v>
      </c>
      <c r="I59" s="31">
        <v>95</v>
      </c>
      <c r="J59" s="32"/>
    </row>
    <row r="60" spans="1:10" s="8" customFormat="1" ht="64.5" customHeight="1" x14ac:dyDescent="0.25">
      <c r="A60" s="66" t="str">
        <f>IF(I60&lt;61,MAX($A$8:A59)+1,"")</f>
        <v/>
      </c>
      <c r="B60" s="224"/>
      <c r="C60" s="69" t="s">
        <v>58</v>
      </c>
      <c r="D60" s="249"/>
      <c r="E60" s="217"/>
      <c r="F60" s="72" t="s">
        <v>60</v>
      </c>
      <c r="G60" s="235"/>
      <c r="H60" s="39" t="s">
        <v>34</v>
      </c>
      <c r="I60" s="31">
        <v>100</v>
      </c>
      <c r="J60" s="32"/>
    </row>
    <row r="61" spans="1:10" s="8" customFormat="1" ht="40.5" customHeight="1" x14ac:dyDescent="0.25">
      <c r="A61" s="66" t="str">
        <f>IF(I61&lt;61,MAX($A$8:A60)+1,"")</f>
        <v/>
      </c>
      <c r="B61" s="224"/>
      <c r="C61" s="69" t="s">
        <v>58</v>
      </c>
      <c r="D61" s="249"/>
      <c r="E61" s="217"/>
      <c r="F61" s="72" t="s">
        <v>60</v>
      </c>
      <c r="G61" s="235"/>
      <c r="H61" s="39" t="s">
        <v>35</v>
      </c>
      <c r="I61" s="31">
        <v>100</v>
      </c>
      <c r="J61" s="32"/>
    </row>
    <row r="62" spans="1:10" s="8" customFormat="1" ht="53.25" customHeight="1" x14ac:dyDescent="0.25">
      <c r="A62" s="66" t="str">
        <f>IF(I62&lt;61,MAX($A$8:A61)+1,"")</f>
        <v/>
      </c>
      <c r="B62" s="224"/>
      <c r="C62" s="69" t="s">
        <v>58</v>
      </c>
      <c r="D62" s="249"/>
      <c r="E62" s="217"/>
      <c r="F62" s="72" t="s">
        <v>60</v>
      </c>
      <c r="G62" s="235"/>
      <c r="H62" s="40" t="s">
        <v>36</v>
      </c>
      <c r="I62" s="31">
        <v>100</v>
      </c>
      <c r="J62" s="32"/>
    </row>
    <row r="63" spans="1:10" s="8" customFormat="1" ht="40.5" customHeight="1" x14ac:dyDescent="0.25">
      <c r="A63" s="66" t="str">
        <f>IF(I63&lt;61,MAX($A$8:A62)+1,"")</f>
        <v/>
      </c>
      <c r="B63" s="224"/>
      <c r="C63" s="69" t="s">
        <v>58</v>
      </c>
      <c r="D63" s="249"/>
      <c r="E63" s="217"/>
      <c r="F63" s="72" t="s">
        <v>60</v>
      </c>
      <c r="G63" s="235"/>
      <c r="H63" s="39" t="s">
        <v>38</v>
      </c>
      <c r="I63" s="31">
        <v>90</v>
      </c>
      <c r="J63" s="32"/>
    </row>
    <row r="64" spans="1:10" s="8" customFormat="1" ht="40.5" customHeight="1" x14ac:dyDescent="0.25">
      <c r="A64" s="66" t="str">
        <f>IF(I64&lt;61,MAX($A$8:A63)+1,"")</f>
        <v/>
      </c>
      <c r="B64" s="225"/>
      <c r="C64" s="69" t="s">
        <v>58</v>
      </c>
      <c r="D64" s="250"/>
      <c r="E64" s="218"/>
      <c r="F64" s="72" t="s">
        <v>60</v>
      </c>
      <c r="G64" s="235"/>
      <c r="H64" s="39" t="s">
        <v>40</v>
      </c>
      <c r="I64" s="31">
        <v>95</v>
      </c>
      <c r="J64" s="32"/>
    </row>
    <row r="65" spans="1:10" s="8" customFormat="1" ht="54" customHeight="1" x14ac:dyDescent="0.25">
      <c r="A65" s="66" t="str">
        <f>IF(I65&lt;61,MAX($A$8:A64)+1,"")</f>
        <v/>
      </c>
      <c r="B65" s="223" t="s">
        <v>57</v>
      </c>
      <c r="C65" s="69" t="s">
        <v>57</v>
      </c>
      <c r="D65" s="241">
        <f>IF(SUM(I65:I69)=0,"",AVERAGE(I65:I69))</f>
        <v>94.8</v>
      </c>
      <c r="E65" s="216" t="s">
        <v>76</v>
      </c>
      <c r="F65" s="72" t="s">
        <v>76</v>
      </c>
      <c r="G65" s="235">
        <f>IF(SUM(I65:I69)=0,"",AVERAGE(I65:I69))</f>
        <v>94.8</v>
      </c>
      <c r="H65" s="39" t="s">
        <v>37</v>
      </c>
      <c r="I65" s="31">
        <v>90</v>
      </c>
      <c r="J65" s="32"/>
    </row>
    <row r="66" spans="1:10" s="8" customFormat="1" ht="45" customHeight="1" x14ac:dyDescent="0.25">
      <c r="A66" s="66" t="str">
        <f>IF(I66&lt;61,MAX($A$8:A65)+1,"")</f>
        <v/>
      </c>
      <c r="B66" s="224"/>
      <c r="C66" s="69" t="s">
        <v>57</v>
      </c>
      <c r="D66" s="242"/>
      <c r="E66" s="217"/>
      <c r="F66" s="72" t="s">
        <v>76</v>
      </c>
      <c r="G66" s="235"/>
      <c r="H66" s="40" t="s">
        <v>39</v>
      </c>
      <c r="I66" s="31">
        <v>94</v>
      </c>
      <c r="J66" s="32"/>
    </row>
    <row r="67" spans="1:10" s="8" customFormat="1" ht="41.25" customHeight="1" x14ac:dyDescent="0.25">
      <c r="A67" s="66" t="str">
        <f>IF(I67&lt;61,MAX($A$8:A66)+1,"")</f>
        <v/>
      </c>
      <c r="B67" s="224"/>
      <c r="C67" s="69" t="s">
        <v>57</v>
      </c>
      <c r="D67" s="242"/>
      <c r="E67" s="217"/>
      <c r="F67" s="72" t="s">
        <v>76</v>
      </c>
      <c r="G67" s="235"/>
      <c r="H67" s="40" t="s">
        <v>79</v>
      </c>
      <c r="I67" s="31">
        <v>100</v>
      </c>
      <c r="J67" s="32"/>
    </row>
    <row r="68" spans="1:10" s="8" customFormat="1" ht="45.75" customHeight="1" x14ac:dyDescent="0.25">
      <c r="A68" s="66" t="str">
        <f>IF(I68&lt;61,MAX($A$8:A67)+1,"")</f>
        <v/>
      </c>
      <c r="B68" s="224"/>
      <c r="C68" s="69" t="s">
        <v>57</v>
      </c>
      <c r="D68" s="242"/>
      <c r="E68" s="217"/>
      <c r="F68" s="72" t="s">
        <v>76</v>
      </c>
      <c r="G68" s="235"/>
      <c r="H68" s="40" t="s">
        <v>78</v>
      </c>
      <c r="I68" s="31">
        <v>95</v>
      </c>
      <c r="J68" s="32"/>
    </row>
    <row r="69" spans="1:10" s="8" customFormat="1" ht="57" customHeight="1" thickBot="1" x14ac:dyDescent="0.3">
      <c r="A69" s="66" t="str">
        <f>IF(I69&lt;61,MAX($A$8:A68)+1,"")</f>
        <v/>
      </c>
      <c r="B69" s="225"/>
      <c r="C69" s="69" t="s">
        <v>57</v>
      </c>
      <c r="D69" s="243"/>
      <c r="E69" s="257"/>
      <c r="F69" s="72" t="s">
        <v>76</v>
      </c>
      <c r="G69" s="240"/>
      <c r="H69" s="41" t="s">
        <v>105</v>
      </c>
      <c r="I69" s="31">
        <v>95</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34" activePane="bottomRight" state="frozen"/>
      <selection pane="topRight" activeCell="N1" sqref="N1"/>
      <selection pane="bottomLeft" activeCell="A7" sqref="A7"/>
      <selection pane="bottomRight"/>
    </sheetView>
  </sheetViews>
  <sheetFormatPr baseColWidth="10" defaultColWidth="10.7109375"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
      <c r="A1" s="109"/>
      <c r="B1" s="51"/>
      <c r="C1" s="51"/>
      <c r="D1" s="51"/>
      <c r="E1" s="51"/>
      <c r="F1" s="51"/>
      <c r="G1" s="51"/>
      <c r="H1" s="51"/>
      <c r="I1" s="51"/>
      <c r="J1" s="51"/>
      <c r="K1" s="51"/>
      <c r="L1" s="51"/>
      <c r="M1" s="51"/>
    </row>
    <row r="2" spans="1:13" s="8" customFormat="1" ht="27" customHeight="1" thickBot="1" x14ac:dyDescent="0.25">
      <c r="A2" s="51"/>
      <c r="B2" s="51"/>
      <c r="C2" s="51"/>
      <c r="D2" s="51"/>
      <c r="E2" s="51"/>
      <c r="F2" s="51"/>
      <c r="G2" s="51"/>
      <c r="H2" s="51"/>
      <c r="I2" s="51"/>
      <c r="J2" s="51"/>
      <c r="K2" s="51"/>
      <c r="L2" s="51"/>
      <c r="M2" s="51"/>
    </row>
    <row r="3" spans="1:13" s="8" customFormat="1" ht="15.75" thickBot="1" x14ac:dyDescent="0.25">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
      <c r="A6" s="51"/>
      <c r="B6" s="55"/>
      <c r="C6" s="57"/>
      <c r="D6" s="57"/>
      <c r="E6" s="57"/>
      <c r="F6" s="57"/>
      <c r="G6" s="57"/>
      <c r="H6" s="57"/>
      <c r="I6" s="57"/>
      <c r="J6" s="57"/>
      <c r="K6" s="57"/>
      <c r="L6" s="57"/>
      <c r="M6" s="56"/>
    </row>
    <row r="7" spans="1:13" s="8" customFormat="1" ht="33" x14ac:dyDescent="0.45">
      <c r="A7" s="51"/>
      <c r="B7" s="55"/>
      <c r="C7" s="270" t="s">
        <v>65</v>
      </c>
      <c r="D7" s="270"/>
      <c r="E7" s="270"/>
      <c r="F7" s="270"/>
      <c r="G7" s="270"/>
      <c r="H7" s="270"/>
      <c r="I7" s="270"/>
      <c r="J7" s="270"/>
      <c r="K7" s="270"/>
      <c r="L7" s="270"/>
      <c r="M7" s="56"/>
    </row>
    <row r="8" spans="1:13" s="8" customFormat="1" x14ac:dyDescent="0.2">
      <c r="A8" s="51"/>
      <c r="B8" s="55"/>
      <c r="C8" s="57"/>
      <c r="D8" s="57"/>
      <c r="E8" s="57"/>
      <c r="F8" s="57"/>
      <c r="G8" s="57"/>
      <c r="H8" s="57"/>
      <c r="I8" s="57"/>
      <c r="J8" s="57"/>
      <c r="K8" s="57"/>
      <c r="L8" s="57"/>
      <c r="M8" s="56"/>
    </row>
    <row r="9" spans="1:13" s="8" customFormat="1" ht="18.75" x14ac:dyDescent="0.25">
      <c r="A9" s="51"/>
      <c r="B9" s="55"/>
      <c r="C9" s="58" t="s">
        <v>74</v>
      </c>
      <c r="D9" s="59"/>
      <c r="E9" s="59"/>
      <c r="F9" s="59"/>
      <c r="G9" s="59"/>
      <c r="H9" s="59"/>
      <c r="I9" s="59"/>
      <c r="J9" s="59"/>
      <c r="K9" s="59"/>
      <c r="L9" s="59"/>
      <c r="M9" s="56"/>
    </row>
    <row r="10" spans="1:13" s="8" customFormat="1" x14ac:dyDescent="0.2">
      <c r="A10" s="51"/>
      <c r="B10" s="55"/>
      <c r="C10" s="57"/>
      <c r="D10" s="57"/>
      <c r="E10" s="57"/>
      <c r="F10" s="57"/>
      <c r="G10" s="57"/>
      <c r="H10" s="57"/>
      <c r="I10" s="57"/>
      <c r="J10" s="57"/>
      <c r="K10" s="57"/>
      <c r="L10" s="57"/>
      <c r="M10" s="56"/>
    </row>
    <row r="11" spans="1:13" s="8" customFormat="1" x14ac:dyDescent="0.2">
      <c r="A11" s="51"/>
      <c r="B11" s="55"/>
      <c r="C11" s="57"/>
      <c r="D11" s="57"/>
      <c r="E11" s="57"/>
      <c r="F11" s="57"/>
      <c r="G11" s="57"/>
      <c r="H11" s="57"/>
      <c r="I11" s="57"/>
      <c r="J11" s="57"/>
      <c r="K11" s="57"/>
      <c r="L11" s="57"/>
      <c r="M11" s="56"/>
    </row>
    <row r="12" spans="1:13" s="8" customFormat="1" x14ac:dyDescent="0.2">
      <c r="A12" s="51"/>
      <c r="B12" s="55"/>
      <c r="C12" s="57"/>
      <c r="D12" s="57"/>
      <c r="E12" s="57"/>
      <c r="F12" s="57"/>
      <c r="G12" s="57"/>
      <c r="H12" s="57"/>
      <c r="I12" s="57"/>
      <c r="J12" s="57"/>
      <c r="K12" s="57"/>
      <c r="L12" s="57"/>
      <c r="M12" s="56"/>
    </row>
    <row r="13" spans="1:13" s="8" customFormat="1" x14ac:dyDescent="0.2">
      <c r="A13" s="51"/>
      <c r="B13" s="55"/>
      <c r="C13" s="57"/>
      <c r="D13" s="57"/>
      <c r="E13" s="57"/>
      <c r="F13" s="57"/>
      <c r="G13" s="57"/>
      <c r="H13" s="57"/>
      <c r="I13" s="57"/>
      <c r="J13" s="57"/>
      <c r="K13" s="57"/>
      <c r="L13" s="57"/>
      <c r="M13" s="56"/>
    </row>
    <row r="14" spans="1:13" s="8" customFormat="1" x14ac:dyDescent="0.2">
      <c r="A14" s="51"/>
      <c r="B14" s="55"/>
      <c r="C14" s="57"/>
      <c r="D14" s="57"/>
      <c r="E14" s="57" t="s">
        <v>63</v>
      </c>
      <c r="F14" s="57" t="s">
        <v>1</v>
      </c>
      <c r="G14" s="57"/>
      <c r="H14" s="57"/>
      <c r="I14" s="57"/>
      <c r="J14" s="57"/>
      <c r="K14" s="57"/>
      <c r="L14" s="57"/>
      <c r="M14" s="56"/>
    </row>
    <row r="15" spans="1:13" s="8" customFormat="1" x14ac:dyDescent="0.2">
      <c r="A15" s="51"/>
      <c r="B15" s="55"/>
      <c r="C15" s="57"/>
      <c r="D15" s="57" t="s">
        <v>64</v>
      </c>
      <c r="E15" s="57">
        <v>100</v>
      </c>
      <c r="F15" s="60">
        <f>AUTODIAGNÓSTICO!I6</f>
        <v>96.06557377049181</v>
      </c>
      <c r="G15" s="57"/>
      <c r="H15" s="57"/>
      <c r="I15" s="57"/>
      <c r="J15" s="57"/>
      <c r="K15" s="57"/>
      <c r="L15" s="57"/>
      <c r="M15" s="56"/>
    </row>
    <row r="16" spans="1:13" s="8" customFormat="1" x14ac:dyDescent="0.2">
      <c r="A16" s="51"/>
      <c r="B16" s="55"/>
      <c r="C16" s="57"/>
      <c r="D16" s="57"/>
      <c r="E16" s="57"/>
      <c r="F16" s="57"/>
      <c r="G16" s="57"/>
      <c r="H16" s="57"/>
      <c r="I16" s="57"/>
      <c r="J16" s="57"/>
      <c r="K16" s="57"/>
      <c r="L16" s="57"/>
      <c r="M16" s="56"/>
    </row>
    <row r="17" spans="1:13" s="8" customFormat="1" x14ac:dyDescent="0.2">
      <c r="A17" s="51"/>
      <c r="B17" s="55"/>
      <c r="C17" s="57"/>
      <c r="D17" s="57"/>
      <c r="E17" s="57"/>
      <c r="F17" s="57"/>
      <c r="G17" s="57"/>
      <c r="H17" s="57"/>
      <c r="I17" s="57"/>
      <c r="J17" s="57"/>
      <c r="K17" s="57"/>
      <c r="L17" s="57"/>
      <c r="M17" s="56"/>
    </row>
    <row r="18" spans="1:13" s="8" customFormat="1" x14ac:dyDescent="0.2">
      <c r="A18" s="51"/>
      <c r="B18" s="55"/>
      <c r="C18" s="57"/>
      <c r="D18" s="57"/>
      <c r="E18" s="57"/>
      <c r="F18" s="57"/>
      <c r="G18" s="57"/>
      <c r="H18" s="57"/>
      <c r="I18" s="57"/>
      <c r="J18" s="57"/>
      <c r="K18" s="57"/>
      <c r="L18" s="57"/>
      <c r="M18" s="56"/>
    </row>
    <row r="19" spans="1:13" s="8" customFormat="1" x14ac:dyDescent="0.2">
      <c r="A19" s="51"/>
      <c r="B19" s="55"/>
      <c r="C19" s="57"/>
      <c r="D19" s="57"/>
      <c r="E19" s="57"/>
      <c r="F19" s="57"/>
      <c r="G19" s="57"/>
      <c r="H19" s="57"/>
      <c r="I19" s="57"/>
      <c r="J19" s="57"/>
      <c r="K19" s="57"/>
      <c r="L19" s="57"/>
      <c r="M19" s="56"/>
    </row>
    <row r="20" spans="1:13" s="8" customFormat="1" x14ac:dyDescent="0.2">
      <c r="A20" s="51"/>
      <c r="B20" s="55"/>
      <c r="C20" s="57"/>
      <c r="D20" s="57"/>
      <c r="E20" s="57"/>
      <c r="F20" s="57"/>
      <c r="G20" s="57"/>
      <c r="H20" s="57"/>
      <c r="I20" s="57"/>
      <c r="J20" s="57"/>
      <c r="K20" s="57"/>
      <c r="L20" s="57"/>
      <c r="M20" s="56"/>
    </row>
    <row r="21" spans="1:13" s="8" customFormat="1" x14ac:dyDescent="0.2">
      <c r="A21" s="51"/>
      <c r="B21" s="55"/>
      <c r="C21" s="57"/>
      <c r="D21" s="57"/>
      <c r="E21" s="57"/>
      <c r="F21" s="57"/>
      <c r="G21" s="57"/>
      <c r="H21" s="57"/>
      <c r="I21" s="57"/>
      <c r="J21" s="57"/>
      <c r="K21" s="57"/>
      <c r="L21" s="57"/>
      <c r="M21" s="56"/>
    </row>
    <row r="22" spans="1:13" s="8" customFormat="1" x14ac:dyDescent="0.2">
      <c r="A22" s="51"/>
      <c r="B22" s="55"/>
      <c r="C22" s="57"/>
      <c r="D22" s="57"/>
      <c r="E22" s="57"/>
      <c r="F22" s="57"/>
      <c r="G22" s="57"/>
      <c r="H22" s="57"/>
      <c r="I22" s="57"/>
      <c r="J22" s="57"/>
      <c r="K22" s="57"/>
      <c r="L22" s="57"/>
      <c r="M22" s="56"/>
    </row>
    <row r="23" spans="1:13" s="8" customFormat="1" x14ac:dyDescent="0.2">
      <c r="A23" s="51"/>
      <c r="B23" s="55"/>
      <c r="C23" s="57"/>
      <c r="D23" s="57"/>
      <c r="E23" s="57"/>
      <c r="F23" s="57"/>
      <c r="G23" s="57"/>
      <c r="H23" s="57"/>
      <c r="I23" s="57"/>
      <c r="J23" s="57"/>
      <c r="K23" s="57"/>
      <c r="L23" s="57"/>
      <c r="M23" s="56"/>
    </row>
    <row r="24" spans="1:13" s="8" customFormat="1" x14ac:dyDescent="0.2">
      <c r="A24" s="51"/>
      <c r="B24" s="55"/>
      <c r="C24" s="57"/>
      <c r="D24" s="57"/>
      <c r="E24" s="57"/>
      <c r="F24" s="57"/>
      <c r="G24" s="57"/>
      <c r="H24" s="57"/>
      <c r="I24" s="57"/>
      <c r="J24" s="57"/>
      <c r="K24" s="57"/>
      <c r="L24" s="57"/>
      <c r="M24" s="56"/>
    </row>
    <row r="25" spans="1:13" s="8" customFormat="1" x14ac:dyDescent="0.2">
      <c r="A25" s="51"/>
      <c r="B25" s="55"/>
      <c r="C25" s="57"/>
      <c r="D25" s="57"/>
      <c r="E25" s="57"/>
      <c r="F25" s="57"/>
      <c r="G25" s="57"/>
      <c r="H25" s="57"/>
      <c r="I25" s="57"/>
      <c r="J25" s="57"/>
      <c r="K25" s="57"/>
      <c r="L25" s="57"/>
      <c r="M25" s="56"/>
    </row>
    <row r="26" spans="1:13" s="8" customFormat="1" x14ac:dyDescent="0.2">
      <c r="A26" s="51"/>
      <c r="B26" s="55"/>
      <c r="C26" s="57"/>
      <c r="D26" s="57"/>
      <c r="E26" s="57"/>
      <c r="F26" s="57"/>
      <c r="G26" s="57"/>
      <c r="H26" s="57"/>
      <c r="I26" s="57"/>
      <c r="J26" s="57"/>
      <c r="K26" s="57"/>
      <c r="L26" s="57"/>
      <c r="M26" s="56"/>
    </row>
    <row r="27" spans="1:13" s="8" customFormat="1" x14ac:dyDescent="0.2">
      <c r="A27" s="51"/>
      <c r="B27" s="55"/>
      <c r="C27" s="57"/>
      <c r="D27" s="57"/>
      <c r="E27" s="57"/>
      <c r="F27" s="57"/>
      <c r="G27" s="57"/>
      <c r="H27" s="57"/>
      <c r="I27" s="57"/>
      <c r="J27" s="57"/>
      <c r="K27" s="57"/>
      <c r="L27" s="57"/>
      <c r="M27" s="56"/>
    </row>
    <row r="28" spans="1:13" s="8" customFormat="1" x14ac:dyDescent="0.2">
      <c r="A28" s="51"/>
      <c r="B28" s="55"/>
      <c r="C28" s="57"/>
      <c r="D28" s="57"/>
      <c r="E28" s="57"/>
      <c r="F28" s="57"/>
      <c r="G28" s="57"/>
      <c r="H28" s="57"/>
      <c r="I28" s="57"/>
      <c r="J28" s="57"/>
      <c r="K28" s="57"/>
      <c r="L28" s="57"/>
      <c r="M28" s="56"/>
    </row>
    <row r="29" spans="1:13" s="8" customFormat="1" x14ac:dyDescent="0.2">
      <c r="A29" s="51"/>
      <c r="B29" s="55"/>
      <c r="C29" s="57"/>
      <c r="D29" s="57"/>
      <c r="E29" s="57"/>
      <c r="F29" s="57"/>
      <c r="G29" s="57"/>
      <c r="H29" s="57"/>
      <c r="I29" s="57"/>
      <c r="J29" s="57"/>
      <c r="K29" s="57"/>
      <c r="L29" s="57"/>
      <c r="M29" s="56"/>
    </row>
    <row r="30" spans="1:13" s="8" customFormat="1" x14ac:dyDescent="0.2">
      <c r="A30" s="51"/>
      <c r="B30" s="55"/>
      <c r="C30" s="57"/>
      <c r="D30" s="57"/>
      <c r="E30" s="57"/>
      <c r="F30" s="57"/>
      <c r="G30" s="57"/>
      <c r="H30" s="57"/>
      <c r="I30" s="57"/>
      <c r="J30" s="57"/>
      <c r="K30" s="57"/>
      <c r="L30" s="57"/>
      <c r="M30" s="56"/>
    </row>
    <row r="31" spans="1:13" s="8" customFormat="1" x14ac:dyDescent="0.2">
      <c r="A31" s="51"/>
      <c r="B31" s="55"/>
      <c r="C31" s="57"/>
      <c r="D31" s="57"/>
      <c r="E31" s="57"/>
      <c r="F31" s="57"/>
      <c r="G31" s="57"/>
      <c r="H31" s="57"/>
      <c r="I31" s="57"/>
      <c r="J31" s="57"/>
      <c r="K31" s="57"/>
      <c r="L31" s="57"/>
      <c r="M31" s="56"/>
    </row>
    <row r="32" spans="1:13" s="8" customFormat="1" ht="18.75" x14ac:dyDescent="0.25">
      <c r="A32" s="51"/>
      <c r="B32" s="55"/>
      <c r="C32" s="58" t="s">
        <v>66</v>
      </c>
      <c r="D32" s="59"/>
      <c r="E32" s="59"/>
      <c r="F32" s="59"/>
      <c r="G32" s="59"/>
      <c r="H32" s="59"/>
      <c r="I32" s="59"/>
      <c r="J32" s="59"/>
      <c r="K32" s="59"/>
      <c r="L32" s="59"/>
      <c r="M32" s="56"/>
    </row>
    <row r="33" spans="1:13" s="8" customFormat="1" x14ac:dyDescent="0.2">
      <c r="A33" s="51"/>
      <c r="B33" s="55"/>
      <c r="C33" s="57"/>
      <c r="D33" s="57"/>
      <c r="E33" s="57"/>
      <c r="F33" s="57"/>
      <c r="G33" s="57"/>
      <c r="H33" s="57"/>
      <c r="I33" s="57"/>
      <c r="J33" s="57"/>
      <c r="K33" s="57"/>
      <c r="L33" s="57"/>
      <c r="M33" s="56"/>
    </row>
    <row r="34" spans="1:13" s="8" customFormat="1" x14ac:dyDescent="0.2">
      <c r="A34" s="51"/>
      <c r="B34" s="55"/>
      <c r="C34" s="57"/>
      <c r="D34" s="57"/>
      <c r="E34" s="57" t="s">
        <v>67</v>
      </c>
      <c r="F34" s="57" t="s">
        <v>68</v>
      </c>
      <c r="G34" s="57"/>
      <c r="H34" s="57"/>
      <c r="I34" s="57"/>
      <c r="J34" s="57"/>
      <c r="K34" s="57"/>
      <c r="L34" s="57"/>
      <c r="M34" s="56"/>
    </row>
    <row r="35" spans="1:13" s="8" customFormat="1" x14ac:dyDescent="0.2">
      <c r="A35" s="51"/>
      <c r="B35" s="55"/>
      <c r="C35" s="57"/>
      <c r="D35" s="57" t="str">
        <f>AUTODIAGNÓSTICO!B9</f>
        <v>PLANEAR</v>
      </c>
      <c r="E35" s="57">
        <v>100</v>
      </c>
      <c r="F35" s="57">
        <f>AUTODIAGNÓSTICO!D9</f>
        <v>95.590476190476195</v>
      </c>
      <c r="G35" s="57"/>
      <c r="H35" s="57"/>
      <c r="I35" s="57"/>
      <c r="J35" s="57"/>
      <c r="K35" s="57"/>
      <c r="L35" s="57"/>
      <c r="M35" s="56"/>
    </row>
    <row r="36" spans="1:13" s="8" customFormat="1" x14ac:dyDescent="0.25">
      <c r="A36" s="51"/>
      <c r="B36" s="55"/>
      <c r="C36" s="57"/>
      <c r="D36" s="57" t="str">
        <f>AUTODIAGNÓSTICO!B28</f>
        <v>EJECUTAR</v>
      </c>
      <c r="E36" s="57">
        <v>100</v>
      </c>
      <c r="F36" s="57">
        <f>AUTODIAGNÓSTICO!D28</f>
        <v>95.178571428571431</v>
      </c>
      <c r="G36" s="57"/>
      <c r="H36" s="57"/>
      <c r="I36" s="57"/>
      <c r="J36" s="57"/>
      <c r="K36" s="57"/>
      <c r="L36" s="57"/>
      <c r="M36" s="56"/>
    </row>
    <row r="37" spans="1:13" s="8" customFormat="1" x14ac:dyDescent="0.25">
      <c r="A37" s="51"/>
      <c r="B37" s="55"/>
      <c r="C37" s="57"/>
      <c r="D37" s="57" t="str">
        <f>AUTODIAGNÓSTICO!B56</f>
        <v>VERIFICAR</v>
      </c>
      <c r="E37" s="57">
        <v>100</v>
      </c>
      <c r="F37" s="57">
        <f>AUTODIAGNÓSTICO!D56</f>
        <v>97.777777777777771</v>
      </c>
      <c r="G37" s="57"/>
      <c r="H37" s="57"/>
      <c r="I37" s="57"/>
      <c r="J37" s="57"/>
      <c r="K37" s="57"/>
      <c r="L37" s="57"/>
      <c r="M37" s="56"/>
    </row>
    <row r="38" spans="1:13" s="8" customFormat="1" x14ac:dyDescent="0.25">
      <c r="A38" s="51"/>
      <c r="B38" s="55"/>
      <c r="C38" s="57"/>
      <c r="D38" s="57" t="str">
        <f>AUTODIAGNÓSTICO!B65</f>
        <v>ACTUAR</v>
      </c>
      <c r="E38" s="57">
        <v>100</v>
      </c>
      <c r="F38" s="57">
        <f>AUTODIAGNÓSTICO!D65</f>
        <v>94.8</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95</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93.666666666666671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92.5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97.5</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99.285714285714292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97.142857142857139</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96.666666666666671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96.666666666666671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98.333333333333329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92.5</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97.777777777777771</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94.8</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ColWidth="10.710937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
    <row r="2" spans="2:6" s="8" customFormat="1" ht="33.75" customHeight="1" thickBot="1" x14ac:dyDescent="0.25"/>
    <row r="3" spans="2:6" s="8" customFormat="1" x14ac:dyDescent="0.2">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
      <c r="B6" s="12"/>
      <c r="C6" s="14"/>
      <c r="D6" s="14"/>
      <c r="E6" s="14"/>
      <c r="F6" s="13"/>
    </row>
    <row r="7" spans="2:6" s="8" customFormat="1" x14ac:dyDescent="0.2">
      <c r="B7" s="12"/>
      <c r="C7" s="14"/>
      <c r="D7" s="14"/>
      <c r="E7" s="14"/>
      <c r="F7" s="13"/>
    </row>
    <row r="8" spans="2:6" s="8" customFormat="1" ht="23.25" x14ac:dyDescent="0.25">
      <c r="B8" s="12"/>
      <c r="C8" s="271" t="s">
        <v>108</v>
      </c>
      <c r="D8" s="271"/>
      <c r="E8" s="271"/>
      <c r="F8" s="13"/>
    </row>
    <row r="9" spans="2:6" s="8" customFormat="1" ht="15.75" thickBot="1" x14ac:dyDescent="0.25">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154518000265</v>
      </c>
      <c r="D11" s="273"/>
      <c r="E11" s="22">
        <f>AUTODIAGNÓSTICO!I6</f>
        <v>96.06557377049181</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
      <c r="B13" s="12"/>
      <c r="C13" s="14"/>
      <c r="D13" s="14"/>
      <c r="E13" s="14"/>
      <c r="F13" s="13"/>
    </row>
    <row r="14" spans="2:6" s="8" customFormat="1" x14ac:dyDescent="0.2">
      <c r="B14" s="12"/>
      <c r="C14" s="14"/>
      <c r="D14" s="14"/>
      <c r="E14" s="14"/>
      <c r="F14" s="13"/>
    </row>
    <row r="15" spans="2:6" s="8" customFormat="1" ht="18" x14ac:dyDescent="0.25">
      <c r="B15" s="12"/>
      <c r="C15" s="25" t="s">
        <v>81</v>
      </c>
      <c r="D15" s="25"/>
      <c r="E15" s="14"/>
      <c r="F15" s="13"/>
    </row>
    <row r="16" spans="2:6" s="8" customFormat="1" ht="18" x14ac:dyDescent="0.2">
      <c r="B16" s="12"/>
      <c r="C16" s="25"/>
      <c r="D16" s="25"/>
      <c r="E16" s="14"/>
      <c r="F16" s="13"/>
    </row>
    <row r="17" spans="2:6" s="8" customFormat="1" x14ac:dyDescent="0.2">
      <c r="B17" s="12"/>
      <c r="C17" s="26" t="s">
        <v>82</v>
      </c>
      <c r="D17" s="100"/>
      <c r="E17" s="14"/>
      <c r="F17" s="13"/>
    </row>
    <row r="18" spans="2:6" s="8" customFormat="1" ht="15.75" x14ac:dyDescent="0.25">
      <c r="B18" s="12"/>
      <c r="C18" s="26" t="s">
        <v>83</v>
      </c>
      <c r="D18" s="99"/>
      <c r="E18" s="14"/>
      <c r="F18" s="13"/>
    </row>
    <row r="19" spans="2:6" s="8" customFormat="1" x14ac:dyDescent="0.2">
      <c r="B19" s="12"/>
      <c r="C19" s="26" t="s">
        <v>84</v>
      </c>
      <c r="D19" s="101"/>
      <c r="E19" s="14"/>
      <c r="F19" s="13"/>
    </row>
    <row r="20" spans="2:6" s="8" customFormat="1" ht="15.75" thickBot="1" x14ac:dyDescent="0.25">
      <c r="B20" s="15"/>
      <c r="C20" s="16"/>
      <c r="D20" s="16"/>
      <c r="E20" s="16"/>
      <c r="F20" s="17"/>
    </row>
    <row r="21" spans="2:6" s="8" customFormat="1" x14ac:dyDescent="0.2"/>
    <row r="22" spans="2:6" s="8" customFormat="1" x14ac:dyDescent="0.2"/>
    <row r="23" spans="2:6" s="8" customFormat="1" x14ac:dyDescent="0.2"/>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H16" sqref="H16"/>
    </sheetView>
  </sheetViews>
  <sheetFormatPr baseColWidth="10" defaultColWidth="10.7109375"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
      <c r="N2" t="s">
        <v>126</v>
      </c>
      <c r="O2" t="s">
        <v>127</v>
      </c>
    </row>
    <row r="3" spans="1:15" x14ac:dyDescent="0.2">
      <c r="N3">
        <v>2022</v>
      </c>
      <c r="O3">
        <v>2022</v>
      </c>
    </row>
    <row r="4" spans="1:15" x14ac:dyDescent="0.2">
      <c r="N4">
        <v>2023</v>
      </c>
      <c r="O4">
        <v>2023</v>
      </c>
    </row>
    <row r="5" spans="1:15" x14ac:dyDescent="0.2">
      <c r="N5">
        <v>2024</v>
      </c>
      <c r="O5">
        <v>2024</v>
      </c>
    </row>
    <row r="6" spans="1:15" x14ac:dyDescent="0.2">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90" x14ac:dyDescent="0.25">
      <c r="A16" s="49">
        <v>1</v>
      </c>
      <c r="B16" s="50" t="str">
        <f>VLOOKUP(A16,AUTODIAGNÓSTICO!$A$9:$J$69,3,0)</f>
        <v>EJECUTAR</v>
      </c>
      <c r="C16" s="50" t="str">
        <f>VLOOKUP(A16,AUTODIAGNÓSTICO!A9:J69,6,0)</f>
        <v>Realizar espacios de diálogo  de rendición de cuentas</v>
      </c>
      <c r="D16" s="50" t="str">
        <f>VLOOKUP(A16,AUTODIAGNÓSTICO!A9:J69,8,0)</f>
        <v>Implementar los canales y mecanismos virtuales que complementarán las acciones de diálogo definidas para la rendición de cuentas sobre temas específicos y para los temas generales.</v>
      </c>
      <c r="E16" s="78">
        <f>VLOOKUP(A16,AUTODIAGNÓSTICO!$A$9:$J$69,9,0)</f>
        <v>50</v>
      </c>
      <c r="F16" s="47" t="s">
        <v>240</v>
      </c>
      <c r="G16" s="47"/>
      <c r="H16" s="47" t="s">
        <v>242</v>
      </c>
      <c r="I16" s="47" t="s">
        <v>241</v>
      </c>
      <c r="J16" s="47"/>
      <c r="K16" s="48"/>
      <c r="L16" s="48"/>
    </row>
    <row r="17" spans="1:12" x14ac:dyDescent="0.2">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EnjambreAdmin</cp:lastModifiedBy>
  <cp:lastPrinted>2021-12-27T19:55:26Z</cp:lastPrinted>
  <dcterms:created xsi:type="dcterms:W3CDTF">2021-11-16T13:51:36Z</dcterms:created>
  <dcterms:modified xsi:type="dcterms:W3CDTF">2023-05-29T15:34:05Z</dcterms:modified>
</cp:coreProperties>
</file>