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uand\OneDrive\Escritorio\I.E. GIBRALTAR\RENDICIÓN DE CUENTAS\"/>
    </mc:Choice>
  </mc:AlternateContent>
  <xr:revisionPtr revIDLastSave="0" documentId="13_ncr:1_{C75DFC14-E330-4CD6-8422-F7829184F76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3"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D20" i="4" s="1"/>
  <c r="G64" i="2"/>
  <c r="D9" i="1"/>
  <c r="G62" i="2"/>
  <c r="G61" i="2"/>
  <c r="C20" i="4" l="1"/>
  <c r="B20" i="4"/>
  <c r="E20" i="4"/>
  <c r="A21" i="1"/>
  <c r="G60" i="2"/>
  <c r="A22" i="1" l="1"/>
  <c r="A23" i="1"/>
  <c r="F35" i="2"/>
  <c r="A24" i="1" l="1"/>
  <c r="C21" i="4" s="1"/>
  <c r="B21" i="4" l="1"/>
  <c r="E21" i="4"/>
  <c r="D21" i="4"/>
  <c r="A25" i="1"/>
  <c r="A26" i="1" l="1"/>
  <c r="A27" i="1" s="1"/>
  <c r="C22" i="4" l="1"/>
  <c r="B22" i="4"/>
  <c r="D22" i="4"/>
  <c r="A28" i="1"/>
  <c r="A29" i="1" s="1"/>
  <c r="C23" i="4" s="1"/>
  <c r="D23" i="4" l="1"/>
  <c r="B23" i="4"/>
  <c r="A30" i="1"/>
  <c r="A31" i="1" l="1"/>
  <c r="A32" i="1" l="1"/>
  <c r="A33" i="1" l="1"/>
  <c r="A34" i="1" l="1"/>
  <c r="A35" i="1" l="1"/>
  <c r="A36" i="1" l="1"/>
  <c r="B24" i="4" s="1"/>
  <c r="A37" i="1" l="1"/>
  <c r="A38" i="1" l="1"/>
  <c r="A39" i="1" l="1"/>
  <c r="A40" i="1" l="1"/>
  <c r="A41" i="1" l="1"/>
  <c r="A42" i="1" l="1"/>
  <c r="A43" i="1" l="1"/>
  <c r="A44" i="1" l="1"/>
  <c r="A45" i="1" l="1"/>
  <c r="A46" i="1" l="1"/>
  <c r="A47" i="1" l="1"/>
  <c r="A48" i="1" l="1"/>
  <c r="B26" i="4" l="1"/>
  <c r="D26" i="4"/>
  <c r="C26" i="4"/>
  <c r="A49" i="1"/>
  <c r="C27" i="4" s="1"/>
  <c r="B27" i="4" l="1"/>
  <c r="D27" i="4"/>
  <c r="A50" i="1"/>
  <c r="A51" i="1" l="1"/>
  <c r="A52" i="1" l="1"/>
  <c r="D28" i="4" l="1"/>
  <c r="C28" i="4"/>
  <c r="A53" i="1"/>
  <c r="A54" i="1" l="1"/>
  <c r="A55" i="1" l="1"/>
  <c r="A56" i="1" l="1"/>
  <c r="A57" i="1" l="1"/>
  <c r="A58" i="1" l="1"/>
  <c r="A59" i="1" l="1"/>
  <c r="A60" i="1" l="1"/>
  <c r="A61" i="1" l="1"/>
  <c r="A62" i="1" l="1"/>
  <c r="A63" i="1" l="1"/>
  <c r="A64" i="1" l="1"/>
  <c r="A65" i="1" l="1"/>
  <c r="A66" i="1" l="1"/>
  <c r="A67" i="1" l="1"/>
  <c r="A68" i="1" l="1"/>
  <c r="A69" i="1" l="1"/>
  <c r="D24" i="4" l="1"/>
  <c r="C24" i="4"/>
  <c r="C74" i="4"/>
  <c r="C25" i="4"/>
  <c r="B25" i="4"/>
  <c r="D25" i="4"/>
  <c r="C29" i="4"/>
  <c r="D29" i="4"/>
  <c r="D30" i="4"/>
  <c r="C30" i="4"/>
  <c r="C33" i="4"/>
  <c r="D31" i="4"/>
  <c r="C31" i="4"/>
  <c r="D32" i="4"/>
  <c r="C32" i="4"/>
  <c r="D33" i="4"/>
  <c r="C34" i="4"/>
  <c r="D36" i="4"/>
  <c r="D34" i="4"/>
  <c r="C35" i="4"/>
  <c r="D35" i="4"/>
  <c r="D38" i="4"/>
  <c r="C36" i="4"/>
  <c r="C37" i="4"/>
  <c r="D37" i="4"/>
  <c r="C38" i="4"/>
  <c r="D39" i="4"/>
  <c r="C39" i="4"/>
  <c r="D41" i="4"/>
  <c r="D40" i="4"/>
  <c r="C40" i="4"/>
  <c r="C41" i="4"/>
  <c r="D43" i="4"/>
  <c r="C42" i="4"/>
  <c r="D42" i="4"/>
  <c r="D45" i="4"/>
  <c r="C43" i="4"/>
  <c r="C44" i="4"/>
  <c r="D44" i="4"/>
  <c r="C45" i="4"/>
  <c r="D46" i="4"/>
  <c r="D47" i="4"/>
  <c r="C46" i="4"/>
  <c r="C47" i="4"/>
  <c r="D49" i="4"/>
  <c r="D48" i="4"/>
  <c r="C48" i="4"/>
  <c r="C49" i="4"/>
  <c r="C52" i="4"/>
  <c r="D50" i="4"/>
  <c r="C51" i="4"/>
  <c r="C50" i="4"/>
  <c r="D51" i="4"/>
  <c r="D52" i="4"/>
  <c r="D54" i="4"/>
  <c r="D53" i="4"/>
  <c r="C53" i="4"/>
  <c r="C54" i="4"/>
  <c r="C55" i="4"/>
  <c r="D55" i="4"/>
  <c r="D56" i="4"/>
  <c r="C56" i="4"/>
  <c r="D58" i="4"/>
  <c r="D57" i="4"/>
  <c r="C57" i="4"/>
  <c r="C58" i="4"/>
  <c r="C59" i="4"/>
  <c r="D59" i="4"/>
  <c r="C60" i="4"/>
  <c r="D60" i="4"/>
  <c r="C61" i="4"/>
  <c r="D61" i="4"/>
  <c r="D62" i="4"/>
  <c r="C62" i="4"/>
  <c r="D63" i="4"/>
  <c r="C63" i="4"/>
  <c r="D64" i="4"/>
  <c r="C64" i="4"/>
  <c r="D65" i="4"/>
  <c r="C65" i="4"/>
  <c r="C66" i="4"/>
  <c r="D66" i="4"/>
  <c r="D67" i="4"/>
  <c r="C67" i="4"/>
  <c r="C69" i="4"/>
  <c r="C68" i="4"/>
  <c r="D68"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<sst xmlns="http://schemas.openxmlformats.org/spreadsheetml/2006/main" count="475" uniqueCount="298">
  <si>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</si>
  <si>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</si>
  <si>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</si>
  <si>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</si>
  <si>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</si>
  <si>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</si>
  <si>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</si>
  <si>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</si>
  <si>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</si>
  <si>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</si>
  <si>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</si>
  <si>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</si>
  <si>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</si>
  <si>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</si>
  <si>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</si>
  <si>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</si>
  <si>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</si>
  <si>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</si>
  <si>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</si>
  <si>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</si>
  <si>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</si>
  <si>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</si>
  <si>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</si>
  <si>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</si>
  <si>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</si>
  <si>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</si>
  <si>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</si>
  <si>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</si>
  <si>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</si>
  <si>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</si>
  <si>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</si>
  <si>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</si>
  <si>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</si>
  <si>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</si>
  <si>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</si>
  <si>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</si>
  <si>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</si>
  <si>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</si>
  <si>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</si>
  <si>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</si>
  <si>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</si>
  <si>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</si>
  <si>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</si>
  <si>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</si>
  <si>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</si>
  <si>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</si>
  <si>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</si>
  <si>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</si>
  <si>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</si>
  <si>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</si>
  <si>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</si>
  <si>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</si>
  <si>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</si>
  <si>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</si>
  <si>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</si>
  <si>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</si>
  <si>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</si>
  <si>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</si>
  <si>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</si>
  <si>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</si>
  <si>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</si>
  <si>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</si>
  <si>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</si>
  <si>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</si>
  <si>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</si>
  <si>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</si>
  <si>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</si>
  <si>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</si>
  <si>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</si>
  <si>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</si>
  <si>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</si>
  <si>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</si>
  <si>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</si>
  <si>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</si>
  <si>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</si>
  <si>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</si>
  <si>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</si>
  <si>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</si>
  <si>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</si>
  <si>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</si>
  <si>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</si>
  <si>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</si>
  <si>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</si>
  <si>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</si>
  <si>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</si>
  <si>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</si>
  <si>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</si>
  <si>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</si>
  <si>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</si>
  <si>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</si>
  <si>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</si>
  <si>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</si>
  <si>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</si>
  <si>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</si>
  <si>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</si>
  <si>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</si>
  <si>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</si>
  <si>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</si>
  <si>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</si>
  <si>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</si>
  <si>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</si>
  <si>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</si>
  <si>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</si>
  <si>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</si>
  <si>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</si>
  <si>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</si>
  <si>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</si>
  <si>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</si>
  <si>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</si>
  <si>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</si>
  <si>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</si>
  <si>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</si>
  <si>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</si>
  <si>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</si>
  <si>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</si>
  <si>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</si>
  <si>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</si>
  <si>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</si>
  <si>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</si>
  <si>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</si>
  <si>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</si>
  <si>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</si>
  <si>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</si>
  <si>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</si>
  <si>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</si>
  <si>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</si>
  <si>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</si>
  <si>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</si>
  <si>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</si>
  <si>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</si>
  <si>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</si>
  <si>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</si>
  <si>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</si>
  <si>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</si>
  <si>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</si>
  <si>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</si>
  <si>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</si>
  <si>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</si>
  <si>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</si>
  <si>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</si>
  <si>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</si>
  <si>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</si>
  <si>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</si>
  <si>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</si>
  <si>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</si>
  <si>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</si>
  <si>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</si>
  <si>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</si>
  <si>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</si>
  <si>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</si>
  <si>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</si>
  <si>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</si>
  <si>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</si>
  <si>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</si>
  <si>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</si>
  <si>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</si>
  <si>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</si>
  <si>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</si>
  <si>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</si>
  <si>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</si>
  <si>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</si>
  <si>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</si>
  <si>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</si>
  <si>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</si>
  <si>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</si>
  <si>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</si>
  <si>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</si>
  <si>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</si>
  <si>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</si>
  <si>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</si>
  <si>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</si>
  <si>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</si>
  <si>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</si>
  <si>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</si>
  <si>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</si>
  <si>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</si>
  <si>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</si>
  <si>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</si>
  <si>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</si>
  <si>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</si>
  <si>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</si>
  <si>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</si>
  <si>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</si>
  <si>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</si>
  <si>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</si>
  <si>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</si>
  <si>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</si>
  <si>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</si>
  <si>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</si>
  <si>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</si>
  <si>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</si>
  <si>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</si>
  <si>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</si>
  <si>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</si>
  <si>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</si>
  <si>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</si>
  <si>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</si>
  <si>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</si>
  <si>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</si>
  <si>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</si>
  <si>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</si>
  <si>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</si>
  <si>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</si>
  <si>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</si>
  <si>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</si>
  <si>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</si>
  <si>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</si>
  <si>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</si>
  <si>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</si>
  <si>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</si>
  <si>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</si>
  <si>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</si>
  <si>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</si>
  <si>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</si>
  <si>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</si>
  <si>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</si>
  <si>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</si>
  <si>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</si>
  <si>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</si>
  <si>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TOLEDO</t>
  </si>
  <si>
    <t>INSTITUCION EDUCATIVA COLEGIO GIBRALTAR</t>
  </si>
  <si>
    <t>ALFREDO OCHOA BASTIDAS</t>
  </si>
  <si>
    <t>Se lleva los registros contables.</t>
  </si>
  <si>
    <t>se realizan todos los años los ajustes al PMI</t>
  </si>
  <si>
    <t>Todas las gestiones toman parte activa</t>
  </si>
  <si>
    <t>se sigue lo estipulado e la ley SECOP</t>
  </si>
  <si>
    <t>Las acciones se planean de acuerdo a las necesidades</t>
  </si>
  <si>
    <t>se atienden casos puntuales.</t>
  </si>
  <si>
    <t>Esta en actualizacion la informacion.</t>
  </si>
  <si>
    <t>Se realiza atraves de grupos de whatsap</t>
  </si>
  <si>
    <t>todas las gestiones participan</t>
  </si>
  <si>
    <t>Se sigue un protocolo</t>
  </si>
  <si>
    <t>no se hacen capacitaciones</t>
  </si>
  <si>
    <t>solo grupos de whatsap</t>
  </si>
  <si>
    <t>Humanos y tecnologicos</t>
  </si>
  <si>
    <t>Rector y docentes.</t>
  </si>
  <si>
    <t>administrativos y docentes</t>
  </si>
  <si>
    <t>Publicar con 30 dias de anticipacion el cronogramade rendicion de cuentas.</t>
  </si>
  <si>
    <t>Elaborar y publicar el cronograma de rendicion de cuentas</t>
  </si>
  <si>
    <t>Divulgar por diferentes redes sociales y canales de comunicación  el cronograma de rendicion decuentas.</t>
  </si>
  <si>
    <t>Utilizar como minimo tres canales de comnicacion diferentes para publicar el cronograma de rendicion de cuentas.</t>
  </si>
  <si>
    <t>Crear grupos de re des sociales y plegables para divulgar el cronograma de rendicion de cuentas.</t>
  </si>
  <si>
    <t>La comunicación es esporadica</t>
  </si>
  <si>
    <t>Indagar en la comunidad educativa   y grupos de interes mediante una encuesta, sobre que temas tienen inquietudes 15 dias antes de  la rendicion de cuentas.</t>
  </si>
  <si>
    <t>Estabecer una encuesta en linea para conocer y priorizar los temas de interes de la comunidad educativa 15 dia antes de la rendicion de cuentas.</t>
  </si>
  <si>
    <t>Lograr que un 50% de los representantes y grupos de interes de la comunidad educativa se interese por por participar en la rendicion de cuentas manifestando sus temas de interes.</t>
  </si>
  <si>
    <t>Emplear 3 canales de comunicaciòn desde diferentes medios de comunicación el cronograma establecido para la rendicion de cuentas.Una vez realizada la rendiciòn de cuentas.</t>
  </si>
  <si>
    <t>Publicar e informar al 90% de la comunidad educativa y grupos de interes sobre el cronograma de rendicion de cuentas.</t>
  </si>
  <si>
    <t>Brindar informacion por medio de redes sociales, carteles, emisora, el cronograma e informe de la rendicion de cuentas.</t>
  </si>
  <si>
    <t>Humanos Tecnologicos, economicos</t>
  </si>
  <si>
    <t>Administrativos y docentes</t>
  </si>
  <si>
    <t>Realizar la  invitacion a la rendicion de cuentas.A traves de minimo tres medios de difusìon.</t>
  </si>
  <si>
    <t>Establecer un modelo de invitacion para la rendicion de cuentas.</t>
  </si>
  <si>
    <t>Publicar por los medios seleccionados de difusiòn la invitaciòn.</t>
  </si>
  <si>
    <t>Publicar en el tiempo establecido el cronograma de rendicion de cuentas.Verificando que el 90% de la comunidad educativa recibio la informaciòn.</t>
  </si>
  <si>
    <t>Humanos ,tecnologicos,redes sociales.</t>
  </si>
  <si>
    <t>Utilizar medios alternativos como facebook live, you tube,el dia programado para la rendicion de cuentas.</t>
  </si>
  <si>
    <t>Transmitir la rendicion de cuentas a traves de un facebook live o you tobe.</t>
  </si>
  <si>
    <t>cia</t>
  </si>
  <si>
    <t>Transmitir la rendicion de cuentas a traves de un facebook live o you tobe.Adecuar los espacios para la transmisiòn de la audiencia.</t>
  </si>
  <si>
    <t>Humanos,Tecnologicos,redes sociales</t>
  </si>
  <si>
    <t>Dar respuesta dentro del tiempo establecido al 100% de las preguntas establecidas.</t>
  </si>
  <si>
    <t>Publicar por los mdios seleccionados para brindar informacion al respecto</t>
  </si>
  <si>
    <t>Dar respuesta escrita por medio de la pagina web,correo electronico y redes sociales.</t>
  </si>
  <si>
    <t>Humano,tecnologicas,redes sociales</t>
  </si>
  <si>
    <t>Crear dos espacios que permitan realizar un diagnostico por gestiones de las actividades que se realizan en la institución.</t>
  </si>
  <si>
    <t>Priorizar items con menor valoración - Proponer acciones para mejorar.</t>
  </si>
  <si>
    <t>Realizar un informe con conclusiones de la priorización de los items abordados y acciones de mejoramiento.</t>
  </si>
  <si>
    <t>Humanos y tecnologicos.</t>
  </si>
  <si>
    <t>Docentes y Administrativos.</t>
  </si>
  <si>
    <t>Diseñar 3 formatos digitales (invitación, propuestas y evaluación) y un cronograma donde se establezcan fechas para la rendición de cuentas con 15 días de anticipación del evento.</t>
  </si>
  <si>
    <t>Cronograma elaborado y 3 formatos (invitación, propuestas y evaluación).</t>
  </si>
  <si>
    <t>Recolección y análisis de la información de los miembros de la comunidad educativa respecto a las actividades que se realizan y los servicios que se prestan dentro de la institución a través de los formatos proporcionados.</t>
  </si>
  <si>
    <t>Humanos y tecnológicos, papelería.</t>
  </si>
  <si>
    <t>Gestión Directiva.</t>
  </si>
  <si>
    <t>Establecer un medio de revisión que permita realizar el seguimiento y verificación al cumplimiento de las actividades planteas en la rendición de cuentas para el primer semetre del año</t>
  </si>
  <si>
    <t>Formato de excel de seguimiento</t>
  </si>
  <si>
    <t>Consolidar la información para compartirla a través de los medios creados</t>
  </si>
  <si>
    <t>Medios digitales y humano</t>
  </si>
  <si>
    <t xml:space="preserve">Implementar la metodologia a utilizar en el proceso de rendicion de cuentas para cada año, teniendo en cuenta los lineamientos, recomendaciones y directrices que imparte los órganos de control interno. </t>
  </si>
  <si>
    <t xml:space="preserve">Inicialmente indicar la convocatoria atraves de los grupos de estudiantes en las fechas estipuladas. Presentar el informe a los órganos de control en las fechas establecidas. </t>
  </si>
  <si>
    <t xml:space="preserve">Hacer el reporte del informe de rendición de cuentas  a los órganos de control, definir las actividades y los responsables para la realizacion de la dendición de cuentas. </t>
  </si>
  <si>
    <t xml:space="preserve">Recursos humanos y audiovisuales, papelerias etc. </t>
  </si>
  <si>
    <t>Rector y todas las áreas de gestión.</t>
  </si>
  <si>
    <t>Realizar la audiencia de rendición de cuentas  dentro del marco normativo al finalizar el mes de febrero</t>
  </si>
  <si>
    <t xml:space="preserve">Presentar los informes a los entes del control 15 diás despues de realizar la audiencia. </t>
  </si>
  <si>
    <t xml:space="preserve">Dar a conocer  los mecanismos de participación a la comunidad educativa, implementando herramientas de formulacion de preguntas como formato escrito, apuntes, evidencias y presentar en las fechas limites el informe a los entes de control. </t>
  </si>
  <si>
    <t xml:space="preserve">Elaborar el plan de acción para la rendición de cuentas del año 2023. </t>
  </si>
  <si>
    <t>Aplicar las directrices dadas por los órganos de control y definir las actividades a realizar en la rendición de cuentas 2023</t>
  </si>
  <si>
    <t>Organizar y ejecutar el plan de acción creado para la rendición de cuentas.</t>
  </si>
  <si>
    <t xml:space="preserve"> Establecer un mecanismo de  mejora para la rendición de cuentas 2023.</t>
  </si>
  <si>
    <t xml:space="preserve">Dar a conocer los mecanismos de mejora dando participación a traves de la red social facebook live en la audiencia 2023.  </t>
  </si>
  <si>
    <t xml:space="preserve">Establecer y dar cumplimiento al mecanismos diseñado (facebook live) para la rendición de cuentas, teniendo en cuenta las directrices de la SED para cada anualidad. </t>
  </si>
  <si>
    <t xml:space="preserve">Recursos humanos,  red social, audiovisuales, papelerias etc. </t>
  </si>
  <si>
    <t>Evaluar y documentar las actividades representativas de la rendición de cuentas 2021.</t>
  </si>
  <si>
    <t xml:space="preserve">Documentar los aspectos positivos logrados en la audiencia de rendición de cuentas 2021. </t>
  </si>
  <si>
    <t xml:space="preserve">Evaluar y documentar los aspectos positivos como resultados de  la rendición de cuentas 2021. </t>
  </si>
  <si>
    <t xml:space="preserve">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</si>
</sst>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2325888"/>
        <c:axId val="4232742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57.639344262295083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2325888"/>
        <c:axId val="42327424"/>
      </c:scatterChart>
      <c:catAx>
        <c:axId val="42325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2327424"/>
        <c:crosses val="autoZero"/>
        <c:auto val="1"/>
        <c:lblAlgn val="ctr"/>
        <c:lblOffset val="100"/>
        <c:noMultiLvlLbl val="0"/>
      </c:catAx>
      <c:valAx>
        <c:axId val="42327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32588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03245312"/>
        <c:axId val="1032468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59.142857142857146</c:v>
                </c:pt>
                <c:pt idx="1">
                  <c:v>59.857142857142854</c:v>
                </c:pt>
                <c:pt idx="2">
                  <c:v>66.111111111111114</c:v>
                </c:pt>
                <c:pt idx="3">
                  <c:v>31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03245312"/>
        <c:axId val="103246848"/>
      </c:scatterChart>
      <c:catAx>
        <c:axId val="10324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3246848"/>
        <c:crosses val="autoZero"/>
        <c:auto val="1"/>
        <c:lblAlgn val="ctr"/>
        <c:lblOffset val="100"/>
        <c:noMultiLvlLbl val="0"/>
      </c:catAx>
      <c:valAx>
        <c:axId val="103246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3245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03281792"/>
        <c:axId val="10328332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43.333333333333336</c:v>
                </c:pt>
                <c:pt idx="2">
                  <c:v>65</c:v>
                </c:pt>
                <c:pt idx="3">
                  <c:v>61.666666666666664</c:v>
                </c:pt>
                <c:pt idx="4">
                  <c:v>55.714285714285715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03281792"/>
        <c:axId val="103283328"/>
      </c:scatterChart>
      <c:catAx>
        <c:axId val="10328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3283328"/>
        <c:crosses val="autoZero"/>
        <c:auto val="1"/>
        <c:lblAlgn val="ctr"/>
        <c:lblOffset val="100"/>
        <c:noMultiLvlLbl val="0"/>
      </c:catAx>
      <c:valAx>
        <c:axId val="103283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3281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03328768"/>
        <c:axId val="1033428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79.285714285714292</c:v>
                </c:pt>
                <c:pt idx="1">
                  <c:v>50</c:v>
                </c:pt>
                <c:pt idx="2">
                  <c:v>75</c:v>
                </c:pt>
                <c:pt idx="3">
                  <c:v>53.333333333333336</c:v>
                </c:pt>
                <c:pt idx="4" formatCode="0.00">
                  <c:v>48.833333333333336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03346176"/>
        <c:axId val="103344384"/>
      </c:scatterChart>
      <c:catAx>
        <c:axId val="10332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3342848"/>
        <c:crosses val="autoZero"/>
        <c:auto val="1"/>
        <c:lblAlgn val="ctr"/>
        <c:lblOffset val="100"/>
        <c:noMultiLvlLbl val="0"/>
      </c:catAx>
      <c:valAx>
        <c:axId val="103342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3328768"/>
        <c:crosses val="autoZero"/>
        <c:crossBetween val="between"/>
      </c:valAx>
      <c:valAx>
        <c:axId val="1033443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3346176"/>
        <c:crosses val="max"/>
        <c:crossBetween val="midCat"/>
      </c:valAx>
      <c:valAx>
        <c:axId val="103346176"/>
        <c:scaling>
          <c:orientation val="minMax"/>
        </c:scaling>
        <c:delete val="1"/>
        <c:axPos val="b"/>
        <c:numFmt formatCode="General" sourceLinked="1"/>
        <c:majorTickMark val="out"/>
        <c:minorTickMark val="none"/>
        <c:tickLblPos val="nextTo"/>
        <c:crossAx val="1033443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06137472"/>
        <c:axId val="1061390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66.111111111111114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06137472"/>
        <c:axId val="106139008"/>
      </c:scatterChart>
      <c:catAx>
        <c:axId val="10613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6139008"/>
        <c:crosses val="autoZero"/>
        <c:auto val="1"/>
        <c:lblAlgn val="ctr"/>
        <c:lblOffset val="100"/>
        <c:noMultiLvlLbl val="0"/>
      </c:catAx>
      <c:valAx>
        <c:axId val="106139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13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6538112"/>
        <c:axId val="10653964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31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6538112"/>
        <c:axId val="106539648"/>
      </c:scatterChart>
      <c:catAx>
        <c:axId val="10653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6539648"/>
        <c:crosses val="autoZero"/>
        <c:auto val="1"/>
        <c:lblAlgn val="ctr"/>
        <c:lblOffset val="100"/>
        <c:noMultiLvlLbl val="0"/>
      </c:catAx>
      <c:valAx>
        <c:axId val="10653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38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443" y="85725"/>
          <a:ext cx="77697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714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3829" y="104774"/>
          <a:ext cx="1162051" cy="772886"/>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8501" y="19050"/>
          <a:ext cx="1005241" cy="868136"/>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54929"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98528" y="156385"/>
          <a:ext cx="98787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19774"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8588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955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7" zoomScale="85" zoomScaleNormal="85" workbookViewId="0">
      <selection activeCell="D41" sqref="D41:M4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50" zoomScale="70" zoomScaleNormal="70" workbookViewId="0">
      <selection activeCell="J68" sqref="J68"/>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c r="I5" s="256" t="s">
        <v>88</v>
      </c>
      <c r="J5" s="256"/>
    </row>
    <row r="6" spans="1:10" s="8" customFormat="1" ht="30.75" customHeight="1" x14ac:dyDescent="0.25">
      <c r="A6" s="51"/>
      <c r="B6" s="225" t="s">
        <v>120</v>
      </c>
      <c r="C6" s="225"/>
      <c r="D6" s="225"/>
      <c r="E6" s="29">
        <v>254820000856</v>
      </c>
      <c r="F6" s="29"/>
      <c r="G6" s="74" t="s">
        <v>62</v>
      </c>
      <c r="H6" s="29" t="s">
        <v>220</v>
      </c>
      <c r="I6" s="224">
        <f>IF(SUM(I9:I69)=0,"",AVERAGE(I9:I69))</f>
        <v>57.639344262295083</v>
      </c>
      <c r="J6" s="224"/>
    </row>
    <row r="7" spans="1:10" s="8" customFormat="1" ht="17.25" customHeight="1" x14ac:dyDescent="0.25">
      <c r="A7" s="51"/>
      <c r="B7" s="225" t="s">
        <v>86</v>
      </c>
      <c r="C7" s="225"/>
      <c r="D7" s="225"/>
      <c r="E7" s="226" t="s">
        <v>221</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59.142857142857146</v>
      </c>
      <c r="E9" s="33" t="s">
        <v>6</v>
      </c>
      <c r="F9" s="70" t="s">
        <v>6</v>
      </c>
      <c r="G9" s="30">
        <f>IF(SUM(I9:I9)=0,"",AVERAGE(I9:I9))</f>
        <v>70</v>
      </c>
      <c r="H9" s="39" t="s">
        <v>92</v>
      </c>
      <c r="I9" s="31">
        <v>70</v>
      </c>
      <c r="J9" s="32"/>
    </row>
    <row r="10" spans="1:10" s="8" customFormat="1" ht="51" customHeight="1" x14ac:dyDescent="0.25">
      <c r="A10" s="66">
        <f>IF(I10&lt;61,MAX($A$8:A9)+1,"")</f>
        <v>1</v>
      </c>
      <c r="B10" s="258"/>
      <c r="C10" s="67" t="s">
        <v>4</v>
      </c>
      <c r="D10" s="230"/>
      <c r="E10" s="260" t="s">
        <v>43</v>
      </c>
      <c r="F10" s="71" t="s">
        <v>43</v>
      </c>
      <c r="G10" s="255">
        <f>IF(SUM(I10:I12)=0,"",AVERAGE(I10:I12))</f>
        <v>43.333333333333336</v>
      </c>
      <c r="H10" s="39" t="s">
        <v>89</v>
      </c>
      <c r="I10" s="31">
        <v>50</v>
      </c>
      <c r="J10" s="32"/>
    </row>
    <row r="11" spans="1:10" s="8" customFormat="1" ht="93" customHeight="1" x14ac:dyDescent="0.25">
      <c r="A11" s="66">
        <f>IF(I11&lt;61,MAX($A$8:A10)+1,"")</f>
        <v>2</v>
      </c>
      <c r="B11" s="258"/>
      <c r="C11" s="67" t="s">
        <v>4</v>
      </c>
      <c r="D11" s="230"/>
      <c r="E11" s="260"/>
      <c r="F11" s="71" t="s">
        <v>43</v>
      </c>
      <c r="G11" s="253"/>
      <c r="H11" s="39" t="s">
        <v>44</v>
      </c>
      <c r="I11" s="31">
        <v>50</v>
      </c>
      <c r="J11" s="32"/>
    </row>
    <row r="12" spans="1:10" s="8" customFormat="1" ht="32.25" customHeight="1" x14ac:dyDescent="0.25">
      <c r="A12" s="66">
        <f>IF(I12&lt;61,MAX($A$8:A11)+1,"")</f>
        <v>3</v>
      </c>
      <c r="B12" s="258"/>
      <c r="C12" s="67" t="s">
        <v>4</v>
      </c>
      <c r="D12" s="230"/>
      <c r="E12" s="260"/>
      <c r="F12" s="71" t="s">
        <v>43</v>
      </c>
      <c r="G12" s="254"/>
      <c r="H12" s="39" t="s">
        <v>90</v>
      </c>
      <c r="I12" s="31">
        <v>30</v>
      </c>
      <c r="J12" s="32"/>
    </row>
    <row r="13" spans="1:10" s="8" customFormat="1" ht="45" customHeight="1" x14ac:dyDescent="0.25">
      <c r="A13" s="66" t="str">
        <f>IF(I13&lt;61,MAX($A$8:A12)+1,"")</f>
        <v/>
      </c>
      <c r="B13" s="258"/>
      <c r="C13" s="67" t="s">
        <v>4</v>
      </c>
      <c r="D13" s="230"/>
      <c r="E13" s="260" t="s">
        <v>45</v>
      </c>
      <c r="F13" s="71" t="s">
        <v>45</v>
      </c>
      <c r="G13" s="255">
        <f>IF(SUM(I13:I14)=0,"",AVERAGE(I13:I14))</f>
        <v>65</v>
      </c>
      <c r="H13" s="39" t="s">
        <v>10</v>
      </c>
      <c r="I13" s="31">
        <v>70</v>
      </c>
      <c r="J13" s="32"/>
    </row>
    <row r="14" spans="1:10" s="8" customFormat="1" ht="30.75" customHeight="1" x14ac:dyDescent="0.25">
      <c r="A14" s="66">
        <f>IF(I14&lt;61,MAX($A$8:A13)+1,"")</f>
        <v>4</v>
      </c>
      <c r="B14" s="258"/>
      <c r="C14" s="67" t="s">
        <v>4</v>
      </c>
      <c r="D14" s="230"/>
      <c r="E14" s="260"/>
      <c r="F14" s="71" t="s">
        <v>45</v>
      </c>
      <c r="G14" s="254"/>
      <c r="H14" s="39" t="s">
        <v>93</v>
      </c>
      <c r="I14" s="31">
        <v>60</v>
      </c>
      <c r="J14" s="32"/>
    </row>
    <row r="15" spans="1:10" s="8" customFormat="1" ht="48" customHeight="1" x14ac:dyDescent="0.25">
      <c r="A15" s="66">
        <f>IF(I15&lt;61,MAX($A$8:A14)+1,"")</f>
        <v>5</v>
      </c>
      <c r="B15" s="258"/>
      <c r="C15" s="67" t="s">
        <v>4</v>
      </c>
      <c r="D15" s="230"/>
      <c r="E15" s="260" t="s">
        <v>46</v>
      </c>
      <c r="F15" s="71" t="s">
        <v>46</v>
      </c>
      <c r="G15" s="219">
        <f>IF(SUM(I15:I20)=0,"",AVERAGE(I15:I20))</f>
        <v>61.666666666666664</v>
      </c>
      <c r="H15" s="39" t="s">
        <v>47</v>
      </c>
      <c r="I15" s="31">
        <v>60</v>
      </c>
      <c r="J15" s="32"/>
    </row>
    <row r="16" spans="1:10" s="8" customFormat="1" ht="44.25" customHeight="1" x14ac:dyDescent="0.25">
      <c r="A16" s="66" t="str">
        <f>IF(I16&lt;61,MAX($A$8:A15)+1,"")</f>
        <v/>
      </c>
      <c r="B16" s="258"/>
      <c r="C16" s="67" t="s">
        <v>4</v>
      </c>
      <c r="D16" s="230"/>
      <c r="E16" s="260"/>
      <c r="F16" s="71" t="s">
        <v>46</v>
      </c>
      <c r="G16" s="253"/>
      <c r="H16" s="39" t="s">
        <v>7</v>
      </c>
      <c r="I16" s="31">
        <v>70</v>
      </c>
      <c r="J16" s="32"/>
    </row>
    <row r="17" spans="1:10" s="8" customFormat="1" ht="45" customHeight="1" x14ac:dyDescent="0.25">
      <c r="A17" s="66">
        <f>IF(I17&lt;61,MAX($A$8:A16)+1,"")</f>
        <v>6</v>
      </c>
      <c r="B17" s="258"/>
      <c r="C17" s="67" t="s">
        <v>4</v>
      </c>
      <c r="D17" s="230"/>
      <c r="E17" s="260"/>
      <c r="F17" s="71" t="s">
        <v>46</v>
      </c>
      <c r="G17" s="253"/>
      <c r="H17" s="40" t="s">
        <v>94</v>
      </c>
      <c r="I17" s="31">
        <v>50</v>
      </c>
      <c r="J17" s="32"/>
    </row>
    <row r="18" spans="1:10" s="8" customFormat="1" ht="60" customHeight="1" x14ac:dyDescent="0.25">
      <c r="A18" s="66">
        <f>IF(I18&lt;61,MAX($A$8:A17)+1,"")</f>
        <v>7</v>
      </c>
      <c r="B18" s="258"/>
      <c r="C18" s="67" t="s">
        <v>4</v>
      </c>
      <c r="D18" s="230"/>
      <c r="E18" s="260"/>
      <c r="F18" s="71" t="s">
        <v>46</v>
      </c>
      <c r="G18" s="253"/>
      <c r="H18" s="39" t="s">
        <v>91</v>
      </c>
      <c r="I18" s="31">
        <v>50</v>
      </c>
      <c r="J18" s="32"/>
    </row>
    <row r="19" spans="1:10" s="8" customFormat="1" ht="48" customHeight="1" x14ac:dyDescent="0.25">
      <c r="A19" s="66" t="str">
        <f>IF(I19&lt;61,MAX($A$8:A18)+1,"")</f>
        <v/>
      </c>
      <c r="B19" s="258"/>
      <c r="C19" s="67" t="s">
        <v>4</v>
      </c>
      <c r="D19" s="230"/>
      <c r="E19" s="260"/>
      <c r="F19" s="71" t="s">
        <v>46</v>
      </c>
      <c r="G19" s="253"/>
      <c r="H19" s="39" t="s">
        <v>95</v>
      </c>
      <c r="I19" s="31">
        <v>70</v>
      </c>
      <c r="J19" s="32"/>
    </row>
    <row r="20" spans="1:10" s="8" customFormat="1" ht="30" customHeight="1" x14ac:dyDescent="0.25">
      <c r="A20" s="66" t="str">
        <f>IF(I20&lt;61,MAX($A$8:A19)+1,"")</f>
        <v/>
      </c>
      <c r="B20" s="258"/>
      <c r="C20" s="67" t="s">
        <v>4</v>
      </c>
      <c r="D20" s="230"/>
      <c r="E20" s="260"/>
      <c r="F20" s="71" t="s">
        <v>46</v>
      </c>
      <c r="G20" s="254"/>
      <c r="H20" s="39" t="s">
        <v>11</v>
      </c>
      <c r="I20" s="31">
        <v>70</v>
      </c>
      <c r="J20" s="32"/>
    </row>
    <row r="21" spans="1:10" s="8" customFormat="1" ht="31.5" customHeight="1" x14ac:dyDescent="0.25">
      <c r="A21" s="66">
        <f>IF(I21&lt;61,MAX($A$8:A20)+1,"")</f>
        <v>8</v>
      </c>
      <c r="B21" s="258"/>
      <c r="C21" s="67" t="s">
        <v>4</v>
      </c>
      <c r="D21" s="230"/>
      <c r="E21" s="260" t="s">
        <v>48</v>
      </c>
      <c r="F21" s="71" t="s">
        <v>48</v>
      </c>
      <c r="G21" s="219">
        <f>IF(SUM(I21:I27)=0,"",AVERAGE(I21:I27))</f>
        <v>55.714285714285715</v>
      </c>
      <c r="H21" s="39" t="s">
        <v>12</v>
      </c>
      <c r="I21" s="31">
        <v>60</v>
      </c>
      <c r="J21" s="32"/>
    </row>
    <row r="22" spans="1:10" s="8" customFormat="1" ht="41.25" customHeight="1" x14ac:dyDescent="0.25">
      <c r="A22" s="66">
        <f>IF(I22&lt;61,MAX($A$8:A21)+1,"")</f>
        <v>9</v>
      </c>
      <c r="B22" s="258"/>
      <c r="C22" s="67" t="s">
        <v>4</v>
      </c>
      <c r="D22" s="230"/>
      <c r="E22" s="260"/>
      <c r="F22" s="71" t="s">
        <v>48</v>
      </c>
      <c r="G22" s="219"/>
      <c r="H22" s="39" t="s">
        <v>96</v>
      </c>
      <c r="I22" s="31">
        <v>60</v>
      </c>
      <c r="J22" s="32"/>
    </row>
    <row r="23" spans="1:10" s="8" customFormat="1" ht="59.25" customHeight="1" x14ac:dyDescent="0.25">
      <c r="A23" s="66">
        <f>IF(I23&lt;61,MAX($A$8:A22)+1,"")</f>
        <v>10</v>
      </c>
      <c r="B23" s="258"/>
      <c r="C23" s="67" t="s">
        <v>4</v>
      </c>
      <c r="D23" s="230"/>
      <c r="E23" s="260"/>
      <c r="F23" s="71" t="s">
        <v>48</v>
      </c>
      <c r="G23" s="219"/>
      <c r="H23" s="39" t="s">
        <v>14</v>
      </c>
      <c r="I23" s="31">
        <v>60</v>
      </c>
      <c r="J23" s="32"/>
    </row>
    <row r="24" spans="1:10" s="8" customFormat="1" ht="44.25" customHeight="1" x14ac:dyDescent="0.25">
      <c r="A24" s="66">
        <f>IF(I24&lt;61,MAX($A$8:A23)+1,"")</f>
        <v>11</v>
      </c>
      <c r="B24" s="258"/>
      <c r="C24" s="67" t="s">
        <v>4</v>
      </c>
      <c r="D24" s="230"/>
      <c r="E24" s="260"/>
      <c r="F24" s="71" t="s">
        <v>48</v>
      </c>
      <c r="G24" s="219"/>
      <c r="H24" s="39" t="s">
        <v>8</v>
      </c>
      <c r="I24" s="31">
        <v>50</v>
      </c>
      <c r="J24" s="32"/>
    </row>
    <row r="25" spans="1:10" s="8" customFormat="1" ht="33.75" customHeight="1" x14ac:dyDescent="0.25">
      <c r="A25" s="66" t="str">
        <f>IF(I25&lt;61,MAX($A$8:A24)+1,"")</f>
        <v/>
      </c>
      <c r="B25" s="258"/>
      <c r="C25" s="67" t="s">
        <v>4</v>
      </c>
      <c r="D25" s="230"/>
      <c r="E25" s="260"/>
      <c r="F25" s="71" t="s">
        <v>48</v>
      </c>
      <c r="G25" s="219"/>
      <c r="H25" s="39" t="s">
        <v>13</v>
      </c>
      <c r="I25" s="31">
        <v>70</v>
      </c>
      <c r="J25" s="32"/>
    </row>
    <row r="26" spans="1:10" s="8" customFormat="1" ht="35.25" customHeight="1" x14ac:dyDescent="0.25">
      <c r="A26" s="66">
        <f>IF(I26&lt;61,MAX($A$8:A25)+1,"")</f>
        <v>12</v>
      </c>
      <c r="B26" s="258"/>
      <c r="C26" s="67" t="s">
        <v>4</v>
      </c>
      <c r="D26" s="230"/>
      <c r="E26" s="260"/>
      <c r="F26" s="71" t="s">
        <v>48</v>
      </c>
      <c r="G26" s="219"/>
      <c r="H26" s="39" t="s">
        <v>49</v>
      </c>
      <c r="I26" s="31">
        <v>60</v>
      </c>
      <c r="J26" s="32"/>
    </row>
    <row r="27" spans="1:10" s="8" customFormat="1" ht="75" customHeight="1" x14ac:dyDescent="0.25">
      <c r="A27" s="66">
        <f>IF(I27&lt;61,MAX($A$8:A26)+1,"")</f>
        <v>13</v>
      </c>
      <c r="B27" s="259"/>
      <c r="C27" s="67" t="s">
        <v>4</v>
      </c>
      <c r="D27" s="231"/>
      <c r="E27" s="260"/>
      <c r="F27" s="71" t="s">
        <v>48</v>
      </c>
      <c r="G27" s="219"/>
      <c r="H27" s="39" t="s">
        <v>15</v>
      </c>
      <c r="I27" s="31">
        <v>30</v>
      </c>
      <c r="J27" s="32"/>
    </row>
    <row r="28" spans="1:10" s="8" customFormat="1" ht="31.5" customHeight="1" x14ac:dyDescent="0.25">
      <c r="A28" s="66" t="str">
        <f>IF(I28&lt;61,MAX($A$8:A27)+1,"")</f>
        <v/>
      </c>
      <c r="B28" s="242" t="s">
        <v>5</v>
      </c>
      <c r="C28" s="68" t="s">
        <v>5</v>
      </c>
      <c r="D28" s="235">
        <f>IF(SUM(I28:I54)=0,"",AVERAGE(I28:I55))</f>
        <v>59.857142857142854</v>
      </c>
      <c r="E28" s="238" t="s">
        <v>50</v>
      </c>
      <c r="F28" s="72" t="s">
        <v>50</v>
      </c>
      <c r="G28" s="219">
        <f>IF(SUM(I28:I34)=0,"",AVERAGE(I28:I34))</f>
        <v>79.285714285714292</v>
      </c>
      <c r="H28" s="39" t="s">
        <v>42</v>
      </c>
      <c r="I28" s="31">
        <v>80</v>
      </c>
      <c r="J28" s="32" t="s">
        <v>222</v>
      </c>
    </row>
    <row r="29" spans="1:10" s="8" customFormat="1" ht="33.75" customHeight="1" x14ac:dyDescent="0.25">
      <c r="A29" s="66">
        <f>IF(I29&lt;61,MAX($A$8:A28)+1,"")</f>
        <v>14</v>
      </c>
      <c r="B29" s="243"/>
      <c r="C29" s="68" t="s">
        <v>5</v>
      </c>
      <c r="D29" s="222"/>
      <c r="E29" s="239"/>
      <c r="F29" s="72" t="s">
        <v>50</v>
      </c>
      <c r="G29" s="219"/>
      <c r="H29" s="39" t="s">
        <v>16</v>
      </c>
      <c r="I29" s="31">
        <v>60</v>
      </c>
      <c r="J29" s="32"/>
    </row>
    <row r="30" spans="1:10" s="8" customFormat="1" ht="45.75" customHeight="1" x14ac:dyDescent="0.25">
      <c r="A30" s="66" t="str">
        <f>IF(I30&lt;61,MAX($A$8:A29)+1,"")</f>
        <v/>
      </c>
      <c r="B30" s="243"/>
      <c r="C30" s="68" t="s">
        <v>5</v>
      </c>
      <c r="D30" s="222"/>
      <c r="E30" s="239"/>
      <c r="F30" s="72" t="s">
        <v>50</v>
      </c>
      <c r="G30" s="219"/>
      <c r="H30" s="39" t="s">
        <v>97</v>
      </c>
      <c r="I30" s="31">
        <v>80</v>
      </c>
      <c r="J30" s="32" t="s">
        <v>223</v>
      </c>
    </row>
    <row r="31" spans="1:10" s="8" customFormat="1" ht="39" customHeight="1" x14ac:dyDescent="0.25">
      <c r="A31" s="66" t="str">
        <f>IF(I31&lt;61,MAX($A$8:A30)+1,"")</f>
        <v/>
      </c>
      <c r="B31" s="243"/>
      <c r="C31" s="68" t="s">
        <v>5</v>
      </c>
      <c r="D31" s="222"/>
      <c r="E31" s="239"/>
      <c r="F31" s="72" t="s">
        <v>50</v>
      </c>
      <c r="G31" s="219"/>
      <c r="H31" s="39" t="s">
        <v>17</v>
      </c>
      <c r="I31" s="31">
        <v>85</v>
      </c>
      <c r="J31" s="32" t="s">
        <v>224</v>
      </c>
    </row>
    <row r="32" spans="1:10" s="8" customFormat="1" ht="47.25" customHeight="1" x14ac:dyDescent="0.25">
      <c r="A32" s="66" t="str">
        <f>IF(I32&lt;61,MAX($A$8:A31)+1,"")</f>
        <v/>
      </c>
      <c r="B32" s="243"/>
      <c r="C32" s="68" t="s">
        <v>5</v>
      </c>
      <c r="D32" s="222"/>
      <c r="E32" s="239"/>
      <c r="F32" s="72" t="s">
        <v>50</v>
      </c>
      <c r="G32" s="219"/>
      <c r="H32" s="39" t="s">
        <v>18</v>
      </c>
      <c r="I32" s="31">
        <v>90</v>
      </c>
      <c r="J32" s="32" t="s">
        <v>225</v>
      </c>
    </row>
    <row r="33" spans="1:10" s="8" customFormat="1" ht="50.25" customHeight="1" x14ac:dyDescent="0.25">
      <c r="A33" s="66" t="str">
        <f>IF(I33&lt;61,MAX($A$8:A32)+1,"")</f>
        <v/>
      </c>
      <c r="B33" s="243"/>
      <c r="C33" s="68" t="s">
        <v>5</v>
      </c>
      <c r="D33" s="222"/>
      <c r="E33" s="239"/>
      <c r="F33" s="72" t="s">
        <v>50</v>
      </c>
      <c r="G33" s="219"/>
      <c r="H33" s="39" t="s">
        <v>52</v>
      </c>
      <c r="I33" s="31">
        <v>90</v>
      </c>
      <c r="J33" s="32" t="s">
        <v>226</v>
      </c>
    </row>
    <row r="34" spans="1:10" s="8" customFormat="1" ht="45" customHeight="1" x14ac:dyDescent="0.25">
      <c r="A34" s="66" t="str">
        <f>IF(I34&lt;61,MAX($A$8:A33)+1,"")</f>
        <v/>
      </c>
      <c r="B34" s="243"/>
      <c r="C34" s="68" t="s">
        <v>5</v>
      </c>
      <c r="D34" s="222"/>
      <c r="E34" s="240"/>
      <c r="F34" s="72" t="s">
        <v>50</v>
      </c>
      <c r="G34" s="219"/>
      <c r="H34" s="39" t="s">
        <v>19</v>
      </c>
      <c r="I34" s="31">
        <v>70</v>
      </c>
      <c r="J34" s="32" t="s">
        <v>227</v>
      </c>
    </row>
    <row r="35" spans="1:10" s="8" customFormat="1" ht="25.5" customHeight="1" x14ac:dyDescent="0.25">
      <c r="A35" s="66" t="str">
        <f>IF(I35&lt;61,MAX($A$8:A34)+1,"")</f>
        <v/>
      </c>
      <c r="B35" s="243"/>
      <c r="C35" s="68" t="s">
        <v>5</v>
      </c>
      <c r="D35" s="222"/>
      <c r="E35" s="238" t="s">
        <v>51</v>
      </c>
      <c r="F35" s="72" t="s">
        <v>51</v>
      </c>
      <c r="G35" s="219">
        <f>IF(SUM(I35,I37)=0,"",AVERAGE(I35:I37))</f>
        <v>50</v>
      </c>
      <c r="H35" s="39" t="s">
        <v>20</v>
      </c>
      <c r="I35" s="31">
        <v>70</v>
      </c>
      <c r="J35" s="32" t="s">
        <v>228</v>
      </c>
    </row>
    <row r="36" spans="1:10" s="8" customFormat="1" ht="46.5" customHeight="1" x14ac:dyDescent="0.25">
      <c r="A36" s="66">
        <f>IF(I36&lt;61,MAX($A$8:A35)+1,"")</f>
        <v>15</v>
      </c>
      <c r="B36" s="243"/>
      <c r="C36" s="68" t="s">
        <v>5</v>
      </c>
      <c r="D36" s="222"/>
      <c r="E36" s="239"/>
      <c r="F36" s="72" t="s">
        <v>51</v>
      </c>
      <c r="G36" s="219"/>
      <c r="H36" s="39" t="s">
        <v>53</v>
      </c>
      <c r="I36" s="31">
        <v>60</v>
      </c>
      <c r="J36" s="32" t="s">
        <v>242</v>
      </c>
    </row>
    <row r="37" spans="1:10" s="8" customFormat="1" ht="40.5" customHeight="1" x14ac:dyDescent="0.25">
      <c r="A37" s="66">
        <f>IF(I37&lt;61,MAX($A$8:A36)+1,"")</f>
        <v>16</v>
      </c>
      <c r="B37" s="243"/>
      <c r="C37" s="68" t="s">
        <v>5</v>
      </c>
      <c r="D37" s="222"/>
      <c r="E37" s="240"/>
      <c r="F37" s="72" t="s">
        <v>51</v>
      </c>
      <c r="G37" s="219"/>
      <c r="H37" s="39" t="s">
        <v>98</v>
      </c>
      <c r="I37" s="31">
        <v>20</v>
      </c>
      <c r="J37" s="32" t="s">
        <v>229</v>
      </c>
    </row>
    <row r="38" spans="1:10" s="8" customFormat="1" ht="37.5" customHeight="1" x14ac:dyDescent="0.25">
      <c r="A38" s="66" t="str">
        <f>IF(I38&lt;61,MAX($A$8:A37)+1,"")</f>
        <v/>
      </c>
      <c r="B38" s="243"/>
      <c r="C38" s="68" t="s">
        <v>5</v>
      </c>
      <c r="D38" s="222"/>
      <c r="E38" s="238" t="s">
        <v>54</v>
      </c>
      <c r="F38" s="72" t="s">
        <v>54</v>
      </c>
      <c r="G38" s="219">
        <f>IF(SUM(I38:I40)=0,"",AVERAGE(I38:I40))</f>
        <v>75</v>
      </c>
      <c r="H38" s="39" t="s">
        <v>21</v>
      </c>
      <c r="I38" s="31">
        <v>85</v>
      </c>
      <c r="J38" s="32" t="s">
        <v>230</v>
      </c>
    </row>
    <row r="39" spans="1:10" s="8" customFormat="1" ht="36" customHeight="1" x14ac:dyDescent="0.25">
      <c r="A39" s="66">
        <f>IF(I39&lt;61,MAX($A$8:A38)+1,"")</f>
        <v>17</v>
      </c>
      <c r="B39" s="243"/>
      <c r="C39" s="68" t="s">
        <v>5</v>
      </c>
      <c r="D39" s="222"/>
      <c r="E39" s="239"/>
      <c r="F39" s="72" t="s">
        <v>54</v>
      </c>
      <c r="G39" s="219"/>
      <c r="H39" s="39" t="s">
        <v>9</v>
      </c>
      <c r="I39" s="31">
        <v>60</v>
      </c>
      <c r="J39" s="32"/>
    </row>
    <row r="40" spans="1:10" s="8" customFormat="1" ht="51" customHeight="1" x14ac:dyDescent="0.25">
      <c r="A40" s="66" t="str">
        <f>IF(I40&lt;61,MAX($A$8:A39)+1,"")</f>
        <v/>
      </c>
      <c r="B40" s="243"/>
      <c r="C40" s="68" t="s">
        <v>5</v>
      </c>
      <c r="D40" s="222"/>
      <c r="E40" s="240"/>
      <c r="F40" s="72" t="s">
        <v>54</v>
      </c>
      <c r="G40" s="219"/>
      <c r="H40" s="39" t="s">
        <v>22</v>
      </c>
      <c r="I40" s="31">
        <v>80</v>
      </c>
      <c r="J40" s="32" t="s">
        <v>231</v>
      </c>
    </row>
    <row r="41" spans="1:10" s="8" customFormat="1" ht="57.75" customHeight="1" x14ac:dyDescent="0.25">
      <c r="A41" s="66">
        <f>IF(I41&lt;61,MAX($A$8:A40)+1,"")</f>
        <v>18</v>
      </c>
      <c r="B41" s="243"/>
      <c r="C41" s="68" t="s">
        <v>5</v>
      </c>
      <c r="D41" s="222"/>
      <c r="E41" s="238" t="s">
        <v>55</v>
      </c>
      <c r="F41" s="72" t="s">
        <v>55</v>
      </c>
      <c r="G41" s="219">
        <f>IF(SUM(I41:I43)=0,"",AVERAGE(I41:I43))</f>
        <v>53.333333333333336</v>
      </c>
      <c r="H41" s="39" t="s">
        <v>99</v>
      </c>
      <c r="I41" s="31">
        <v>50</v>
      </c>
      <c r="J41" s="32"/>
    </row>
    <row r="42" spans="1:10" s="8" customFormat="1" ht="48.75" customHeight="1" x14ac:dyDescent="0.25">
      <c r="A42" s="66">
        <f>IF(I42&lt;61,MAX($A$8:A41)+1,"")</f>
        <v>19</v>
      </c>
      <c r="B42" s="243"/>
      <c r="C42" s="68" t="s">
        <v>5</v>
      </c>
      <c r="D42" s="222"/>
      <c r="E42" s="239"/>
      <c r="F42" s="72" t="s">
        <v>55</v>
      </c>
      <c r="G42" s="219"/>
      <c r="H42" s="39" t="s">
        <v>23</v>
      </c>
      <c r="I42" s="31">
        <v>50</v>
      </c>
      <c r="J42" s="32" t="s">
        <v>232</v>
      </c>
    </row>
    <row r="43" spans="1:10" s="8" customFormat="1" ht="50.25" customHeight="1" x14ac:dyDescent="0.25">
      <c r="A43" s="66">
        <f>IF(I43&lt;61,MAX($A$8:A42)+1,"")</f>
        <v>20</v>
      </c>
      <c r="B43" s="243"/>
      <c r="C43" s="68" t="s">
        <v>5</v>
      </c>
      <c r="D43" s="222"/>
      <c r="E43" s="240"/>
      <c r="F43" s="72" t="s">
        <v>55</v>
      </c>
      <c r="G43" s="219"/>
      <c r="H43" s="39" t="s">
        <v>24</v>
      </c>
      <c r="I43" s="31">
        <v>60</v>
      </c>
      <c r="J43" s="32" t="s">
        <v>233</v>
      </c>
    </row>
    <row r="44" spans="1:10" s="8" customFormat="1" ht="30.75" customHeight="1" x14ac:dyDescent="0.25">
      <c r="A44" s="66">
        <f>IF(I44&lt;61,MAX($A$8:A43)+1,"")</f>
        <v>21</v>
      </c>
      <c r="B44" s="243"/>
      <c r="C44" s="68" t="s">
        <v>5</v>
      </c>
      <c r="D44" s="222"/>
      <c r="E44" s="232" t="s">
        <v>56</v>
      </c>
      <c r="F44" s="73" t="s">
        <v>56</v>
      </c>
      <c r="G44" s="219">
        <f>IF(SUM(I44:I54)=0,"",AVERAGE(I44:I55))</f>
        <v>48.833333333333336</v>
      </c>
      <c r="H44" s="39" t="s">
        <v>100</v>
      </c>
      <c r="I44" s="31">
        <v>10</v>
      </c>
      <c r="J44" s="34"/>
    </row>
    <row r="45" spans="1:10" s="8" customFormat="1" ht="60.75" customHeight="1" x14ac:dyDescent="0.25">
      <c r="A45" s="66">
        <f>IF(I45&lt;61,MAX($A$8:A44)+1,"")</f>
        <v>22</v>
      </c>
      <c r="B45" s="243"/>
      <c r="C45" s="68" t="s">
        <v>5</v>
      </c>
      <c r="D45" s="222"/>
      <c r="E45" s="233"/>
      <c r="F45" s="73" t="s">
        <v>56</v>
      </c>
      <c r="G45" s="219"/>
      <c r="H45" s="39" t="s">
        <v>27</v>
      </c>
      <c r="I45" s="31">
        <v>10</v>
      </c>
      <c r="J45" s="34"/>
    </row>
    <row r="46" spans="1:10" s="8" customFormat="1" ht="47.25" customHeight="1" x14ac:dyDescent="0.25">
      <c r="A46" s="66">
        <f>IF(I46&lt;61,MAX($A$8:A45)+1,"")</f>
        <v>23</v>
      </c>
      <c r="B46" s="243"/>
      <c r="C46" s="68" t="s">
        <v>5</v>
      </c>
      <c r="D46" s="222"/>
      <c r="E46" s="233"/>
      <c r="F46" s="73" t="s">
        <v>56</v>
      </c>
      <c r="G46" s="219"/>
      <c r="H46" s="39" t="s">
        <v>25</v>
      </c>
      <c r="I46" s="31">
        <v>20</v>
      </c>
      <c r="J46" s="34"/>
    </row>
    <row r="47" spans="1:10" s="8" customFormat="1" ht="57.75" customHeight="1" x14ac:dyDescent="0.25">
      <c r="A47" s="66">
        <f>IF(I47&lt;61,MAX($A$8:A46)+1,"")</f>
        <v>24</v>
      </c>
      <c r="B47" s="243"/>
      <c r="C47" s="68" t="s">
        <v>5</v>
      </c>
      <c r="D47" s="222"/>
      <c r="E47" s="233"/>
      <c r="F47" s="73" t="s">
        <v>56</v>
      </c>
      <c r="G47" s="219"/>
      <c r="H47" s="39" t="s">
        <v>28</v>
      </c>
      <c r="I47" s="31">
        <v>60</v>
      </c>
      <c r="J47" s="34"/>
    </row>
    <row r="48" spans="1:10" s="8" customFormat="1" ht="45.75" customHeight="1" x14ac:dyDescent="0.25">
      <c r="A48" s="66">
        <f>IF(I48&lt;61,MAX($A$8:A47)+1,"")</f>
        <v>25</v>
      </c>
      <c r="B48" s="243"/>
      <c r="C48" s="68" t="s">
        <v>5</v>
      </c>
      <c r="D48" s="222"/>
      <c r="E48" s="233"/>
      <c r="F48" s="73" t="s">
        <v>56</v>
      </c>
      <c r="G48" s="219"/>
      <c r="H48" s="39" t="s">
        <v>101</v>
      </c>
      <c r="I48" s="31">
        <v>30</v>
      </c>
      <c r="J48" s="34"/>
    </row>
    <row r="49" spans="1:10" s="8" customFormat="1" ht="34.5" customHeight="1" x14ac:dyDescent="0.25">
      <c r="A49" s="66" t="str">
        <f>IF(I49&lt;61,MAX($A$8:A48)+1,"")</f>
        <v/>
      </c>
      <c r="B49" s="243"/>
      <c r="C49" s="68" t="s">
        <v>5</v>
      </c>
      <c r="D49" s="222"/>
      <c r="E49" s="233"/>
      <c r="F49" s="73" t="s">
        <v>56</v>
      </c>
      <c r="G49" s="219"/>
      <c r="H49" s="39" t="s">
        <v>102</v>
      </c>
      <c r="I49" s="31">
        <v>78</v>
      </c>
      <c r="J49" s="34"/>
    </row>
    <row r="50" spans="1:10" s="8" customFormat="1" ht="36" customHeight="1" x14ac:dyDescent="0.25">
      <c r="A50" s="66" t="str">
        <f>IF(I50&lt;61,MAX($A$8:A49)+1,"")</f>
        <v/>
      </c>
      <c r="B50" s="243"/>
      <c r="C50" s="68" t="s">
        <v>5</v>
      </c>
      <c r="D50" s="222"/>
      <c r="E50" s="233"/>
      <c r="F50" s="73" t="s">
        <v>56</v>
      </c>
      <c r="G50" s="219"/>
      <c r="H50" s="39" t="s">
        <v>32</v>
      </c>
      <c r="I50" s="31">
        <v>78</v>
      </c>
      <c r="J50" s="34"/>
    </row>
    <row r="51" spans="1:10" s="8" customFormat="1" ht="55.5" customHeight="1" x14ac:dyDescent="0.25">
      <c r="A51" s="66">
        <f>IF(I51&lt;61,MAX($A$8:A50)+1,"")</f>
        <v>26</v>
      </c>
      <c r="B51" s="243"/>
      <c r="C51" s="68" t="s">
        <v>5</v>
      </c>
      <c r="D51" s="222"/>
      <c r="E51" s="233"/>
      <c r="F51" s="73" t="s">
        <v>56</v>
      </c>
      <c r="G51" s="219"/>
      <c r="H51" s="39" t="s">
        <v>29</v>
      </c>
      <c r="I51" s="31">
        <v>50</v>
      </c>
      <c r="J51" s="34"/>
    </row>
    <row r="52" spans="1:10" s="8" customFormat="1" ht="21" customHeight="1" x14ac:dyDescent="0.25">
      <c r="A52" s="66" t="str">
        <f>IF(I52&lt;61,MAX($A$8:A51)+1,"")</f>
        <v/>
      </c>
      <c r="B52" s="243"/>
      <c r="C52" s="68" t="s">
        <v>5</v>
      </c>
      <c r="D52" s="222"/>
      <c r="E52" s="233"/>
      <c r="F52" s="73" t="s">
        <v>56</v>
      </c>
      <c r="G52" s="219"/>
      <c r="H52" s="39" t="s">
        <v>31</v>
      </c>
      <c r="I52" s="31">
        <v>100</v>
      </c>
      <c r="J52" s="34"/>
    </row>
    <row r="53" spans="1:10" s="8" customFormat="1" ht="31.5" customHeight="1" x14ac:dyDescent="0.25">
      <c r="A53" s="66" t="str">
        <f>IF(I53&lt;61,MAX($A$8:A52)+1,"")</f>
        <v/>
      </c>
      <c r="B53" s="243"/>
      <c r="C53" s="68" t="s">
        <v>5</v>
      </c>
      <c r="D53" s="222"/>
      <c r="E53" s="233"/>
      <c r="F53" s="73" t="s">
        <v>56</v>
      </c>
      <c r="G53" s="219"/>
      <c r="H53" s="39" t="s">
        <v>103</v>
      </c>
      <c r="I53" s="31">
        <v>70</v>
      </c>
      <c r="J53" s="34"/>
    </row>
    <row r="54" spans="1:10" s="8" customFormat="1" ht="28.5" customHeight="1" x14ac:dyDescent="0.25">
      <c r="A54" s="66" t="str">
        <f>IF(I54&lt;61,MAX($A$8:A53)+1,"")</f>
        <v/>
      </c>
      <c r="B54" s="243"/>
      <c r="C54" s="68" t="s">
        <v>5</v>
      </c>
      <c r="D54" s="222"/>
      <c r="E54" s="233"/>
      <c r="F54" s="73" t="s">
        <v>56</v>
      </c>
      <c r="G54" s="219"/>
      <c r="H54" s="39" t="s">
        <v>30</v>
      </c>
      <c r="I54" s="31">
        <v>70</v>
      </c>
      <c r="J54" s="34"/>
    </row>
    <row r="55" spans="1:10" s="8" customFormat="1" ht="58.5" customHeight="1" x14ac:dyDescent="0.25">
      <c r="A55" s="66">
        <f>IF(I55&lt;61,MAX($A$8:A54)+1,"")</f>
        <v>27</v>
      </c>
      <c r="B55" s="244"/>
      <c r="C55" s="68" t="s">
        <v>5</v>
      </c>
      <c r="D55" s="236"/>
      <c r="E55" s="234"/>
      <c r="F55" s="73" t="s">
        <v>56</v>
      </c>
      <c r="G55" s="219"/>
      <c r="H55" s="39" t="s">
        <v>59</v>
      </c>
      <c r="I55" s="31">
        <v>10</v>
      </c>
      <c r="J55" s="34"/>
    </row>
    <row r="56" spans="1:10" s="8" customFormat="1" ht="23.25" customHeight="1" x14ac:dyDescent="0.25">
      <c r="A56" s="66" t="str">
        <f>IF(I56&lt;61,MAX($A$8:A55)+1,"")</f>
        <v/>
      </c>
      <c r="B56" s="216" t="s">
        <v>58</v>
      </c>
      <c r="C56" s="69" t="s">
        <v>58</v>
      </c>
      <c r="D56" s="237">
        <f>IF(SUM(I56:I61)=0,"",AVERAGE(I56:I64))</f>
        <v>66.111111111111114</v>
      </c>
      <c r="E56" s="238" t="s">
        <v>60</v>
      </c>
      <c r="F56" s="72" t="s">
        <v>60</v>
      </c>
      <c r="G56" s="219">
        <f>IF(SUM(I56:I61)=0,"",AVERAGE(I56:I64))</f>
        <v>66.111111111111114</v>
      </c>
      <c r="H56" s="39" t="s">
        <v>41</v>
      </c>
      <c r="I56" s="31">
        <v>65</v>
      </c>
      <c r="J56" s="32"/>
    </row>
    <row r="57" spans="1:10" s="8" customFormat="1" ht="34.5" customHeight="1" x14ac:dyDescent="0.25">
      <c r="A57" s="66" t="str">
        <f>IF(I57&lt;61,MAX($A$8:A56)+1,"")</f>
        <v/>
      </c>
      <c r="B57" s="217"/>
      <c r="C57" s="69" t="s">
        <v>58</v>
      </c>
      <c r="D57" s="230"/>
      <c r="E57" s="239"/>
      <c r="F57" s="72" t="s">
        <v>60</v>
      </c>
      <c r="G57" s="219"/>
      <c r="H57" s="39" t="s">
        <v>26</v>
      </c>
      <c r="I57" s="31">
        <v>70</v>
      </c>
      <c r="J57" s="32"/>
    </row>
    <row r="58" spans="1:10" s="8" customFormat="1" ht="141" customHeight="1" x14ac:dyDescent="0.25">
      <c r="A58" s="66" t="str">
        <f>IF(I58&lt;61,MAX($A$8:A57)+1,"")</f>
        <v/>
      </c>
      <c r="B58" s="217"/>
      <c r="C58" s="69" t="s">
        <v>58</v>
      </c>
      <c r="D58" s="230"/>
      <c r="E58" s="239"/>
      <c r="F58" s="72" t="s">
        <v>60</v>
      </c>
      <c r="G58" s="219"/>
      <c r="H58" s="39" t="s">
        <v>104</v>
      </c>
      <c r="I58" s="31">
        <v>70</v>
      </c>
      <c r="J58" s="32"/>
    </row>
    <row r="59" spans="1:10" s="8" customFormat="1" ht="42" customHeight="1" x14ac:dyDescent="0.25">
      <c r="A59" s="66" t="str">
        <f>IF(I59&lt;61,MAX($A$8:A58)+1,"")</f>
        <v/>
      </c>
      <c r="B59" s="217"/>
      <c r="C59" s="69" t="s">
        <v>58</v>
      </c>
      <c r="D59" s="230"/>
      <c r="E59" s="239"/>
      <c r="F59" s="72" t="s">
        <v>60</v>
      </c>
      <c r="G59" s="219"/>
      <c r="H59" s="39" t="s">
        <v>33</v>
      </c>
      <c r="I59" s="31">
        <v>65</v>
      </c>
      <c r="J59" s="32"/>
    </row>
    <row r="60" spans="1:10" s="8" customFormat="1" ht="64.5" customHeight="1" x14ac:dyDescent="0.25">
      <c r="A60" s="66">
        <f>IF(I60&lt;61,MAX($A$8:A59)+1,"")</f>
        <v>28</v>
      </c>
      <c r="B60" s="217"/>
      <c r="C60" s="69" t="s">
        <v>58</v>
      </c>
      <c r="D60" s="230"/>
      <c r="E60" s="239"/>
      <c r="F60" s="72" t="s">
        <v>60</v>
      </c>
      <c r="G60" s="219"/>
      <c r="H60" s="39" t="s">
        <v>34</v>
      </c>
      <c r="I60" s="31">
        <v>40</v>
      </c>
      <c r="J60" s="32"/>
    </row>
    <row r="61" spans="1:10" s="8" customFormat="1" ht="40.5" customHeight="1" x14ac:dyDescent="0.25">
      <c r="A61" s="66" t="str">
        <f>IF(I61&lt;61,MAX($A$8:A60)+1,"")</f>
        <v/>
      </c>
      <c r="B61" s="217"/>
      <c r="C61" s="69" t="s">
        <v>58</v>
      </c>
      <c r="D61" s="230"/>
      <c r="E61" s="239"/>
      <c r="F61" s="72" t="s">
        <v>60</v>
      </c>
      <c r="G61" s="219"/>
      <c r="H61" s="39" t="s">
        <v>35</v>
      </c>
      <c r="I61" s="31">
        <v>65</v>
      </c>
      <c r="J61" s="32"/>
    </row>
    <row r="62" spans="1:10" s="8" customFormat="1" ht="53.25" customHeight="1" x14ac:dyDescent="0.25">
      <c r="A62" s="66" t="str">
        <f>IF(I62&lt;61,MAX($A$8:A61)+1,"")</f>
        <v/>
      </c>
      <c r="B62" s="217"/>
      <c r="C62" s="69" t="s">
        <v>58</v>
      </c>
      <c r="D62" s="230"/>
      <c r="E62" s="239"/>
      <c r="F62" s="72" t="s">
        <v>60</v>
      </c>
      <c r="G62" s="219"/>
      <c r="H62" s="40" t="s">
        <v>36</v>
      </c>
      <c r="I62" s="31">
        <v>70</v>
      </c>
      <c r="J62" s="32"/>
    </row>
    <row r="63" spans="1:10" s="8" customFormat="1" ht="40.5" customHeight="1" x14ac:dyDescent="0.25">
      <c r="A63" s="66" t="str">
        <f>IF(I63&lt;61,MAX($A$8:A62)+1,"")</f>
        <v/>
      </c>
      <c r="B63" s="217"/>
      <c r="C63" s="69" t="s">
        <v>58</v>
      </c>
      <c r="D63" s="230"/>
      <c r="E63" s="239"/>
      <c r="F63" s="72" t="s">
        <v>60</v>
      </c>
      <c r="G63" s="219"/>
      <c r="H63" s="39" t="s">
        <v>38</v>
      </c>
      <c r="I63" s="31">
        <v>75</v>
      </c>
      <c r="J63" s="32"/>
    </row>
    <row r="64" spans="1:10" s="8" customFormat="1" ht="40.5" customHeight="1" x14ac:dyDescent="0.25">
      <c r="A64" s="66" t="str">
        <f>IF(I64&lt;61,MAX($A$8:A63)+1,"")</f>
        <v/>
      </c>
      <c r="B64" s="218"/>
      <c r="C64" s="69" t="s">
        <v>58</v>
      </c>
      <c r="D64" s="231"/>
      <c r="E64" s="240"/>
      <c r="F64" s="72" t="s">
        <v>60</v>
      </c>
      <c r="G64" s="219"/>
      <c r="H64" s="39" t="s">
        <v>40</v>
      </c>
      <c r="I64" s="31">
        <v>75</v>
      </c>
      <c r="J64" s="32"/>
    </row>
    <row r="65" spans="1:10" s="8" customFormat="1" ht="54" customHeight="1" x14ac:dyDescent="0.25">
      <c r="A65" s="66">
        <f>IF(I65&lt;61,MAX($A$8:A64)+1,"")</f>
        <v>29</v>
      </c>
      <c r="B65" s="216" t="s">
        <v>57</v>
      </c>
      <c r="C65" s="69" t="s">
        <v>57</v>
      </c>
      <c r="D65" s="221">
        <f>IF(SUM(I65:I69)=0,"",AVERAGE(I65:I69))</f>
        <v>31</v>
      </c>
      <c r="E65" s="238" t="s">
        <v>76</v>
      </c>
      <c r="F65" s="72" t="s">
        <v>76</v>
      </c>
      <c r="G65" s="219">
        <f>IF(SUM(I65:I69)=0,"",AVERAGE(I65:I69))</f>
        <v>31</v>
      </c>
      <c r="H65" s="39" t="s">
        <v>37</v>
      </c>
      <c r="I65" s="31">
        <v>10</v>
      </c>
      <c r="J65" s="32"/>
    </row>
    <row r="66" spans="1:10" s="8" customFormat="1" ht="45" customHeight="1" x14ac:dyDescent="0.25">
      <c r="A66" s="66">
        <f>IF(I66&lt;61,MAX($A$8:A65)+1,"")</f>
        <v>30</v>
      </c>
      <c r="B66" s="217"/>
      <c r="C66" s="69" t="s">
        <v>57</v>
      </c>
      <c r="D66" s="222"/>
      <c r="E66" s="239"/>
      <c r="F66" s="72" t="s">
        <v>76</v>
      </c>
      <c r="G66" s="219"/>
      <c r="H66" s="40" t="s">
        <v>39</v>
      </c>
      <c r="I66" s="31">
        <v>55</v>
      </c>
      <c r="J66" s="32"/>
    </row>
    <row r="67" spans="1:10" s="8" customFormat="1" ht="41.25" customHeight="1" x14ac:dyDescent="0.25">
      <c r="A67" s="66">
        <f>IF(I67&lt;61,MAX($A$8:A66)+1,"")</f>
        <v>31</v>
      </c>
      <c r="B67" s="217"/>
      <c r="C67" s="69" t="s">
        <v>57</v>
      </c>
      <c r="D67" s="222"/>
      <c r="E67" s="239"/>
      <c r="F67" s="72" t="s">
        <v>76</v>
      </c>
      <c r="G67" s="219"/>
      <c r="H67" s="40" t="s">
        <v>79</v>
      </c>
      <c r="I67" s="31">
        <v>10</v>
      </c>
      <c r="J67" s="32"/>
    </row>
    <row r="68" spans="1:10" s="8" customFormat="1" ht="45.75" customHeight="1" x14ac:dyDescent="0.25">
      <c r="A68" s="66">
        <f>IF(I68&lt;61,MAX($A$8:A67)+1,"")</f>
        <v>32</v>
      </c>
      <c r="B68" s="217"/>
      <c r="C68" s="69" t="s">
        <v>57</v>
      </c>
      <c r="D68" s="222"/>
      <c r="E68" s="239"/>
      <c r="F68" s="72" t="s">
        <v>76</v>
      </c>
      <c r="G68" s="219"/>
      <c r="H68" s="40" t="s">
        <v>78</v>
      </c>
      <c r="I68" s="31">
        <v>20</v>
      </c>
      <c r="J68" s="32"/>
    </row>
    <row r="69" spans="1:10" s="8" customFormat="1" ht="57" customHeight="1" thickBot="1" x14ac:dyDescent="0.3">
      <c r="A69" s="66">
        <f>IF(I69&lt;61,MAX($A$8:A68)+1,"")</f>
        <v>33</v>
      </c>
      <c r="B69" s="218"/>
      <c r="C69" s="69" t="s">
        <v>57</v>
      </c>
      <c r="D69" s="223"/>
      <c r="E69" s="241"/>
      <c r="F69" s="72" t="s">
        <v>76</v>
      </c>
      <c r="G69" s="220"/>
      <c r="H69" s="41" t="s">
        <v>105</v>
      </c>
      <c r="I69" s="31">
        <v>60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tabSelected="1" zoomScale="85" zoomScaleNormal="85" workbookViewId="0">
      <pane xSplit="13" ySplit="6" topLeftCell="O163"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57.639344262295083</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59.142857142857146</v>
      </c>
      <c r="G35" s="57"/>
      <c r="H35" s="57"/>
      <c r="I35" s="57"/>
      <c r="J35" s="57"/>
      <c r="K35" s="57"/>
      <c r="L35" s="57"/>
      <c r="M35" s="56"/>
    </row>
    <row r="36" spans="1:13" s="8" customFormat="1" x14ac:dyDescent="0.25">
      <c r="A36" s="51"/>
      <c r="B36" s="55"/>
      <c r="C36" s="57"/>
      <c r="D36" s="57" t="str">
        <f>AUTODIAGNÓSTICO!B28</f>
        <v>EJECUTAR</v>
      </c>
      <c r="E36" s="57">
        <v>100</v>
      </c>
      <c r="F36" s="57">
        <f>AUTODIAGNÓSTICO!D28</f>
        <v>59.857142857142854</v>
      </c>
      <c r="G36" s="57"/>
      <c r="H36" s="57"/>
      <c r="I36" s="57"/>
      <c r="J36" s="57"/>
      <c r="K36" s="57"/>
      <c r="L36" s="57"/>
      <c r="M36" s="56"/>
    </row>
    <row r="37" spans="1:13" s="8" customFormat="1" x14ac:dyDescent="0.25">
      <c r="A37" s="51"/>
      <c r="B37" s="55"/>
      <c r="C37" s="57"/>
      <c r="D37" s="57" t="str">
        <f>AUTODIAGNÓSTICO!B56</f>
        <v>VERIFICAR</v>
      </c>
      <c r="E37" s="57">
        <v>100</v>
      </c>
      <c r="F37" s="57">
        <f>AUTODIAGNÓSTICO!D56</f>
        <v>66.111111111111114</v>
      </c>
      <c r="G37" s="57"/>
      <c r="H37" s="57"/>
      <c r="I37" s="57"/>
      <c r="J37" s="57"/>
      <c r="K37" s="57"/>
      <c r="L37" s="57"/>
      <c r="M37" s="56"/>
    </row>
    <row r="38" spans="1:13" s="8" customFormat="1" x14ac:dyDescent="0.25">
      <c r="A38" s="51"/>
      <c r="B38" s="55"/>
      <c r="C38" s="57"/>
      <c r="D38" s="57" t="str">
        <f>AUTODIAGNÓSTICO!B65</f>
        <v>ACTUAR</v>
      </c>
      <c r="E38" s="57">
        <v>100</v>
      </c>
      <c r="F38" s="57">
        <f>AUTODIAGNÓSTICO!D65</f>
        <v>31</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70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43.333333333333336</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65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61.666666666666664</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55.714285714285715</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79.285714285714292</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50</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75</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53.333333333333336</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48.833333333333336</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66.111111111111114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31</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44"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254820000856</v>
      </c>
      <c r="D11" s="273"/>
      <c r="E11" s="22">
        <f>AUTODIAGNÓSTICO!I6</f>
        <v>57.639344262295083</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50" zoomScaleNormal="50" workbookViewId="0">
      <selection activeCell="F28" sqref="F28"/>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20" x14ac:dyDescent="0.25">
      <c r="A16" s="49">
        <v>1</v>
      </c>
      <c r="B16" s="50" t="str">
        <f>VLOOKUP(A16,AUTODIAGNÓSTICO!$A$9:$J$69,3,0)</f>
        <v>PLANEAR</v>
      </c>
      <c r="C16" s="50" t="str">
        <f>VLOOKUP(A16,AUTODIAGNÓSTICO!A9:J69,6,0)</f>
        <v>Analizar las debilidades y fortalezas para la rendicón de cuentas</v>
      </c>
      <c r="D16" s="50"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8">
        <f>VLOOKUP(A16,AUTODIAGNÓSTICO!$A$9:$J$69,9,0)</f>
        <v>50</v>
      </c>
      <c r="F16" s="47"/>
      <c r="G16" s="47"/>
      <c r="H16" s="47"/>
      <c r="I16" s="47"/>
      <c r="J16" s="47"/>
      <c r="K16" s="48"/>
      <c r="L16" s="48"/>
    </row>
    <row r="17" spans="1:12" ht="165" x14ac:dyDescent="0.25">
      <c r="A17" s="49">
        <v>2</v>
      </c>
      <c r="B17" s="50" t="str">
        <f>VLOOKUP(A17,AUTODIAGNÓSTICO!$A$9:$J$69,3,0)</f>
        <v>PLANEAR</v>
      </c>
      <c r="C17" s="50" t="str">
        <f>VLOOKUP(A17,AUTODIAGNÓSTICO!A10:J70,6,0)</f>
        <v>Analizar las debilidades y fortalezas para la rendicón de cuentas</v>
      </c>
      <c r="D17" s="50"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8">
        <f>VLOOKUP(A17,AUTODIAGNÓSTICO!$A$9:$J$69,9,0)</f>
        <v>50</v>
      </c>
      <c r="F17" s="47"/>
      <c r="G17" s="47"/>
      <c r="H17" s="47"/>
      <c r="I17" s="47"/>
      <c r="J17" s="47"/>
      <c r="K17" s="48"/>
      <c r="L17" s="48"/>
    </row>
    <row r="18" spans="1:12" ht="75" x14ac:dyDescent="0.25">
      <c r="A18" s="49">
        <v>3</v>
      </c>
      <c r="B18" s="50" t="str">
        <f>VLOOKUP(A18,AUTODIAGNÓSTICO!$A$9:$J$69,3,0)</f>
        <v>PLANEAR</v>
      </c>
      <c r="C18" s="50" t="str">
        <f>VLOOKUP(A18,AUTODIAGNÓSTICO!A11:J71,6,0)</f>
        <v>Analizar las debilidades y fortalezas para la rendicón de cuentas</v>
      </c>
      <c r="D18" s="50" t="str">
        <f>VLOOKUP(A18,AUTODIAGNÓSTICO!A11:J71,8,0)</f>
        <v>Socializar al interior del establecimiento educatio, los resultados del diagnóstico del proceso de rendición de cuentas institucional.</v>
      </c>
      <c r="E18" s="78">
        <f>VLOOKUP(A18,AUTODIAGNÓSTICO!$A$9:$J$69,9,0)</f>
        <v>30</v>
      </c>
      <c r="F18" s="47" t="s">
        <v>265</v>
      </c>
      <c r="G18" s="47" t="s">
        <v>266</v>
      </c>
      <c r="H18" s="47" t="s">
        <v>267</v>
      </c>
      <c r="I18" s="47" t="s">
        <v>268</v>
      </c>
      <c r="J18" s="47" t="s">
        <v>269</v>
      </c>
      <c r="K18" s="48">
        <v>44944</v>
      </c>
      <c r="L18" s="48">
        <v>44975</v>
      </c>
    </row>
    <row r="19" spans="1:12" ht="90" x14ac:dyDescent="0.25">
      <c r="A19" s="49">
        <v>4</v>
      </c>
      <c r="B19" s="50" t="str">
        <f>VLOOKUP(A19,AUTODIAGNÓSTICO!$A$9:$J$69,3,0)</f>
        <v>PLANEAR</v>
      </c>
      <c r="C19" s="50" t="str">
        <f>VLOOKUP(A19,AUTODIAGNÓSTICO!A12:J72,6,0)</f>
        <v>Identificar espacios de articulación y cooperación para la rendición de cuentas</v>
      </c>
      <c r="D19" s="50" t="str">
        <f>VLOOKUP(A19,AUTODIAGNÓSTICO!A12:J72,8,0)</f>
        <v>Conformar y capacitar un equipo de trabajo que lidere el proceso de planeación y ejecución de los ejercicios de rendición de cuentas.</v>
      </c>
      <c r="E19" s="78">
        <f>VLOOKUP(A19,AUTODIAGNÓSTICO!$A$9:$J$69,9,0)</f>
        <v>60</v>
      </c>
      <c r="F19" s="47"/>
      <c r="G19" s="47"/>
      <c r="H19" s="47"/>
      <c r="I19" s="47"/>
      <c r="J19" s="47"/>
      <c r="K19" s="48"/>
      <c r="L19" s="48"/>
    </row>
    <row r="20" spans="1:12" ht="150" x14ac:dyDescent="0.25">
      <c r="A20" s="49">
        <v>5</v>
      </c>
      <c r="B20" s="50" t="str">
        <f>VLOOKUP(A20,AUTODIAGNÓSTICO!$A$9:$J$69,3,0)</f>
        <v>PLANEAR</v>
      </c>
      <c r="C20" s="50" t="str">
        <f>VLOOKUP(A20,AUTODIAGNÓSTICO!A13:J73,6,0)</f>
        <v>Construir la estrategia de rendición de cuentas
 Paso 1. 
Identificación de los espacios de diálogo en los que la entidad rendirá cuentas</v>
      </c>
      <c r="D20" s="50" t="str">
        <f>VLOOKUP(A20,AUTODIAGNÓSTICO!A13:J73,8,0)</f>
        <v>Asociar las metas y actividades formuladas en el Plan de Mejoramiento Institucional (PMI) con los derechos que se están garantizando a través de la gestión institucional.</v>
      </c>
      <c r="E20" s="78">
        <f>VLOOKUP(A20,AUTODIAGNÓSTICO!$A$9:$J$69,9,0)</f>
        <v>60</v>
      </c>
      <c r="F20" s="47"/>
      <c r="G20" s="47"/>
      <c r="H20" s="47"/>
      <c r="I20" s="47"/>
      <c r="J20" s="47"/>
      <c r="K20" s="48"/>
      <c r="L20" s="48"/>
    </row>
    <row r="21" spans="1:12" ht="150" x14ac:dyDescent="0.25">
      <c r="A21" s="49">
        <v>6</v>
      </c>
      <c r="B21" s="50" t="str">
        <f>VLOOKUP(A21,AUTODIAGNÓSTICO!$A$9:$J$69,3,0)</f>
        <v>PLANEAR</v>
      </c>
      <c r="C21" s="50" t="str">
        <f>VLOOKUP(A21,AUTODIAGNÓSTICO!A14:J74,6,0)</f>
        <v>Construir la estrategia de rendición de cuentas
 Paso 1. 
Identificación de los espacios de diálogo en los que la entidad rendirá cuentas</v>
      </c>
      <c r="D21" s="50" t="str">
        <f>VLOOKUP(A21,AUTODIAGNÓSTICO!A14:J74,8,0)</f>
        <v>Definir, de acuerdo  al diagnóstico y la priorización de programas, proyectos y servicios, los espacios de diálogo de rendición de cel establecimeitno educativo durante la vigencia.</v>
      </c>
      <c r="E21" s="78">
        <f>VLOOKUP(A21,AUTODIAGNÓSTICO!$A$9:$J$69,9,0)</f>
        <v>50</v>
      </c>
      <c r="F21" s="47"/>
      <c r="G21" s="47"/>
      <c r="H21" s="47"/>
      <c r="I21" s="47"/>
      <c r="J21" s="47"/>
      <c r="K21" s="48"/>
      <c r="L21" s="48"/>
    </row>
    <row r="22" spans="1:12" ht="165" x14ac:dyDescent="0.25">
      <c r="A22" s="49">
        <v>7</v>
      </c>
      <c r="B22" s="50" t="str">
        <f>VLOOKUP(A22,AUTODIAGNÓSTICO!$A$9:$J$69,3,0)</f>
        <v>PLANEAR</v>
      </c>
      <c r="C22" s="50" t="str">
        <f>VLOOKUP(A22,AUTODIAGNÓSTICO!A15:J75,6,0)</f>
        <v>Construir la estrategia de rendición de cuentas
 Paso 1. 
Identificación de los espacios de diálogo en los que la entidad rendirá cuentas</v>
      </c>
      <c r="D22" s="50" t="str">
        <f>VLOOKUP(A22,AUTODIAGNÓSTICO!A15:J75,8,0)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2" s="78">
        <f>VLOOKUP(A22,AUTODIAGNÓSTICO!$A$9:$J$69,9,0)</f>
        <v>50</v>
      </c>
      <c r="F22" s="47"/>
      <c r="G22" s="47"/>
      <c r="H22" s="47"/>
      <c r="I22" s="47"/>
      <c r="J22" s="47"/>
      <c r="K22" s="48"/>
      <c r="L22" s="48"/>
    </row>
    <row r="23" spans="1:12" ht="165" x14ac:dyDescent="0.25">
      <c r="A23" s="49">
        <v>8</v>
      </c>
      <c r="B23" s="50" t="str">
        <f>VLOOKUP(A23,AUTODIAGNÓSTICO!$A$9:$J$69,3,0)</f>
        <v>PLANEAR</v>
      </c>
      <c r="C23" s="50" t="str">
        <f>VLOOKUP(A23,AUTODIAGNÓSTICO!A16:J76,6,0)</f>
        <v>Construir la estrategia de rendición de cuentas 
 Paso 2. 
Definir la estrategia para implementar el ejercicio de rendición de cuentas</v>
      </c>
      <c r="D23" s="50" t="str">
        <f>VLOOKUP(A23,AUTODIAGNÓSTICO!A16:J76,8,0)</f>
        <v>Definir las actividades necesarias para el desarrollo de cada una de las etapas de la estrategia de las rendición de cuentas.</v>
      </c>
      <c r="E23" s="78">
        <f>VLOOKUP(A23,AUTODIAGNÓSTICO!$A$9:$J$69,9,0)</f>
        <v>60</v>
      </c>
      <c r="F23" s="47"/>
      <c r="G23" s="47"/>
      <c r="H23" s="47"/>
      <c r="I23" s="47"/>
      <c r="J23" s="47"/>
      <c r="K23" s="48"/>
      <c r="L23" s="48"/>
    </row>
    <row r="24" spans="1:12" ht="105" x14ac:dyDescent="0.25">
      <c r="A24" s="49">
        <v>9</v>
      </c>
      <c r="B24" s="50" t="str">
        <f>VLOOKUP(A24,AUTODIAGNÓSTICO!$A$9:$J$69,3,0)</f>
        <v>PLANEAR</v>
      </c>
      <c r="C24" s="50" t="str">
        <f>VLOOKUP(A24,AUTODIAGNÓSTICO!A17:J77,6,0)</f>
        <v>Construir la estrategia de rendición de cuentas 
 Paso 2. 
Definir la estrategia para implementar el ejercicio de rendición de cuentas</v>
      </c>
      <c r="D24" s="50" t="str">
        <f>VLOOKUP(A24,AUTODIAGNÓSTICO!A17:J77,8,0)</f>
        <v>Definir el presupuesto asociado a las actividades que se implementarán en el establecimiento educativo para llevar a cabo los ejercicios de rendición de cuentas.</v>
      </c>
      <c r="E24" s="78">
        <f>VLOOKUP(A24,AUTODIAGNÓSTICO!$A$9:$J$69,9,0)</f>
        <v>60</v>
      </c>
      <c r="F24" s="47" t="s">
        <v>243</v>
      </c>
      <c r="G24" s="47" t="s">
        <v>245</v>
      </c>
      <c r="H24" s="47" t="s">
        <v>244</v>
      </c>
      <c r="I24" s="47" t="s">
        <v>234</v>
      </c>
      <c r="J24" s="47" t="s">
        <v>235</v>
      </c>
      <c r="K24" s="48">
        <v>44943</v>
      </c>
      <c r="L24" s="48">
        <v>44977</v>
      </c>
    </row>
    <row r="25" spans="1:12" ht="105" x14ac:dyDescent="0.25">
      <c r="A25" s="49">
        <v>10</v>
      </c>
      <c r="B25" s="50" t="str">
        <f>VLOOKUP(A25,AUTODIAGNÓSTICO!$A$9:$J$69,3,0)</f>
        <v>PLANEAR</v>
      </c>
      <c r="C25" s="50" t="str">
        <f>VLOOKUP(A25,AUTODIAGNÓSTICO!A18:J78,6,0)</f>
        <v>Construir la estrategia de rendición de cuentas 
 Paso 2. 
Definir la estrategia para implementar el ejercicio de rendición de cuentas</v>
      </c>
      <c r="D25" s="50" t="str">
        <f>VLOOKUP(A25,AUTODIAGNÓSTICO!A18:J78,8,0)</f>
        <v xml:space="preserve">Establecer el  cronograma de ejecución de las actividades de diálogo de los ejercicios de rendición de cuentas, diferenciando si son espacios de diálogo  sobre la gestión general del estableciminto educativo o sobre los temas priorizados . </v>
      </c>
      <c r="E25" s="78">
        <f>VLOOKUP(A25,AUTODIAGNÓSTICO!$A$9:$J$69,9,0)</f>
        <v>60</v>
      </c>
      <c r="F25" s="47"/>
      <c r="G25" s="47"/>
      <c r="H25" s="47"/>
      <c r="I25" s="47"/>
      <c r="J25" s="47"/>
      <c r="K25" s="48"/>
      <c r="L25" s="48"/>
    </row>
    <row r="26" spans="1:12" ht="90" x14ac:dyDescent="0.25">
      <c r="A26" s="49">
        <v>11</v>
      </c>
      <c r="B26" s="50" t="str">
        <f>VLOOKUP(A26,AUTODIAGNÓSTICO!$A$9:$J$69,3,0)</f>
        <v>PLANEAR</v>
      </c>
      <c r="C26" s="50" t="str">
        <f>VLOOKUP(A26,AUTODIAGNÓSTICO!A19:J79,6,0)</f>
        <v>Construir la estrategia de rendición de cuentas 
 Paso 2. 
Definir la estrategia para implementar el ejercicio de rendición de cuentas</v>
      </c>
      <c r="D26" s="50" t="str">
        <f>VLOOKUP(A26,AUTODIAGNÓSTICO!A19:J79,8,0)</f>
        <v>Establecer los canales y mecanismos virtuales que complementarán las acciones de diálogo definidas para temas específicos y para los temas generales.</v>
      </c>
      <c r="E26" s="78">
        <f>VLOOKUP(A26,AUTODIAGNÓSTICO!$A$9:$J$69,9,0)</f>
        <v>50</v>
      </c>
      <c r="F26" s="47" t="s">
        <v>246</v>
      </c>
      <c r="G26" s="47" t="s">
        <v>247</v>
      </c>
      <c r="H26" s="47" t="s">
        <v>248</v>
      </c>
      <c r="I26" s="47" t="s">
        <v>249</v>
      </c>
      <c r="J26" s="47" t="s">
        <v>250</v>
      </c>
      <c r="K26" s="48">
        <v>44943</v>
      </c>
      <c r="L26" s="48">
        <v>44974</v>
      </c>
    </row>
    <row r="27" spans="1:12" ht="165" x14ac:dyDescent="0.25">
      <c r="A27" s="49">
        <v>12</v>
      </c>
      <c r="B27" s="50" t="str">
        <f>VLOOKUP(A27,AUTODIAGNÓSTICO!$A$9:$J$69,3,0)</f>
        <v>PLANEAR</v>
      </c>
      <c r="C27" s="50" t="str">
        <f>VLOOKUP(A27,AUTODIAGNÓSTICO!A20:J80,6,0)</f>
        <v>Construir la estrategia de rendición de cuentas 
 Paso 2. 
Definir la estrategia para implementar el ejercicio de rendición de cuentas</v>
      </c>
      <c r="D27" s="50" t="str">
        <f>VLOOKUP(A27,AUTODIAGNÓSTICO!A20:J80,8,0)</f>
        <v>Definir el componente de comunicaciones para la estrategia de rendición de cuentas.</v>
      </c>
      <c r="E27" s="78">
        <f>VLOOKUP(A27,AUTODIAGNÓSTICO!$A$9:$J$69,9,0)</f>
        <v>60</v>
      </c>
      <c r="F27" s="47"/>
      <c r="G27" s="47"/>
      <c r="H27" s="47"/>
      <c r="I27" s="47"/>
      <c r="J27" s="47"/>
      <c r="K27" s="48"/>
      <c r="L27" s="48"/>
    </row>
    <row r="28" spans="1:12" ht="135" customHeight="1" x14ac:dyDescent="0.25">
      <c r="A28" s="49">
        <v>13</v>
      </c>
      <c r="B28" s="50" t="str">
        <f>VLOOKUP(A28,AUTODIAGNÓSTICO!$A$9:$J$69,3,0)</f>
        <v>PLANEAR</v>
      </c>
      <c r="C28" s="50" t="str">
        <f>VLOOKUP(A28,AUTODIAGNÓSTICO!A21:J81,6,0)</f>
        <v>Construir la estrategia de rendición de cuentas 
 Paso 2. 
Definir la estrategia para implementar el ejercicio de rendición de cuentas</v>
      </c>
      <c r="D28" s="50" t="str">
        <f>VLOOKUP(A28,AUTODIAGNÓSTICO!A21:J81,8,0)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8" s="78">
        <f>VLOOKUP(A28,AUTODIAGNÓSTICO!$A$9:$J$69,9,0)</f>
        <v>30</v>
      </c>
      <c r="F28" s="47" t="s">
        <v>270</v>
      </c>
      <c r="G28" s="47" t="s">
        <v>271</v>
      </c>
      <c r="H28" s="47" t="s">
        <v>272</v>
      </c>
      <c r="I28" s="47" t="s">
        <v>273</v>
      </c>
      <c r="J28" s="47" t="s">
        <v>274</v>
      </c>
      <c r="K28" s="48">
        <v>44944</v>
      </c>
      <c r="L28" s="48">
        <v>44967</v>
      </c>
    </row>
    <row r="29" spans="1:12" ht="105" x14ac:dyDescent="0.25">
      <c r="A29" s="49">
        <v>14</v>
      </c>
      <c r="B29" s="50" t="str">
        <f>VLOOKUP(A29,AUTODIAGNÓSTICO!$A$9:$J$69,3,0)</f>
        <v>EJECUTAR</v>
      </c>
      <c r="C29" s="50" t="str">
        <f>VLOOKUP(A29,AUTODIAGNÓSTICO!A22:J82,6,0)</f>
        <v xml:space="preserve">Generación y análisis de la información para el diálogo en la rendición de cuentas en lenguaje claro </v>
      </c>
      <c r="D29" s="50" t="str">
        <f>VLOOKUP(A29,AUTODIAGNÓSTICO!A22:J82,8,0)</f>
        <v>Preparar la información con base en los temas de interés priorizados por la comunidad educativa en la consulta realizada.</v>
      </c>
      <c r="E29" s="78">
        <f>VLOOKUP(A29,AUTODIAGNÓSTICO!$A$9:$J$69,9,0)</f>
        <v>60</v>
      </c>
      <c r="F29" s="47"/>
      <c r="G29" s="47"/>
      <c r="H29" s="47"/>
      <c r="I29" s="47"/>
      <c r="J29" s="47"/>
      <c r="K29" s="48"/>
      <c r="L29" s="48"/>
    </row>
    <row r="30" spans="1:12" ht="135" x14ac:dyDescent="0.25">
      <c r="A30" s="49">
        <v>15</v>
      </c>
      <c r="B30" s="50" t="str">
        <f>VLOOKUP(A30,AUTODIAGNÓSTICO!$A$9:$J$69,3,0)</f>
        <v>EJECUTAR</v>
      </c>
      <c r="C30" s="50" t="str">
        <f>VLOOKUP(A30,AUTODIAGNÓSTICO!A23:J83,6,0)</f>
        <v xml:space="preserve">Publicación de la información 
 a través de los diferentes canales de comunicación </v>
      </c>
      <c r="D30" s="50" t="str">
        <f>VLOOKUP(A30,AUTODIAGNÓSTICO!A23:J83,8,0)</f>
        <v xml:space="preserve">Actualizar los canales de comunicación diferentes a la página web, con la información preparada por la entidad, atendiendo a lo estipulado en el cronograma elaborado anteriormente. </v>
      </c>
      <c r="E30" s="78">
        <f>VLOOKUP(A30,AUTODIAGNÓSTICO!$A$9:$J$69,9,0)</f>
        <v>60</v>
      </c>
      <c r="F30" s="47"/>
      <c r="G30" s="47"/>
      <c r="H30" s="47"/>
      <c r="I30" s="47"/>
      <c r="J30" s="47"/>
      <c r="K30" s="48"/>
      <c r="L30" s="48"/>
    </row>
    <row r="31" spans="1:12" ht="60" x14ac:dyDescent="0.25">
      <c r="A31" s="49">
        <v>16</v>
      </c>
      <c r="B31" s="50" t="str">
        <f>VLOOKUP(A31,AUTODIAGNÓSTICO!$A$9:$J$69,3,0)</f>
        <v>EJECUTAR</v>
      </c>
      <c r="C31" s="50" t="str">
        <f>VLOOKUP(A31,AUTODIAGNÓSTICO!A24:J84,6,0)</f>
        <v xml:space="preserve">Publicación de la información 
 a través de los diferentes canales de comunicación </v>
      </c>
      <c r="D31" s="50" t="str">
        <f>VLOOKUP(A31,AUTODIAGNÓSTICO!A24:J84,8,0)</f>
        <v>Realizar difusión masiva de los informes de rendición de cuentas, en espacios tales como: medios impresos; emisoras locales etc.</v>
      </c>
      <c r="E31" s="78">
        <f>VLOOKUP(A31,AUTODIAGNÓSTICO!$A$9:$J$69,9,0)</f>
        <v>20</v>
      </c>
      <c r="F31" s="47" t="s">
        <v>251</v>
      </c>
      <c r="G31" s="47" t="s">
        <v>252</v>
      </c>
      <c r="H31" s="47"/>
      <c r="I31" s="47" t="s">
        <v>253</v>
      </c>
      <c r="J31" s="47"/>
      <c r="K31" s="48">
        <v>44943</v>
      </c>
      <c r="L31" s="48">
        <v>44974</v>
      </c>
    </row>
    <row r="32" spans="1:12" ht="105" x14ac:dyDescent="0.25">
      <c r="A32" s="49">
        <v>17</v>
      </c>
      <c r="B32" s="50" t="str">
        <f>VLOOKUP(A32,AUTODIAGNÓSTICO!$A$9:$J$69,3,0)</f>
        <v>EJECUTAR</v>
      </c>
      <c r="C32" s="50" t="str">
        <f>VLOOKUP(A32,AUTODIAGNÓSTICO!A25:J85,6,0)</f>
        <v>Preparar los espacios de diálogo</v>
      </c>
      <c r="D32" s="50" t="str">
        <f>VLOOKUP(A32,AUTODIAGNÓSTICO!A25:J85,8,0)</f>
        <v>Definir y organizar los espacios de diálogo de acuerdo a los grupos de interés y temas priorizados.</v>
      </c>
      <c r="E32" s="78">
        <f>VLOOKUP(A32,AUTODIAGNÓSTICO!$A$9:$J$69,9,0)</f>
        <v>60</v>
      </c>
      <c r="F32" s="47" t="s">
        <v>254</v>
      </c>
      <c r="G32" s="47" t="s">
        <v>237</v>
      </c>
      <c r="H32" s="47" t="s">
        <v>238</v>
      </c>
      <c r="I32" s="47" t="s">
        <v>255</v>
      </c>
      <c r="J32" s="47" t="s">
        <v>250</v>
      </c>
      <c r="K32" s="48">
        <v>44943</v>
      </c>
      <c r="L32" s="48">
        <v>44974</v>
      </c>
    </row>
    <row r="33" spans="1:12" ht="90" x14ac:dyDescent="0.25">
      <c r="A33" s="49">
        <v>18</v>
      </c>
      <c r="B33" s="50" t="str">
        <f>VLOOKUP(A33,AUTODIAGNÓSTICO!$A$9:$J$69,3,0)</f>
        <v>EJECUTAR</v>
      </c>
      <c r="C33" s="50" t="str">
        <f>VLOOKUP(A33,AUTODIAGNÓSTICO!A26:J86,6,0)</f>
        <v>Convocar a los ciudadanos y grupos de interés para participar en los espacios de diálogo para la rendición de cuentas</v>
      </c>
      <c r="D33" s="50" t="str">
        <f>VLOOKUP(A33,AUTODIAGNÓSTICO!A26:J86,8,0)</f>
        <v xml:space="preserve">Convocar a través de medios tradicionales (Carteleras institucionales, radio, televisión, prensa, perifoneo, entre otros) a la comunidad educativa, ciudadanos y grupos de interés, de acuerdo a los espacios de rendición de cuentas definidos. </v>
      </c>
      <c r="E33" s="78">
        <f>VLOOKUP(A33,AUTODIAGNÓSTICO!$A$9:$J$69,9,0)</f>
        <v>50</v>
      </c>
      <c r="F33" s="47" t="s">
        <v>256</v>
      </c>
      <c r="G33" s="47" t="s">
        <v>257</v>
      </c>
      <c r="H33" s="47" t="s">
        <v>259</v>
      </c>
      <c r="I33" s="47" t="s">
        <v>260</v>
      </c>
      <c r="J33" s="48" t="s">
        <v>250</v>
      </c>
      <c r="K33" s="48">
        <v>44943</v>
      </c>
      <c r="L33" s="48">
        <v>44974</v>
      </c>
    </row>
    <row r="34" spans="1:12" ht="120" x14ac:dyDescent="0.25">
      <c r="A34" s="49">
        <v>19</v>
      </c>
      <c r="B34" s="50" t="str">
        <f>VLOOKUP(A34,AUTODIAGNÓSTICO!$A$9:$J$69,3,0)</f>
        <v>EJECUTAR</v>
      </c>
      <c r="C34" s="50" t="str">
        <f>VLOOKUP(A34,AUTODIAGNÓSTICO!A27:J87,6,0)</f>
        <v>Convocar a los ciudadanos y grupos de interés para participar en los espacios de diálogo para la rendición de cuentas</v>
      </c>
      <c r="D34" s="50" t="str">
        <f>VLOOKUP(A34,AUTODIAGNÓSTICO!A27:J87,8,0)</f>
        <v>Realizar reuniones preparatorias y acciones de capacitación con líderes de área de gestión y docentes para formular  y ejecutar mecanismos de convocatoria a los espacios de diálogo.</v>
      </c>
      <c r="E34" s="78">
        <f>VLOOKUP(A34,AUTODIAGNÓSTICO!$A$9:$J$69,9,0)</f>
        <v>50</v>
      </c>
      <c r="F34" s="47" t="s">
        <v>239</v>
      </c>
      <c r="G34" s="47" t="s">
        <v>240</v>
      </c>
      <c r="H34" s="47" t="s">
        <v>241</v>
      </c>
      <c r="I34" s="47" t="s">
        <v>258</v>
      </c>
      <c r="J34" s="47" t="s">
        <v>236</v>
      </c>
      <c r="K34" s="48">
        <v>44943</v>
      </c>
      <c r="L34" s="48">
        <v>44974</v>
      </c>
    </row>
    <row r="35" spans="1:12" ht="75" x14ac:dyDescent="0.25">
      <c r="A35" s="49">
        <v>20</v>
      </c>
      <c r="B35" s="50" t="str">
        <f>VLOOKUP(A35,AUTODIAGNÓSTICO!$A$9:$J$69,3,0)</f>
        <v>EJECUTAR</v>
      </c>
      <c r="C35" s="50" t="str">
        <f>VLOOKUP(A35,AUTODIAGNÓSTICO!A28:J88,6,0)</f>
        <v>Convocar a los ciudadanos y grupos de interés para participar en los espacios de diálogo para la rendición de cuentas</v>
      </c>
      <c r="D35" s="50" t="str">
        <f>VLOOKUP(A35,AUTODIAGNÓSTICO!A28:J88,8,0)</f>
        <v xml:space="preserve">Convocar a través de medios electrónicos (Facebook, Twitter, Instagram, whatsapp, entre otros) a la comunidad educativa, ciudadanos y grupos de interés, de acuerdo a los espacios de rendición de cuentas definidos. </v>
      </c>
      <c r="E35" s="78">
        <f>VLOOKUP(A35,AUTODIAGNÓSTICO!$A$9:$J$69,9,0)</f>
        <v>60</v>
      </c>
      <c r="F35" s="47" t="s">
        <v>254</v>
      </c>
      <c r="G35" s="47" t="s">
        <v>240</v>
      </c>
      <c r="H35" s="47" t="s">
        <v>259</v>
      </c>
      <c r="I35" s="47" t="s">
        <v>264</v>
      </c>
      <c r="J35" s="47" t="s">
        <v>236</v>
      </c>
      <c r="K35" s="48">
        <v>44943</v>
      </c>
      <c r="L35" s="48">
        <v>44975</v>
      </c>
    </row>
    <row r="36" spans="1:12" ht="120" x14ac:dyDescent="0.25">
      <c r="A36" s="49">
        <v>21</v>
      </c>
      <c r="B36" s="50" t="str">
        <f>VLOOKUP(A36,AUTODIAGNÓSTICO!$A$9:$J$69,3,0)</f>
        <v>EJECUTAR</v>
      </c>
      <c r="C36" s="50" t="str">
        <f>VLOOKUP(A36,AUTODIAGNÓSTICO!A29:J89,6,0)</f>
        <v>Realizar espacios de diálogo  de rendición de cuentas</v>
      </c>
      <c r="D36" s="50" t="str">
        <f>VLOOKUP(A36,AUTODIAGNÓSTICO!A29:J89,8,0)</f>
        <v>Efectuar la publición de la convocatoria y/o invitación a la rendición de cuentas con 30 días de anticipación.</v>
      </c>
      <c r="E36" s="78">
        <f>VLOOKUP(A36,AUTODIAGNÓSTICO!$A$9:$J$69,9,0)</f>
        <v>10</v>
      </c>
      <c r="F36" s="47"/>
      <c r="G36" s="47"/>
      <c r="H36" s="47"/>
      <c r="I36" s="47"/>
      <c r="J36" s="47"/>
      <c r="K36" s="48"/>
      <c r="L36" s="48"/>
    </row>
    <row r="37" spans="1:12" ht="120" x14ac:dyDescent="0.25">
      <c r="A37" s="49">
        <v>22</v>
      </c>
      <c r="B37" s="50" t="str">
        <f>VLOOKUP(A37,AUTODIAGNÓSTICO!$A$9:$J$69,3,0)</f>
        <v>EJECUTAR</v>
      </c>
      <c r="C37" s="50" t="str">
        <f>VLOOKUP(A37,AUTODIAGNÓSTICO!A30:J90,6,0)</f>
        <v>Realizar espacios de diálogo  de rendición de cuentas</v>
      </c>
      <c r="D37" s="50" t="str">
        <f>VLOOKUP(A37,AUTODIAGNÓSTICO!A30:J90,8,0)</f>
        <v>Asegurar el suministro y acceso de información de forma previa  a la comunidad eductiva, los ciudadanos y grupos de valor  convocados, con relación a los temas a tratar en los ejercicios de rendición de cuentas definidos.</v>
      </c>
      <c r="E37" s="78">
        <f>VLOOKUP(A37,AUTODIAGNÓSTICO!$A$9:$J$69,9,0)</f>
        <v>10</v>
      </c>
      <c r="F37" s="47" t="s">
        <v>261</v>
      </c>
      <c r="G37" s="47" t="s">
        <v>262</v>
      </c>
      <c r="H37" s="47" t="s">
        <v>263</v>
      </c>
      <c r="I37" s="47" t="s">
        <v>260</v>
      </c>
      <c r="J37" s="47" t="s">
        <v>250</v>
      </c>
      <c r="K37" s="48">
        <v>44943</v>
      </c>
      <c r="L37" s="48">
        <v>44975</v>
      </c>
    </row>
    <row r="38" spans="1:12" x14ac:dyDescent="0.25">
      <c r="A38" s="49">
        <v>23</v>
      </c>
      <c r="B38" s="50" t="str">
        <f>VLOOKUP(A38,AUTODIAGNÓSTICO!$A$9:$J$69,3,0)</f>
        <v>EJECUTAR</v>
      </c>
      <c r="C38" s="50" t="str">
        <f>VLOOKUP(A38,AUTODIAGNÓSTICO!A31:J91,6,0)</f>
        <v>Realizar espacios de diálogo  de rendición de cuentas</v>
      </c>
      <c r="D38" s="50" t="str">
        <f>VLOOKUP(A38,AUTODIAGNÓSTICO!A31:J91,8,0)</f>
        <v>Implementar los canales y mecanismos virtuales que complementarán las acciones de diálogo definidas para la rendición de cuentas sobre temas específicos y para los temas generales.</v>
      </c>
      <c r="E38" s="78">
        <f>VLOOKUP(A38,AUTODIAGNÓSTICO!$A$9:$J$69,9,0)</f>
        <v>20</v>
      </c>
      <c r="F38" s="47"/>
      <c r="G38" s="47"/>
      <c r="H38" s="47"/>
      <c r="I38" s="47"/>
      <c r="J38" s="47"/>
      <c r="K38" s="48"/>
      <c r="L38" s="48"/>
    </row>
    <row r="39" spans="1:12" x14ac:dyDescent="0.25">
      <c r="A39" s="49">
        <v>24</v>
      </c>
      <c r="B39" s="50" t="str">
        <f>VLOOKUP(A39,AUTODIAGNÓSTICO!$A$9:$J$69,3,0)</f>
        <v>EJECUTAR</v>
      </c>
      <c r="C39" s="50" t="str">
        <f>VLOOKUP(A39,AUTODIAGNÓSTICO!A32:J92,6,0)</f>
        <v>Realizar espacios de diálogo  de rendición de cuentas</v>
      </c>
      <c r="D39" s="50" t="str">
        <f>VLOOKUP(A39,AUTODIAGNÓSTICO!A32:J92,8,0)</f>
        <v>Diseñar la metodología de diálogo para cada evento de rendición de cuentas que garantice la intervención de la comuniudad eductiva, los ciudadanos y grupos de interés con su evaluación y propuestas a las mejoras de la gestión.</v>
      </c>
      <c r="E39" s="78">
        <f>VLOOKUP(A39,AUTODIAGNÓSTICO!$A$9:$J$69,9,0)</f>
        <v>60</v>
      </c>
      <c r="F39" s="47"/>
      <c r="G39" s="47"/>
      <c r="H39" s="47"/>
      <c r="I39" s="47"/>
      <c r="J39" s="47"/>
      <c r="K39" s="48"/>
      <c r="L39" s="48"/>
    </row>
    <row r="40" spans="1:12" x14ac:dyDescent="0.25">
      <c r="A40" s="49">
        <v>25</v>
      </c>
      <c r="B40" s="50" t="str">
        <f>VLOOKUP(A40,AUTODIAGNÓSTICO!$A$9:$J$69,3,0)</f>
        <v>EJECUTAR</v>
      </c>
      <c r="C40" s="50" t="str">
        <f>VLOOKUP(A40,AUTODIAGNÓSTICO!A33:J93,6,0)</f>
        <v>Realizar espacios de diálogo  de rendición de cuentas</v>
      </c>
      <c r="D40" s="50" t="str">
        <f>VLOOKUP(A40,AUTODIAGNÓSTICO!A33:J93,8,0)</f>
        <v>Publicar el cronograma para la inscripción de propuestas por parte de la comunidad educativa, los ciudadanos y grupos de interés, 10 días antes del evento.</v>
      </c>
      <c r="E40" s="78">
        <f>VLOOKUP(A40,AUTODIAGNÓSTICO!$A$9:$J$69,9,0)</f>
        <v>30</v>
      </c>
      <c r="F40" s="47"/>
      <c r="G40" s="47"/>
      <c r="H40" s="47"/>
      <c r="I40" s="47"/>
      <c r="J40" s="47"/>
      <c r="K40" s="48"/>
      <c r="L40" s="48"/>
    </row>
    <row r="41" spans="1:12" x14ac:dyDescent="0.25">
      <c r="A41" s="49">
        <v>26</v>
      </c>
      <c r="B41" s="50" t="str">
        <f>VLOOKUP(A41,AUTODIAGNÓSTICO!$A$9:$J$69,3,0)</f>
        <v>EJECUTAR</v>
      </c>
      <c r="C41" s="50" t="str">
        <f>VLOOKUP(A41,AUTODIAGNÓSTICO!A34:J94,6,0)</f>
        <v>Realizar espacios de diálogo  de rendición de cuentas</v>
      </c>
      <c r="D41" s="50" t="str">
        <f>VLOOKUP(A41,AUTODIAGNÓSTICO!A34:J94,8,0)</f>
        <v>Realizar los eventos de diálogo para la rendición de cuentas sobre temas específicos y generales definidos, garantizando la intervención de la comunidad eductiva, la ciudadanía y grupos de valor convocados con su evaluación de la gestión y resultados.</v>
      </c>
      <c r="E41" s="78">
        <f>VLOOKUP(A41,AUTODIAGNÓSTICO!$A$9:$J$69,9,0)</f>
        <v>50</v>
      </c>
      <c r="F41" s="47"/>
      <c r="G41" s="47"/>
      <c r="H41" s="47"/>
      <c r="I41" s="47"/>
      <c r="J41" s="47"/>
      <c r="K41" s="48"/>
      <c r="L41" s="48"/>
    </row>
    <row r="42" spans="1:12" ht="120" x14ac:dyDescent="0.25">
      <c r="A42" s="49">
        <v>27</v>
      </c>
      <c r="B42" s="50" t="str">
        <f>VLOOKUP(A42,AUTODIAGNÓSTICO!$A$9:$J$69,3,0)</f>
        <v>EJECUTAR</v>
      </c>
      <c r="C42" s="50" t="str">
        <f>VLOOKUP(A42,AUTODIAGNÓSTICO!A35:J95,6,0)</f>
        <v>Realizar espacios de diálogo  de rendición de cuentas</v>
      </c>
      <c r="D42" s="50" t="str">
        <f>VLOOKUP(A42,AUTODIAGNÓSTICO!A35:J95,8,0)</f>
        <v>Otorgar respuestas escritas, en el término de quince días a las preguntas de los ciudadanos formuladas en el marco del proceso de rendición de cuentas y publicarlas en la página web o en los medios de difusión oficiales de las entidades.</v>
      </c>
      <c r="E42" s="78">
        <f>VLOOKUP(A42,AUTODIAGNÓSTICO!$A$9:$J$69,9,0)</f>
        <v>10</v>
      </c>
      <c r="F42" s="47"/>
      <c r="G42" s="47"/>
      <c r="H42" s="47"/>
      <c r="I42" s="47"/>
      <c r="J42" s="47"/>
      <c r="K42" s="48"/>
      <c r="L42" s="48"/>
    </row>
    <row r="43" spans="1:12" ht="15" customHeight="1" x14ac:dyDescent="0.25">
      <c r="A43" s="49">
        <v>28</v>
      </c>
      <c r="B43" s="50" t="str">
        <f>VLOOKUP(A43,AUTODIAGNÓSTICO!$A$9:$J$69,3,0)</f>
        <v>VERIFICAR</v>
      </c>
      <c r="C43" s="50" t="str">
        <f>VLOOKUP(A43,AUTODIAGNÓSTICO!A36:J96,6,0)</f>
        <v>Cuantificar el impacto de las acciones de rendición de cuentas para divulgarlos a la ciudadanía</v>
      </c>
      <c r="D43" s="50" t="str">
        <f>VLOOKUP(A43,AUTODIAGNÓSTICO!A36:J96,8,0)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3" s="78">
        <f>VLOOKUP(A43,AUTODIAGNÓSTICO!$A$9:$J$69,9,0)</f>
        <v>40</v>
      </c>
      <c r="F43" s="47" t="s">
        <v>275</v>
      </c>
      <c r="G43" s="47" t="s">
        <v>276</v>
      </c>
      <c r="H43" s="47" t="s">
        <v>277</v>
      </c>
      <c r="I43" s="47" t="s">
        <v>278</v>
      </c>
      <c r="J43" s="48"/>
      <c r="K43" s="48">
        <v>44957</v>
      </c>
      <c r="L43" s="48"/>
    </row>
    <row r="44" spans="1:12" ht="90" x14ac:dyDescent="0.25">
      <c r="A44" s="49">
        <v>29</v>
      </c>
      <c r="B44" s="50" t="str">
        <f>VLOOKUP(A44,AUTODIAGNÓSTICO!$A$9:$J$69,3,0)</f>
        <v>ACTUAR</v>
      </c>
      <c r="C44" s="50" t="str">
        <f>VLOOKUP(A44,AUTODIAGNÓSTICO!A37:J97,6,0)</f>
        <v>Establecer acciones de mejora del proceso de rendición de cuenta</v>
      </c>
      <c r="D44" s="50" t="str">
        <f>VLOOKUP(A44,AUTODIAGNÓSTICO!A37:J97,8,0)</f>
        <v>Incorporar en los informes dirigidos a los órganos de control y cuerpos colegiados los resultados de las recomendaciones y compromisos asumidas en los ejercicios de rendición de cuentas.</v>
      </c>
      <c r="E44" s="78">
        <f>VLOOKUP(A44,AUTODIAGNÓSTICO!$A$9:$J$69,9,0)</f>
        <v>10</v>
      </c>
      <c r="F44" s="47" t="s">
        <v>279</v>
      </c>
      <c r="G44" s="47" t="s">
        <v>280</v>
      </c>
      <c r="H44" s="47" t="s">
        <v>281</v>
      </c>
      <c r="I44" s="47" t="s">
        <v>282</v>
      </c>
      <c r="J44" s="47" t="s">
        <v>283</v>
      </c>
      <c r="K44" s="48">
        <v>44950</v>
      </c>
      <c r="L44" s="48">
        <v>44994</v>
      </c>
    </row>
    <row r="45" spans="1:12" ht="90" x14ac:dyDescent="0.25">
      <c r="A45" s="49">
        <v>30</v>
      </c>
      <c r="B45" s="50" t="str">
        <f>VLOOKUP(A45,AUTODIAGNÓSTICO!$A$9:$J$69,3,0)</f>
        <v>ACTUAR</v>
      </c>
      <c r="C45" s="50" t="str">
        <f>VLOOKUP(A45,AUTODIAGNÓSTICO!A38:J98,6,0)</f>
        <v>Establecer acciones de mejora del proceso de rendición de cuenta</v>
      </c>
      <c r="D45" s="50" t="str">
        <f>VLOOKUP(A45,AUTODIAGNÓSTICO!A38:J98,8,0)</f>
        <v xml:space="preserve">Evaluar y verificar por parte de la oficina de control interno que se garanticen los mecanismos de participación ciudadana en la rendición de cuentas. </v>
      </c>
      <c r="E45" s="78">
        <f>VLOOKUP(A45,AUTODIAGNÓSTICO!$A$9:$J$69,9,0)</f>
        <v>55</v>
      </c>
      <c r="F45" s="47" t="s">
        <v>284</v>
      </c>
      <c r="G45" s="47" t="s">
        <v>285</v>
      </c>
      <c r="H45" s="47" t="s">
        <v>286</v>
      </c>
      <c r="I45" s="47" t="s">
        <v>282</v>
      </c>
      <c r="J45" s="47" t="s">
        <v>283</v>
      </c>
      <c r="K45" s="48">
        <v>44950</v>
      </c>
      <c r="L45" s="48">
        <v>44994</v>
      </c>
    </row>
    <row r="46" spans="1:12" ht="90" x14ac:dyDescent="0.25">
      <c r="A46" s="49">
        <v>31</v>
      </c>
      <c r="B46" s="50" t="str">
        <f>VLOOKUP(A46,AUTODIAGNÓSTICO!$A$9:$J$69,3,0)</f>
        <v>ACTUAR</v>
      </c>
      <c r="C46" s="50" t="str">
        <f>VLOOKUP(A46,AUTODIAGNÓSTICO!A39:J99,6,0)</f>
        <v>Establecer acciones de mejora del proceso de rendición de cuenta</v>
      </c>
      <c r="D46" s="50" t="str">
        <f>VLOOKUP(A46,AUTODIAGNÓSTICO!A39:J99,8,0)</f>
        <v>Elaborar el plan de acción que permita mejorar el proceso de rendición de cuentas</v>
      </c>
      <c r="E46" s="78">
        <f>VLOOKUP(A46,AUTODIAGNÓSTICO!$A$9:$J$69,9,0)</f>
        <v>10</v>
      </c>
      <c r="F46" s="47" t="s">
        <v>287</v>
      </c>
      <c r="G46" s="47" t="s">
        <v>288</v>
      </c>
      <c r="H46" s="47" t="s">
        <v>289</v>
      </c>
      <c r="I46" s="47" t="s">
        <v>282</v>
      </c>
      <c r="J46" s="47" t="s">
        <v>283</v>
      </c>
      <c r="K46" s="48">
        <v>44950</v>
      </c>
      <c r="L46" s="48">
        <v>44981</v>
      </c>
    </row>
    <row r="47" spans="1:12" ht="90" x14ac:dyDescent="0.25">
      <c r="A47" s="49">
        <v>32</v>
      </c>
      <c r="B47" s="50" t="str">
        <f>VLOOKUP(A47,AUTODIAGNÓSTICO!$A$9:$J$69,3,0)</f>
        <v>ACTUAR</v>
      </c>
      <c r="C47" s="50" t="str">
        <f>VLOOKUP(A47,AUTODIAGNÓSTICO!A40:J100,6,0)</f>
        <v>Establecer acciones de mejora del proceso de rendición de cuenta</v>
      </c>
      <c r="D47" s="50" t="str">
        <f>VLOOKUP(A47,AUTODIAGNÓSTICO!A40:J100,8,0)</f>
        <v>Garantizar la aplicación de mecanismos internos de mejora y atender los requerimientos de la Secretaría de Educación y  control externo como resultados de los ejercicios de rendición de cuentas.</v>
      </c>
      <c r="E47" s="78">
        <f>VLOOKUP(A47,AUTODIAGNÓSTICO!$A$9:$J$69,9,0)</f>
        <v>20</v>
      </c>
      <c r="F47" s="47" t="s">
        <v>290</v>
      </c>
      <c r="G47" s="47" t="s">
        <v>291</v>
      </c>
      <c r="H47" s="47" t="s">
        <v>292</v>
      </c>
      <c r="I47" s="47" t="s">
        <v>293</v>
      </c>
      <c r="J47" s="47" t="s">
        <v>283</v>
      </c>
      <c r="K47" s="48">
        <v>44950</v>
      </c>
      <c r="L47" s="48">
        <v>44981</v>
      </c>
    </row>
    <row r="48" spans="1:12" ht="120" x14ac:dyDescent="0.25">
      <c r="A48" s="49">
        <v>33</v>
      </c>
      <c r="B48" s="50" t="str">
        <f>VLOOKUP(A48,AUTODIAGNÓSTICO!$A$9:$J$69,3,0)</f>
        <v>ACTUAR</v>
      </c>
      <c r="C48" s="50" t="str">
        <f>VLOOKUP(A48,AUTODIAGNÓSTICO!A41:J101,6,0)</f>
        <v>Establecer acciones de mejora del proceso de rendición de cuenta</v>
      </c>
      <c r="D48" s="50" t="str">
        <f>VLOOKUP(A48,AUTODIAGNÓSTICO!A41:J101,8,0)</f>
        <v>Documentar las buenas prácticas del establecimiento educativo en materia de espacios de diálogo para la rendición de cuentas y  sistematizarlas como insumo para la formulación de nuevas estrategias de rendición de cuentas.</v>
      </c>
      <c r="E48" s="78">
        <f>VLOOKUP(A48,AUTODIAGNÓSTICO!$A$9:$J$69,9,0)</f>
        <v>60</v>
      </c>
      <c r="F48" s="47" t="s">
        <v>294</v>
      </c>
      <c r="G48" s="47" t="s">
        <v>295</v>
      </c>
      <c r="H48" s="47" t="s">
        <v>296</v>
      </c>
      <c r="I48" s="47" t="s">
        <v>297</v>
      </c>
      <c r="J48" s="47" t="s">
        <v>283</v>
      </c>
      <c r="K48" s="48">
        <v>44950</v>
      </c>
      <c r="L48" s="48">
        <v>44972</v>
      </c>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JUAN OLIVARES</cp:lastModifiedBy>
  <cp:lastPrinted>2021-12-27T19:55:26Z</cp:lastPrinted>
  <dcterms:created xsi:type="dcterms:W3CDTF">2021-11-16T13:51:36Z</dcterms:created>
  <dcterms:modified xsi:type="dcterms:W3CDTF">2023-02-23T16:14:11Z</dcterms:modified>
</cp:coreProperties>
</file>