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ERSONAL\Documents\CER CEDROS\ARCHIVO 2023\COMUNIDAD ENJAMBRE 2023\10. Rendicion de Cuentas\"/>
    </mc:Choice>
  </mc:AlternateContent>
  <xr:revisionPtr revIDLastSave="0" documentId="8_{873606F2-51C6-4DF5-8552-E83DF632C2E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30" yWindow="1020" windowWidth="20460" windowHeight="1050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2" i="4" l="1"/>
  <c r="A50" i="1"/>
  <c r="D53" i="4" s="1"/>
  <c r="C53" i="4" l="1"/>
  <c r="A51" i="1"/>
  <c r="C54" i="4" s="1"/>
  <c r="D54" i="4" l="1"/>
  <c r="A52" i="1"/>
  <c r="A53" i="1" l="1"/>
  <c r="C55" i="4" l="1"/>
  <c r="D55" i="4"/>
  <c r="A54" i="1"/>
  <c r="D56" i="4" l="1"/>
  <c r="C56" i="4"/>
  <c r="A55" i="1"/>
  <c r="D57" i="4" l="1"/>
  <c r="C57" i="4"/>
  <c r="A56" i="1"/>
  <c r="D58" i="4" l="1"/>
  <c r="C58" i="4"/>
  <c r="A57" i="1"/>
  <c r="D59" i="4" l="1"/>
  <c r="C59" i="4"/>
  <c r="A58" i="1"/>
  <c r="D60" i="4" l="1"/>
  <c r="C60" i="4"/>
  <c r="A59" i="1"/>
  <c r="D61" i="4" l="1"/>
  <c r="C61" i="4"/>
  <c r="A60" i="1"/>
  <c r="C62" i="4" l="1"/>
  <c r="D62" i="4"/>
  <c r="A61" i="1"/>
  <c r="D63" i="4" l="1"/>
  <c r="C63" i="4"/>
  <c r="A62" i="1"/>
  <c r="D64" i="4" l="1"/>
  <c r="C64" i="4"/>
  <c r="A63" i="1"/>
  <c r="D65" i="4" l="1"/>
  <c r="C65" i="4"/>
  <c r="A64" i="1"/>
  <c r="D66" i="4" l="1"/>
  <c r="C66" i="4"/>
  <c r="A65" i="1"/>
  <c r="C67" i="4" l="1"/>
  <c r="D67" i="4"/>
  <c r="A66" i="1"/>
  <c r="D68" i="4" l="1"/>
  <c r="C68" i="4"/>
  <c r="A67" i="1"/>
  <c r="A68" i="1" l="1"/>
  <c r="C69" i="4" l="1"/>
  <c r="D69" i="4"/>
  <c r="A69" i="1"/>
  <c r="C74" i="4" l="1"/>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<sst xmlns="http://schemas.openxmlformats.org/spreadsheetml/2006/main" count="728" uniqueCount="473">
  <si>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</si>
  <si>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</si>
  <si>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</si>
  <si>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</si>
  <si>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</si>
  <si>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</si>
  <si>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</si>
  <si>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</si>
  <si>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</si>
  <si>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</si>
  <si>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</si>
  <si>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</si>
  <si>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</si>
  <si>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</si>
  <si>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</si>
  <si>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</si>
  <si>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</si>
  <si>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</si>
  <si>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</si>
  <si>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</si>
  <si>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</si>
  <si>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</si>
  <si>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</si>
  <si>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</si>
  <si>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</si>
  <si>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</si>
  <si>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</si>
  <si>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</si>
  <si>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</si>
  <si>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</si>
  <si>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</si>
  <si>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</si>
  <si>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</si>
  <si>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</si>
  <si>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</si>
  <si>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</si>
  <si>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</si>
  <si>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</si>
  <si>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</si>
  <si>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</si>
  <si>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</si>
  <si>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</si>
  <si>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</si>
  <si>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</si>
  <si>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</si>
  <si>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</si>
  <si>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</si>
  <si>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</si>
  <si>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</si>
  <si>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</si>
  <si>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</si>
  <si>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</si>
  <si>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</si>
  <si>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</si>
  <si>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</si>
  <si>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</si>
  <si>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</si>
  <si>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</si>
  <si>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</si>
  <si>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</si>
  <si>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</si>
  <si>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</si>
  <si>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</si>
  <si>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</si>
  <si>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</si>
  <si>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</si>
  <si>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</si>
  <si>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</si>
  <si>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</si>
  <si>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</si>
  <si>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</si>
  <si>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</si>
  <si>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</si>
  <si>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</si>
  <si>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</si>
  <si>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</si>
  <si>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</si>
  <si>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</si>
  <si>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</si>
  <si>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</si>
  <si>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</si>
  <si>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</si>
  <si>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</si>
  <si>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</si>
  <si>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</si>
  <si>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</si>
  <si>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</si>
  <si>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</si>
  <si>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</si>
  <si>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</si>
  <si>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</si>
  <si>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</si>
  <si>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</si>
  <si>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</si>
  <si>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</si>
  <si>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</si>
  <si>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</si>
  <si>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</si>
  <si>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</si>
  <si>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</si>
  <si>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</si>
  <si>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</si>
  <si>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</si>
  <si>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</si>
  <si>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</si>
  <si>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</si>
  <si>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</si>
  <si>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</si>
  <si>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</si>
  <si>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</si>
  <si>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</si>
  <si>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</si>
  <si>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</si>
  <si>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</si>
  <si>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</si>
  <si>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</si>
  <si>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</si>
  <si>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</si>
  <si>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</si>
  <si>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</si>
  <si>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</si>
  <si>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</si>
  <si>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</si>
  <si>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</si>
  <si>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</si>
  <si>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</si>
  <si>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</si>
  <si>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</si>
  <si>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</si>
  <si>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</si>
  <si>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</si>
  <si>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</si>
  <si>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</si>
  <si>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</si>
  <si>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</si>
  <si>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</si>
  <si>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</si>
  <si>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</si>
  <si>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</si>
  <si>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</si>
  <si>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</si>
  <si>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</si>
  <si>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</si>
  <si>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</si>
  <si>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</si>
  <si>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</si>
  <si>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</si>
  <si>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</si>
  <si>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</si>
  <si>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</si>
  <si>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</si>
  <si>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</si>
  <si>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</si>
  <si>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</si>
  <si>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</si>
  <si>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</si>
  <si>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</si>
  <si>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</si>
  <si>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</si>
  <si>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</si>
  <si>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</si>
  <si>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</si>
  <si>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</si>
  <si>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</si>
  <si>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</si>
  <si>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</si>
  <si>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</si>
  <si>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</si>
  <si>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</si>
  <si>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</si>
  <si>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</si>
  <si>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</si>
  <si>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</si>
  <si>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</si>
  <si>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</si>
  <si>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</si>
  <si>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</si>
  <si>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</si>
  <si>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</si>
  <si>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</si>
  <si>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</si>
  <si>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</si>
  <si>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</si>
  <si>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</si>
  <si>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</si>
  <si>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</si>
  <si>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</si>
  <si>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</si>
  <si>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</si>
  <si>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</si>
  <si>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</si>
  <si>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</si>
  <si>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</si>
  <si>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</si>
  <si>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</si>
  <si>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</si>
  <si>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</si>
  <si>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</si>
  <si>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</si>
  <si>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</si>
  <si>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</si>
  <si>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</si>
  <si>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</si>
  <si>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</si>
  <si>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</si>
  <si>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</si>
  <si>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</si>
  <si>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</si>
  <si>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</si>
  <si>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</si>
  <si>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</si>
  <si>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</si>
  <si>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</si>
  <si>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</si>
  <si>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</si>
  <si>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</si>
  <si>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</si>
  <si>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</si>
  <si>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</si>
  <si>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Hemos recibido el informe realizado por el director del Centro Educativo.</t>
  </si>
  <si>
    <t xml:space="preserve">Se realizar una encuesta de calidad para la comunidad, entendiendo la manera como recibieron y entendieron la información. </t>
  </si>
  <si>
    <t>El CER cuenta con el conducto regular para activar la ruta según la problemática que se presenta.</t>
  </si>
  <si>
    <t>Se cuenta con un comité de convivencia escolar donde se registran los casos presentados en el Centro Educativo.</t>
  </si>
  <si>
    <t>Se cuenta con un docente asignado que actualiza constantemente la plataforma Enjambre.</t>
  </si>
  <si>
    <t>La información se presentará en los canales de comunicación que tiene el colegio tales como: periódico mural, carteleras, y WhatsApp personal de los docentes.</t>
  </si>
  <si>
    <t>Se fortalecerá las tertulias pedagógicas donde los docentes comparten sus experiencias significativas para el crecimiento metodológico de los compañeros de trabajo.</t>
  </si>
  <si>
    <t>La información se presentará en los canales de comunicación que tiene el colegio tales como: WhatsApp único medio personal para dar información a la comunidad.</t>
  </si>
  <si>
    <t xml:space="preserve">Convocar a asamblea general para tocar los temas referentes a la rendición de cuentas anual. </t>
  </si>
  <si>
    <t xml:space="preserve">Existe un libro foliado donde reposan las actas con las firmas de los participantes en cada asamblea. </t>
  </si>
  <si>
    <t xml:space="preserve">Las dudas y preguntas se responderán en un lapso de 15 días máximo por parte del señor director, después de haber realizado la rendición de cuentas </t>
  </si>
  <si>
    <t>Se generará un buzón de sugerencias con el fin de que la comunidad educativa deposite allí sus sugerencias, reclamos y felicitaciones.</t>
  </si>
  <si>
    <t>Clasificar y sistematizar la información recibida a través del buzón de sugerencias</t>
  </si>
  <si>
    <t>Teniendo en cuenta la lectura de la tabulación se tomarán los correctivos necesarios para mejorar.</t>
  </si>
  <si>
    <t>Se realizará en el periódico mural el informe del reporte de la rendición de cuentas de manera visible a la comunidad educativa.</t>
  </si>
  <si>
    <t>Durante el año 2022 se realizara el proceso de rendiciòn de cuentas, teniendo presente el autodiagnòstico presentado por el CER, en la rendiciòn de cuentas del dìa 31 de mayo del 2022</t>
  </si>
  <si>
    <t xml:space="preserve">Dar a conocer a la comunidad educativa el informe en sus cuatro gestiones: directiva, pedagógica, administrativa y comunitaria sobre la parte financiera. </t>
  </si>
  <si>
    <t>Informar a la comunidad educativa para que se empoderen de la distribución de recursos recibidos en el Centro Educativo Los Cedros por parte del estado.</t>
  </si>
  <si>
    <t>Pleno conocimiento del manejo de los recursos asignados por el estado al CER Los Cedros.</t>
  </si>
  <si>
    <t>Analizar la información existente referente a la rendición de cuentas del año 2021 en sus componentes: directivo, pedagógico, administrativo y comunitario</t>
  </si>
  <si>
    <t>Organizar la información para darla a conocer a la comunidad educativa sobre la rendición de cuentas del año 2021 en sus componentes: directivo, pedagógico, administrativo y comunitario</t>
  </si>
  <si>
    <t>Sistematizar la información de acuerdo a los recursos recibidos para transmitir una información clara y verídica en sus componentes: directivo, pedagógico, administrativo y comunitario dejando los soportes en la plataforma enjambre.</t>
  </si>
  <si>
    <t>Conformar y capacitar el equipo de trabajo para replicar la información a la comunidad educativa.</t>
  </si>
  <si>
    <t>Realizar reuniones para conformar y organizar el equipo de trabajo.</t>
  </si>
  <si>
    <t>Dialogo asertivo, compromisos y responsabilidades de parte del cuerpo docente de CER Los Cedros para dar cumplimiento a todas las actividades en el tiempo estipulado.</t>
  </si>
  <si>
    <t xml:space="preserve">Medios audiovisuales 
Equipos de computo 
Recurso humano 
</t>
  </si>
  <si>
    <t xml:space="preserve">Obel Salcedo Duran 
Gladys Acevedo Blanco 
Sandra Turizo Flórez
Leivy Tatiana Torres Bayona
Merly Teresa Mora García 
</t>
  </si>
  <si>
    <t>Reconocer la importancia del diligenciamiento en una forma veraz y precisa que permita tener acceso a los informes de rendición de cuentas y manejo de los componentes.</t>
  </si>
  <si>
    <t>Los docentes se apropien de la información con respecto a la rendición de cuentas y sus cuatro componentes: directiva, pedagógica, administrativa y comunitaria.</t>
  </si>
  <si>
    <t xml:space="preserve">Generar estrategias de gestión para la consecución de internet para el 80% de las sedes educativas las cuales no cuentan con este medio  </t>
  </si>
  <si>
    <t xml:space="preserve">Gestionar el 100% de internet en las sedes educativa para mejorar los canales de comunicación y difusión de la información </t>
  </si>
  <si>
    <t xml:space="preserve">Facilidad para compartir la información entre las sedes educativas pertenecientes al CER Los Cedros </t>
  </si>
  <si>
    <t>Presentar el informe a la comunidad educativa, permitiendo así que tengan fácil acceso a la misma.</t>
  </si>
  <si>
    <t>Generar espacios para la difusión de resultados con respecto al diagnostico del proceso de rendición de cuentas institucional y de sus componentes.</t>
  </si>
  <si>
    <t>Realizar un informe financiero y por área de gestión el cual será compartido con la comunidad educativa articulando así, el proceso de rendición de cuentas y de sus componentes</t>
  </si>
  <si>
    <t xml:space="preserve">Generar espacios en los cuales se pueda divulgar la información concerniente con el proceso de rendición de cuentas y sus componentes </t>
  </si>
  <si>
    <t xml:space="preserve">La comunidad en general tendrá la oportunidad de conocer de primera mano la información sobre el proceso de rendición de cuentas y a su vez hacer uso del buzón de sugerencias para dar a conocer su punto de vista frente al informe dado; dando respuesta publica por parte del CER. </t>
  </si>
  <si>
    <t>Analizar los resultados de la evaluación como estrategia en la divulgación de rendición cuentas.</t>
  </si>
  <si>
    <t xml:space="preserve">Generar un archivo básico de los resultados de la rendición de cuentas </t>
  </si>
  <si>
    <t xml:space="preserve">Socializar el análisis de la evaluación de la rendición de cuentas. </t>
  </si>
  <si>
    <t xml:space="preserve">Se definirán estrategias de información para socializar el proceso de rendición de cuentas </t>
  </si>
  <si>
    <t>Organizar por área de gestión un archivo básico donde repose el seguimiento de la rendición de cuentas.</t>
  </si>
  <si>
    <t>Definir en el PMI las acciones a mejorar con respecto a la rendición de cuentas.</t>
  </si>
  <si>
    <t xml:space="preserve">Anualmente se plantearan estrategias de seguimiento en el documento  PMI para la rendición de cuentas. </t>
  </si>
  <si>
    <t xml:space="preserve">Indicar los medios por los cuales se publicarán los resultados de la rendición de cuentas </t>
  </si>
  <si>
    <t xml:space="preserve">Se publicará a través de los diferentes medios de comunicación los resultados de la rendición de cuentas </t>
  </si>
  <si>
    <t xml:space="preserve">Sintetizar las recomendaciones y sugerencias recibidas a través del buzón de sugerencias y otros órganos de control. </t>
  </si>
  <si>
    <t xml:space="preserve">Hacer el buzón de sugerencias abierto a la comunidad en general </t>
  </si>
  <si>
    <t>Identificar las recomendaciones dadas por los órganos de control frente a los informes de rendición de cuentas haciendo los correctivos pertinentes.</t>
  </si>
  <si>
    <t xml:space="preserve">Aplicar las recomendaciones recibidas por parte de los órganos de control para la rendición de cuentas </t>
  </si>
  <si>
    <t>Socializar las recomendaciones recibidas por parte de los órganos de control con el fin de mejorar las acciones de la rendición de cuentas.</t>
  </si>
  <si>
    <t xml:space="preserve">Cada área de gestión (directiva, pedagógica, administrativa y comunitaria), determinará los correctivos necesarios y los tendrá en cuenta para la formulación de los objetivos del PMI. </t>
  </si>
  <si>
    <t xml:space="preserve">Tener en cuenta los correctivos para plasmarlos en plan de mejoramiento institucional </t>
  </si>
  <si>
    <t xml:space="preserve">Evaluar el proceso de rendición de cuentas anualmente para mejorar las estrategias de implementación y seguimiento. </t>
  </si>
  <si>
    <t xml:space="preserve">Sistematizar los resultados de la rendición de cuentas proyectados para los años 2022 y 2023  </t>
  </si>
  <si>
    <t xml:space="preserve">Concretar los espacios de dialogo y con medios audiovisuales para la presentación de la exposición de la rendición de cuentas a la comunidad en general.   </t>
  </si>
  <si>
    <t xml:space="preserve">Crear un archivo en físico y digital del proceso de rendición de cuentas  </t>
  </si>
  <si>
    <t xml:space="preserve">Dar a conocer los correctivos pertinentes por cada área de gestión, para unificar criterios de mejora en la rendición de cuentas.
</t>
  </si>
  <si>
    <t>Sintetizar la implementación de la estrategia de la rendición de cuentas</t>
  </si>
  <si>
    <t xml:space="preserve">Enunciar los informes dirigidos a los órganos de control y comunidad educativa los compromisos asumidos en el ejercicio de rendición de cuentas </t>
  </si>
  <si>
    <t xml:space="preserve">Actualizar el informe de rendición de cuentas del Centro Educativo Rural Los Cedros. </t>
  </si>
  <si>
    <t>Mantener a la comunidad educativa informado del proceso de rendición de cuentas durante los años 2022 y 2023</t>
  </si>
  <si>
    <t>Presentar a los órganos de control el informe detallado por gestiones el proceso sistematizado de la rendición de cuentas.</t>
  </si>
  <si>
    <t xml:space="preserve">Durante los años 2022 y 2023 cada área de gestión (directiva, académica, administrativa y comunitaria), rendirá cuentas de los procesos llevados durante el tiempo mencionado </t>
  </si>
  <si>
    <t xml:space="preserve">Cada gestión (directiva, académica, administrativa y comunitaria), mantendrá actualizado, activo y organizado el informe de rendición de cuentas </t>
  </si>
  <si>
    <t>Establecer un proceso de seguimiento y control de los mecanismos internos de mejora atendiendo los requerimientos de la SED.</t>
  </si>
  <si>
    <t>Durante los años 2022 y 2023 se mantendrá comunicación asertiva para el seguimiento del proceso de rendición de cuentas.</t>
  </si>
  <si>
    <t xml:space="preserve">Se mantendrá activo el proceso de seguimiento al PMI durante los años 2022 y 2023 </t>
  </si>
  <si>
    <t xml:space="preserve">Identificar espacios de dialogo con el fin de mejorar el proceso de rendición de cuentas; formulando estrategias de fácil comprensión para la comunidad educativa. </t>
  </si>
  <si>
    <t xml:space="preserve">Informar con anterioridad el tiempo establecido para la rendición de cuentas </t>
  </si>
  <si>
    <t>Publicar las fechas y sitio donde se llevará a cabo la rendición de cuentas de los años 2022 y 2023.</t>
  </si>
  <si>
    <t>Establecer un formato para implementar la rendición de cuenta y componentes</t>
  </si>
  <si>
    <t xml:space="preserve">Reconoce la importancia de la participación de cada docente en la rendición de cuentas </t>
  </si>
  <si>
    <t>La responsabilidad y compromiso de los docentes y el directivo docente</t>
  </si>
  <si>
    <t xml:space="preserve">Medios audiovisuales 
Equipos de computo 
Recurso humano </t>
  </si>
  <si>
    <t xml:space="preserve">Obel Salcedo Duran 
Gladys Acevedo Blanco 
Sandra Turizo Flórez
Leivy Tatiana Torres Bayona
Merly Teresa Mora García </t>
  </si>
  <si>
    <t>Formar un grupo de whatsapp que sirva de canal de comunicación para la rendición de cuentas</t>
  </si>
  <si>
    <t xml:space="preserve">Implementar la participación de la comunidad educativa </t>
  </si>
  <si>
    <t>Canales de comunicación, ya que el centro no cuenta con internet se tiene que hacer por medio físico (cartelera)</t>
  </si>
  <si>
    <t xml:space="preserve">Relacionar los formatos internos que contengan la rendición de cuentas y componentes, para su respectiv análisis </t>
  </si>
  <si>
    <t>Complementar la información de manera de sencilla, veraz y transparente que sea de fácil acceso a la comunidad en general</t>
  </si>
  <si>
    <t>La forma de exposición del material</t>
  </si>
  <si>
    <t>Medios audiovisuales 
Equipos de computo 
Recurso humano</t>
  </si>
  <si>
    <t>Implementar una estrategia de fácil acceso para dar el informe a la comunidad en forma clara y sencilla</t>
  </si>
  <si>
    <t>Argumentar un postura crítica frente a lo expuesto por parte de la comunidad</t>
  </si>
  <si>
    <t>Entregar en medio físico la información presupestual a la comunidad</t>
  </si>
  <si>
    <t>La rendicion de cuentas se debe informar de manera clara y entendible a padres de familia estudiantes y secretaria de educación, sobre diferentes aspectos de la gestión aclarar acciones y decisiones asi como tambien en su desarrollo.</t>
  </si>
  <si>
    <t>Sandra Turizo Flórez, Luz Marina Jaime Alvarez, Elena Moreno Vargas, Nancy Concepción Cáceres.</t>
  </si>
  <si>
    <t>las metas deben ser alcanzables y medibles teniendo en cuenta cada una de las gestiones.</t>
  </si>
  <si>
    <t>La rendición de cuentas se debe tener en cuenta el  PMI, creando espacios y evaluar los procesos de desarrollo de cada una de las actividades</t>
  </si>
  <si>
    <t>Definir los espacios y mecanismos de manera permanente para la rendición de cuentas</t>
  </si>
  <si>
    <t>Conocer los espacios de diálogo y mecanismos teniendo en cuenta las actividades instituciones según en cronograma y su diagnóstico.</t>
  </si>
  <si>
    <t xml:space="preserve">Aprovechar los espacios de diálogo y mecanismos durante el desarrollo de las actividades para la rendición de cuentas, con la participación de la comunidad educativa
</t>
  </si>
  <si>
    <t>Determinar los espacios, cronogramas y divulgación de rendición de cuentas de acuerdo al diagnóstico y la priorización de programas, proyectos y servicio.</t>
  </si>
  <si>
    <t>Divulgar los espacios de dialogo establecidos. Y Realizar seguimiento y monitoreo a los espacios de rendición de cuenta estableciendo  el cronograma de implementación de los espacios de diálogo en el marco de la Rendición de Cuentas, aprobarlo y publicarlo</t>
  </si>
  <si>
    <t>Ejecución y Seguimiento a los espacios de participación programados</t>
  </si>
  <si>
    <t xml:space="preserve">
Sandra Turizo Flórez
 Nancy Concepción Cáceres Landazábal
Luz Marina Jaime Alvarez
Elena Moreno Vargas
</t>
  </si>
  <si>
    <t xml:space="preserve">Temas de interés identificados, aprobados y registrados. </t>
  </si>
  <si>
    <t>Concretar  los espacios de diálogos presenciales (mesas de trabajo, reuniones, talleres etc.), y virtuales complementarios permanentes u ocasionales que se emplean para rendir cuentas sobre los temas de interés priorizados.</t>
  </si>
  <si>
    <t xml:space="preserve">La comunidad en general tendrá la oportunidad de participar del proceso de rendición de cuentas y adquirir información de los temas de interés programados para la vigencia. </t>
  </si>
  <si>
    <t>Establecer el equipo que lidera el proceso de planeación e implementación de los ejercicios de rendición de cuentas.</t>
  </si>
  <si>
    <t xml:space="preserve">Actualización del
equipo de trabajo de la gestión 
y capacitación en
temas relacionados con
la rendición de cuentas.
</t>
  </si>
  <si>
    <t>Citar a la comunidad educativa y grupos de interes por medio de los diferentes medios electrónicos que se tiene  acceso para que asistan  a la rendiciójn de cuentas instituonal en cadea una de sus gestiones.</t>
  </si>
  <si>
    <t>Cersiorarse que la informacion llegue a tiempo a toda la comuniad educativa para que paricipen activamente en la rendicion de cuentas institucional en cada una de las gestiones.</t>
  </si>
  <si>
    <t xml:space="preserve">OBel Salcedo Duran 
Gladys Acevedo Blanco 
Sandra Turizo Flórez
Leivy Tatiana Torres Bayona
Merly Teresa Mora García 
</t>
  </si>
  <si>
    <t>Realizar  la publicidad e invitacion   en el proceso de rendición de cuentas institucional  en cada una de sus gestiones, para que la comunidad  se entere y participe de la misma.</t>
  </si>
  <si>
    <t>Colocar la publicacon de la convocatoria en lugares visibles , para que toda la comunidad educactiva   se informe sobre  la rendición de cuentas institucional en cada una de sus gestiones.</t>
  </si>
  <si>
    <t>Desplegar las invitaciones sobre la rendición de cuentas instituconal en cada una de sus gestiones con los estudiantes para que la comunida educativa se informe y participe.</t>
  </si>
  <si>
    <t xml:space="preserve">Corroborar que los canales de comunicación lleguen oportunanente hacia su destino, para que toda comunidad educativa este informada sobre los temas a tratar en la rendición de cuentas instiucional  y sus gestiones. </t>
  </si>
  <si>
    <t>Reunir a toda la comunidad educativa, para informarles, sobre la rendicion de cuentas con todas las integrantes de las gestiones.</t>
  </si>
  <si>
    <t xml:space="preserve">Responsabilidad por parte de la comunidad educativa, para asitir a la rendicion de cuentas </t>
  </si>
  <si>
    <t>Medios de comunicación, celulares, carteleras, equipos de computo y recurdo humano</t>
  </si>
  <si>
    <t>Dar a conocer el cronograma a toda la comunidad educativa de las propuestas en la rendicion de cuentas.</t>
  </si>
  <si>
    <t>Divulgar el cronograma de las propuestas sobre la rendicion de cuentas a traves de carteleras</t>
  </si>
  <si>
    <t>Carteleras, medios de comunicación, equipos de computo y recurso humano</t>
  </si>
  <si>
    <t>Generar  espacios a la comunidad educativa para la participacion de la rendicion  de cuentas</t>
  </si>
  <si>
    <t>Abrir espacio adecuado para la participacion de la comunidad eduactiva en la rendicion de cuentas</t>
  </si>
  <si>
    <t>Que toda la comunidad participe y se logre los espacios necesarios, para que la comunidad quede conforme al informe.</t>
  </si>
  <si>
    <t>Medios de comunicación</t>
  </si>
  <si>
    <t>Dar oportunidad a toda la comunidad educativa en la rendicion de cuentas</t>
  </si>
  <si>
    <t>Apoyar a la comunidad para que la ellos obtengan los espacios adecuados en la participacion de rendicion de  cuentas</t>
  </si>
  <si>
    <t>Asignar un espacio optimo, adecuado, ventilado, con buen sonido, para la buena participacion.</t>
  </si>
  <si>
    <t>Salon con buena ventilacion</t>
  </si>
  <si>
    <t>Reunir a toda la comunidad educativa, para informarles, sobre la rendicion de cuentas con todas las integrantes de las gestiones, con temas especificos</t>
  </si>
  <si>
    <t>Especificar los temas de dialogo, garantizando la intervencion de la comunidad educativa</t>
  </si>
  <si>
    <t>Que toda la comunidad participe y se logre los espacios de dialogo , para que la comunidad quede conforme al informe de rendicion de cuentas.</t>
  </si>
  <si>
    <t>Recurso humano, medios de comuinicacion.</t>
  </si>
  <si>
    <t>Encuestar a toda la comunidad educativa,para obtener los resultados en cuanto a le rendcion de cuentas.</t>
  </si>
  <si>
    <t>Encuestar al 100% de la comunidad educativa para la rendicion de cuentas.</t>
  </si>
  <si>
    <t>Sistematizar el informe de rendicion de cuentas en las cuentas de plataforma enjambre</t>
  </si>
  <si>
    <t>Organizar el informe ejecutivo para la rendicion de cuentas en la plataforma ejambre</t>
  </si>
  <si>
    <t>Tabular la informacion de las encuentas, recibidas por parte de la comunidad educativa</t>
  </si>
  <si>
    <t>Generar la estadistica de acuerdo a la informacion recibida a las encuestas.</t>
  </si>
  <si>
    <t>Tener la informacion de acuerdo a la informacion arrojada en la estadistica de la rendcion de cuentas</t>
  </si>
  <si>
    <t>Encuestas comunidad educativa, Recurso  humano, medios de comunicación.</t>
  </si>
  <si>
    <t xml:space="preserve">Analizar los objetivos, metas e indicadores de acuerdo a la mejora de la estrategia sobre la rendición de cuentas.  </t>
  </si>
  <si>
    <t xml:space="preserve">Identificar y sistematizar que objetivos, metas e indicadores pertinentes van de acuerdo al mejoramiento de la estrategia sobre la rendición de cuentas.  </t>
  </si>
  <si>
    <t xml:space="preserve">Realizar un proceso de seguimiento, organización y planteamiento de nuevos objetivos, metas e indicadores con la participación activa de las gestiones. </t>
  </si>
  <si>
    <t>Definir espacios al diálogo sobre las actividades y temas que se deben desarrollar en el cronograma.</t>
  </si>
  <si>
    <t>Identificar los temas de la rendición de cuentas sobre los que se necesita reorganizar la información.</t>
  </si>
  <si>
    <t>Realizar el cronograma con las sugerencias dadas por las gestiones y buscar una forma llamativa de visualizar el cronograma.</t>
  </si>
  <si>
    <t>Identificar los canales y medios de comunicación que nos faciliten el dialogo sobre temas específicos y generales.</t>
  </si>
  <si>
    <t>Durante los años 2022 y 2023 cada área de gestión (directiva, académica, administrativa y comunitaria), buscará los canales y mecanismos necesarios para una mejor comunicación a la comunidad en general.</t>
  </si>
  <si>
    <t>Cada gestión (directiva, académica, comunitaria y administrativa) mantendrá informada a la comunidad sobre el proceso de rendición de cuentas en los años 2022 y 2023.</t>
  </si>
  <si>
    <t>Informar a tiempo a toda los grupos de interes para que intervengan en  la rendicion de cuentas institucional  en cada una de sus gestiones.</t>
  </si>
  <si>
    <t>divulgar con responsabilidad  y de manera previa  a la comunidad en general sobre los temas a tratar en la rendicion de cuentas por area de gestion.</t>
  </si>
  <si>
    <t>Activar los medios de comunicacion del contexto para la rendición de cuentas institucional y en cada  una de sus gestiones  sobre temas generales y específicos</t>
  </si>
  <si>
    <t xml:space="preserve">realizar un comparativo de años anteriores en los cuales  no se había realizado la rendición de cuentas formalmente ante la comunidad educativa con el presente. 
. 
</t>
  </si>
  <si>
    <t>Realizar reuniones periodicamente con el equipo de calidad  para llevar un control sobre el proceso de rendición de cuentas.</t>
  </si>
  <si>
    <t>El equipo de calidad dara un  informe periodicamente a la comunidad educativa basado por cada una de las gestiones.</t>
  </si>
  <si>
    <t>Reflejar en el Plan de Mejoramiento Institucional las necesidades y actividades de cada una de las sedes del CER</t>
  </si>
  <si>
    <t xml:space="preserve">Lideres del Equipo de calidad </t>
  </si>
  <si>
    <t>Analizar la información obtenida de la comunidad escolar y priorizar los temas que reorientaran el documento.</t>
  </si>
  <si>
    <t>Desarrollar el contenido de interés escogido por la comunidad escolar con el propósito de mejorar el documento.</t>
  </si>
  <si>
    <t>Realizar instrumento de consulta a la comunidad educativa. Recopilación de la información. Reunión o encuentro para analizar dicha información recopilada.</t>
  </si>
  <si>
    <t>Examinar el cumplimiento de las metas e indicadores establecidos en el PMI.</t>
  </si>
  <si>
    <t>Formular actividades y/o acciones de mejora en el proceso de seguimiento y desarrollo del PMI.</t>
  </si>
  <si>
    <t>Reuniones con el consejo académico para el análisis y diseño de actividades.  Socialización sobre las metas e indicadores sobre los que mas debemos reforzar.</t>
  </si>
  <si>
    <t>Analizar desde cada área de gestión la definición de los informes, metas e indicadores como parte del proceso de seguimiento y desarrollo.</t>
  </si>
  <si>
    <t>Generar los espacios de análisis sobre los contenidos ya estipulados.</t>
  </si>
  <si>
    <t>Reuniones con los integrantes de cada gestión. Espacios para el debate sobre las metas, indicadores y demás propuestos en el documento. Reorganizaación en caso de ser necesario.</t>
  </si>
  <si>
    <t>Definir las sedes educativas que cuentan con recursos y necesitan de intervención sobre arreglos de infraestructura.</t>
  </si>
  <si>
    <t>Designar a una persona idónea que cumpla con los requerimientos básicos para la prestación eficiente y continúa de sus servicios.</t>
  </si>
  <si>
    <t>Proceso de selección contractual. Reunión consejo Directivo. Acuerdos sobre el seguimiento y desarrollo de la obra (evidencias fotográficas).</t>
  </si>
  <si>
    <t>Analizar las acciones de mejoramiento que complementen el proceso sobre la creación de los planes de mejora.</t>
  </si>
  <si>
    <t>Proponer las actividades y/o acciones pertinentes para el desarrollo de los planes de mejora.</t>
  </si>
  <si>
    <t>Espacios para el diseño de los planes de mejora. Encuentros con los integrantes de cada gestión.  Socialización con el consejo académico.</t>
  </si>
  <si>
    <t>Establecer los canales de comunicación diferentes a la página web, con la información preparada por la entidad.</t>
  </si>
  <si>
    <t>Examinar que otros medios de comunicación nos facilitan la divulgación de la información.</t>
  </si>
  <si>
    <t>Carteleras en todas las sedes educativas, envio de folletos a familias de la comunidad educativa de cada vereda por parte de cada docente.</t>
  </si>
  <si>
    <t xml:space="preserve">Difundir un mes antes de la rendición de cuentas todo lo relacionado con publicidad a las comunidades educativas. </t>
  </si>
  <si>
    <t>Asitencia mínima de un representantes por sede educativa sobre  la cantidad de adultos o padres de familia de las sedes educativas.</t>
  </si>
  <si>
    <t>Informar el evento por medios electrónicos; textos en carteleras en lugares visibles de las sedes educativas; invitar por medio escrito a los miembros de las JAC, Recordar permanente mente el evento en los grupos de whatssap locales la fecha y el evento.</t>
  </si>
  <si>
    <t>Telefonos, computadores, cartulinas, marcadores.</t>
  </si>
  <si>
    <t>Revisión de informes y presencia de todos  los grupos de valor en la documentación, dos días antes de la reuinión.</t>
  </si>
  <si>
    <t>Identificar los grupos de valor, redación de documentos con grupos de valor, revisión de documento para presentar en la rendición de cuentas.</t>
  </si>
  <si>
    <t>Documentos TIC, impresora, video beam, textos digitados.</t>
  </si>
  <si>
    <t>Informar todos los temas de interes general en el lapso de tiempo que dure la reunión.</t>
  </si>
  <si>
    <t>Momentos y espaciós para preguntas en plenaria con todos los asistentes al evento.</t>
  </si>
  <si>
    <t>Tomar lista de asistentes que tienen dudas o preguntas, resolver por parte de los ponentes las dudas de la comunidad, dejar un espació al finalizar el evento para resivir sujerencias.</t>
  </si>
  <si>
    <t>Aulas de clase, recursos TIC, material impreso, sonido o amplificación.</t>
  </si>
  <si>
    <t xml:space="preserve">Informar de manera clara y acertiva las   etapas, procesos y momentos, que se desarrollarán el día de rendición de cuentas.  </t>
  </si>
  <si>
    <t>Comunicación acertada con el total de asistentes al evento de rendición de cuentas.</t>
  </si>
  <si>
    <t>Adecuación de espacio libre de ruido, ubicación equilibrada entre el espacio y el número de asistentes, adecuación del sonido antes del evento, tener un plan alterno para la eventualidad en daños del sonido, usar un lenguaje sencillo, de acuerdo a la clase de espectador.</t>
  </si>
  <si>
    <t>Informar al sector comunidad educativa la organización del evento de rendición de cuentas del 2022.</t>
  </si>
  <si>
    <t>Informar al 80% mínimo de la   comunidad educativa, el desarrollo del informe de rendición de cuentas.</t>
  </si>
  <si>
    <t>Cartulina, marcadores, megafonos, amplificador de sonido, avisos por la emisora, usb.</t>
  </si>
  <si>
    <t>Rendir en el 2023 un informe mejor detallado  y restructurado acerca de la rendición de cuentas con los lideres de cada gestón.</t>
  </si>
  <si>
    <t>Participación mínima de dos docentes por gestión para el informe de rendición de cuentas 2023.</t>
  </si>
  <si>
    <t>Docentes y mecanismos TIC.</t>
  </si>
  <si>
    <t>LA ESPERANZA</t>
  </si>
  <si>
    <t>30 MARZO DE 2023</t>
  </si>
  <si>
    <t>CENTRO EDUCATIVO RURAL LOS CEDROS</t>
  </si>
  <si>
    <t>En la primera semana institucional, el señor director nos muestra las directrices ha tener en cuenta sobre la rendición de cuentas y como équipos lo que debemos trabajar.</t>
  </si>
  <si>
    <t>Con el consejo académico se organizó los equipos de trabajo por gestiones para un mejor desarrollo de éste.</t>
  </si>
  <si>
    <t>El CER LOS CEDROS difundió la información por los canales existentes en algunos casos whatsApp, carteleras, notas enviadas a los padres de familia.</t>
  </si>
  <si>
    <t>El señor director junto al consejo académico dialogaron sobre el proceso: cuáles fueron los aspectos positivos de la audiencia pública, la disposición de la comunidad, la integración de la comunidad a éste tipo de procesos.</t>
  </si>
  <si>
    <t>El equipo de trabajo que se capacitó para liderar el proceso de rendición de cuentas fue la gestión administrativa.</t>
  </si>
  <si>
    <t xml:space="preserve">Se analiza el informe del año anterior 2022 seguimiento al PMI y el PMI 2022. </t>
  </si>
  <si>
    <t>se realizó encuentros en cada gestión de trabajo con el objetivo de aclarar dudas para una mejor exposición en la audiencia pública al igual que el desarrollo de la estrategia Rendición de Cuentas.</t>
  </si>
  <si>
    <t>Se generó espacios de diálogo en las diferentes reuniones que se dieron entre los meses de enero y principio de febrero con el objetivo de realizar la realimentación de la estrategia rendición de cuentas.</t>
  </si>
  <si>
    <t xml:space="preserve">El 28 de febrero de 2023 el 80% de la comunidad educativa fue informada del proceso de rendición de cuentas y sobre los componentes en cada una de sus áreas de gestión, teniendo acceso a la información sistematizada en el CER Los Cedros. </t>
  </si>
  <si>
    <t xml:space="preserve">El 28 de febrero de 2023 el 80% de la comunidad educativa fue informada sobre la rendición de cuentas y los componentes en cada una de sus áreas de gestión, teniendo acceso a la información sistematizada en el CER Los Cedros. </t>
  </si>
  <si>
    <t>Cantidad total de informes de valor en los documentos elaborados  para entrega de informes</t>
  </si>
  <si>
    <t>Reuniónes de asignación de tareas por gestion, estudiar las actividades y eventos del informe, usar los mecanismos de convocatoria para ejecución de documentos.</t>
  </si>
  <si>
    <t>Organizar y sistematizar la informacion sobre la rendición de cuentas institucional en cada una de las gestiones, para darla a conocer a la comunidad educativa.</t>
  </si>
  <si>
    <t>Disponer de  una comunicación asertiva con toda la comunidad educativa para que esten informados sobre la rendicion de cuentas institucional en sus gestiones del C.E.R. LOS CEDROS.</t>
  </si>
  <si>
    <t>Replantear que la metododologia utilizada para la informacion de rendicon de cuentas sea asertiva con toda la comunidad.</t>
  </si>
  <si>
    <t>En febrero de 2023 la comunidad conoce el cronograma sobre la rendición de cuentas y hacer sus propuestas</t>
  </si>
  <si>
    <t>El 80 % de la comunidad educativa presenta la rendicion de cuentas, se encuentra satisfactoriamente.</t>
  </si>
  <si>
    <t>Crear la carpeta en la plataforma enjambre para la rendicion de cuenta</t>
  </si>
  <si>
    <t xml:space="preserve">Durante el año 2023 cada área de gestión llevara sistematizado el proceso de la rendición de cuentas.  </t>
  </si>
  <si>
    <t xml:space="preserve">En el 2023, en el documento del PMI se registrarán las acciones de la rendición de cuentas </t>
  </si>
  <si>
    <t xml:space="preserve">En febrero de 2023 se darán a conocer los medios de publicación para informar el proceso de la rendición de cuentas </t>
  </si>
  <si>
    <t xml:space="preserve">En el año 2023 se abrirá el buzón de sugerencias donde la comunidad expresará el grado de satisfacción del proceso de rendición de cuentas  </t>
  </si>
  <si>
    <t>La evaluación institucional será el instrumento para registrar el proceso y seguimiento a la rendición de cuentas de los años 2022 y 2023</t>
  </si>
  <si>
    <t>El señor director con el consejo académico en ciertas ocasiones generan espacios de diálogo con mecanismos virtuales complementarios.</t>
  </si>
  <si>
    <t>Los interlocutores son algunos integrantes por cada gestión que expondran bajo su autonoma decisión, informes de su trabajo en cada gestión del CER LOS CEDROS.</t>
  </si>
  <si>
    <t>Desde la primera semana institucional se establecieron los objetivos, metas e indicadores de la rendición de cuentas y se fueron mejorando en el transcurso de un mes antes a la audiencia pública.</t>
  </si>
  <si>
    <t>Las actividades necesarias para el desarrollo de cada una de las etapas de la estrategia se definieron entre el 18 y 31 de enero de 2023.</t>
  </si>
  <si>
    <t>En reuniones no se dispuso de ningún presupuesto asociado a las actividades que se implementarán en el CER LOS CEDROS para llevar a cabo los ejercicios de rendición de cuentas.</t>
  </si>
  <si>
    <t xml:space="preserve">El CER los Cedros realizó el respectivo cronograma  sobre las actividades que se desarrollaran en 2023 sobre la rendición de cuentas 2022. </t>
  </si>
  <si>
    <t xml:space="preserve">Conformación de los grupos de trabajo por gestión y ellos en autonomía establecen las acciones de diálogo.  </t>
  </si>
  <si>
    <t>Información a la comunidad por medio visual (carteleras) y en algunos casos mensajes por whatsApp.</t>
  </si>
  <si>
    <t>Hay formatos establecidos por la SED para entregar la información solicitada por el señor director.</t>
  </si>
  <si>
    <t>Se realizaron instrumentos de evaluación, encuestas, propuestas de preguntas en la audiencia.</t>
  </si>
  <si>
    <t>Seguimiento de la información recolectada en la audiencia por parte de la comunidad que asistió.</t>
  </si>
  <si>
    <t>Seguimiento PMI.</t>
  </si>
  <si>
    <t xml:space="preserve">Seguimiento PMI 2023. </t>
  </si>
  <si>
    <t>El señor director presenta informe de ejecución de los recursos en la audiencia pública.</t>
  </si>
  <si>
    <t>El Centro Educativo no cuenta con acceso a internet; los docentes realizan esas actividades los fines de semana en su hogar en donde cuentan con internet.</t>
  </si>
  <si>
    <t>En la rendición de cuentas del año anterior se involucró a todas las gestiones.</t>
  </si>
  <si>
    <t>Nos encontramos en la etapa de identificación de aquellos aspectos a mejorar según la audiencia sobre rendición de cuentas 2022.</t>
  </si>
  <si>
    <t>La información se presentó en los canales de comunicación que tiene el colegio tales como: periódico mural, carteleras, y WhatsApp personal de los docentes.</t>
  </si>
  <si>
    <t>Convocatoria del señor director para socializar el trabajo por gestiones.</t>
  </si>
  <si>
    <t xml:space="preserve">La invitación a la comunidad en general se realizó el 30 de enero, un mes antes según los tiempos indicados. </t>
  </si>
  <si>
    <t>Sólo se les comunica que la reunión del día 28 de febrero de 2023 es sobre la rendición de cuentas del año 2022.</t>
  </si>
  <si>
    <t>A través de WhatsApp se envió la información respectiva para la rendición de cuentas.</t>
  </si>
  <si>
    <t>Organizar la información de forma verbal y física para darla a conocer.</t>
  </si>
  <si>
    <t>Se realizó el cronograma en el cual se dio cumplimiento a las etapas de organización a la estrategia rendición de cuentas 2022.</t>
  </si>
  <si>
    <t>Se realizó una encuesta a los padres de familia con el objetivo de recibir propuestas para ejecutar en el momento de la audiencia.</t>
  </si>
  <si>
    <t>El señor director dio a conocer el evento de la audiencia pública sobre la rendición de cuentas con el objetivo de generar el espacio de participación a toda la comunidad.</t>
  </si>
  <si>
    <t>Se realizó la respectiva recolección y tabulación de la información.</t>
  </si>
  <si>
    <t>Se publicó la estrategia rendición de cuentas el 10 de marzo en la plataforma enjembre.</t>
  </si>
  <si>
    <t>Se aplicó una evaluación a las personas asistentes a la rendición de cuentas para tener una visión si fue clara la presentación a la comunidad.</t>
  </si>
  <si>
    <t>Se asignará un espacio con medios audiovisuales para la presentación de la exposición de las diferentes gestiones de la rendición de cuentas a la comunidad.</t>
  </si>
  <si>
    <t>Se organizaron por gestiones para hacer una presentación en power point dando rendición de cuentas del año lectivo 2022.</t>
  </si>
  <si>
    <t>Anualmente se organiza y se hace seguimiento al PMI.</t>
  </si>
  <si>
    <t>Tabular la información de rendición de cuentas según las sugerencias recibidas a través del buzón institucional.</t>
  </si>
  <si>
    <t>Por parte de la planta de personal docente se hará el seguimiento respectivo con evidencias y facturación que genera cada compra, con el soporte respectivo para la rendición de cuentas.</t>
  </si>
  <si>
    <t xml:space="preserve">El equipo de trabajo por gestiones y consejo directivo, estará pendiente del proceso de rendición de cuentas para garantizar la transparencia de los recursos estatales. </t>
  </si>
  <si>
    <t>Las gestiones educativas realizaron el plan de acción con el fin de proyectar la rendición de cuentas del 2022.</t>
  </si>
  <si>
    <t xml:space="preserve">Se tiene en cuenta la reunión virtual de acompañamiento de la SED, para realizar un proceso transparente frente a la rendición de cuentas, en la cual los líderes de las gestiones participan para tener mas claro el proceso. </t>
  </si>
  <si>
    <t xml:space="preserve">Se realiza el documento: ESTRATEGIA PARA LA RENDICIÓN DE CUENTAS como evidencia del proceso desarrollado.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</si>
</sst>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0"/>
      <color rgb="FF002060"/>
      <name val="Arial"/>
      <family val="2"/>
    </font>
  </fonts>
  <fills count="14">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
      <patternFill patternType="solid">
        <fgColor theme="0"/>
        <bgColor rgb="FF000000"/>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right style="thin">
        <color auto="1"/>
      </right>
      <top style="dotted">
        <color theme="4" tint="-0.499984740745262"/>
      </top>
      <bottom style="dotted">
        <color theme="4" tint="-0.499984740745262"/>
      </bottom>
      <diagonal/>
    </border>
  </borders>
  <cellStyleXfs count="2">
    <xf numFmtId="0" fontId="0" fillId="0" borderId="0"/>
    <xf numFmtId="0" fontId="29" fillId="0" borderId="0" applyNumberFormat="0" applyFill="0" applyBorder="0" applyAlignment="0" applyProtection="0"/>
  </cellStyleXfs>
  <cellXfs count="31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12" fillId="0" borderId="0" xfId="0" applyFont="1" applyAlignment="1" applyProtection="1">
      <alignment horizontal="justify" vertical="center"/>
      <protection locked="0"/>
    </xf>
    <xf numFmtId="0" fontId="12" fillId="0" borderId="0" xfId="0" applyFont="1" applyProtection="1">
      <protection locked="0"/>
    </xf>
    <xf numFmtId="0" fontId="30" fillId="13" borderId="70" xfId="0" applyFont="1" applyFill="1" applyBorder="1" applyAlignment="1" applyProtection="1">
      <alignment vertical="top"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50.245901639344261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51.19047619047619</c:v>
                </c:pt>
                <c:pt idx="1">
                  <c:v>49.285714285714285</c:v>
                </c:pt>
                <c:pt idx="2">
                  <c:v>48.888888888888886</c:v>
                </c:pt>
                <c:pt idx="3">
                  <c:v>54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45</c:v>
                </c:pt>
                <c:pt idx="1">
                  <c:v>50</c:v>
                </c:pt>
                <c:pt idx="2">
                  <c:v>60</c:v>
                </c:pt>
                <c:pt idx="3">
                  <c:v>46.666666666666664</c:v>
                </c:pt>
                <c:pt idx="4">
                  <c:v>54.285714285714285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50.714285714285715</c:v>
                </c:pt>
                <c:pt idx="1">
                  <c:v>53.333333333333336</c:v>
                </c:pt>
                <c:pt idx="2">
                  <c:v>50</c:v>
                </c:pt>
                <c:pt idx="3">
                  <c:v>50</c:v>
                </c:pt>
                <c:pt idx="4" formatCode="0.00">
                  <c:v>47.083333333333336</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48.888888888888886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54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51"/>
      <c r="D3" s="51"/>
      <c r="E3" s="51"/>
      <c r="F3" s="51"/>
      <c r="G3" s="51"/>
      <c r="H3" s="51"/>
      <c r="I3" s="51"/>
      <c r="J3" s="51"/>
      <c r="K3" s="51"/>
      <c r="L3" s="50"/>
      <c r="M3" s="45"/>
    </row>
    <row r="4" spans="1:13" s="7" customFormat="1" ht="18.75" x14ac:dyDescent="0.3">
      <c r="A4" s="45"/>
      <c r="B4" s="49"/>
      <c r="C4" s="51"/>
      <c r="D4" s="51"/>
      <c r="E4" s="51"/>
      <c r="F4" s="116"/>
      <c r="G4" s="116"/>
      <c r="H4" s="116"/>
      <c r="I4" s="116"/>
      <c r="J4" s="116"/>
      <c r="K4" s="116"/>
      <c r="L4" s="50"/>
      <c r="M4" s="45"/>
    </row>
    <row r="5" spans="1:13" s="7" customFormat="1" x14ac:dyDescent="0.25">
      <c r="A5" s="45"/>
      <c r="B5" s="49"/>
      <c r="C5" s="51"/>
      <c r="D5" s="51"/>
      <c r="E5" s="51"/>
      <c r="F5" s="117"/>
      <c r="G5" s="117"/>
      <c r="H5" s="117"/>
      <c r="I5" s="117"/>
      <c r="J5" s="117"/>
      <c r="K5" s="117"/>
      <c r="L5" s="50"/>
      <c r="M5" s="45"/>
    </row>
    <row r="6" spans="1:13" s="7" customFormat="1" x14ac:dyDescent="0.25">
      <c r="A6" s="45"/>
      <c r="B6" s="49"/>
      <c r="C6" s="51"/>
      <c r="D6" s="51"/>
      <c r="E6" s="51"/>
      <c r="F6" s="51"/>
      <c r="G6" s="51"/>
      <c r="H6" s="51"/>
      <c r="I6" s="51"/>
      <c r="J6" s="51"/>
      <c r="K6" s="51"/>
      <c r="L6" s="50"/>
      <c r="M6" s="45"/>
    </row>
    <row r="7" spans="1:13" s="7" customFormat="1" x14ac:dyDescent="0.25">
      <c r="A7" s="45"/>
      <c r="B7" s="49"/>
      <c r="C7" s="51"/>
      <c r="D7" s="51"/>
      <c r="E7" s="51"/>
      <c r="F7" s="51"/>
      <c r="G7" s="51"/>
      <c r="H7" s="51"/>
      <c r="I7" s="51"/>
      <c r="J7" s="51"/>
      <c r="K7" s="51"/>
      <c r="L7" s="50"/>
      <c r="M7" s="45"/>
    </row>
    <row r="8" spans="1:13" s="7" customFormat="1" ht="26.25" x14ac:dyDescent="0.25">
      <c r="A8" s="45"/>
      <c r="B8" s="49"/>
      <c r="C8" s="118" t="s">
        <v>93</v>
      </c>
      <c r="D8" s="118"/>
      <c r="E8" s="118"/>
      <c r="F8" s="118"/>
      <c r="G8" s="118"/>
      <c r="H8" s="118"/>
      <c r="I8" s="118"/>
      <c r="J8" s="118"/>
      <c r="K8" s="118"/>
      <c r="L8" s="50"/>
      <c r="M8" s="45"/>
    </row>
    <row r="9" spans="1:13" s="7" customFormat="1" x14ac:dyDescent="0.25">
      <c r="A9" s="45"/>
      <c r="B9" s="49"/>
      <c r="C9" s="51"/>
      <c r="D9" s="51"/>
      <c r="E9" s="51"/>
      <c r="F9" s="51"/>
      <c r="G9" s="51"/>
      <c r="H9" s="51"/>
      <c r="I9" s="51"/>
      <c r="J9" s="51"/>
      <c r="K9" s="51"/>
      <c r="L9" s="50"/>
      <c r="M9" s="45"/>
    </row>
    <row r="10" spans="1:13" s="7" customFormat="1" x14ac:dyDescent="0.25">
      <c r="A10" s="45"/>
      <c r="B10" s="49"/>
      <c r="C10" s="51"/>
      <c r="D10" s="51"/>
      <c r="E10" s="51"/>
      <c r="F10" s="51"/>
      <c r="G10" s="51"/>
      <c r="H10" s="51"/>
      <c r="I10" s="51"/>
      <c r="J10" s="51"/>
      <c r="K10" s="51"/>
      <c r="L10" s="50"/>
      <c r="M10" s="45"/>
    </row>
    <row r="11" spans="1:13" s="7" customFormat="1" x14ac:dyDescent="0.25">
      <c r="A11" s="45"/>
      <c r="B11" s="49"/>
      <c r="C11" s="51"/>
      <c r="D11" s="51"/>
      <c r="E11" s="51"/>
      <c r="F11" s="51"/>
      <c r="G11" s="51"/>
      <c r="H11" s="51"/>
      <c r="I11" s="51"/>
      <c r="J11" s="51"/>
      <c r="K11" s="51"/>
      <c r="L11" s="50"/>
      <c r="M11" s="45"/>
    </row>
    <row r="12" spans="1:13" s="7" customFormat="1" x14ac:dyDescent="0.25">
      <c r="A12" s="45"/>
      <c r="B12" s="49"/>
      <c r="C12" s="51"/>
      <c r="D12" s="51"/>
      <c r="E12" s="51"/>
      <c r="F12" s="51"/>
      <c r="G12" s="51"/>
      <c r="H12" s="51"/>
      <c r="I12" s="51"/>
      <c r="J12" s="51"/>
      <c r="K12" s="51"/>
      <c r="L12" s="50"/>
      <c r="M12" s="45"/>
    </row>
    <row r="13" spans="1:13" s="7" customFormat="1" x14ac:dyDescent="0.25">
      <c r="A13" s="45"/>
      <c r="B13" s="49"/>
      <c r="C13" s="51"/>
      <c r="D13" s="51"/>
      <c r="E13" s="51"/>
      <c r="F13" s="51"/>
      <c r="G13" s="51"/>
      <c r="H13" s="51"/>
      <c r="I13" s="51"/>
      <c r="J13" s="51"/>
      <c r="K13" s="51"/>
      <c r="L13" s="50"/>
      <c r="M13" s="45"/>
    </row>
    <row r="14" spans="1:13" s="7" customFormat="1" x14ac:dyDescent="0.25">
      <c r="A14" s="45"/>
      <c r="B14" s="49"/>
      <c r="C14" s="51"/>
      <c r="D14" s="51"/>
      <c r="E14" s="51"/>
      <c r="F14" s="51"/>
      <c r="G14" s="51"/>
      <c r="H14" s="51"/>
      <c r="I14" s="51"/>
      <c r="J14" s="51"/>
      <c r="K14" s="51"/>
      <c r="L14" s="50"/>
      <c r="M14" s="45"/>
    </row>
    <row r="15" spans="1:13" s="7" customFormat="1" x14ac:dyDescent="0.25">
      <c r="A15" s="45"/>
      <c r="B15" s="49"/>
      <c r="C15" s="51"/>
      <c r="D15" s="51"/>
      <c r="E15" s="51"/>
      <c r="F15" s="51"/>
      <c r="G15" s="51"/>
      <c r="H15" s="51"/>
      <c r="I15" s="51"/>
      <c r="J15" s="51"/>
      <c r="K15" s="51"/>
      <c r="L15" s="50"/>
      <c r="M15" s="45"/>
    </row>
    <row r="16" spans="1:13" s="7" customFormat="1" x14ac:dyDescent="0.25">
      <c r="A16" s="45"/>
      <c r="B16" s="49"/>
      <c r="C16" s="51"/>
      <c r="D16" s="51"/>
      <c r="E16" s="51"/>
      <c r="F16" s="51"/>
      <c r="G16" s="51"/>
      <c r="H16" s="51"/>
      <c r="I16" s="51"/>
      <c r="J16" s="51"/>
      <c r="K16" s="51"/>
      <c r="L16" s="50"/>
      <c r="M16" s="45"/>
    </row>
    <row r="17" spans="1:13" s="7" customFormat="1" x14ac:dyDescent="0.25">
      <c r="A17" s="45"/>
      <c r="B17" s="49"/>
      <c r="C17" s="51"/>
      <c r="D17" s="51"/>
      <c r="E17" s="51"/>
      <c r="F17" s="51"/>
      <c r="G17" s="51"/>
      <c r="H17" s="51"/>
      <c r="I17" s="51"/>
      <c r="J17" s="51"/>
      <c r="K17" s="51"/>
      <c r="L17" s="50"/>
      <c r="M17" s="45"/>
    </row>
    <row r="18" spans="1:13" s="7" customFormat="1" x14ac:dyDescent="0.25">
      <c r="A18" s="45"/>
      <c r="B18" s="49"/>
      <c r="C18" s="51"/>
      <c r="D18" s="51"/>
      <c r="E18" s="51"/>
      <c r="F18" s="51"/>
      <c r="G18" s="51"/>
      <c r="H18" s="51"/>
      <c r="I18" s="51"/>
      <c r="J18" s="51"/>
      <c r="K18" s="51"/>
      <c r="L18" s="50"/>
      <c r="M18" s="45"/>
    </row>
    <row r="19" spans="1:13" s="7" customFormat="1" x14ac:dyDescent="0.25">
      <c r="A19" s="45"/>
      <c r="B19" s="49"/>
      <c r="C19" s="51"/>
      <c r="D19" s="51"/>
      <c r="E19" s="51"/>
      <c r="F19" s="51"/>
      <c r="G19" s="51"/>
      <c r="H19" s="51"/>
      <c r="I19" s="51"/>
      <c r="J19" s="51"/>
      <c r="K19" s="51"/>
      <c r="L19" s="50"/>
      <c r="M19" s="45"/>
    </row>
    <row r="20" spans="1:13" s="7" customFormat="1" x14ac:dyDescent="0.25">
      <c r="A20" s="45"/>
      <c r="B20" s="49"/>
      <c r="C20" s="51"/>
      <c r="D20" s="51"/>
      <c r="E20" s="51"/>
      <c r="F20" s="51"/>
      <c r="G20" s="51"/>
      <c r="H20" s="51"/>
      <c r="I20" s="51"/>
      <c r="J20" s="51"/>
      <c r="K20" s="51"/>
      <c r="L20" s="50"/>
      <c r="M20" s="45"/>
    </row>
    <row r="21" spans="1:13" s="7" customFormat="1" x14ac:dyDescent="0.25">
      <c r="A21" s="45"/>
      <c r="B21" s="49"/>
      <c r="C21" s="51"/>
      <c r="D21" s="51"/>
      <c r="E21" s="51"/>
      <c r="F21" s="51"/>
      <c r="G21" s="51"/>
      <c r="H21" s="51"/>
      <c r="I21" s="51"/>
      <c r="J21" s="51"/>
      <c r="K21" s="51"/>
      <c r="L21" s="50"/>
      <c r="M21" s="45"/>
    </row>
    <row r="22" spans="1:13" s="7" customFormat="1" ht="15.75" thickBot="1" x14ac:dyDescent="0.3">
      <c r="A22" s="45"/>
      <c r="B22" s="56"/>
      <c r="C22" s="57"/>
      <c r="D22" s="57"/>
      <c r="E22" s="57"/>
      <c r="F22" s="57"/>
      <c r="G22" s="57"/>
      <c r="H22" s="57"/>
      <c r="I22" s="57"/>
      <c r="J22" s="57"/>
      <c r="K22" s="57"/>
      <c r="L22" s="58"/>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78</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election activeCell="D74" sqref="D74:M74"/>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5"/>
      <c r="B7" s="126"/>
      <c r="C7" s="126"/>
      <c r="D7" s="121" t="s">
        <v>94</v>
      </c>
      <c r="E7" s="121"/>
      <c r="F7" s="121"/>
      <c r="G7" s="121"/>
      <c r="H7" s="121"/>
      <c r="I7" s="121"/>
      <c r="J7" s="121"/>
      <c r="K7" s="121"/>
      <c r="L7" s="121"/>
      <c r="M7" s="122"/>
    </row>
    <row r="8" spans="1:13" ht="36.75" customHeight="1" x14ac:dyDescent="0.25">
      <c r="A8" s="127"/>
      <c r="B8" s="128"/>
      <c r="C8" s="128"/>
      <c r="D8" s="123" t="s">
        <v>68</v>
      </c>
      <c r="E8" s="123"/>
      <c r="F8" s="123"/>
      <c r="G8" s="123"/>
      <c r="H8" s="123"/>
      <c r="I8" s="123"/>
      <c r="J8" s="123"/>
      <c r="K8" s="123"/>
      <c r="L8" s="123"/>
      <c r="M8" s="124"/>
    </row>
    <row r="9" spans="1:13" ht="30" customHeight="1" thickBot="1" x14ac:dyDescent="0.3">
      <c r="A9" s="129"/>
      <c r="B9" s="130"/>
      <c r="C9" s="130"/>
      <c r="D9" s="119" t="s">
        <v>115</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117</v>
      </c>
      <c r="B11" s="141"/>
      <c r="C11" s="141"/>
      <c r="D11" s="141"/>
      <c r="E11" s="141"/>
      <c r="F11" s="141"/>
      <c r="G11" s="141"/>
      <c r="H11" s="141"/>
      <c r="I11" s="141"/>
      <c r="J11" s="141"/>
      <c r="K11" s="141"/>
      <c r="L11" s="141"/>
      <c r="M11" s="142"/>
    </row>
    <row r="12" spans="1:13" ht="126.75" customHeight="1" thickBot="1" x14ac:dyDescent="0.3">
      <c r="A12" s="144" t="s">
        <v>182</v>
      </c>
      <c r="B12" s="145"/>
      <c r="C12" s="145"/>
      <c r="D12" s="145"/>
      <c r="E12" s="145"/>
      <c r="F12" s="145"/>
      <c r="G12" s="145"/>
      <c r="H12" s="145"/>
      <c r="I12" s="145"/>
      <c r="J12" s="145"/>
      <c r="K12" s="145"/>
      <c r="L12" s="145"/>
      <c r="M12" s="146"/>
    </row>
    <row r="13" spans="1:13" ht="19.5" thickBot="1" x14ac:dyDescent="0.35">
      <c r="A13" s="158" t="s">
        <v>124</v>
      </c>
      <c r="B13" s="159"/>
      <c r="C13" s="159"/>
      <c r="D13" s="159"/>
      <c r="E13" s="159"/>
      <c r="F13" s="159"/>
      <c r="G13" s="159"/>
      <c r="H13" s="159"/>
      <c r="I13" s="159"/>
      <c r="J13" s="159"/>
      <c r="K13" s="159"/>
      <c r="L13" s="159"/>
      <c r="M13" s="160"/>
    </row>
    <row r="14" spans="1:13" ht="15.75" x14ac:dyDescent="0.25">
      <c r="A14" s="161" t="s">
        <v>125</v>
      </c>
      <c r="B14" s="162"/>
      <c r="C14" s="162"/>
      <c r="D14" s="202" t="s">
        <v>146</v>
      </c>
      <c r="E14" s="203"/>
      <c r="F14" s="203"/>
      <c r="G14" s="203"/>
      <c r="H14" s="203"/>
      <c r="I14" s="203"/>
      <c r="J14" s="203"/>
      <c r="K14" s="203"/>
      <c r="L14" s="203"/>
      <c r="M14" s="204"/>
    </row>
    <row r="15" spans="1:13" ht="15.75" x14ac:dyDescent="0.25">
      <c r="A15" s="163" t="s">
        <v>123</v>
      </c>
      <c r="B15" s="164"/>
      <c r="C15" s="164"/>
      <c r="D15" s="205" t="s">
        <v>147</v>
      </c>
      <c r="E15" s="206"/>
      <c r="F15" s="206"/>
      <c r="G15" s="206"/>
      <c r="H15" s="206"/>
      <c r="I15" s="206"/>
      <c r="J15" s="206"/>
      <c r="K15" s="206"/>
      <c r="L15" s="206"/>
      <c r="M15" s="207"/>
    </row>
    <row r="16" spans="1:13" ht="29.25" customHeight="1" x14ac:dyDescent="0.25">
      <c r="A16" s="165" t="s">
        <v>126</v>
      </c>
      <c r="B16" s="166"/>
      <c r="C16" s="166"/>
      <c r="D16" s="208" t="s">
        <v>183</v>
      </c>
      <c r="E16" s="209"/>
      <c r="F16" s="209"/>
      <c r="G16" s="209"/>
      <c r="H16" s="209"/>
      <c r="I16" s="209"/>
      <c r="J16" s="209"/>
      <c r="K16" s="209"/>
      <c r="L16" s="209"/>
      <c r="M16" s="210"/>
    </row>
    <row r="17" spans="1:13" ht="30" customHeight="1" x14ac:dyDescent="0.25">
      <c r="A17" s="167" t="s">
        <v>148</v>
      </c>
      <c r="B17" s="168"/>
      <c r="C17" s="168"/>
      <c r="D17" s="149" t="s">
        <v>184</v>
      </c>
      <c r="E17" s="150"/>
      <c r="F17" s="150"/>
      <c r="G17" s="150"/>
      <c r="H17" s="150"/>
      <c r="I17" s="150"/>
      <c r="J17" s="150"/>
      <c r="K17" s="150"/>
      <c r="L17" s="150"/>
      <c r="M17" s="151"/>
    </row>
    <row r="18" spans="1:13" ht="16.5" thickBot="1" x14ac:dyDescent="0.3">
      <c r="A18" s="169" t="s">
        <v>127</v>
      </c>
      <c r="B18" s="170"/>
      <c r="C18" s="170"/>
      <c r="D18" s="211" t="s">
        <v>185</v>
      </c>
      <c r="E18" s="212"/>
      <c r="F18" s="212"/>
      <c r="G18" s="212"/>
      <c r="H18" s="212"/>
      <c r="I18" s="212"/>
      <c r="J18" s="212"/>
      <c r="K18" s="212"/>
      <c r="L18" s="212"/>
      <c r="M18" s="213"/>
    </row>
    <row r="19" spans="1:13" ht="19.5" thickBot="1" x14ac:dyDescent="0.35">
      <c r="A19" s="155" t="s">
        <v>123</v>
      </c>
      <c r="B19" s="156"/>
      <c r="C19" s="156"/>
      <c r="D19" s="156"/>
      <c r="E19" s="156"/>
      <c r="F19" s="156"/>
      <c r="G19" s="156"/>
      <c r="H19" s="156"/>
      <c r="I19" s="156"/>
      <c r="J19" s="156"/>
      <c r="K19" s="156"/>
      <c r="L19" s="156"/>
      <c r="M19" s="157"/>
    </row>
    <row r="20" spans="1:13" ht="129.75" customHeight="1" x14ac:dyDescent="0.25">
      <c r="A20" s="171" t="s">
        <v>186</v>
      </c>
      <c r="B20" s="172"/>
      <c r="C20" s="172"/>
      <c r="D20" s="172"/>
      <c r="E20" s="172"/>
      <c r="F20" s="172"/>
      <c r="G20" s="172"/>
      <c r="H20" s="172"/>
      <c r="I20" s="172"/>
      <c r="J20" s="172"/>
      <c r="K20" s="172"/>
      <c r="L20" s="172"/>
      <c r="M20" s="173"/>
    </row>
    <row r="21" spans="1:13" ht="18.75" x14ac:dyDescent="0.3">
      <c r="A21" s="89"/>
      <c r="B21" s="17"/>
      <c r="C21" s="17"/>
      <c r="D21" s="86" t="s">
        <v>59</v>
      </c>
      <c r="E21" s="86" t="s">
        <v>153</v>
      </c>
      <c r="F21" s="86" t="s">
        <v>154</v>
      </c>
      <c r="G21" s="17"/>
      <c r="H21" s="17"/>
      <c r="I21" s="17"/>
      <c r="J21" s="17"/>
      <c r="K21" s="17"/>
      <c r="L21" s="17"/>
      <c r="M21" s="90"/>
    </row>
    <row r="22" spans="1:13" ht="18.75" x14ac:dyDescent="0.3">
      <c r="A22" s="89"/>
      <c r="B22" s="17"/>
      <c r="C22" s="17"/>
      <c r="D22" s="87" t="s">
        <v>155</v>
      </c>
      <c r="E22" s="88">
        <v>1</v>
      </c>
      <c r="F22" s="81"/>
      <c r="G22" s="17"/>
      <c r="H22" s="17"/>
      <c r="I22" s="17"/>
      <c r="J22" s="17"/>
      <c r="K22" s="17"/>
      <c r="L22" s="17"/>
      <c r="M22" s="90"/>
    </row>
    <row r="23" spans="1:13" ht="18.75" x14ac:dyDescent="0.3">
      <c r="A23" s="89"/>
      <c r="B23" s="17"/>
      <c r="C23" s="17"/>
      <c r="D23" s="88" t="s">
        <v>156</v>
      </c>
      <c r="E23" s="88">
        <v>2</v>
      </c>
      <c r="F23" s="82"/>
      <c r="G23" s="17"/>
      <c r="H23" s="17"/>
      <c r="I23" s="17"/>
      <c r="J23" s="17"/>
      <c r="K23" s="17"/>
      <c r="L23" s="17"/>
      <c r="M23" s="90"/>
    </row>
    <row r="24" spans="1:13" ht="18.75" x14ac:dyDescent="0.3">
      <c r="A24" s="89"/>
      <c r="B24" s="17"/>
      <c r="C24" s="17"/>
      <c r="D24" s="88" t="s">
        <v>157</v>
      </c>
      <c r="E24" s="88">
        <v>3</v>
      </c>
      <c r="F24" s="83"/>
      <c r="G24" s="17"/>
      <c r="H24" s="17"/>
      <c r="I24" s="17"/>
      <c r="J24" s="17"/>
      <c r="K24" s="17"/>
      <c r="L24" s="17"/>
      <c r="M24" s="90"/>
    </row>
    <row r="25" spans="1:13" ht="18.75" x14ac:dyDescent="0.3">
      <c r="A25" s="89"/>
      <c r="B25" s="17"/>
      <c r="C25" s="17"/>
      <c r="D25" s="88" t="s">
        <v>158</v>
      </c>
      <c r="E25" s="88">
        <v>4</v>
      </c>
      <c r="F25" s="84"/>
      <c r="G25" s="17"/>
      <c r="H25" s="17"/>
      <c r="I25" s="17"/>
      <c r="J25" s="17"/>
      <c r="K25" s="17"/>
      <c r="L25" s="17"/>
      <c r="M25" s="90"/>
    </row>
    <row r="26" spans="1:13" ht="18.75" x14ac:dyDescent="0.3">
      <c r="A26" s="89"/>
      <c r="B26" s="17"/>
      <c r="C26" s="17"/>
      <c r="D26" s="88" t="s">
        <v>159</v>
      </c>
      <c r="E26" s="88">
        <v>5</v>
      </c>
      <c r="F26" s="85"/>
      <c r="G26" s="17"/>
      <c r="H26" s="17"/>
      <c r="I26" s="17"/>
      <c r="J26" s="17"/>
      <c r="K26" s="17"/>
      <c r="L26" s="17"/>
      <c r="M26" s="90"/>
    </row>
    <row r="27" spans="1:13" ht="85.5" customHeight="1" x14ac:dyDescent="0.25">
      <c r="A27" s="134" t="s">
        <v>163</v>
      </c>
      <c r="B27" s="135"/>
      <c r="C27" s="135"/>
      <c r="D27" s="135"/>
      <c r="E27" s="135"/>
      <c r="F27" s="135"/>
      <c r="G27" s="135"/>
      <c r="H27" s="135"/>
      <c r="I27" s="135"/>
      <c r="J27" s="135"/>
      <c r="K27" s="135"/>
      <c r="L27" s="135"/>
      <c r="M27" s="136"/>
    </row>
    <row r="28" spans="1:13" ht="30" customHeight="1" thickBot="1" x14ac:dyDescent="0.3">
      <c r="A28" s="131" t="s">
        <v>160</v>
      </c>
      <c r="B28" s="132"/>
      <c r="C28" s="132"/>
      <c r="D28" s="132"/>
      <c r="E28" s="132"/>
      <c r="F28" s="132"/>
      <c r="G28" s="132"/>
      <c r="H28" s="132"/>
      <c r="I28" s="132"/>
      <c r="J28" s="132"/>
      <c r="K28" s="132"/>
      <c r="L28" s="132"/>
      <c r="M28" s="133"/>
    </row>
    <row r="29" spans="1:13" ht="20.25" customHeight="1" thickBot="1" x14ac:dyDescent="0.3">
      <c r="A29" s="137" t="s">
        <v>161</v>
      </c>
      <c r="B29" s="138"/>
      <c r="C29" s="138"/>
      <c r="D29" s="138" t="s">
        <v>116</v>
      </c>
      <c r="E29" s="138"/>
      <c r="F29" s="138"/>
      <c r="G29" s="138"/>
      <c r="H29" s="138"/>
      <c r="I29" s="138"/>
      <c r="J29" s="138"/>
      <c r="K29" s="138"/>
      <c r="L29" s="138"/>
      <c r="M29" s="139"/>
    </row>
    <row r="30" spans="1:13" s="91" customFormat="1" ht="21" customHeight="1" x14ac:dyDescent="0.25">
      <c r="A30" s="174" t="s">
        <v>52</v>
      </c>
      <c r="B30" s="175"/>
      <c r="C30" s="175"/>
      <c r="D30" s="199" t="s">
        <v>187</v>
      </c>
      <c r="E30" s="200"/>
      <c r="F30" s="200"/>
      <c r="G30" s="200"/>
      <c r="H30" s="200"/>
      <c r="I30" s="200"/>
      <c r="J30" s="200"/>
      <c r="K30" s="200"/>
      <c r="L30" s="200"/>
      <c r="M30" s="214"/>
    </row>
    <row r="31" spans="1:13" s="91" customFormat="1" ht="33.75" customHeight="1" x14ac:dyDescent="0.25">
      <c r="A31" s="147" t="s">
        <v>118</v>
      </c>
      <c r="B31" s="148"/>
      <c r="C31" s="148"/>
      <c r="D31" s="149" t="s">
        <v>188</v>
      </c>
      <c r="E31" s="150"/>
      <c r="F31" s="150"/>
      <c r="G31" s="150"/>
      <c r="H31" s="150"/>
      <c r="I31" s="150"/>
      <c r="J31" s="150"/>
      <c r="K31" s="150"/>
      <c r="L31" s="150"/>
      <c r="M31" s="151"/>
    </row>
    <row r="32" spans="1:13" s="91" customFormat="1" ht="30" customHeight="1" x14ac:dyDescent="0.25">
      <c r="A32" s="147" t="s">
        <v>119</v>
      </c>
      <c r="B32" s="148"/>
      <c r="C32" s="148"/>
      <c r="D32" s="152" t="s">
        <v>189</v>
      </c>
      <c r="E32" s="153"/>
      <c r="F32" s="153"/>
      <c r="G32" s="153"/>
      <c r="H32" s="153"/>
      <c r="I32" s="153"/>
      <c r="J32" s="153"/>
      <c r="K32" s="153"/>
      <c r="L32" s="153"/>
      <c r="M32" s="154"/>
    </row>
    <row r="33" spans="1:13" s="91" customFormat="1" ht="31.5" customHeight="1" x14ac:dyDescent="0.25">
      <c r="A33" s="147" t="s">
        <v>53</v>
      </c>
      <c r="B33" s="148"/>
      <c r="C33" s="148"/>
      <c r="D33" s="152" t="s">
        <v>149</v>
      </c>
      <c r="E33" s="153"/>
      <c r="F33" s="153"/>
      <c r="G33" s="153"/>
      <c r="H33" s="153"/>
      <c r="I33" s="153"/>
      <c r="J33" s="153"/>
      <c r="K33" s="153"/>
      <c r="L33" s="153"/>
      <c r="M33" s="154"/>
    </row>
    <row r="34" spans="1:13" s="91" customFormat="1" ht="30.75" customHeight="1" x14ac:dyDescent="0.25">
      <c r="A34" s="147" t="s">
        <v>120</v>
      </c>
      <c r="B34" s="148"/>
      <c r="C34" s="148"/>
      <c r="D34" s="149" t="s">
        <v>190</v>
      </c>
      <c r="E34" s="150"/>
      <c r="F34" s="150"/>
      <c r="G34" s="150"/>
      <c r="H34" s="150"/>
      <c r="I34" s="150"/>
      <c r="J34" s="150"/>
      <c r="K34" s="150"/>
      <c r="L34" s="150"/>
      <c r="M34" s="151"/>
    </row>
    <row r="35" spans="1:13" s="91" customFormat="1" ht="35.25" customHeight="1" x14ac:dyDescent="0.25">
      <c r="A35" s="147" t="s">
        <v>79</v>
      </c>
      <c r="B35" s="148"/>
      <c r="C35" s="148"/>
      <c r="D35" s="149" t="s">
        <v>191</v>
      </c>
      <c r="E35" s="150"/>
      <c r="F35" s="150"/>
      <c r="G35" s="150"/>
      <c r="H35" s="150"/>
      <c r="I35" s="150"/>
      <c r="J35" s="150"/>
      <c r="K35" s="150"/>
      <c r="L35" s="150"/>
      <c r="M35" s="151"/>
    </row>
    <row r="36" spans="1:13" s="91" customFormat="1" ht="21" customHeight="1" x14ac:dyDescent="0.25">
      <c r="A36" s="147" t="s">
        <v>0</v>
      </c>
      <c r="B36" s="148"/>
      <c r="C36" s="148"/>
      <c r="D36" s="152" t="s">
        <v>150</v>
      </c>
      <c r="E36" s="153"/>
      <c r="F36" s="153"/>
      <c r="G36" s="153"/>
      <c r="H36" s="153"/>
      <c r="I36" s="153"/>
      <c r="J36" s="153"/>
      <c r="K36" s="153"/>
      <c r="L36" s="153"/>
      <c r="M36" s="154"/>
    </row>
    <row r="37" spans="1:13" s="91" customFormat="1" ht="36.75" customHeight="1" x14ac:dyDescent="0.25">
      <c r="A37" s="147" t="s">
        <v>1</v>
      </c>
      <c r="B37" s="148"/>
      <c r="C37" s="148"/>
      <c r="D37" s="149" t="s">
        <v>192</v>
      </c>
      <c r="E37" s="150"/>
      <c r="F37" s="150"/>
      <c r="G37" s="150"/>
      <c r="H37" s="150"/>
      <c r="I37" s="150"/>
      <c r="J37" s="150"/>
      <c r="K37" s="150"/>
      <c r="L37" s="150"/>
      <c r="M37" s="151"/>
    </row>
    <row r="38" spans="1:13" s="91" customFormat="1" ht="35.25" customHeight="1" x14ac:dyDescent="0.25">
      <c r="A38" s="147" t="s">
        <v>2</v>
      </c>
      <c r="B38" s="148"/>
      <c r="C38" s="148"/>
      <c r="D38" s="149" t="s">
        <v>193</v>
      </c>
      <c r="E38" s="150"/>
      <c r="F38" s="150"/>
      <c r="G38" s="150"/>
      <c r="H38" s="150"/>
      <c r="I38" s="150"/>
      <c r="J38" s="150"/>
      <c r="K38" s="150"/>
      <c r="L38" s="150"/>
      <c r="M38" s="151"/>
    </row>
    <row r="39" spans="1:13" s="91" customFormat="1" ht="21" customHeight="1" x14ac:dyDescent="0.25">
      <c r="A39" s="188" t="s">
        <v>1</v>
      </c>
      <c r="B39" s="150"/>
      <c r="C39" s="189"/>
      <c r="D39" s="152" t="s">
        <v>151</v>
      </c>
      <c r="E39" s="153"/>
      <c r="F39" s="153"/>
      <c r="G39" s="153"/>
      <c r="H39" s="153"/>
      <c r="I39" s="153"/>
      <c r="J39" s="153"/>
      <c r="K39" s="153"/>
      <c r="L39" s="153"/>
      <c r="M39" s="154"/>
    </row>
    <row r="40" spans="1:13" s="91" customFormat="1" ht="31.5" customHeight="1" x14ac:dyDescent="0.25">
      <c r="A40" s="188" t="s">
        <v>121</v>
      </c>
      <c r="B40" s="150"/>
      <c r="C40" s="189"/>
      <c r="D40" s="152" t="s">
        <v>194</v>
      </c>
      <c r="E40" s="153"/>
      <c r="F40" s="153"/>
      <c r="G40" s="153"/>
      <c r="H40" s="153"/>
      <c r="I40" s="153"/>
      <c r="J40" s="153"/>
      <c r="K40" s="153"/>
      <c r="L40" s="153"/>
      <c r="M40" s="154"/>
    </row>
    <row r="41" spans="1:13" s="91" customFormat="1" ht="54" customHeight="1" x14ac:dyDescent="0.25">
      <c r="A41" s="188" t="s">
        <v>122</v>
      </c>
      <c r="B41" s="150"/>
      <c r="C41" s="189"/>
      <c r="D41" s="149" t="s">
        <v>162</v>
      </c>
      <c r="E41" s="150"/>
      <c r="F41" s="150"/>
      <c r="G41" s="150"/>
      <c r="H41" s="150"/>
      <c r="I41" s="150"/>
      <c r="J41" s="150"/>
      <c r="K41" s="150"/>
      <c r="L41" s="150"/>
      <c r="M41" s="151"/>
    </row>
    <row r="42" spans="1:13" s="91" customFormat="1" ht="43.5" customHeight="1" thickBot="1" x14ac:dyDescent="0.3">
      <c r="A42" s="190" t="s">
        <v>3</v>
      </c>
      <c r="B42" s="191"/>
      <c r="C42" s="192"/>
      <c r="D42" s="193" t="s">
        <v>152</v>
      </c>
      <c r="E42" s="191"/>
      <c r="F42" s="191"/>
      <c r="G42" s="191"/>
      <c r="H42" s="191"/>
      <c r="I42" s="191"/>
      <c r="J42" s="191"/>
      <c r="K42" s="191"/>
      <c r="L42" s="191"/>
      <c r="M42" s="194"/>
    </row>
    <row r="43" spans="1:13" ht="19.5" thickBot="1" x14ac:dyDescent="0.35">
      <c r="A43" s="158" t="s">
        <v>126</v>
      </c>
      <c r="B43" s="159"/>
      <c r="C43" s="159"/>
      <c r="D43" s="159"/>
      <c r="E43" s="159"/>
      <c r="F43" s="159"/>
      <c r="G43" s="159"/>
      <c r="H43" s="159"/>
      <c r="I43" s="159"/>
      <c r="J43" s="159"/>
      <c r="K43" s="159"/>
      <c r="L43" s="159"/>
      <c r="M43" s="160"/>
    </row>
    <row r="44" spans="1:13" ht="99" customHeight="1" thickBot="1" x14ac:dyDescent="0.3">
      <c r="A44" s="179" t="s">
        <v>195</v>
      </c>
      <c r="B44" s="180"/>
      <c r="C44" s="180"/>
      <c r="D44" s="180"/>
      <c r="E44" s="180"/>
      <c r="F44" s="180"/>
      <c r="G44" s="180"/>
      <c r="H44" s="180"/>
      <c r="I44" s="180"/>
      <c r="J44" s="180"/>
      <c r="K44" s="180"/>
      <c r="L44" s="180"/>
      <c r="M44" s="181"/>
    </row>
    <row r="45" spans="1:13" ht="19.5" thickBot="1" x14ac:dyDescent="0.35">
      <c r="A45" s="176" t="s">
        <v>128</v>
      </c>
      <c r="B45" s="177"/>
      <c r="C45" s="177"/>
      <c r="D45" s="177"/>
      <c r="E45" s="177"/>
      <c r="F45" s="177"/>
      <c r="G45" s="177"/>
      <c r="H45" s="177"/>
      <c r="I45" s="177"/>
      <c r="J45" s="177"/>
      <c r="K45" s="177"/>
      <c r="L45" s="177"/>
      <c r="M45" s="178"/>
    </row>
    <row r="46" spans="1:13" ht="36.75" customHeight="1" x14ac:dyDescent="0.3">
      <c r="A46" s="182" t="s">
        <v>196</v>
      </c>
      <c r="B46" s="183"/>
      <c r="C46" s="183"/>
      <c r="D46" s="183"/>
      <c r="E46" s="183"/>
      <c r="F46" s="183"/>
      <c r="G46" s="183"/>
      <c r="H46" s="183"/>
      <c r="I46" s="183"/>
      <c r="J46" s="183"/>
      <c r="K46" s="183"/>
      <c r="L46" s="183"/>
      <c r="M46" s="184"/>
    </row>
    <row r="47" spans="1:13" ht="18.75" x14ac:dyDescent="0.3">
      <c r="A47" s="97"/>
      <c r="B47" s="96"/>
      <c r="C47" s="96"/>
      <c r="D47" s="96"/>
      <c r="E47" s="96"/>
      <c r="F47" s="96"/>
      <c r="G47" s="96"/>
      <c r="H47" s="96"/>
      <c r="I47" s="96"/>
      <c r="J47" s="96"/>
      <c r="K47" s="96"/>
      <c r="L47" s="96"/>
      <c r="M47" s="98"/>
    </row>
    <row r="48" spans="1:13" ht="18.75" x14ac:dyDescent="0.3">
      <c r="A48" s="97"/>
      <c r="B48" s="99" t="s">
        <v>164</v>
      </c>
      <c r="C48" s="99"/>
      <c r="D48" s="99"/>
      <c r="E48" s="96"/>
      <c r="F48" s="100"/>
      <c r="G48" s="96"/>
      <c r="H48" s="96"/>
      <c r="I48" s="96"/>
      <c r="J48" s="96"/>
      <c r="K48" s="96"/>
      <c r="L48" s="96"/>
      <c r="M48" s="98"/>
    </row>
    <row r="49" spans="1:13" ht="18.75" x14ac:dyDescent="0.3">
      <c r="A49" s="97"/>
      <c r="B49" s="99" t="s">
        <v>165</v>
      </c>
      <c r="C49" s="99"/>
      <c r="D49" s="99"/>
      <c r="E49" s="96"/>
      <c r="F49" s="101"/>
      <c r="G49" s="96"/>
      <c r="H49" s="96"/>
      <c r="I49" s="96"/>
      <c r="J49" s="96"/>
      <c r="K49" s="96"/>
      <c r="L49" s="96"/>
      <c r="M49" s="98"/>
    </row>
    <row r="50" spans="1:13" ht="18.75" x14ac:dyDescent="0.3">
      <c r="A50" s="97"/>
      <c r="B50" s="99" t="s">
        <v>166</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15" t="s">
        <v>129</v>
      </c>
      <c r="B52" s="216"/>
      <c r="C52" s="216"/>
      <c r="D52" s="216"/>
      <c r="E52" s="216"/>
      <c r="F52" s="216"/>
      <c r="G52" s="216"/>
      <c r="H52" s="216"/>
      <c r="I52" s="216"/>
      <c r="J52" s="216"/>
      <c r="K52" s="216"/>
      <c r="L52" s="216"/>
      <c r="M52" s="217"/>
    </row>
    <row r="53" spans="1:13" ht="91.5" customHeight="1" x14ac:dyDescent="0.25">
      <c r="A53" s="185" t="s">
        <v>197</v>
      </c>
      <c r="B53" s="186"/>
      <c r="C53" s="186"/>
      <c r="D53" s="186"/>
      <c r="E53" s="186"/>
      <c r="F53" s="186"/>
      <c r="G53" s="186"/>
      <c r="H53" s="186"/>
      <c r="I53" s="186"/>
      <c r="J53" s="186"/>
      <c r="K53" s="186"/>
      <c r="L53" s="186"/>
      <c r="M53" s="186"/>
    </row>
    <row r="54" spans="1:13" ht="18.75" x14ac:dyDescent="0.3">
      <c r="A54" s="187" t="s">
        <v>161</v>
      </c>
      <c r="B54" s="187"/>
      <c r="C54" s="187"/>
      <c r="D54" s="187" t="s">
        <v>116</v>
      </c>
      <c r="E54" s="187"/>
      <c r="F54" s="187"/>
      <c r="G54" s="187"/>
      <c r="H54" s="187"/>
      <c r="I54" s="187"/>
      <c r="J54" s="187"/>
      <c r="K54" s="187"/>
      <c r="L54" s="187"/>
      <c r="M54" s="187"/>
    </row>
    <row r="55" spans="1:13" ht="32.25" customHeight="1" x14ac:dyDescent="0.25">
      <c r="A55" s="175" t="s">
        <v>132</v>
      </c>
      <c r="B55" s="175"/>
      <c r="C55" s="175"/>
      <c r="D55" s="219" t="s">
        <v>167</v>
      </c>
      <c r="E55" s="220"/>
      <c r="F55" s="220"/>
      <c r="G55" s="220"/>
      <c r="H55" s="220"/>
      <c r="I55" s="220"/>
      <c r="J55" s="220"/>
      <c r="K55" s="220"/>
      <c r="L55" s="220"/>
      <c r="M55" s="221"/>
    </row>
    <row r="56" spans="1:13" x14ac:dyDescent="0.25">
      <c r="A56" s="166" t="s">
        <v>133</v>
      </c>
      <c r="B56" s="166"/>
      <c r="C56" s="166"/>
      <c r="D56" s="149" t="s">
        <v>198</v>
      </c>
      <c r="E56" s="150"/>
      <c r="F56" s="150"/>
      <c r="G56" s="150"/>
      <c r="H56" s="150"/>
      <c r="I56" s="150"/>
      <c r="J56" s="150"/>
      <c r="K56" s="150"/>
      <c r="L56" s="150"/>
      <c r="M56" s="189"/>
    </row>
    <row r="57" spans="1:13" x14ac:dyDescent="0.25">
      <c r="A57" s="166" t="s">
        <v>134</v>
      </c>
      <c r="B57" s="166"/>
      <c r="C57" s="166"/>
      <c r="D57" s="149" t="s">
        <v>168</v>
      </c>
      <c r="E57" s="150"/>
      <c r="F57" s="150"/>
      <c r="G57" s="150"/>
      <c r="H57" s="150"/>
      <c r="I57" s="150"/>
      <c r="J57" s="150"/>
      <c r="K57" s="150"/>
      <c r="L57" s="150"/>
      <c r="M57" s="189"/>
    </row>
    <row r="58" spans="1:13" x14ac:dyDescent="0.25">
      <c r="A58" s="166" t="s">
        <v>135</v>
      </c>
      <c r="B58" s="166"/>
      <c r="C58" s="166"/>
      <c r="D58" s="149" t="s">
        <v>169</v>
      </c>
      <c r="E58" s="150"/>
      <c r="F58" s="150"/>
      <c r="G58" s="150"/>
      <c r="H58" s="150"/>
      <c r="I58" s="150"/>
      <c r="J58" s="150"/>
      <c r="K58" s="150"/>
      <c r="L58" s="150"/>
      <c r="M58" s="189"/>
    </row>
    <row r="59" spans="1:13" x14ac:dyDescent="0.25">
      <c r="A59" s="218" t="s">
        <v>136</v>
      </c>
      <c r="B59" s="218"/>
      <c r="C59" s="218"/>
      <c r="D59" s="149" t="s">
        <v>170</v>
      </c>
      <c r="E59" s="150"/>
      <c r="F59" s="150"/>
      <c r="G59" s="150"/>
      <c r="H59" s="150"/>
      <c r="I59" s="150"/>
      <c r="J59" s="150"/>
      <c r="K59" s="150"/>
      <c r="L59" s="150"/>
      <c r="M59" s="189"/>
    </row>
    <row r="60" spans="1:13" ht="28.5" customHeight="1" x14ac:dyDescent="0.25">
      <c r="A60" s="193" t="s">
        <v>137</v>
      </c>
      <c r="B60" s="191"/>
      <c r="C60" s="192"/>
      <c r="D60" s="150" t="s">
        <v>173</v>
      </c>
      <c r="E60" s="150"/>
      <c r="F60" s="150"/>
      <c r="G60" s="150"/>
      <c r="H60" s="150"/>
      <c r="I60" s="150"/>
      <c r="J60" s="150"/>
      <c r="K60" s="150"/>
      <c r="L60" s="150"/>
      <c r="M60" s="189"/>
    </row>
    <row r="61" spans="1:13" ht="13.5" customHeight="1" x14ac:dyDescent="0.25">
      <c r="A61" s="196" t="s">
        <v>139</v>
      </c>
      <c r="B61" s="197"/>
      <c r="C61" s="198"/>
      <c r="D61" s="150" t="s">
        <v>172</v>
      </c>
      <c r="E61" s="150"/>
      <c r="F61" s="150"/>
      <c r="G61" s="150"/>
      <c r="H61" s="150"/>
      <c r="I61" s="150"/>
      <c r="J61" s="150"/>
      <c r="K61" s="150"/>
      <c r="L61" s="150"/>
      <c r="M61" s="189"/>
    </row>
    <row r="62" spans="1:13" x14ac:dyDescent="0.25">
      <c r="A62" s="199" t="s">
        <v>138</v>
      </c>
      <c r="B62" s="200"/>
      <c r="C62" s="201"/>
      <c r="D62" s="150" t="s">
        <v>171</v>
      </c>
      <c r="E62" s="150"/>
      <c r="F62" s="150"/>
      <c r="G62" s="150"/>
      <c r="H62" s="150"/>
      <c r="I62" s="150"/>
      <c r="J62" s="150"/>
      <c r="K62" s="150"/>
      <c r="L62" s="150"/>
      <c r="M62" s="189"/>
    </row>
    <row r="63" spans="1:13" ht="43.5" customHeight="1" x14ac:dyDescent="0.25">
      <c r="A63" s="152" t="s">
        <v>103</v>
      </c>
      <c r="B63" s="153"/>
      <c r="C63" s="195"/>
      <c r="D63" s="149" t="s">
        <v>176</v>
      </c>
      <c r="E63" s="150"/>
      <c r="F63" s="150"/>
      <c r="G63" s="150"/>
      <c r="H63" s="150"/>
      <c r="I63" s="150"/>
      <c r="J63" s="150"/>
      <c r="K63" s="150"/>
      <c r="L63" s="150"/>
      <c r="M63" s="189"/>
    </row>
    <row r="64" spans="1:13" ht="41.25" customHeight="1" x14ac:dyDescent="0.25">
      <c r="A64" s="152" t="s">
        <v>0</v>
      </c>
      <c r="B64" s="153"/>
      <c r="C64" s="195"/>
      <c r="D64" s="149" t="s">
        <v>199</v>
      </c>
      <c r="E64" s="150"/>
      <c r="F64" s="150"/>
      <c r="G64" s="150"/>
      <c r="H64" s="150"/>
      <c r="I64" s="150"/>
      <c r="J64" s="150"/>
      <c r="K64" s="150"/>
      <c r="L64" s="150"/>
      <c r="M64" s="189"/>
    </row>
    <row r="65" spans="1:13" ht="41.25" customHeight="1" x14ac:dyDescent="0.25">
      <c r="A65" s="152" t="s">
        <v>140</v>
      </c>
      <c r="B65" s="153"/>
      <c r="C65" s="195"/>
      <c r="D65" s="149" t="s">
        <v>174</v>
      </c>
      <c r="E65" s="150"/>
      <c r="F65" s="150"/>
      <c r="G65" s="150"/>
      <c r="H65" s="150"/>
      <c r="I65" s="150"/>
      <c r="J65" s="150"/>
      <c r="K65" s="150"/>
      <c r="L65" s="150"/>
      <c r="M65" s="189"/>
    </row>
    <row r="66" spans="1:13" ht="50.25" customHeight="1" x14ac:dyDescent="0.25">
      <c r="A66" s="149" t="s">
        <v>141</v>
      </c>
      <c r="B66" s="150"/>
      <c r="C66" s="189"/>
      <c r="D66" s="149" t="s">
        <v>175</v>
      </c>
      <c r="E66" s="150"/>
      <c r="F66" s="150"/>
      <c r="G66" s="150"/>
      <c r="H66" s="150"/>
      <c r="I66" s="150"/>
      <c r="J66" s="150"/>
      <c r="K66" s="150"/>
      <c r="L66" s="150"/>
      <c r="M66" s="189"/>
    </row>
    <row r="67" spans="1:13" ht="30.75" customHeight="1" x14ac:dyDescent="0.25">
      <c r="A67" s="152" t="s">
        <v>1</v>
      </c>
      <c r="B67" s="153"/>
      <c r="C67" s="195"/>
      <c r="D67" s="149" t="s">
        <v>177</v>
      </c>
      <c r="E67" s="150"/>
      <c r="F67" s="150"/>
      <c r="G67" s="150"/>
      <c r="H67" s="150"/>
      <c r="I67" s="150"/>
      <c r="J67" s="150"/>
      <c r="K67" s="150"/>
      <c r="L67" s="150"/>
      <c r="M67" s="189"/>
    </row>
    <row r="68" spans="1:13" x14ac:dyDescent="0.25">
      <c r="A68" s="152" t="s">
        <v>142</v>
      </c>
      <c r="B68" s="153"/>
      <c r="C68" s="195"/>
      <c r="D68" s="149" t="s">
        <v>200</v>
      </c>
      <c r="E68" s="150"/>
      <c r="F68" s="150"/>
      <c r="G68" s="150"/>
      <c r="H68" s="150"/>
      <c r="I68" s="150"/>
      <c r="J68" s="150"/>
      <c r="K68" s="150"/>
      <c r="L68" s="150"/>
      <c r="M68" s="189"/>
    </row>
    <row r="69" spans="1:13" x14ac:dyDescent="0.25">
      <c r="A69" s="152" t="s">
        <v>143</v>
      </c>
      <c r="B69" s="153"/>
      <c r="C69" s="195"/>
      <c r="D69" s="149" t="s">
        <v>201</v>
      </c>
      <c r="E69" s="150"/>
      <c r="F69" s="150"/>
      <c r="G69" s="150"/>
      <c r="H69" s="150"/>
      <c r="I69" s="150"/>
      <c r="J69" s="150"/>
      <c r="K69" s="150"/>
      <c r="L69" s="150"/>
      <c r="M69" s="189"/>
    </row>
    <row r="70" spans="1:13" x14ac:dyDescent="0.25">
      <c r="A70" s="152" t="s">
        <v>101</v>
      </c>
      <c r="B70" s="153"/>
      <c r="C70" s="195"/>
      <c r="D70" s="149" t="s">
        <v>178</v>
      </c>
      <c r="E70" s="150"/>
      <c r="F70" s="150"/>
      <c r="G70" s="150"/>
      <c r="H70" s="150"/>
      <c r="I70" s="150"/>
      <c r="J70" s="150"/>
      <c r="K70" s="150"/>
      <c r="L70" s="150"/>
      <c r="M70" s="189"/>
    </row>
    <row r="71" spans="1:13" x14ac:dyDescent="0.25">
      <c r="A71" s="152" t="s">
        <v>102</v>
      </c>
      <c r="B71" s="153"/>
      <c r="C71" s="195"/>
      <c r="D71" s="149" t="s">
        <v>202</v>
      </c>
      <c r="E71" s="150"/>
      <c r="F71" s="150"/>
      <c r="G71" s="150"/>
      <c r="H71" s="150"/>
      <c r="I71" s="150"/>
      <c r="J71" s="150"/>
      <c r="K71" s="150"/>
      <c r="L71" s="150"/>
      <c r="M71" s="189"/>
    </row>
    <row r="72" spans="1:13" x14ac:dyDescent="0.25">
      <c r="A72" s="152" t="s">
        <v>144</v>
      </c>
      <c r="B72" s="153"/>
      <c r="C72" s="195"/>
      <c r="D72" s="149" t="s">
        <v>179</v>
      </c>
      <c r="E72" s="150"/>
      <c r="F72" s="150"/>
      <c r="G72" s="150"/>
      <c r="H72" s="150"/>
      <c r="I72" s="150"/>
      <c r="J72" s="150"/>
      <c r="K72" s="150"/>
      <c r="L72" s="150"/>
      <c r="M72" s="189"/>
    </row>
    <row r="73" spans="1:13" x14ac:dyDescent="0.25">
      <c r="A73" s="152" t="s">
        <v>145</v>
      </c>
      <c r="B73" s="153"/>
      <c r="C73" s="195"/>
      <c r="D73" s="149" t="s">
        <v>180</v>
      </c>
      <c r="E73" s="150"/>
      <c r="F73" s="150"/>
      <c r="G73" s="150"/>
      <c r="H73" s="150"/>
      <c r="I73" s="150"/>
      <c r="J73" s="150"/>
      <c r="K73" s="150"/>
      <c r="L73" s="150"/>
      <c r="M73" s="189"/>
    </row>
    <row r="74" spans="1:13" x14ac:dyDescent="0.25">
      <c r="A74" s="152" t="s">
        <v>181</v>
      </c>
      <c r="B74" s="153"/>
      <c r="C74" s="195"/>
      <c r="D74" s="149" t="s">
        <v>203</v>
      </c>
      <c r="E74" s="150"/>
      <c r="F74" s="150"/>
      <c r="G74" s="150"/>
      <c r="H74" s="150"/>
      <c r="I74" s="150"/>
      <c r="J74" s="150"/>
      <c r="K74" s="150"/>
      <c r="L74" s="150"/>
      <c r="M74" s="189"/>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E2" zoomScaleNormal="100" workbookViewId="0">
      <selection activeCell="L25" sqref="L25"/>
    </sheetView>
  </sheetViews>
  <sheetFormatPr baseColWidth="10" defaultRowHeight="16.5" customHeight="1" x14ac:dyDescent="0.25"/>
  <cols>
    <col min="1" max="1" width="5" style="59"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style="39" customWidth="1"/>
  </cols>
  <sheetData>
    <row r="1" spans="1:10" s="7" customFormat="1" ht="27.75" hidden="1" customHeight="1" x14ac:dyDescent="0.25">
      <c r="A1" s="45"/>
      <c r="G1" s="26"/>
      <c r="H1" s="33"/>
      <c r="I1" s="27"/>
      <c r="J1" s="104"/>
    </row>
    <row r="2" spans="1:10" s="7" customFormat="1" ht="65.25" customHeight="1" thickBot="1" x14ac:dyDescent="0.3">
      <c r="A2" s="45"/>
      <c r="G2" s="26"/>
      <c r="H2" s="33"/>
      <c r="I2" s="27"/>
      <c r="J2" s="104"/>
    </row>
    <row r="3" spans="1:10" s="7" customFormat="1" ht="34.5" customHeight="1" x14ac:dyDescent="0.5">
      <c r="A3" s="45"/>
      <c r="B3" s="255"/>
      <c r="C3" s="256"/>
      <c r="D3" s="256"/>
      <c r="E3" s="251" t="s">
        <v>94</v>
      </c>
      <c r="F3" s="251"/>
      <c r="G3" s="251"/>
      <c r="H3" s="251"/>
      <c r="I3" s="251"/>
      <c r="J3" s="252"/>
    </row>
    <row r="4" spans="1:10" s="7" customFormat="1" ht="26.25" customHeight="1" x14ac:dyDescent="0.35">
      <c r="A4" s="45"/>
      <c r="B4" s="257"/>
      <c r="C4" s="258"/>
      <c r="D4" s="258"/>
      <c r="E4" s="253" t="s">
        <v>68</v>
      </c>
      <c r="F4" s="253"/>
      <c r="G4" s="253"/>
      <c r="H4" s="253"/>
      <c r="I4" s="253"/>
      <c r="J4" s="254"/>
    </row>
    <row r="5" spans="1:10" s="7" customFormat="1" ht="33" customHeight="1" x14ac:dyDescent="0.25">
      <c r="A5" s="45"/>
      <c r="B5" s="231" t="s">
        <v>52</v>
      </c>
      <c r="C5" s="231"/>
      <c r="D5" s="231"/>
      <c r="E5" s="28" t="s">
        <v>409</v>
      </c>
      <c r="F5" s="28"/>
      <c r="G5" s="32" t="s">
        <v>76</v>
      </c>
      <c r="H5" s="34" t="s">
        <v>410</v>
      </c>
      <c r="I5" s="262" t="s">
        <v>79</v>
      </c>
      <c r="J5" s="262"/>
    </row>
    <row r="6" spans="1:10" s="7" customFormat="1" ht="30.75" customHeight="1" x14ac:dyDescent="0.25">
      <c r="A6" s="45"/>
      <c r="B6" s="231" t="s">
        <v>106</v>
      </c>
      <c r="C6" s="231"/>
      <c r="D6" s="231"/>
      <c r="E6" s="28"/>
      <c r="F6" s="28"/>
      <c r="G6" s="68" t="s">
        <v>53</v>
      </c>
      <c r="H6" s="28" t="s">
        <v>411</v>
      </c>
      <c r="I6" s="230">
        <f>IF(SUM(I9:I69)=0,"",AVERAGE(I9:I69))</f>
        <v>50.245901639344261</v>
      </c>
      <c r="J6" s="230"/>
    </row>
    <row r="7" spans="1:10" s="7" customFormat="1" ht="17.25" customHeight="1" x14ac:dyDescent="0.25">
      <c r="A7" s="45"/>
      <c r="B7" s="231" t="s">
        <v>77</v>
      </c>
      <c r="C7" s="231"/>
      <c r="D7" s="231"/>
      <c r="E7" s="232"/>
      <c r="F7" s="233"/>
      <c r="G7" s="233"/>
      <c r="H7" s="234"/>
      <c r="I7" s="230"/>
      <c r="J7" s="230"/>
    </row>
    <row r="8" spans="1:10" s="7" customFormat="1" ht="28.5" customHeight="1" x14ac:dyDescent="0.25">
      <c r="A8" s="45"/>
      <c r="B8" s="3" t="s">
        <v>0</v>
      </c>
      <c r="C8" s="40" t="s">
        <v>0</v>
      </c>
      <c r="D8" s="4" t="s">
        <v>79</v>
      </c>
      <c r="E8" s="4" t="s">
        <v>97</v>
      </c>
      <c r="F8" s="4"/>
      <c r="G8" s="5" t="s">
        <v>79</v>
      </c>
      <c r="H8" s="4" t="s">
        <v>98</v>
      </c>
      <c r="I8" s="6" t="s">
        <v>218</v>
      </c>
      <c r="J8" s="105" t="s">
        <v>3</v>
      </c>
    </row>
    <row r="9" spans="1:10" s="7" customFormat="1" ht="50.25" customHeight="1" x14ac:dyDescent="0.25">
      <c r="A9" s="60">
        <f>IF(I9&lt;61,MAX($A$8:A8)+1,"")</f>
        <v>1</v>
      </c>
      <c r="B9" s="263" t="s">
        <v>4</v>
      </c>
      <c r="C9" s="61" t="s">
        <v>4</v>
      </c>
      <c r="D9" s="235">
        <f>IF(SUM(G9:G27)=0,"",AVERAGE(G9:G27))</f>
        <v>51.19047619047619</v>
      </c>
      <c r="E9" s="31" t="s">
        <v>6</v>
      </c>
      <c r="F9" s="64" t="s">
        <v>6</v>
      </c>
      <c r="G9" s="29">
        <f>IF(SUM(I9:I9)=0,"",AVERAGE(I9:I9))</f>
        <v>45</v>
      </c>
      <c r="H9" s="35" t="s">
        <v>204</v>
      </c>
      <c r="I9" s="30">
        <v>45</v>
      </c>
      <c r="J9" s="106" t="s">
        <v>412</v>
      </c>
    </row>
    <row r="10" spans="1:10" s="7" customFormat="1" ht="51" customHeight="1" x14ac:dyDescent="0.25">
      <c r="A10" s="60">
        <f>IF(I10&lt;61,MAX($A$8:A9)+1,"")</f>
        <v>2</v>
      </c>
      <c r="B10" s="264"/>
      <c r="C10" s="61" t="s">
        <v>4</v>
      </c>
      <c r="D10" s="236"/>
      <c r="E10" s="266" t="s">
        <v>205</v>
      </c>
      <c r="F10" s="65" t="s">
        <v>205</v>
      </c>
      <c r="G10" s="261">
        <f>IF(SUM(I10:I12)=0,"",AVERAGE(I10:I12))</f>
        <v>50</v>
      </c>
      <c r="H10" s="35" t="s">
        <v>80</v>
      </c>
      <c r="I10" s="30">
        <v>60</v>
      </c>
      <c r="J10" s="113" t="s">
        <v>413</v>
      </c>
    </row>
    <row r="11" spans="1:10" s="7" customFormat="1" ht="93" customHeight="1" x14ac:dyDescent="0.25">
      <c r="A11" s="60">
        <f>IF(I11&lt;61,MAX($A$8:A10)+1,"")</f>
        <v>3</v>
      </c>
      <c r="B11" s="264"/>
      <c r="C11" s="61" t="s">
        <v>4</v>
      </c>
      <c r="D11" s="236"/>
      <c r="E11" s="266"/>
      <c r="F11" s="65" t="s">
        <v>205</v>
      </c>
      <c r="G11" s="259"/>
      <c r="H11" s="35" t="s">
        <v>35</v>
      </c>
      <c r="I11" s="30">
        <v>45</v>
      </c>
      <c r="J11" s="113" t="s">
        <v>414</v>
      </c>
    </row>
    <row r="12" spans="1:10" s="7" customFormat="1" ht="32.25" customHeight="1" x14ac:dyDescent="0.25">
      <c r="A12" s="60">
        <f>IF(I12&lt;61,MAX($A$8:A11)+1,"")</f>
        <v>4</v>
      </c>
      <c r="B12" s="264"/>
      <c r="C12" s="61" t="s">
        <v>4</v>
      </c>
      <c r="D12" s="236"/>
      <c r="E12" s="266"/>
      <c r="F12" s="65" t="s">
        <v>205</v>
      </c>
      <c r="G12" s="260"/>
      <c r="H12" s="35" t="s">
        <v>206</v>
      </c>
      <c r="I12" s="30">
        <v>45</v>
      </c>
      <c r="J12" s="114" t="s">
        <v>415</v>
      </c>
    </row>
    <row r="13" spans="1:10" s="7" customFormat="1" ht="45" customHeight="1" x14ac:dyDescent="0.25">
      <c r="A13" s="60">
        <f>IF(I13&lt;61,MAX($A$8:A12)+1,"")</f>
        <v>5</v>
      </c>
      <c r="B13" s="264"/>
      <c r="C13" s="61" t="s">
        <v>4</v>
      </c>
      <c r="D13" s="236"/>
      <c r="E13" s="266" t="s">
        <v>36</v>
      </c>
      <c r="F13" s="65" t="s">
        <v>36</v>
      </c>
      <c r="G13" s="261">
        <f>IF(SUM(I13:I14)=0,"",AVERAGE(I13:I14))</f>
        <v>60</v>
      </c>
      <c r="H13" s="35" t="s">
        <v>10</v>
      </c>
      <c r="I13" s="30">
        <v>60</v>
      </c>
      <c r="J13" s="113" t="s">
        <v>219</v>
      </c>
    </row>
    <row r="14" spans="1:10" s="7" customFormat="1" ht="30.75" customHeight="1" x14ac:dyDescent="0.25">
      <c r="A14" s="60">
        <f>IF(I14&lt;61,MAX($A$8:A13)+1,"")</f>
        <v>6</v>
      </c>
      <c r="B14" s="264"/>
      <c r="C14" s="61" t="s">
        <v>4</v>
      </c>
      <c r="D14" s="236"/>
      <c r="E14" s="266"/>
      <c r="F14" s="65" t="s">
        <v>36</v>
      </c>
      <c r="G14" s="260"/>
      <c r="H14" s="35" t="s">
        <v>82</v>
      </c>
      <c r="I14" s="30">
        <v>60</v>
      </c>
      <c r="J14" s="113" t="s">
        <v>416</v>
      </c>
    </row>
    <row r="15" spans="1:10" s="7" customFormat="1" ht="48" customHeight="1" x14ac:dyDescent="0.25">
      <c r="A15" s="60">
        <f>IF(I15&lt;61,MAX($A$8:A14)+1,"")</f>
        <v>7</v>
      </c>
      <c r="B15" s="264"/>
      <c r="C15" s="61" t="s">
        <v>4</v>
      </c>
      <c r="D15" s="236"/>
      <c r="E15" s="266" t="s">
        <v>37</v>
      </c>
      <c r="F15" s="65" t="s">
        <v>37</v>
      </c>
      <c r="G15" s="225">
        <f>IF(SUM(I15:I20)=0,"",AVERAGE(I15:I20))</f>
        <v>46.666666666666664</v>
      </c>
      <c r="H15" s="35" t="s">
        <v>38</v>
      </c>
      <c r="I15" s="30">
        <v>50</v>
      </c>
      <c r="J15" s="113" t="s">
        <v>417</v>
      </c>
    </row>
    <row r="16" spans="1:10" s="7" customFormat="1" ht="44.25" customHeight="1" x14ac:dyDescent="0.25">
      <c r="A16" s="60">
        <f>IF(I16&lt;61,MAX($A$8:A15)+1,"")</f>
        <v>8</v>
      </c>
      <c r="B16" s="264"/>
      <c r="C16" s="61" t="s">
        <v>4</v>
      </c>
      <c r="D16" s="236"/>
      <c r="E16" s="266"/>
      <c r="F16" s="65" t="s">
        <v>37</v>
      </c>
      <c r="G16" s="259"/>
      <c r="H16" s="35" t="s">
        <v>7</v>
      </c>
      <c r="I16" s="30">
        <v>45</v>
      </c>
      <c r="J16" s="113" t="s">
        <v>418</v>
      </c>
    </row>
    <row r="17" spans="1:10" s="7" customFormat="1" ht="45" customHeight="1" x14ac:dyDescent="0.25">
      <c r="A17" s="60">
        <f>IF(I17&lt;61,MAX($A$8:A16)+1,"")</f>
        <v>9</v>
      </c>
      <c r="B17" s="264"/>
      <c r="C17" s="61" t="s">
        <v>4</v>
      </c>
      <c r="D17" s="236"/>
      <c r="E17" s="266"/>
      <c r="F17" s="65" t="s">
        <v>37</v>
      </c>
      <c r="G17" s="259"/>
      <c r="H17" s="36" t="s">
        <v>207</v>
      </c>
      <c r="I17" s="30">
        <v>45</v>
      </c>
      <c r="J17" s="113" t="s">
        <v>419</v>
      </c>
    </row>
    <row r="18" spans="1:10" s="7" customFormat="1" ht="60" customHeight="1" x14ac:dyDescent="0.25">
      <c r="A18" s="60">
        <f>IF(I18&lt;61,MAX($A$8:A17)+1,"")</f>
        <v>10</v>
      </c>
      <c r="B18" s="264"/>
      <c r="C18" s="61" t="s">
        <v>4</v>
      </c>
      <c r="D18" s="236"/>
      <c r="E18" s="266"/>
      <c r="F18" s="65" t="s">
        <v>37</v>
      </c>
      <c r="G18" s="259"/>
      <c r="H18" s="35" t="s">
        <v>81</v>
      </c>
      <c r="I18" s="30">
        <v>50</v>
      </c>
      <c r="J18" s="113" t="s">
        <v>435</v>
      </c>
    </row>
    <row r="19" spans="1:10" s="7" customFormat="1" ht="48" customHeight="1" x14ac:dyDescent="0.25">
      <c r="A19" s="60">
        <f>IF(I19&lt;61,MAX($A$8:A18)+1,"")</f>
        <v>11</v>
      </c>
      <c r="B19" s="264"/>
      <c r="C19" s="61" t="s">
        <v>4</v>
      </c>
      <c r="D19" s="236"/>
      <c r="E19" s="266"/>
      <c r="F19" s="65" t="s">
        <v>37</v>
      </c>
      <c r="G19" s="259"/>
      <c r="H19" s="35" t="s">
        <v>83</v>
      </c>
      <c r="I19" s="30">
        <v>45</v>
      </c>
      <c r="J19" s="113" t="s">
        <v>436</v>
      </c>
    </row>
    <row r="20" spans="1:10" s="7" customFormat="1" ht="30" customHeight="1" x14ac:dyDescent="0.25">
      <c r="A20" s="60">
        <f>IF(I20&lt;61,MAX($A$8:A19)+1,"")</f>
        <v>12</v>
      </c>
      <c r="B20" s="264"/>
      <c r="C20" s="61" t="s">
        <v>4</v>
      </c>
      <c r="D20" s="236"/>
      <c r="E20" s="266"/>
      <c r="F20" s="65" t="s">
        <v>37</v>
      </c>
      <c r="G20" s="260"/>
      <c r="H20" s="35" t="s">
        <v>11</v>
      </c>
      <c r="I20" s="30">
        <v>45</v>
      </c>
      <c r="J20" s="114" t="s">
        <v>437</v>
      </c>
    </row>
    <row r="21" spans="1:10" s="7" customFormat="1" ht="31.5" customHeight="1" x14ac:dyDescent="0.25">
      <c r="A21" s="60" t="str">
        <f>IF(I21&lt;61,MAX($A$8:A20)+1,"")</f>
        <v/>
      </c>
      <c r="B21" s="264"/>
      <c r="C21" s="61" t="s">
        <v>4</v>
      </c>
      <c r="D21" s="236"/>
      <c r="E21" s="266" t="s">
        <v>39</v>
      </c>
      <c r="F21" s="65" t="s">
        <v>39</v>
      </c>
      <c r="G21" s="225">
        <f>IF(SUM(I21:I27)=0,"",AVERAGE(I21:I27))</f>
        <v>54.285714285714285</v>
      </c>
      <c r="H21" s="35" t="s">
        <v>12</v>
      </c>
      <c r="I21" s="30">
        <v>65</v>
      </c>
      <c r="J21" s="113" t="s">
        <v>438</v>
      </c>
    </row>
    <row r="22" spans="1:10" s="7" customFormat="1" ht="41.25" customHeight="1" x14ac:dyDescent="0.25">
      <c r="A22" s="60" t="str">
        <f>IF(I22&lt;61,MAX($A$8:A21)+1,"")</f>
        <v/>
      </c>
      <c r="B22" s="264"/>
      <c r="C22" s="61" t="s">
        <v>4</v>
      </c>
      <c r="D22" s="236"/>
      <c r="E22" s="266"/>
      <c r="F22" s="65" t="s">
        <v>39</v>
      </c>
      <c r="G22" s="225"/>
      <c r="H22" s="35" t="s">
        <v>84</v>
      </c>
      <c r="I22" s="30">
        <v>65</v>
      </c>
      <c r="J22" s="113" t="s">
        <v>439</v>
      </c>
    </row>
    <row r="23" spans="1:10" s="7" customFormat="1" ht="59.25" customHeight="1" x14ac:dyDescent="0.25">
      <c r="A23" s="60">
        <f>IF(I23&lt;61,MAX($A$8:A22)+1,"")</f>
        <v>13</v>
      </c>
      <c r="B23" s="264"/>
      <c r="C23" s="61" t="s">
        <v>4</v>
      </c>
      <c r="D23" s="236"/>
      <c r="E23" s="266"/>
      <c r="F23" s="65" t="s">
        <v>39</v>
      </c>
      <c r="G23" s="225"/>
      <c r="H23" s="35" t="s">
        <v>208</v>
      </c>
      <c r="I23" s="30">
        <v>60</v>
      </c>
      <c r="J23" s="113" t="s">
        <v>440</v>
      </c>
    </row>
    <row r="24" spans="1:10" s="7" customFormat="1" ht="44.25" customHeight="1" x14ac:dyDescent="0.25">
      <c r="A24" s="60">
        <f>IF(I24&lt;61,MAX($A$8:A23)+1,"")</f>
        <v>14</v>
      </c>
      <c r="B24" s="264"/>
      <c r="C24" s="61" t="s">
        <v>4</v>
      </c>
      <c r="D24" s="236"/>
      <c r="E24" s="266"/>
      <c r="F24" s="65" t="s">
        <v>39</v>
      </c>
      <c r="G24" s="225"/>
      <c r="H24" s="35" t="s">
        <v>8</v>
      </c>
      <c r="I24" s="30">
        <v>45</v>
      </c>
      <c r="J24" s="106" t="s">
        <v>441</v>
      </c>
    </row>
    <row r="25" spans="1:10" s="7" customFormat="1" ht="33.75" customHeight="1" x14ac:dyDescent="0.25">
      <c r="A25" s="60">
        <f>IF(I25&lt;61,MAX($A$8:A24)+1,"")</f>
        <v>15</v>
      </c>
      <c r="B25" s="264"/>
      <c r="C25" s="61" t="s">
        <v>4</v>
      </c>
      <c r="D25" s="236"/>
      <c r="E25" s="266"/>
      <c r="F25" s="65" t="s">
        <v>39</v>
      </c>
      <c r="G25" s="225"/>
      <c r="H25" s="35" t="s">
        <v>209</v>
      </c>
      <c r="I25" s="30">
        <v>50</v>
      </c>
      <c r="J25" s="106" t="s">
        <v>442</v>
      </c>
    </row>
    <row r="26" spans="1:10" s="7" customFormat="1" ht="35.25" customHeight="1" x14ac:dyDescent="0.25">
      <c r="A26" s="60">
        <f>IF(I26&lt;61,MAX($A$8:A25)+1,"")</f>
        <v>16</v>
      </c>
      <c r="B26" s="264"/>
      <c r="C26" s="61" t="s">
        <v>4</v>
      </c>
      <c r="D26" s="236"/>
      <c r="E26" s="266"/>
      <c r="F26" s="65" t="s">
        <v>39</v>
      </c>
      <c r="G26" s="225"/>
      <c r="H26" s="35" t="s">
        <v>40</v>
      </c>
      <c r="I26" s="30">
        <v>45</v>
      </c>
      <c r="J26" s="113" t="s">
        <v>443</v>
      </c>
    </row>
    <row r="27" spans="1:10" s="7" customFormat="1" ht="75" customHeight="1" x14ac:dyDescent="0.25">
      <c r="A27" s="60">
        <f>IF(I27&lt;61,MAX($A$8:A26)+1,"")</f>
        <v>17</v>
      </c>
      <c r="B27" s="265"/>
      <c r="C27" s="61" t="s">
        <v>4</v>
      </c>
      <c r="D27" s="237"/>
      <c r="E27" s="266"/>
      <c r="F27" s="65" t="s">
        <v>39</v>
      </c>
      <c r="G27" s="225"/>
      <c r="H27" s="35" t="s">
        <v>13</v>
      </c>
      <c r="I27" s="30">
        <v>50</v>
      </c>
      <c r="J27" s="113" t="s">
        <v>444</v>
      </c>
    </row>
    <row r="28" spans="1:10" s="7" customFormat="1" ht="31.5" customHeight="1" x14ac:dyDescent="0.25">
      <c r="A28" s="60">
        <f>IF(I28&lt;61,MAX($A$8:A27)+1,"")</f>
        <v>18</v>
      </c>
      <c r="B28" s="248" t="s">
        <v>5</v>
      </c>
      <c r="C28" s="62" t="s">
        <v>5</v>
      </c>
      <c r="D28" s="241">
        <f>IF(SUM(I28:I54)=0,"",AVERAGE(I28:I55))</f>
        <v>49.285714285714285</v>
      </c>
      <c r="E28" s="244" t="s">
        <v>41</v>
      </c>
      <c r="F28" s="66" t="s">
        <v>41</v>
      </c>
      <c r="G28" s="225">
        <f>IF(SUM(I28:I34)=0,"",AVERAGE(I28:I34))</f>
        <v>50.714285714285715</v>
      </c>
      <c r="H28" s="35" t="s">
        <v>34</v>
      </c>
      <c r="I28" s="30">
        <v>45</v>
      </c>
      <c r="J28" s="113" t="s">
        <v>220</v>
      </c>
    </row>
    <row r="29" spans="1:10" s="7" customFormat="1" ht="33.75" customHeight="1" x14ac:dyDescent="0.25">
      <c r="A29" s="60">
        <f>IF(I29&lt;61,MAX($A$8:A28)+1,"")</f>
        <v>19</v>
      </c>
      <c r="B29" s="249"/>
      <c r="C29" s="62" t="s">
        <v>5</v>
      </c>
      <c r="D29" s="228"/>
      <c r="E29" s="245"/>
      <c r="F29" s="66" t="s">
        <v>41</v>
      </c>
      <c r="G29" s="225"/>
      <c r="H29" s="35" t="s">
        <v>14</v>
      </c>
      <c r="I29" s="30">
        <v>45</v>
      </c>
      <c r="J29" s="106" t="s">
        <v>445</v>
      </c>
    </row>
    <row r="30" spans="1:10" s="7" customFormat="1" ht="45.75" customHeight="1" x14ac:dyDescent="0.25">
      <c r="A30" s="60">
        <f>IF(I30&lt;61,MAX($A$8:A29)+1,"")</f>
        <v>20</v>
      </c>
      <c r="B30" s="249"/>
      <c r="C30" s="62" t="s">
        <v>5</v>
      </c>
      <c r="D30" s="228"/>
      <c r="E30" s="245"/>
      <c r="F30" s="66" t="s">
        <v>41</v>
      </c>
      <c r="G30" s="225"/>
      <c r="H30" s="35" t="s">
        <v>85</v>
      </c>
      <c r="I30" s="30">
        <v>45</v>
      </c>
      <c r="J30" s="113" t="s">
        <v>446</v>
      </c>
    </row>
    <row r="31" spans="1:10" s="7" customFormat="1" ht="39" customHeight="1" x14ac:dyDescent="0.25">
      <c r="A31" s="60">
        <f>IF(I31&lt;61,MAX($A$8:A30)+1,"")</f>
        <v>21</v>
      </c>
      <c r="B31" s="249"/>
      <c r="C31" s="62" t="s">
        <v>5</v>
      </c>
      <c r="D31" s="228"/>
      <c r="E31" s="245"/>
      <c r="F31" s="66" t="s">
        <v>41</v>
      </c>
      <c r="G31" s="225"/>
      <c r="H31" s="35" t="s">
        <v>15</v>
      </c>
      <c r="I31" s="30">
        <v>45</v>
      </c>
      <c r="J31" s="106" t="s">
        <v>447</v>
      </c>
    </row>
    <row r="32" spans="1:10" s="7" customFormat="1" ht="47.25" customHeight="1" x14ac:dyDescent="0.25">
      <c r="A32" s="60">
        <f>IF(I32&lt;61,MAX($A$8:A31)+1,"")</f>
        <v>22</v>
      </c>
      <c r="B32" s="249"/>
      <c r="C32" s="62" t="s">
        <v>5</v>
      </c>
      <c r="D32" s="228"/>
      <c r="E32" s="245"/>
      <c r="F32" s="66" t="s">
        <v>41</v>
      </c>
      <c r="G32" s="225"/>
      <c r="H32" s="35" t="s">
        <v>16</v>
      </c>
      <c r="I32" s="30">
        <v>50</v>
      </c>
      <c r="J32" s="106" t="s">
        <v>448</v>
      </c>
    </row>
    <row r="33" spans="1:10" s="7" customFormat="1" ht="50.25" customHeight="1" x14ac:dyDescent="0.25">
      <c r="A33" s="60">
        <f>IF(I33&lt;61,MAX($A$8:A32)+1,"")</f>
        <v>23</v>
      </c>
      <c r="B33" s="249"/>
      <c r="C33" s="62" t="s">
        <v>5</v>
      </c>
      <c r="D33" s="228"/>
      <c r="E33" s="245"/>
      <c r="F33" s="66" t="s">
        <v>41</v>
      </c>
      <c r="G33" s="225"/>
      <c r="H33" s="35" t="s">
        <v>43</v>
      </c>
      <c r="I33" s="30">
        <v>60</v>
      </c>
      <c r="J33" s="106" t="s">
        <v>221</v>
      </c>
    </row>
    <row r="34" spans="1:10" s="7" customFormat="1" ht="45" customHeight="1" x14ac:dyDescent="0.25">
      <c r="A34" s="60" t="str">
        <f>IF(I34&lt;61,MAX($A$8:A33)+1,"")</f>
        <v/>
      </c>
      <c r="B34" s="249"/>
      <c r="C34" s="62" t="s">
        <v>5</v>
      </c>
      <c r="D34" s="228"/>
      <c r="E34" s="246"/>
      <c r="F34" s="66" t="s">
        <v>41</v>
      </c>
      <c r="G34" s="225"/>
      <c r="H34" s="35" t="s">
        <v>17</v>
      </c>
      <c r="I34" s="30">
        <v>65</v>
      </c>
      <c r="J34" s="106" t="s">
        <v>222</v>
      </c>
    </row>
    <row r="35" spans="1:10" s="7" customFormat="1" ht="25.5" customHeight="1" x14ac:dyDescent="0.25">
      <c r="A35" s="60" t="str">
        <f>IF(I35&lt;61,MAX($A$8:A34)+1,"")</f>
        <v/>
      </c>
      <c r="B35" s="249"/>
      <c r="C35" s="62" t="s">
        <v>5</v>
      </c>
      <c r="D35" s="228"/>
      <c r="E35" s="244" t="s">
        <v>42</v>
      </c>
      <c r="F35" s="66" t="s">
        <v>42</v>
      </c>
      <c r="G35" s="225">
        <f>IF(SUM(I35,I37)=0,"",AVERAGE(I35:I37))</f>
        <v>53.333333333333336</v>
      </c>
      <c r="H35" s="35" t="s">
        <v>18</v>
      </c>
      <c r="I35" s="30">
        <v>70</v>
      </c>
      <c r="J35" s="106" t="s">
        <v>223</v>
      </c>
    </row>
    <row r="36" spans="1:10" s="7" customFormat="1" ht="46.5" customHeight="1" x14ac:dyDescent="0.25">
      <c r="A36" s="60">
        <f>IF(I36&lt;61,MAX($A$8:A35)+1,"")</f>
        <v>24</v>
      </c>
      <c r="B36" s="249"/>
      <c r="C36" s="62" t="s">
        <v>5</v>
      </c>
      <c r="D36" s="228"/>
      <c r="E36" s="245"/>
      <c r="F36" s="66" t="s">
        <v>42</v>
      </c>
      <c r="G36" s="225"/>
      <c r="H36" s="35" t="s">
        <v>44</v>
      </c>
      <c r="I36" s="30">
        <v>45</v>
      </c>
      <c r="J36" s="106" t="s">
        <v>449</v>
      </c>
    </row>
    <row r="37" spans="1:10" s="7" customFormat="1" ht="40.5" customHeight="1" x14ac:dyDescent="0.25">
      <c r="A37" s="60">
        <f>IF(I37&lt;61,MAX($A$8:A36)+1,"")</f>
        <v>25</v>
      </c>
      <c r="B37" s="249"/>
      <c r="C37" s="62" t="s">
        <v>5</v>
      </c>
      <c r="D37" s="228"/>
      <c r="E37" s="246"/>
      <c r="F37" s="66" t="s">
        <v>42</v>
      </c>
      <c r="G37" s="225"/>
      <c r="H37" s="35" t="s">
        <v>86</v>
      </c>
      <c r="I37" s="30">
        <v>45</v>
      </c>
      <c r="J37" s="106" t="s">
        <v>224</v>
      </c>
    </row>
    <row r="38" spans="1:10" s="7" customFormat="1" ht="37.5" customHeight="1" x14ac:dyDescent="0.25">
      <c r="A38" s="60">
        <f>IF(I38&lt;61,MAX($A$8:A37)+1,"")</f>
        <v>26</v>
      </c>
      <c r="B38" s="249"/>
      <c r="C38" s="62" t="s">
        <v>5</v>
      </c>
      <c r="D38" s="228"/>
      <c r="E38" s="244" t="s">
        <v>45</v>
      </c>
      <c r="F38" s="66" t="s">
        <v>45</v>
      </c>
      <c r="G38" s="225">
        <f>IF(SUM(I38:I40)=0,"",AVERAGE(I38:I40))</f>
        <v>50</v>
      </c>
      <c r="H38" s="35" t="s">
        <v>19</v>
      </c>
      <c r="I38" s="30">
        <v>45</v>
      </c>
      <c r="J38" s="106" t="s">
        <v>450</v>
      </c>
    </row>
    <row r="39" spans="1:10" s="7" customFormat="1" ht="36" customHeight="1" x14ac:dyDescent="0.25">
      <c r="A39" s="60">
        <f>IF(I39&lt;61,MAX($A$8:A38)+1,"")</f>
        <v>27</v>
      </c>
      <c r="B39" s="249"/>
      <c r="C39" s="62" t="s">
        <v>5</v>
      </c>
      <c r="D39" s="228"/>
      <c r="E39" s="245"/>
      <c r="F39" s="66" t="s">
        <v>45</v>
      </c>
      <c r="G39" s="225"/>
      <c r="H39" s="35" t="s">
        <v>9</v>
      </c>
      <c r="I39" s="30">
        <v>60</v>
      </c>
      <c r="J39" s="106" t="s">
        <v>225</v>
      </c>
    </row>
    <row r="40" spans="1:10" s="7" customFormat="1" ht="51" customHeight="1" x14ac:dyDescent="0.25">
      <c r="A40" s="60">
        <f>IF(I40&lt;61,MAX($A$8:A39)+1,"")</f>
        <v>28</v>
      </c>
      <c r="B40" s="249"/>
      <c r="C40" s="62" t="s">
        <v>5</v>
      </c>
      <c r="D40" s="228"/>
      <c r="E40" s="246"/>
      <c r="F40" s="66" t="s">
        <v>45</v>
      </c>
      <c r="G40" s="225"/>
      <c r="H40" s="35" t="s">
        <v>20</v>
      </c>
      <c r="I40" s="30">
        <v>45</v>
      </c>
      <c r="J40" s="106" t="s">
        <v>451</v>
      </c>
    </row>
    <row r="41" spans="1:10" s="7" customFormat="1" ht="57.75" customHeight="1" x14ac:dyDescent="0.25">
      <c r="A41" s="60">
        <f>IF(I41&lt;61,MAX($A$8:A40)+1,"")</f>
        <v>29</v>
      </c>
      <c r="B41" s="249"/>
      <c r="C41" s="62" t="s">
        <v>5</v>
      </c>
      <c r="D41" s="228"/>
      <c r="E41" s="244" t="s">
        <v>46</v>
      </c>
      <c r="F41" s="66" t="s">
        <v>46</v>
      </c>
      <c r="G41" s="225">
        <f>IF(SUM(I41:I43)=0,"",AVERAGE(I41:I43))</f>
        <v>50</v>
      </c>
      <c r="H41" s="35" t="s">
        <v>87</v>
      </c>
      <c r="I41" s="30">
        <v>45</v>
      </c>
      <c r="J41" s="106" t="s">
        <v>452</v>
      </c>
    </row>
    <row r="42" spans="1:10" s="7" customFormat="1" ht="48.75" customHeight="1" x14ac:dyDescent="0.25">
      <c r="A42" s="60">
        <f>IF(I42&lt;61,MAX($A$8:A41)+1,"")</f>
        <v>30</v>
      </c>
      <c r="B42" s="249"/>
      <c r="C42" s="62" t="s">
        <v>5</v>
      </c>
      <c r="D42" s="228"/>
      <c r="E42" s="245"/>
      <c r="F42" s="66" t="s">
        <v>46</v>
      </c>
      <c r="G42" s="225"/>
      <c r="H42" s="35" t="s">
        <v>21</v>
      </c>
      <c r="I42" s="30">
        <v>60</v>
      </c>
      <c r="J42" s="106" t="s">
        <v>453</v>
      </c>
    </row>
    <row r="43" spans="1:10" s="7" customFormat="1" ht="50.25" customHeight="1" x14ac:dyDescent="0.25">
      <c r="A43" s="60">
        <f>IF(I43&lt;61,MAX($A$8:A42)+1,"")</f>
        <v>31</v>
      </c>
      <c r="B43" s="249"/>
      <c r="C43" s="62" t="s">
        <v>5</v>
      </c>
      <c r="D43" s="228"/>
      <c r="E43" s="246"/>
      <c r="F43" s="66" t="s">
        <v>46</v>
      </c>
      <c r="G43" s="225"/>
      <c r="H43" s="35" t="s">
        <v>210</v>
      </c>
      <c r="I43" s="30">
        <v>45</v>
      </c>
      <c r="J43" s="106" t="s">
        <v>226</v>
      </c>
    </row>
    <row r="44" spans="1:10" s="7" customFormat="1" ht="30.75" customHeight="1" x14ac:dyDescent="0.25">
      <c r="A44" s="60">
        <f>IF(I44&lt;61,MAX($A$8:A43)+1,"")</f>
        <v>32</v>
      </c>
      <c r="B44" s="249"/>
      <c r="C44" s="62" t="s">
        <v>5</v>
      </c>
      <c r="D44" s="228"/>
      <c r="E44" s="238" t="s">
        <v>47</v>
      </c>
      <c r="F44" s="67" t="s">
        <v>47</v>
      </c>
      <c r="G44" s="225">
        <f>IF(SUM(I44:I54)=0,"",AVERAGE(I44:I55))</f>
        <v>47.083333333333336</v>
      </c>
      <c r="H44" s="35" t="s">
        <v>211</v>
      </c>
      <c r="I44" s="30">
        <v>45</v>
      </c>
      <c r="J44" s="107" t="s">
        <v>454</v>
      </c>
    </row>
    <row r="45" spans="1:10" s="7" customFormat="1" ht="60.75" customHeight="1" x14ac:dyDescent="0.25">
      <c r="A45" s="60">
        <f>IF(I45&lt;61,MAX($A$8:A44)+1,"")</f>
        <v>33</v>
      </c>
      <c r="B45" s="249"/>
      <c r="C45" s="62" t="s">
        <v>5</v>
      </c>
      <c r="D45" s="228"/>
      <c r="E45" s="239"/>
      <c r="F45" s="67" t="s">
        <v>47</v>
      </c>
      <c r="G45" s="225"/>
      <c r="H45" s="35" t="s">
        <v>212</v>
      </c>
      <c r="I45" s="30">
        <v>45</v>
      </c>
      <c r="J45" s="107" t="s">
        <v>455</v>
      </c>
    </row>
    <row r="46" spans="1:10" s="7" customFormat="1" ht="47.25" customHeight="1" x14ac:dyDescent="0.25">
      <c r="A46" s="60">
        <f>IF(I46&lt;61,MAX($A$8:A45)+1,"")</f>
        <v>34</v>
      </c>
      <c r="B46" s="249"/>
      <c r="C46" s="62" t="s">
        <v>5</v>
      </c>
      <c r="D46" s="228"/>
      <c r="E46" s="239"/>
      <c r="F46" s="67" t="s">
        <v>47</v>
      </c>
      <c r="G46" s="225"/>
      <c r="H46" s="35" t="s">
        <v>22</v>
      </c>
      <c r="I46" s="30">
        <v>45</v>
      </c>
      <c r="J46" s="107" t="s">
        <v>456</v>
      </c>
    </row>
    <row r="47" spans="1:10" s="7" customFormat="1" ht="57.75" customHeight="1" x14ac:dyDescent="0.25">
      <c r="A47" s="60">
        <f>IF(I47&lt;61,MAX($A$8:A46)+1,"")</f>
        <v>35</v>
      </c>
      <c r="B47" s="249"/>
      <c r="C47" s="62" t="s">
        <v>5</v>
      </c>
      <c r="D47" s="228"/>
      <c r="E47" s="239"/>
      <c r="F47" s="67" t="s">
        <v>47</v>
      </c>
      <c r="G47" s="225"/>
      <c r="H47" s="35" t="s">
        <v>213</v>
      </c>
      <c r="I47" s="30">
        <v>45</v>
      </c>
      <c r="J47" s="107" t="s">
        <v>457</v>
      </c>
    </row>
    <row r="48" spans="1:10" s="7" customFormat="1" ht="45.75" customHeight="1" x14ac:dyDescent="0.25">
      <c r="A48" s="60">
        <f>IF(I48&lt;61,MAX($A$8:A47)+1,"")</f>
        <v>36</v>
      </c>
      <c r="B48" s="249"/>
      <c r="C48" s="62" t="s">
        <v>5</v>
      </c>
      <c r="D48" s="228"/>
      <c r="E48" s="239"/>
      <c r="F48" s="67" t="s">
        <v>47</v>
      </c>
      <c r="G48" s="225"/>
      <c r="H48" s="35" t="s">
        <v>88</v>
      </c>
      <c r="I48" s="30">
        <v>45</v>
      </c>
      <c r="J48" s="107" t="s">
        <v>458</v>
      </c>
    </row>
    <row r="49" spans="1:10" s="7" customFormat="1" ht="34.5" customHeight="1" x14ac:dyDescent="0.25">
      <c r="A49" s="60">
        <f>IF(I49&lt;61,MAX($A$8:A48)+1,"")</f>
        <v>37</v>
      </c>
      <c r="B49" s="249"/>
      <c r="C49" s="62" t="s">
        <v>5</v>
      </c>
      <c r="D49" s="228"/>
      <c r="E49" s="239"/>
      <c r="F49" s="67" t="s">
        <v>47</v>
      </c>
      <c r="G49" s="225"/>
      <c r="H49" s="35" t="s">
        <v>89</v>
      </c>
      <c r="I49" s="30">
        <v>45</v>
      </c>
      <c r="J49" s="107" t="s">
        <v>459</v>
      </c>
    </row>
    <row r="50" spans="1:10" s="7" customFormat="1" ht="36" customHeight="1" x14ac:dyDescent="0.25">
      <c r="A50" s="60">
        <f>IF(I50&lt;61,MAX($A$8:A49)+1,"")</f>
        <v>38</v>
      </c>
      <c r="B50" s="249"/>
      <c r="C50" s="62" t="s">
        <v>5</v>
      </c>
      <c r="D50" s="228"/>
      <c r="E50" s="239"/>
      <c r="F50" s="67" t="s">
        <v>47</v>
      </c>
      <c r="G50" s="225"/>
      <c r="H50" s="35" t="s">
        <v>214</v>
      </c>
      <c r="I50" s="30">
        <v>45</v>
      </c>
      <c r="J50" s="107" t="s">
        <v>460</v>
      </c>
    </row>
    <row r="51" spans="1:10" s="7" customFormat="1" ht="55.5" customHeight="1" x14ac:dyDescent="0.25">
      <c r="A51" s="60">
        <f>IF(I51&lt;61,MAX($A$8:A50)+1,"")</f>
        <v>39</v>
      </c>
      <c r="B51" s="249"/>
      <c r="C51" s="62" t="s">
        <v>5</v>
      </c>
      <c r="D51" s="228"/>
      <c r="E51" s="239"/>
      <c r="F51" s="67" t="s">
        <v>47</v>
      </c>
      <c r="G51" s="225"/>
      <c r="H51" s="35" t="s">
        <v>215</v>
      </c>
      <c r="I51" s="30">
        <v>45</v>
      </c>
      <c r="J51" s="107" t="s">
        <v>227</v>
      </c>
    </row>
    <row r="52" spans="1:10" s="7" customFormat="1" ht="21" customHeight="1" x14ac:dyDescent="0.25">
      <c r="A52" s="60" t="str">
        <f>IF(I52&lt;61,MAX($A$8:A51)+1,"")</f>
        <v/>
      </c>
      <c r="B52" s="249"/>
      <c r="C52" s="62" t="s">
        <v>5</v>
      </c>
      <c r="D52" s="228"/>
      <c r="E52" s="239"/>
      <c r="F52" s="67" t="s">
        <v>47</v>
      </c>
      <c r="G52" s="225"/>
      <c r="H52" s="35" t="s">
        <v>25</v>
      </c>
      <c r="I52" s="30">
        <v>70</v>
      </c>
      <c r="J52" s="107" t="s">
        <v>228</v>
      </c>
    </row>
    <row r="53" spans="1:10" s="7" customFormat="1" ht="31.5" customHeight="1" x14ac:dyDescent="0.25">
      <c r="A53" s="60">
        <f>IF(I53&lt;61,MAX($A$8:A52)+1,"")</f>
        <v>40</v>
      </c>
      <c r="B53" s="249"/>
      <c r="C53" s="62" t="s">
        <v>5</v>
      </c>
      <c r="D53" s="228"/>
      <c r="E53" s="239"/>
      <c r="F53" s="67" t="s">
        <v>47</v>
      </c>
      <c r="G53" s="225"/>
      <c r="H53" s="35" t="s">
        <v>90</v>
      </c>
      <c r="I53" s="30">
        <v>45</v>
      </c>
      <c r="J53" s="107" t="s">
        <v>461</v>
      </c>
    </row>
    <row r="54" spans="1:10" s="7" customFormat="1" ht="28.5" customHeight="1" x14ac:dyDescent="0.25">
      <c r="A54" s="60">
        <f>IF(I54&lt;61,MAX($A$8:A53)+1,"")</f>
        <v>41</v>
      </c>
      <c r="B54" s="249"/>
      <c r="C54" s="62" t="s">
        <v>5</v>
      </c>
      <c r="D54" s="228"/>
      <c r="E54" s="239"/>
      <c r="F54" s="67" t="s">
        <v>47</v>
      </c>
      <c r="G54" s="225"/>
      <c r="H54" s="35" t="s">
        <v>24</v>
      </c>
      <c r="I54" s="30">
        <v>45</v>
      </c>
      <c r="J54" s="107" t="s">
        <v>462</v>
      </c>
    </row>
    <row r="55" spans="1:10" s="7" customFormat="1" ht="58.5" customHeight="1" x14ac:dyDescent="0.25">
      <c r="A55" s="60">
        <f>IF(I55&lt;61,MAX($A$8:A54)+1,"")</f>
        <v>42</v>
      </c>
      <c r="B55" s="250"/>
      <c r="C55" s="62" t="s">
        <v>5</v>
      </c>
      <c r="D55" s="242"/>
      <c r="E55" s="240"/>
      <c r="F55" s="67" t="s">
        <v>47</v>
      </c>
      <c r="G55" s="225"/>
      <c r="H55" s="35" t="s">
        <v>50</v>
      </c>
      <c r="I55" s="30">
        <v>45</v>
      </c>
      <c r="J55" s="107" t="s">
        <v>229</v>
      </c>
    </row>
    <row r="56" spans="1:10" s="7" customFormat="1" ht="23.25" customHeight="1" x14ac:dyDescent="0.25">
      <c r="A56" s="60">
        <f>IF(I56&lt;61,MAX($A$8:A55)+1,"")</f>
        <v>43</v>
      </c>
      <c r="B56" s="222" t="s">
        <v>49</v>
      </c>
      <c r="C56" s="63" t="s">
        <v>49</v>
      </c>
      <c r="D56" s="243">
        <f>IF(SUM(I56:I61)=0,"",AVERAGE(I56:I64))</f>
        <v>48.888888888888886</v>
      </c>
      <c r="E56" s="244" t="s">
        <v>51</v>
      </c>
      <c r="F56" s="66" t="s">
        <v>51</v>
      </c>
      <c r="G56" s="225">
        <f>IF(SUM(I56:I61)=0,"",AVERAGE(I56:I64))</f>
        <v>48.888888888888886</v>
      </c>
      <c r="H56" s="35" t="s">
        <v>216</v>
      </c>
      <c r="I56" s="30">
        <v>45</v>
      </c>
      <c r="J56" s="106" t="s">
        <v>463</v>
      </c>
    </row>
    <row r="57" spans="1:10" s="7" customFormat="1" ht="34.5" customHeight="1" x14ac:dyDescent="0.25">
      <c r="A57" s="60">
        <f>IF(I57&lt;61,MAX($A$8:A56)+1,"")</f>
        <v>44</v>
      </c>
      <c r="B57" s="223"/>
      <c r="C57" s="63" t="s">
        <v>49</v>
      </c>
      <c r="D57" s="236"/>
      <c r="E57" s="245"/>
      <c r="F57" s="66" t="s">
        <v>51</v>
      </c>
      <c r="G57" s="225"/>
      <c r="H57" s="35" t="s">
        <v>23</v>
      </c>
      <c r="I57" s="30">
        <v>60</v>
      </c>
      <c r="J57" s="106" t="s">
        <v>464</v>
      </c>
    </row>
    <row r="58" spans="1:10" s="7" customFormat="1" ht="141" customHeight="1" x14ac:dyDescent="0.25">
      <c r="A58" s="60">
        <f>IF(I58&lt;61,MAX($A$8:A57)+1,"")</f>
        <v>45</v>
      </c>
      <c r="B58" s="223"/>
      <c r="C58" s="63" t="s">
        <v>49</v>
      </c>
      <c r="D58" s="236"/>
      <c r="E58" s="245"/>
      <c r="F58" s="66" t="s">
        <v>51</v>
      </c>
      <c r="G58" s="225"/>
      <c r="H58" s="35" t="s">
        <v>91</v>
      </c>
      <c r="I58" s="30">
        <v>45</v>
      </c>
      <c r="J58" s="106" t="s">
        <v>465</v>
      </c>
    </row>
    <row r="59" spans="1:10" s="7" customFormat="1" ht="42" customHeight="1" x14ac:dyDescent="0.25">
      <c r="A59" s="60">
        <f>IF(I59&lt;61,MAX($A$8:A58)+1,"")</f>
        <v>46</v>
      </c>
      <c r="B59" s="223"/>
      <c r="C59" s="63" t="s">
        <v>49</v>
      </c>
      <c r="D59" s="236"/>
      <c r="E59" s="245"/>
      <c r="F59" s="66" t="s">
        <v>51</v>
      </c>
      <c r="G59" s="225"/>
      <c r="H59" s="35" t="s">
        <v>26</v>
      </c>
      <c r="I59" s="30">
        <v>60</v>
      </c>
      <c r="J59" s="106" t="s">
        <v>466</v>
      </c>
    </row>
    <row r="60" spans="1:10" s="7" customFormat="1" ht="64.5" customHeight="1" x14ac:dyDescent="0.25">
      <c r="A60" s="60">
        <f>IF(I60&lt;61,MAX($A$8:A59)+1,"")</f>
        <v>47</v>
      </c>
      <c r="B60" s="223"/>
      <c r="C60" s="63" t="s">
        <v>49</v>
      </c>
      <c r="D60" s="236"/>
      <c r="E60" s="245"/>
      <c r="F60" s="66" t="s">
        <v>51</v>
      </c>
      <c r="G60" s="225"/>
      <c r="H60" s="35" t="s">
        <v>27</v>
      </c>
      <c r="I60" s="30">
        <v>45</v>
      </c>
      <c r="J60" s="106" t="s">
        <v>230</v>
      </c>
    </row>
    <row r="61" spans="1:10" s="7" customFormat="1" ht="40.5" customHeight="1" x14ac:dyDescent="0.25">
      <c r="A61" s="60">
        <f>IF(I61&lt;61,MAX($A$8:A60)+1,"")</f>
        <v>48</v>
      </c>
      <c r="B61" s="223"/>
      <c r="C61" s="63" t="s">
        <v>49</v>
      </c>
      <c r="D61" s="236"/>
      <c r="E61" s="245"/>
      <c r="F61" s="66" t="s">
        <v>51</v>
      </c>
      <c r="G61" s="225"/>
      <c r="H61" s="35" t="s">
        <v>28</v>
      </c>
      <c r="I61" s="30">
        <v>45</v>
      </c>
      <c r="J61" s="106" t="s">
        <v>231</v>
      </c>
    </row>
    <row r="62" spans="1:10" s="7" customFormat="1" ht="53.25" customHeight="1" x14ac:dyDescent="0.25">
      <c r="A62" s="60">
        <f>IF(I62&lt;61,MAX($A$8:A61)+1,"")</f>
        <v>49</v>
      </c>
      <c r="B62" s="223"/>
      <c r="C62" s="63" t="s">
        <v>49</v>
      </c>
      <c r="D62" s="236"/>
      <c r="E62" s="245"/>
      <c r="F62" s="66" t="s">
        <v>51</v>
      </c>
      <c r="G62" s="225"/>
      <c r="H62" s="36" t="s">
        <v>29</v>
      </c>
      <c r="I62" s="30">
        <v>50</v>
      </c>
      <c r="J62" s="106" t="s">
        <v>467</v>
      </c>
    </row>
    <row r="63" spans="1:10" s="7" customFormat="1" ht="40.5" customHeight="1" x14ac:dyDescent="0.25">
      <c r="A63" s="60">
        <f>IF(I63&lt;61,MAX($A$8:A62)+1,"")</f>
        <v>50</v>
      </c>
      <c r="B63" s="223"/>
      <c r="C63" s="63" t="s">
        <v>49</v>
      </c>
      <c r="D63" s="236"/>
      <c r="E63" s="245"/>
      <c r="F63" s="66" t="s">
        <v>51</v>
      </c>
      <c r="G63" s="225"/>
      <c r="H63" s="35" t="s">
        <v>31</v>
      </c>
      <c r="I63" s="30">
        <v>45</v>
      </c>
      <c r="J63" s="106" t="s">
        <v>232</v>
      </c>
    </row>
    <row r="64" spans="1:10" s="7" customFormat="1" ht="40.5" customHeight="1" x14ac:dyDescent="0.25">
      <c r="A64" s="60">
        <f>IF(I64&lt;61,MAX($A$8:A63)+1,"")</f>
        <v>51</v>
      </c>
      <c r="B64" s="224"/>
      <c r="C64" s="63" t="s">
        <v>49</v>
      </c>
      <c r="D64" s="237"/>
      <c r="E64" s="246"/>
      <c r="F64" s="66" t="s">
        <v>51</v>
      </c>
      <c r="G64" s="225"/>
      <c r="H64" s="35" t="s">
        <v>33</v>
      </c>
      <c r="I64" s="30">
        <v>45</v>
      </c>
      <c r="J64" s="106" t="s">
        <v>468</v>
      </c>
    </row>
    <row r="65" spans="1:10" s="7" customFormat="1" ht="54" customHeight="1" x14ac:dyDescent="0.25">
      <c r="A65" s="60">
        <f>IF(I65&lt;61,MAX($A$8:A64)+1,"")</f>
        <v>52</v>
      </c>
      <c r="B65" s="222" t="s">
        <v>48</v>
      </c>
      <c r="C65" s="63" t="s">
        <v>48</v>
      </c>
      <c r="D65" s="227">
        <f>IF(SUM(I65:I69)=0,"",AVERAGE(I65:I69))</f>
        <v>54</v>
      </c>
      <c r="E65" s="244" t="s">
        <v>67</v>
      </c>
      <c r="F65" s="66" t="s">
        <v>67</v>
      </c>
      <c r="G65" s="225">
        <f>IF(SUM(I65:I69)=0,"",AVERAGE(I65:I69))</f>
        <v>54</v>
      </c>
      <c r="H65" s="35" t="s">
        <v>30</v>
      </c>
      <c r="I65" s="30">
        <v>45</v>
      </c>
      <c r="J65" s="106" t="s">
        <v>233</v>
      </c>
    </row>
    <row r="66" spans="1:10" s="7" customFormat="1" ht="45" customHeight="1" x14ac:dyDescent="0.25">
      <c r="A66" s="60">
        <f>IF(I66&lt;61,MAX($A$8:A65)+1,"")</f>
        <v>53</v>
      </c>
      <c r="B66" s="223"/>
      <c r="C66" s="63" t="s">
        <v>48</v>
      </c>
      <c r="D66" s="228"/>
      <c r="E66" s="245"/>
      <c r="F66" s="66" t="s">
        <v>67</v>
      </c>
      <c r="G66" s="225"/>
      <c r="H66" s="36" t="s">
        <v>32</v>
      </c>
      <c r="I66" s="30">
        <v>45</v>
      </c>
      <c r="J66" s="106" t="s">
        <v>469</v>
      </c>
    </row>
    <row r="67" spans="1:10" s="7" customFormat="1" ht="41.25" customHeight="1" x14ac:dyDescent="0.25">
      <c r="A67" s="60" t="str">
        <f>IF(I67&lt;61,MAX($A$8:A66)+1,"")</f>
        <v/>
      </c>
      <c r="B67" s="223"/>
      <c r="C67" s="63" t="s">
        <v>48</v>
      </c>
      <c r="D67" s="228"/>
      <c r="E67" s="245"/>
      <c r="F67" s="66" t="s">
        <v>67</v>
      </c>
      <c r="G67" s="225"/>
      <c r="H67" s="36" t="s">
        <v>70</v>
      </c>
      <c r="I67" s="30">
        <v>75</v>
      </c>
      <c r="J67" s="106" t="s">
        <v>470</v>
      </c>
    </row>
    <row r="68" spans="1:10" s="7" customFormat="1" ht="45.75" customHeight="1" x14ac:dyDescent="0.25">
      <c r="A68" s="60">
        <f>IF(I68&lt;61,MAX($A$8:A67)+1,"")</f>
        <v>54</v>
      </c>
      <c r="B68" s="223"/>
      <c r="C68" s="63" t="s">
        <v>48</v>
      </c>
      <c r="D68" s="228"/>
      <c r="E68" s="245"/>
      <c r="F68" s="66" t="s">
        <v>67</v>
      </c>
      <c r="G68" s="225"/>
      <c r="H68" s="36" t="s">
        <v>69</v>
      </c>
      <c r="I68" s="30">
        <v>45</v>
      </c>
      <c r="J68" s="106" t="s">
        <v>471</v>
      </c>
    </row>
    <row r="69" spans="1:10" s="7" customFormat="1" ht="57" customHeight="1" thickBot="1" x14ac:dyDescent="0.3">
      <c r="A69" s="60">
        <f>IF(I69&lt;61,MAX($A$8:A68)+1,"")</f>
        <v>55</v>
      </c>
      <c r="B69" s="224"/>
      <c r="C69" s="63" t="s">
        <v>48</v>
      </c>
      <c r="D69" s="229"/>
      <c r="E69" s="247"/>
      <c r="F69" s="66" t="s">
        <v>67</v>
      </c>
      <c r="G69" s="226"/>
      <c r="H69" s="37" t="s">
        <v>92</v>
      </c>
      <c r="I69" s="30">
        <v>60</v>
      </c>
      <c r="J69" s="108" t="s">
        <v>472</v>
      </c>
    </row>
    <row r="70" spans="1:10" s="7" customFormat="1" ht="16.5" customHeight="1" x14ac:dyDescent="0.25">
      <c r="A70" s="45"/>
      <c r="C70" s="45"/>
      <c r="G70" s="26"/>
      <c r="H70" s="33"/>
      <c r="I70" s="27"/>
      <c r="J70" s="104"/>
    </row>
    <row r="71" spans="1:10" s="7" customFormat="1" ht="16.5" customHeight="1" x14ac:dyDescent="0.25">
      <c r="A71" s="45"/>
      <c r="C71" s="45"/>
      <c r="G71" s="26"/>
      <c r="H71" s="33"/>
      <c r="I71" s="27"/>
      <c r="J71" s="104"/>
    </row>
    <row r="72" spans="1:10" s="7" customFormat="1" ht="16.5" customHeight="1" x14ac:dyDescent="0.25">
      <c r="A72" s="45"/>
      <c r="G72" s="26"/>
      <c r="H72" s="33"/>
      <c r="I72" s="27"/>
      <c r="J72" s="104"/>
    </row>
    <row r="73" spans="1:10" s="7" customFormat="1" ht="16.5" customHeight="1" x14ac:dyDescent="0.25">
      <c r="A73" s="45"/>
      <c r="G73" s="26"/>
      <c r="H73" s="33"/>
      <c r="I73" s="27"/>
      <c r="J73" s="104"/>
    </row>
    <row r="74" spans="1:10" s="7" customFormat="1" ht="16.5" customHeight="1" x14ac:dyDescent="0.25">
      <c r="A74" s="45"/>
      <c r="G74" s="26"/>
      <c r="H74" s="33"/>
      <c r="I74" s="27"/>
      <c r="J74" s="104"/>
    </row>
    <row r="75" spans="1:10" s="7" customFormat="1" ht="16.5" customHeight="1" x14ac:dyDescent="0.25">
      <c r="A75" s="45"/>
      <c r="G75" s="26"/>
      <c r="H75" s="33"/>
      <c r="I75" s="27"/>
      <c r="J75" s="104"/>
    </row>
    <row r="76" spans="1:10" s="7" customFormat="1" ht="16.5" customHeight="1" x14ac:dyDescent="0.25">
      <c r="A76" s="45"/>
      <c r="G76" s="26"/>
      <c r="H76" s="33"/>
      <c r="I76" s="27"/>
      <c r="J76" s="104"/>
    </row>
    <row r="77" spans="1:10" s="7" customFormat="1" ht="16.5" customHeight="1" x14ac:dyDescent="0.25">
      <c r="A77" s="45"/>
      <c r="G77" s="26"/>
      <c r="H77" s="33"/>
      <c r="I77" s="27"/>
      <c r="J77" s="104"/>
    </row>
    <row r="78" spans="1:10" s="7" customFormat="1" ht="16.5" customHeight="1" x14ac:dyDescent="0.25">
      <c r="A78" s="45"/>
      <c r="G78" s="26"/>
      <c r="H78" s="33"/>
      <c r="I78" s="27"/>
      <c r="J78" s="104"/>
    </row>
    <row r="79" spans="1:10" s="7" customFormat="1" ht="16.5" customHeight="1" x14ac:dyDescent="0.25">
      <c r="A79" s="45"/>
      <c r="G79" s="26"/>
      <c r="H79" s="33"/>
      <c r="I79" s="27"/>
      <c r="J79" s="104"/>
    </row>
    <row r="80" spans="1:10" s="7" customFormat="1" ht="16.5" customHeight="1" x14ac:dyDescent="0.25">
      <c r="A80" s="45"/>
      <c r="G80" s="26"/>
      <c r="H80" s="33"/>
      <c r="I80" s="27"/>
      <c r="J80" s="104"/>
    </row>
    <row r="81" spans="1:10" s="7" customFormat="1" ht="16.5" customHeight="1" x14ac:dyDescent="0.25">
      <c r="A81" s="45"/>
      <c r="G81" s="26"/>
      <c r="H81" s="33"/>
      <c r="I81" s="27"/>
      <c r="J81" s="104"/>
    </row>
    <row r="82" spans="1:10" s="7" customFormat="1" ht="16.5" customHeight="1" x14ac:dyDescent="0.25">
      <c r="A82" s="45"/>
      <c r="G82" s="26"/>
      <c r="H82" s="33"/>
      <c r="I82" s="27"/>
      <c r="J82" s="104"/>
    </row>
    <row r="83" spans="1:10" s="7" customFormat="1" ht="16.5" customHeight="1" x14ac:dyDescent="0.25">
      <c r="A83" s="45"/>
      <c r="G83" s="26"/>
      <c r="H83" s="33"/>
      <c r="I83" s="27"/>
      <c r="J83" s="104"/>
    </row>
    <row r="84" spans="1:10" s="7" customFormat="1" ht="16.5" customHeight="1" x14ac:dyDescent="0.25">
      <c r="A84" s="45"/>
      <c r="G84" s="26"/>
      <c r="H84" s="33"/>
      <c r="I84" s="27"/>
      <c r="J84" s="104"/>
    </row>
    <row r="85" spans="1:10" s="7" customFormat="1" ht="16.5" customHeight="1" x14ac:dyDescent="0.25">
      <c r="A85" s="45"/>
      <c r="G85" s="26"/>
      <c r="H85" s="33"/>
      <c r="I85" s="27"/>
      <c r="J85" s="104"/>
    </row>
    <row r="86" spans="1:10" s="7" customFormat="1" ht="16.5" customHeight="1" x14ac:dyDescent="0.25">
      <c r="A86" s="45"/>
      <c r="G86" s="26"/>
      <c r="H86" s="33"/>
      <c r="I86" s="27"/>
      <c r="J86" s="104"/>
    </row>
    <row r="87" spans="1:10" s="7" customFormat="1" ht="16.5" customHeight="1" x14ac:dyDescent="0.25">
      <c r="A87" s="45"/>
      <c r="G87" s="26"/>
      <c r="H87" s="33"/>
      <c r="I87" s="27"/>
      <c r="J87" s="104"/>
    </row>
    <row r="88" spans="1:10" s="7" customFormat="1" ht="16.5" customHeight="1" x14ac:dyDescent="0.25">
      <c r="A88" s="45"/>
      <c r="G88" s="26"/>
      <c r="H88" s="33"/>
      <c r="I88" s="27"/>
      <c r="J88" s="104"/>
    </row>
    <row r="89" spans="1:10" s="7" customFormat="1" ht="16.5" customHeight="1" x14ac:dyDescent="0.25">
      <c r="A89" s="45"/>
      <c r="G89" s="26"/>
      <c r="H89" s="33"/>
      <c r="I89" s="27"/>
      <c r="J89" s="104"/>
    </row>
    <row r="90" spans="1:10" s="7" customFormat="1" ht="16.5" customHeight="1" x14ac:dyDescent="0.25">
      <c r="A90" s="45"/>
      <c r="G90" s="26"/>
      <c r="H90" s="33"/>
      <c r="I90" s="27"/>
      <c r="J90" s="104"/>
    </row>
    <row r="91" spans="1:10" s="7" customFormat="1" ht="16.5" customHeight="1" x14ac:dyDescent="0.25">
      <c r="A91" s="45"/>
      <c r="G91" s="26"/>
      <c r="H91" s="33"/>
      <c r="I91" s="27"/>
      <c r="J91" s="104"/>
    </row>
    <row r="92" spans="1:10" s="7" customFormat="1" ht="16.5" customHeight="1" x14ac:dyDescent="0.25">
      <c r="A92" s="45"/>
      <c r="G92" s="26"/>
      <c r="H92" s="33"/>
      <c r="I92" s="27"/>
      <c r="J92" s="104"/>
    </row>
    <row r="93" spans="1:10" s="7" customFormat="1" ht="16.5" customHeight="1" x14ac:dyDescent="0.25">
      <c r="A93" s="45"/>
      <c r="G93" s="26"/>
      <c r="H93" s="33"/>
      <c r="I93" s="27"/>
      <c r="J93" s="104"/>
    </row>
    <row r="94" spans="1:10" s="7" customFormat="1" ht="16.5" customHeight="1" x14ac:dyDescent="0.25">
      <c r="A94" s="45"/>
      <c r="G94" s="26"/>
      <c r="H94" s="33"/>
      <c r="I94" s="27"/>
      <c r="J94" s="104"/>
    </row>
    <row r="95" spans="1:10" s="7" customFormat="1" ht="16.5" customHeight="1" x14ac:dyDescent="0.25">
      <c r="A95" s="45"/>
      <c r="G95" s="26"/>
      <c r="H95" s="33"/>
      <c r="I95" s="27"/>
      <c r="J95" s="104"/>
    </row>
    <row r="96" spans="1:10" s="7" customFormat="1" ht="16.5" customHeight="1" x14ac:dyDescent="0.25">
      <c r="A96" s="45"/>
      <c r="G96" s="26"/>
      <c r="H96" s="33"/>
      <c r="I96" s="27"/>
      <c r="J96" s="104"/>
    </row>
    <row r="97" spans="1:10" s="7" customFormat="1" ht="16.5" customHeight="1" x14ac:dyDescent="0.25">
      <c r="A97" s="45"/>
      <c r="G97" s="26"/>
      <c r="H97" s="33"/>
      <c r="I97" s="27"/>
      <c r="J97" s="104"/>
    </row>
    <row r="98" spans="1:10" s="7" customFormat="1" ht="16.5" customHeight="1" x14ac:dyDescent="0.25">
      <c r="A98" s="45"/>
      <c r="G98" s="26"/>
      <c r="H98" s="33"/>
      <c r="I98" s="27"/>
      <c r="J98" s="104"/>
    </row>
    <row r="99" spans="1:10" s="7" customFormat="1" ht="16.5" customHeight="1" x14ac:dyDescent="0.25">
      <c r="A99" s="45"/>
      <c r="G99" s="26"/>
      <c r="H99" s="33"/>
      <c r="I99" s="27"/>
      <c r="J99" s="104"/>
    </row>
    <row r="100" spans="1:10" s="7" customFormat="1" ht="16.5" customHeight="1" x14ac:dyDescent="0.25">
      <c r="A100" s="45"/>
      <c r="G100" s="26"/>
      <c r="H100" s="33"/>
      <c r="I100" s="27"/>
      <c r="J100" s="104"/>
    </row>
    <row r="101" spans="1:10" s="7" customFormat="1" ht="16.5" customHeight="1" x14ac:dyDescent="0.25">
      <c r="A101" s="45"/>
      <c r="G101" s="26"/>
      <c r="H101" s="33"/>
      <c r="I101" s="27"/>
      <c r="J101" s="104"/>
    </row>
    <row r="102" spans="1:10" s="7" customFormat="1" ht="16.5" customHeight="1" x14ac:dyDescent="0.25">
      <c r="A102" s="45"/>
      <c r="G102" s="26"/>
      <c r="H102" s="33"/>
      <c r="I102" s="27"/>
      <c r="J102" s="104"/>
    </row>
    <row r="103" spans="1:10" s="7" customFormat="1" ht="16.5" customHeight="1" x14ac:dyDescent="0.25">
      <c r="A103" s="45"/>
      <c r="G103" s="26"/>
      <c r="H103" s="33"/>
      <c r="I103" s="27"/>
      <c r="J103" s="104"/>
    </row>
    <row r="104" spans="1:10" s="7" customFormat="1" ht="16.5" customHeight="1" x14ac:dyDescent="0.25">
      <c r="A104" s="45"/>
      <c r="G104" s="26"/>
      <c r="H104" s="33"/>
      <c r="I104" s="27"/>
      <c r="J104" s="104"/>
    </row>
    <row r="105" spans="1:10" s="7" customFormat="1" ht="16.5" customHeight="1" x14ac:dyDescent="0.25">
      <c r="A105" s="45"/>
      <c r="G105" s="26"/>
      <c r="H105" s="33"/>
      <c r="I105" s="27"/>
      <c r="J105" s="104"/>
    </row>
    <row r="106" spans="1:10" s="7" customFormat="1" ht="16.5" customHeight="1" x14ac:dyDescent="0.25">
      <c r="A106" s="45"/>
      <c r="G106" s="26"/>
      <c r="H106" s="33"/>
      <c r="I106" s="27"/>
      <c r="J106" s="104"/>
    </row>
    <row r="107" spans="1:10" s="7" customFormat="1" ht="16.5" customHeight="1" x14ac:dyDescent="0.25">
      <c r="A107" s="45"/>
      <c r="G107" s="26"/>
      <c r="H107" s="33"/>
      <c r="I107" s="27"/>
      <c r="J107" s="104"/>
    </row>
    <row r="108" spans="1:10" s="7" customFormat="1" ht="16.5" customHeight="1" x14ac:dyDescent="0.25">
      <c r="A108" s="45"/>
      <c r="G108" s="26"/>
      <c r="H108" s="33"/>
      <c r="I108" s="27"/>
      <c r="J108" s="104"/>
    </row>
    <row r="109" spans="1:10" s="7" customFormat="1" ht="16.5" customHeight="1" x14ac:dyDescent="0.25">
      <c r="A109" s="45"/>
      <c r="G109" s="26"/>
      <c r="H109" s="33"/>
      <c r="I109" s="27"/>
      <c r="J109" s="104"/>
    </row>
    <row r="110" spans="1:10" s="7" customFormat="1" ht="16.5" customHeight="1" x14ac:dyDescent="0.25">
      <c r="A110" s="45"/>
      <c r="G110" s="26"/>
      <c r="H110" s="33"/>
      <c r="I110" s="27"/>
      <c r="J110" s="104"/>
    </row>
    <row r="111" spans="1:10" s="7" customFormat="1" ht="16.5" customHeight="1" x14ac:dyDescent="0.25">
      <c r="A111" s="45"/>
      <c r="G111" s="26"/>
      <c r="H111" s="33"/>
      <c r="I111" s="27"/>
      <c r="J111" s="104"/>
    </row>
    <row r="112" spans="1:10" s="7" customFormat="1" ht="16.5" customHeight="1" x14ac:dyDescent="0.25">
      <c r="A112" s="45"/>
      <c r="G112" s="26"/>
      <c r="H112" s="33"/>
      <c r="I112" s="27"/>
      <c r="J112" s="104"/>
    </row>
    <row r="113" spans="1:10" s="7" customFormat="1" ht="16.5" customHeight="1" x14ac:dyDescent="0.25">
      <c r="A113" s="45"/>
      <c r="G113" s="26"/>
      <c r="H113" s="33"/>
      <c r="I113" s="27"/>
      <c r="J113" s="104"/>
    </row>
    <row r="114" spans="1:10" s="7" customFormat="1" ht="16.5" customHeight="1" x14ac:dyDescent="0.25">
      <c r="A114" s="45"/>
      <c r="G114" s="26"/>
      <c r="H114" s="33"/>
      <c r="I114" s="27"/>
      <c r="J114" s="104"/>
    </row>
    <row r="115" spans="1:10" s="7" customFormat="1" ht="16.5" customHeight="1" x14ac:dyDescent="0.25">
      <c r="A115" s="45"/>
      <c r="G115" s="26"/>
      <c r="H115" s="33"/>
      <c r="I115" s="27"/>
      <c r="J115" s="104"/>
    </row>
    <row r="116" spans="1:10" s="7" customFormat="1" ht="16.5" customHeight="1" x14ac:dyDescent="0.25">
      <c r="A116" s="45"/>
      <c r="G116" s="26"/>
      <c r="H116" s="33"/>
      <c r="I116" s="27"/>
      <c r="J116" s="104"/>
    </row>
    <row r="117" spans="1:10" s="7" customFormat="1" ht="16.5" customHeight="1" x14ac:dyDescent="0.25">
      <c r="A117" s="45"/>
      <c r="G117" s="26"/>
      <c r="H117" s="33"/>
      <c r="I117" s="27"/>
      <c r="J117" s="104"/>
    </row>
    <row r="118" spans="1:10" s="7" customFormat="1" ht="16.5" customHeight="1" x14ac:dyDescent="0.25">
      <c r="A118" s="45"/>
      <c r="G118" s="26"/>
      <c r="H118" s="33"/>
      <c r="I118" s="27"/>
      <c r="J118" s="104"/>
    </row>
    <row r="119" spans="1:10" s="7" customFormat="1" ht="16.5" customHeight="1" x14ac:dyDescent="0.25">
      <c r="A119" s="45"/>
      <c r="G119" s="26"/>
      <c r="H119" s="33"/>
      <c r="I119" s="27"/>
      <c r="J119" s="104"/>
    </row>
    <row r="120" spans="1:10" s="7" customFormat="1" ht="16.5" customHeight="1" x14ac:dyDescent="0.25">
      <c r="A120" s="45"/>
      <c r="G120" s="26"/>
      <c r="H120" s="33"/>
      <c r="I120" s="27"/>
      <c r="J120" s="104"/>
    </row>
    <row r="121" spans="1:10" s="7" customFormat="1" ht="16.5" customHeight="1" x14ac:dyDescent="0.25">
      <c r="A121" s="45"/>
      <c r="G121" s="26"/>
      <c r="H121" s="33"/>
      <c r="I121" s="27"/>
      <c r="J121" s="104"/>
    </row>
    <row r="122" spans="1:10" s="7" customFormat="1" ht="16.5" customHeight="1" x14ac:dyDescent="0.25">
      <c r="A122" s="45"/>
      <c r="G122" s="26"/>
      <c r="H122" s="33"/>
      <c r="I122" s="27"/>
      <c r="J122" s="104"/>
    </row>
    <row r="123" spans="1:10" s="7" customFormat="1" ht="16.5" customHeight="1" x14ac:dyDescent="0.25">
      <c r="A123" s="45"/>
      <c r="G123" s="26"/>
      <c r="H123" s="33"/>
      <c r="I123" s="27"/>
      <c r="J123" s="104"/>
    </row>
    <row r="124" spans="1:10" s="7" customFormat="1" ht="16.5" customHeight="1" x14ac:dyDescent="0.25">
      <c r="A124" s="45"/>
      <c r="G124" s="26"/>
      <c r="H124" s="33"/>
      <c r="I124" s="27"/>
      <c r="J124" s="104"/>
    </row>
    <row r="125" spans="1:10" s="7" customFormat="1" ht="16.5" customHeight="1" x14ac:dyDescent="0.25">
      <c r="A125" s="45"/>
      <c r="G125" s="26"/>
      <c r="H125" s="33"/>
      <c r="I125" s="27"/>
      <c r="J125" s="104"/>
    </row>
    <row r="126" spans="1:10" s="7" customFormat="1" ht="16.5" customHeight="1" x14ac:dyDescent="0.25">
      <c r="A126" s="45"/>
      <c r="G126" s="26"/>
      <c r="H126" s="33"/>
      <c r="I126" s="27"/>
      <c r="J126" s="104"/>
    </row>
    <row r="127" spans="1:10" s="7" customFormat="1" ht="16.5" customHeight="1" x14ac:dyDescent="0.25">
      <c r="A127" s="45"/>
      <c r="G127" s="26"/>
      <c r="H127" s="33"/>
      <c r="I127" s="27"/>
      <c r="J127" s="104"/>
    </row>
    <row r="128" spans="1:10" s="7" customFormat="1" ht="16.5" customHeight="1" x14ac:dyDescent="0.25">
      <c r="A128" s="45"/>
      <c r="G128" s="26"/>
      <c r="H128" s="33"/>
      <c r="I128" s="27"/>
      <c r="J128" s="104"/>
    </row>
    <row r="129" spans="1:10" s="7" customFormat="1" ht="16.5" customHeight="1" x14ac:dyDescent="0.25">
      <c r="A129" s="45"/>
      <c r="G129" s="26"/>
      <c r="H129" s="33"/>
      <c r="I129" s="27"/>
      <c r="J129" s="104"/>
    </row>
    <row r="130" spans="1:10" s="7" customFormat="1" ht="16.5" customHeight="1" x14ac:dyDescent="0.25">
      <c r="A130" s="45"/>
      <c r="G130" s="26"/>
      <c r="H130" s="33"/>
      <c r="I130" s="27"/>
      <c r="J130" s="104"/>
    </row>
    <row r="131" spans="1:10" s="7" customFormat="1" ht="16.5" customHeight="1" x14ac:dyDescent="0.25">
      <c r="A131" s="45"/>
      <c r="G131" s="26"/>
      <c r="H131" s="33"/>
      <c r="I131" s="27"/>
      <c r="J131" s="104"/>
    </row>
    <row r="132" spans="1:10" s="7" customFormat="1" ht="16.5" customHeight="1" x14ac:dyDescent="0.25">
      <c r="A132" s="45"/>
      <c r="G132" s="26"/>
      <c r="H132" s="33"/>
      <c r="I132" s="27"/>
      <c r="J132" s="104"/>
    </row>
    <row r="133" spans="1:10" s="7" customFormat="1" ht="16.5" customHeight="1" x14ac:dyDescent="0.25">
      <c r="A133" s="45"/>
      <c r="G133" s="26"/>
      <c r="H133" s="33"/>
      <c r="I133" s="27"/>
      <c r="J133" s="104"/>
    </row>
    <row r="134" spans="1:10" s="7" customFormat="1" ht="16.5" customHeight="1" x14ac:dyDescent="0.25">
      <c r="A134" s="45"/>
      <c r="G134" s="26"/>
      <c r="H134" s="33"/>
      <c r="I134" s="27"/>
      <c r="J134" s="104"/>
    </row>
    <row r="135" spans="1:10" s="7" customFormat="1" ht="16.5" customHeight="1" x14ac:dyDescent="0.25">
      <c r="A135" s="45"/>
      <c r="G135" s="26"/>
      <c r="H135" s="33"/>
      <c r="I135" s="27"/>
      <c r="J135" s="104"/>
    </row>
    <row r="136" spans="1:10" s="7" customFormat="1" ht="16.5" customHeight="1" x14ac:dyDescent="0.25">
      <c r="A136" s="45"/>
      <c r="G136" s="26"/>
      <c r="H136" s="33"/>
      <c r="I136" s="27"/>
      <c r="J136" s="104"/>
    </row>
    <row r="137" spans="1:10" s="7" customFormat="1" ht="16.5" customHeight="1" x14ac:dyDescent="0.25">
      <c r="A137" s="45"/>
      <c r="G137" s="26"/>
      <c r="H137" s="33"/>
      <c r="I137" s="27"/>
      <c r="J137" s="104"/>
    </row>
    <row r="138" spans="1:10" s="7" customFormat="1" ht="16.5" customHeight="1" x14ac:dyDescent="0.25">
      <c r="A138" s="45"/>
      <c r="G138" s="26"/>
      <c r="H138" s="33"/>
      <c r="I138" s="27"/>
      <c r="J138" s="104"/>
    </row>
    <row r="139" spans="1:10" s="7" customFormat="1" ht="16.5" customHeight="1" x14ac:dyDescent="0.25">
      <c r="A139" s="45"/>
      <c r="G139" s="26"/>
      <c r="H139" s="33"/>
      <c r="I139" s="27"/>
      <c r="J139" s="104"/>
    </row>
    <row r="140" spans="1:10" s="7" customFormat="1" ht="16.5" customHeight="1" x14ac:dyDescent="0.25">
      <c r="A140" s="45"/>
      <c r="G140" s="26"/>
      <c r="H140" s="33"/>
      <c r="I140" s="27"/>
      <c r="J140" s="104"/>
    </row>
    <row r="141" spans="1:10" s="7" customFormat="1" ht="16.5" customHeight="1" x14ac:dyDescent="0.25">
      <c r="A141" s="45"/>
      <c r="G141" s="26"/>
      <c r="H141" s="33"/>
      <c r="I141" s="27"/>
      <c r="J141" s="104"/>
    </row>
    <row r="142" spans="1:10" s="7" customFormat="1" ht="16.5" customHeight="1" x14ac:dyDescent="0.25">
      <c r="A142" s="45"/>
      <c r="G142" s="26"/>
      <c r="H142" s="33"/>
      <c r="I142" s="27"/>
      <c r="J142" s="104"/>
    </row>
    <row r="143" spans="1:10" s="7" customFormat="1" ht="16.5" customHeight="1" x14ac:dyDescent="0.25">
      <c r="A143" s="45"/>
      <c r="G143" s="26"/>
      <c r="H143" s="33"/>
      <c r="I143" s="27"/>
      <c r="J143" s="104"/>
    </row>
    <row r="144" spans="1:10" s="7" customFormat="1" ht="16.5" customHeight="1" x14ac:dyDescent="0.25">
      <c r="A144" s="45"/>
      <c r="G144" s="26"/>
      <c r="H144" s="33"/>
      <c r="I144" s="27"/>
      <c r="J144" s="104"/>
    </row>
    <row r="145" spans="1:10" s="7" customFormat="1" ht="16.5" customHeight="1" x14ac:dyDescent="0.25">
      <c r="A145" s="45"/>
      <c r="G145" s="26"/>
      <c r="H145" s="33"/>
      <c r="I145" s="27"/>
      <c r="J145" s="104"/>
    </row>
    <row r="146" spans="1:10" s="7" customFormat="1" ht="16.5" customHeight="1" x14ac:dyDescent="0.25">
      <c r="A146" s="45"/>
      <c r="G146" s="26"/>
      <c r="H146" s="33"/>
      <c r="I146" s="27"/>
      <c r="J146" s="104"/>
    </row>
    <row r="147" spans="1:10" s="7" customFormat="1" ht="16.5" customHeight="1" x14ac:dyDescent="0.25">
      <c r="A147" s="45"/>
      <c r="G147" s="26"/>
      <c r="H147" s="33"/>
      <c r="I147" s="27"/>
      <c r="J147" s="104"/>
    </row>
    <row r="148" spans="1:10" s="7" customFormat="1" ht="16.5" customHeight="1" x14ac:dyDescent="0.25">
      <c r="A148" s="45"/>
      <c r="G148" s="26"/>
      <c r="H148" s="33"/>
      <c r="I148" s="27"/>
      <c r="J148" s="104"/>
    </row>
    <row r="149" spans="1:10" s="7" customFormat="1" ht="16.5" customHeight="1" x14ac:dyDescent="0.25">
      <c r="A149" s="45"/>
      <c r="G149" s="26"/>
      <c r="H149" s="33"/>
      <c r="I149" s="27"/>
      <c r="J149" s="104"/>
    </row>
    <row r="150" spans="1:10" s="7" customFormat="1" ht="16.5" customHeight="1" x14ac:dyDescent="0.25">
      <c r="A150" s="45"/>
      <c r="G150" s="26"/>
      <c r="H150" s="33"/>
      <c r="I150" s="27"/>
      <c r="J150" s="104"/>
    </row>
    <row r="151" spans="1:10" s="7" customFormat="1" ht="16.5" customHeight="1" x14ac:dyDescent="0.25">
      <c r="A151" s="45"/>
      <c r="G151" s="26"/>
      <c r="H151" s="33"/>
      <c r="I151" s="27"/>
      <c r="J151" s="104"/>
    </row>
    <row r="152" spans="1:10" s="7" customFormat="1" ht="16.5" customHeight="1" x14ac:dyDescent="0.25">
      <c r="A152" s="45"/>
      <c r="G152" s="26"/>
      <c r="H152" s="33"/>
      <c r="I152" s="27"/>
      <c r="J152" s="104"/>
    </row>
    <row r="153" spans="1:10" s="7" customFormat="1" ht="16.5" customHeight="1" x14ac:dyDescent="0.25">
      <c r="A153" s="45"/>
      <c r="G153" s="26"/>
      <c r="H153" s="33"/>
      <c r="I153" s="27"/>
      <c r="J153" s="104"/>
    </row>
    <row r="154" spans="1:10" s="7" customFormat="1" ht="16.5" customHeight="1" x14ac:dyDescent="0.25">
      <c r="A154" s="45"/>
      <c r="G154" s="26"/>
      <c r="H154" s="33"/>
      <c r="I154" s="27"/>
      <c r="J154" s="104"/>
    </row>
    <row r="155" spans="1:10" s="7" customFormat="1" ht="16.5" customHeight="1" x14ac:dyDescent="0.25">
      <c r="A155" s="45"/>
      <c r="G155" s="26"/>
      <c r="H155" s="33"/>
      <c r="I155" s="27"/>
      <c r="J155" s="104"/>
    </row>
    <row r="156" spans="1:10" s="7" customFormat="1" ht="16.5" customHeight="1" x14ac:dyDescent="0.25">
      <c r="A156" s="45"/>
      <c r="G156" s="26"/>
      <c r="H156" s="33"/>
      <c r="I156" s="27"/>
      <c r="J156" s="104"/>
    </row>
    <row r="157" spans="1:10" s="7" customFormat="1" ht="16.5" customHeight="1" x14ac:dyDescent="0.25">
      <c r="A157" s="45"/>
      <c r="G157" s="26"/>
      <c r="H157" s="33"/>
      <c r="I157" s="27"/>
      <c r="J157" s="104"/>
    </row>
    <row r="158" spans="1:10" s="7" customFormat="1" ht="16.5" customHeight="1" x14ac:dyDescent="0.25">
      <c r="A158" s="45"/>
      <c r="G158" s="26"/>
      <c r="H158" s="33"/>
      <c r="I158" s="27"/>
      <c r="J158" s="104"/>
    </row>
    <row r="159" spans="1:10" s="7" customFormat="1" ht="16.5" customHeight="1" x14ac:dyDescent="0.25">
      <c r="A159" s="45"/>
      <c r="G159" s="26"/>
      <c r="H159" s="33"/>
      <c r="I159" s="27"/>
      <c r="J159" s="104"/>
    </row>
    <row r="160" spans="1:10" s="7" customFormat="1" ht="16.5" customHeight="1" x14ac:dyDescent="0.25">
      <c r="A160" s="45"/>
      <c r="G160" s="26"/>
      <c r="H160" s="33"/>
      <c r="I160" s="27"/>
      <c r="J160" s="104"/>
    </row>
    <row r="161" spans="1:10" s="7" customFormat="1" ht="16.5" customHeight="1" x14ac:dyDescent="0.25">
      <c r="A161" s="45"/>
      <c r="G161" s="26"/>
      <c r="H161" s="33"/>
      <c r="I161" s="27"/>
      <c r="J161" s="104"/>
    </row>
    <row r="162" spans="1:10" s="7" customFormat="1" ht="16.5" customHeight="1" x14ac:dyDescent="0.25">
      <c r="A162" s="45"/>
      <c r="G162" s="26"/>
      <c r="H162" s="33"/>
      <c r="I162" s="27"/>
      <c r="J162" s="104"/>
    </row>
    <row r="163" spans="1:10" s="7" customFormat="1" ht="16.5" customHeight="1" x14ac:dyDescent="0.25">
      <c r="A163" s="45"/>
      <c r="G163" s="26"/>
      <c r="H163" s="33"/>
      <c r="I163" s="27"/>
      <c r="J163" s="104"/>
    </row>
    <row r="164" spans="1:10" s="7" customFormat="1" ht="16.5" customHeight="1" x14ac:dyDescent="0.25">
      <c r="A164" s="45"/>
      <c r="G164" s="26"/>
      <c r="H164" s="33"/>
      <c r="I164" s="27"/>
      <c r="J164" s="104"/>
    </row>
    <row r="165" spans="1:10" s="7" customFormat="1" ht="16.5" customHeight="1" x14ac:dyDescent="0.25">
      <c r="A165" s="45"/>
      <c r="G165" s="26"/>
      <c r="H165" s="33"/>
      <c r="I165" s="27"/>
      <c r="J165" s="104"/>
    </row>
    <row r="166" spans="1:10" s="7" customFormat="1" ht="16.5" customHeight="1" x14ac:dyDescent="0.25">
      <c r="A166" s="45"/>
      <c r="G166" s="26"/>
      <c r="H166" s="33"/>
      <c r="I166" s="27"/>
      <c r="J166" s="104"/>
    </row>
    <row r="167" spans="1:10" s="7" customFormat="1" ht="16.5" customHeight="1" x14ac:dyDescent="0.25">
      <c r="A167" s="45"/>
      <c r="G167" s="26"/>
      <c r="H167" s="33"/>
      <c r="I167" s="27"/>
      <c r="J167" s="104"/>
    </row>
    <row r="168" spans="1:10" s="7" customFormat="1" ht="16.5" customHeight="1" x14ac:dyDescent="0.25">
      <c r="A168" s="45"/>
      <c r="G168" s="26"/>
      <c r="H168" s="33"/>
      <c r="I168" s="27"/>
      <c r="J168" s="104"/>
    </row>
    <row r="169" spans="1:10" s="7" customFormat="1" ht="16.5" customHeight="1" x14ac:dyDescent="0.25">
      <c r="A169" s="45"/>
      <c r="G169" s="26"/>
      <c r="H169" s="33"/>
      <c r="I169" s="27"/>
      <c r="J169" s="104"/>
    </row>
    <row r="170" spans="1:10" s="7" customFormat="1" ht="16.5" customHeight="1" x14ac:dyDescent="0.25">
      <c r="A170" s="45"/>
      <c r="G170" s="26"/>
      <c r="H170" s="33"/>
      <c r="I170" s="27"/>
      <c r="J170" s="104"/>
    </row>
    <row r="171" spans="1:10" s="7" customFormat="1" ht="16.5" customHeight="1" x14ac:dyDescent="0.25">
      <c r="A171" s="45"/>
      <c r="G171" s="26"/>
      <c r="H171" s="33"/>
      <c r="I171" s="27"/>
      <c r="J171" s="104"/>
    </row>
    <row r="172" spans="1:10" s="7" customFormat="1" ht="16.5" customHeight="1" x14ac:dyDescent="0.25">
      <c r="A172" s="45"/>
      <c r="G172" s="26"/>
      <c r="H172" s="33"/>
      <c r="I172" s="27"/>
      <c r="J172" s="104"/>
    </row>
    <row r="173" spans="1:10" s="7" customFormat="1" ht="16.5" customHeight="1" x14ac:dyDescent="0.25">
      <c r="A173" s="45"/>
      <c r="G173" s="26"/>
      <c r="H173" s="33"/>
      <c r="I173" s="27"/>
      <c r="J173" s="104"/>
    </row>
    <row r="174" spans="1:10" s="7" customFormat="1" ht="16.5" customHeight="1" x14ac:dyDescent="0.25">
      <c r="A174" s="45"/>
      <c r="G174" s="26"/>
      <c r="H174" s="33"/>
      <c r="I174" s="27"/>
      <c r="J174" s="104"/>
    </row>
    <row r="175" spans="1:10" s="7" customFormat="1" ht="16.5" customHeight="1" x14ac:dyDescent="0.25">
      <c r="A175" s="45"/>
      <c r="G175" s="26"/>
      <c r="H175" s="33"/>
      <c r="I175" s="27"/>
      <c r="J175" s="104"/>
    </row>
    <row r="176" spans="1:10" s="7" customFormat="1" ht="16.5" customHeight="1" x14ac:dyDescent="0.25">
      <c r="A176" s="45"/>
      <c r="G176" s="26"/>
      <c r="H176" s="33"/>
      <c r="I176" s="27"/>
      <c r="J176" s="104"/>
    </row>
    <row r="177" spans="1:10" s="7" customFormat="1" ht="16.5" customHeight="1" x14ac:dyDescent="0.25">
      <c r="A177" s="45"/>
      <c r="G177" s="26"/>
      <c r="H177" s="33"/>
      <c r="I177" s="27"/>
      <c r="J177" s="104"/>
    </row>
    <row r="178" spans="1:10" s="7" customFormat="1" ht="16.5" customHeight="1" x14ac:dyDescent="0.25">
      <c r="A178" s="45"/>
      <c r="G178" s="26"/>
      <c r="H178" s="33"/>
      <c r="I178" s="27"/>
      <c r="J178" s="104"/>
    </row>
    <row r="179" spans="1:10" s="7" customFormat="1" ht="16.5" customHeight="1" x14ac:dyDescent="0.25">
      <c r="A179" s="45"/>
      <c r="G179" s="26"/>
      <c r="H179" s="33"/>
      <c r="I179" s="27"/>
      <c r="J179" s="104"/>
    </row>
    <row r="180" spans="1:10" s="7" customFormat="1" ht="16.5" customHeight="1" x14ac:dyDescent="0.25">
      <c r="A180" s="45"/>
      <c r="G180" s="26"/>
      <c r="H180" s="33"/>
      <c r="I180" s="27"/>
      <c r="J180" s="104"/>
    </row>
    <row r="181" spans="1:10" s="7" customFormat="1" ht="16.5" customHeight="1" x14ac:dyDescent="0.25">
      <c r="A181" s="45"/>
      <c r="G181" s="26"/>
      <c r="H181" s="33"/>
      <c r="I181" s="27"/>
      <c r="J181" s="104"/>
    </row>
    <row r="182" spans="1:10" s="7" customFormat="1" ht="16.5" customHeight="1" x14ac:dyDescent="0.25">
      <c r="A182" s="45"/>
      <c r="G182" s="26"/>
      <c r="H182" s="33"/>
      <c r="I182" s="27"/>
      <c r="J182" s="104"/>
    </row>
    <row r="183" spans="1:10" s="7" customFormat="1" ht="16.5" customHeight="1" x14ac:dyDescent="0.25">
      <c r="A183" s="45"/>
      <c r="G183" s="26"/>
      <c r="H183" s="33"/>
      <c r="I183" s="27"/>
      <c r="J183" s="104"/>
    </row>
    <row r="184" spans="1:10" s="7" customFormat="1" ht="16.5" customHeight="1" x14ac:dyDescent="0.25">
      <c r="A184" s="45"/>
      <c r="G184" s="26"/>
      <c r="H184" s="33"/>
      <c r="I184" s="27"/>
      <c r="J184" s="104"/>
    </row>
    <row r="185" spans="1:10" s="7" customFormat="1" ht="16.5" customHeight="1" x14ac:dyDescent="0.25">
      <c r="A185" s="45"/>
      <c r="G185" s="26"/>
      <c r="H185" s="33"/>
      <c r="I185" s="27"/>
      <c r="J185" s="104"/>
    </row>
    <row r="186" spans="1:10" s="7" customFormat="1" ht="16.5" customHeight="1" x14ac:dyDescent="0.25">
      <c r="A186" s="45"/>
      <c r="G186" s="26"/>
      <c r="H186" s="33"/>
      <c r="I186" s="27"/>
      <c r="J186" s="104"/>
    </row>
    <row r="187" spans="1:10" s="7" customFormat="1" ht="16.5" customHeight="1" x14ac:dyDescent="0.25">
      <c r="A187" s="45"/>
      <c r="G187" s="26"/>
      <c r="H187" s="33"/>
      <c r="I187" s="27"/>
      <c r="J187" s="104"/>
    </row>
    <row r="188" spans="1:10" s="7" customFormat="1" ht="16.5" customHeight="1" x14ac:dyDescent="0.25">
      <c r="A188" s="45"/>
      <c r="G188" s="26"/>
      <c r="H188" s="33"/>
      <c r="I188" s="27"/>
      <c r="J188" s="104"/>
    </row>
    <row r="189" spans="1:10" s="7" customFormat="1" ht="16.5" customHeight="1" x14ac:dyDescent="0.25">
      <c r="A189" s="45"/>
      <c r="G189" s="26"/>
      <c r="H189" s="33"/>
      <c r="I189" s="27"/>
      <c r="J189" s="104"/>
    </row>
    <row r="190" spans="1:10" s="7" customFormat="1" ht="16.5" customHeight="1" x14ac:dyDescent="0.25">
      <c r="A190" s="45"/>
      <c r="G190" s="26"/>
      <c r="H190" s="33"/>
      <c r="I190" s="27"/>
      <c r="J190" s="104"/>
    </row>
    <row r="191" spans="1:10" s="7" customFormat="1" ht="16.5" customHeight="1" x14ac:dyDescent="0.25">
      <c r="A191" s="45"/>
      <c r="G191" s="26"/>
      <c r="H191" s="33"/>
      <c r="I191" s="27"/>
      <c r="J191" s="104"/>
    </row>
    <row r="192" spans="1:10" s="7" customFormat="1" ht="16.5" customHeight="1" x14ac:dyDescent="0.25">
      <c r="A192" s="45"/>
      <c r="G192" s="26"/>
      <c r="H192" s="33"/>
      <c r="I192" s="27"/>
      <c r="J192" s="104"/>
    </row>
    <row r="193" spans="1:10" s="7" customFormat="1" ht="16.5" customHeight="1" x14ac:dyDescent="0.25">
      <c r="A193" s="45"/>
      <c r="G193" s="26"/>
      <c r="H193" s="33"/>
      <c r="I193" s="27"/>
      <c r="J193" s="104"/>
    </row>
    <row r="194" spans="1:10" s="7" customFormat="1" ht="16.5" customHeight="1" x14ac:dyDescent="0.25">
      <c r="A194" s="45"/>
      <c r="G194" s="26"/>
      <c r="H194" s="33"/>
      <c r="I194" s="27"/>
      <c r="J194" s="104"/>
    </row>
    <row r="195" spans="1:10" s="7" customFormat="1" ht="16.5" customHeight="1" x14ac:dyDescent="0.25">
      <c r="A195" s="45"/>
      <c r="G195" s="26"/>
      <c r="H195" s="33"/>
      <c r="I195" s="27"/>
      <c r="J195" s="104"/>
    </row>
    <row r="196" spans="1:10" s="7" customFormat="1" ht="16.5" customHeight="1" x14ac:dyDescent="0.25">
      <c r="A196" s="45"/>
      <c r="G196" s="26"/>
      <c r="H196" s="33"/>
      <c r="I196" s="27"/>
      <c r="J196" s="104"/>
    </row>
    <row r="197" spans="1:10" s="7" customFormat="1" ht="16.5" customHeight="1" x14ac:dyDescent="0.25">
      <c r="A197" s="45"/>
      <c r="G197" s="26"/>
      <c r="H197" s="33"/>
      <c r="I197" s="27"/>
      <c r="J197" s="104"/>
    </row>
    <row r="198" spans="1:10" s="7" customFormat="1" ht="16.5" customHeight="1" x14ac:dyDescent="0.25">
      <c r="A198" s="45"/>
      <c r="G198" s="26"/>
      <c r="H198" s="33"/>
      <c r="I198" s="27"/>
      <c r="J198" s="104"/>
    </row>
    <row r="199" spans="1:10" s="7" customFormat="1" ht="16.5" customHeight="1" x14ac:dyDescent="0.25">
      <c r="A199" s="45"/>
      <c r="G199" s="26"/>
      <c r="H199" s="33"/>
      <c r="I199" s="27"/>
      <c r="J199" s="104"/>
    </row>
    <row r="200" spans="1:10" s="7" customFormat="1" ht="16.5" customHeight="1" x14ac:dyDescent="0.25">
      <c r="A200" s="45"/>
      <c r="G200" s="26"/>
      <c r="H200" s="33"/>
      <c r="I200" s="27"/>
      <c r="J200" s="104"/>
    </row>
    <row r="201" spans="1:10" s="7" customFormat="1" ht="16.5" customHeight="1" x14ac:dyDescent="0.25">
      <c r="A201" s="45"/>
      <c r="G201" s="26"/>
      <c r="H201" s="33"/>
      <c r="I201" s="27"/>
      <c r="J201" s="104"/>
    </row>
    <row r="202" spans="1:10" s="7" customFormat="1" ht="16.5" customHeight="1" x14ac:dyDescent="0.25">
      <c r="A202" s="45"/>
      <c r="G202" s="26"/>
      <c r="H202" s="33"/>
      <c r="I202" s="27"/>
      <c r="J202" s="104"/>
    </row>
    <row r="203" spans="1:10" s="7" customFormat="1" ht="16.5" customHeight="1" x14ac:dyDescent="0.25">
      <c r="A203" s="45"/>
      <c r="G203" s="26"/>
      <c r="H203" s="33"/>
      <c r="I203" s="27"/>
      <c r="J203" s="104"/>
    </row>
    <row r="204" spans="1:10" s="7" customFormat="1" ht="16.5" customHeight="1" x14ac:dyDescent="0.25">
      <c r="A204" s="45"/>
      <c r="G204" s="26"/>
      <c r="H204" s="33"/>
      <c r="I204" s="27"/>
      <c r="J204" s="104"/>
    </row>
    <row r="205" spans="1:10" s="7" customFormat="1" ht="16.5" customHeight="1" x14ac:dyDescent="0.25">
      <c r="A205" s="45"/>
      <c r="G205" s="26"/>
      <c r="H205" s="33"/>
      <c r="I205" s="27"/>
      <c r="J205" s="104"/>
    </row>
    <row r="206" spans="1:10" s="7" customFormat="1" ht="16.5" customHeight="1" x14ac:dyDescent="0.25">
      <c r="A206" s="45"/>
      <c r="G206" s="26"/>
      <c r="H206" s="33"/>
      <c r="I206" s="27"/>
      <c r="J206" s="104"/>
    </row>
    <row r="207" spans="1:10" s="7" customFormat="1" ht="16.5" customHeight="1" x14ac:dyDescent="0.25">
      <c r="A207" s="45"/>
      <c r="G207" s="26"/>
      <c r="H207" s="33"/>
      <c r="I207" s="27"/>
      <c r="J207" s="104"/>
    </row>
    <row r="208" spans="1:10" s="7" customFormat="1" ht="16.5" customHeight="1" x14ac:dyDescent="0.25">
      <c r="A208" s="45"/>
      <c r="G208" s="26"/>
      <c r="H208" s="33"/>
      <c r="I208" s="27"/>
      <c r="J208" s="104"/>
    </row>
    <row r="209" spans="1:10" s="7" customFormat="1" ht="16.5" customHeight="1" x14ac:dyDescent="0.25">
      <c r="A209" s="45"/>
      <c r="G209" s="26"/>
      <c r="H209" s="33"/>
      <c r="I209" s="27"/>
      <c r="J209" s="104"/>
    </row>
    <row r="210" spans="1:10" s="7" customFormat="1" ht="16.5" customHeight="1" x14ac:dyDescent="0.25">
      <c r="A210" s="45"/>
      <c r="G210" s="26"/>
      <c r="H210" s="33"/>
      <c r="I210" s="27"/>
      <c r="J210" s="104"/>
    </row>
    <row r="211" spans="1:10" s="7" customFormat="1" ht="16.5" customHeight="1" x14ac:dyDescent="0.25">
      <c r="A211" s="45"/>
      <c r="G211" s="26"/>
      <c r="H211" s="33"/>
      <c r="I211" s="27"/>
      <c r="J211" s="104"/>
    </row>
    <row r="212" spans="1:10" s="7" customFormat="1" ht="16.5" customHeight="1" x14ac:dyDescent="0.25">
      <c r="A212" s="45"/>
      <c r="G212" s="26"/>
      <c r="H212" s="33"/>
      <c r="I212" s="27"/>
      <c r="J212" s="104"/>
    </row>
    <row r="213" spans="1:10" s="7" customFormat="1" ht="16.5" customHeight="1" x14ac:dyDescent="0.25">
      <c r="A213" s="45"/>
      <c r="G213" s="26"/>
      <c r="H213" s="33"/>
      <c r="I213" s="27"/>
      <c r="J213" s="104"/>
    </row>
    <row r="214" spans="1:10" s="7" customFormat="1" ht="16.5" customHeight="1" x14ac:dyDescent="0.25">
      <c r="A214" s="45"/>
      <c r="G214" s="26"/>
      <c r="H214" s="33"/>
      <c r="I214" s="27"/>
      <c r="J214" s="104"/>
    </row>
    <row r="215" spans="1:10" s="7" customFormat="1" ht="16.5" customHeight="1" x14ac:dyDescent="0.25">
      <c r="A215" s="45"/>
      <c r="G215" s="26"/>
      <c r="H215" s="33"/>
      <c r="I215" s="27"/>
      <c r="J215" s="104"/>
    </row>
    <row r="216" spans="1:10" s="7" customFormat="1" ht="16.5" customHeight="1" x14ac:dyDescent="0.25">
      <c r="A216" s="45"/>
      <c r="G216" s="26"/>
      <c r="H216" s="33"/>
      <c r="I216" s="27"/>
      <c r="J216" s="104"/>
    </row>
    <row r="217" spans="1:10" s="7" customFormat="1" ht="16.5" customHeight="1" x14ac:dyDescent="0.25">
      <c r="A217" s="45"/>
      <c r="G217" s="26"/>
      <c r="H217" s="33"/>
      <c r="I217" s="27"/>
      <c r="J217" s="104"/>
    </row>
    <row r="218" spans="1:10" s="7" customFormat="1" ht="16.5" customHeight="1" x14ac:dyDescent="0.25">
      <c r="A218" s="45"/>
      <c r="G218" s="26"/>
      <c r="H218" s="33"/>
      <c r="I218" s="27"/>
      <c r="J218" s="104"/>
    </row>
    <row r="219" spans="1:10" s="7" customFormat="1" ht="16.5" customHeight="1" x14ac:dyDescent="0.25">
      <c r="A219" s="45"/>
      <c r="G219" s="26"/>
      <c r="H219" s="33"/>
      <c r="I219" s="27"/>
      <c r="J219" s="104"/>
    </row>
    <row r="220" spans="1:10" s="7" customFormat="1" ht="16.5" customHeight="1" x14ac:dyDescent="0.25">
      <c r="A220" s="45"/>
      <c r="G220" s="26"/>
      <c r="H220" s="33"/>
      <c r="I220" s="27"/>
      <c r="J220" s="104"/>
    </row>
    <row r="221" spans="1:10" s="7" customFormat="1" ht="16.5" customHeight="1" x14ac:dyDescent="0.25">
      <c r="A221" s="45"/>
      <c r="G221" s="26"/>
      <c r="H221" s="33"/>
      <c r="I221" s="27"/>
      <c r="J221" s="104"/>
    </row>
    <row r="222" spans="1:10" s="7" customFormat="1" ht="16.5" customHeight="1" x14ac:dyDescent="0.25">
      <c r="A222" s="45"/>
      <c r="G222" s="26"/>
      <c r="H222" s="33"/>
      <c r="I222" s="27"/>
      <c r="J222" s="104"/>
    </row>
    <row r="223" spans="1:10" s="7" customFormat="1" ht="16.5" customHeight="1" x14ac:dyDescent="0.25">
      <c r="A223" s="45"/>
      <c r="G223" s="26"/>
      <c r="H223" s="33"/>
      <c r="I223" s="27"/>
      <c r="J223" s="104"/>
    </row>
    <row r="224" spans="1:10" s="7" customFormat="1" ht="16.5" customHeight="1" x14ac:dyDescent="0.25">
      <c r="A224" s="45"/>
      <c r="G224" s="26"/>
      <c r="H224" s="33"/>
      <c r="I224" s="27"/>
      <c r="J224" s="104"/>
    </row>
    <row r="225" spans="1:10" s="7" customFormat="1" ht="16.5" customHeight="1" x14ac:dyDescent="0.25">
      <c r="A225" s="45"/>
      <c r="G225" s="26"/>
      <c r="H225" s="33"/>
      <c r="I225" s="27"/>
      <c r="J225" s="104"/>
    </row>
    <row r="226" spans="1:10" s="7" customFormat="1" ht="16.5" customHeight="1" x14ac:dyDescent="0.25">
      <c r="A226" s="45"/>
      <c r="G226" s="26"/>
      <c r="H226" s="33"/>
      <c r="I226" s="27"/>
      <c r="J226" s="104"/>
    </row>
    <row r="227" spans="1:10" s="7" customFormat="1" ht="16.5" customHeight="1" x14ac:dyDescent="0.25">
      <c r="A227" s="45"/>
      <c r="G227" s="26"/>
      <c r="H227" s="33"/>
      <c r="I227" s="27"/>
      <c r="J227" s="104"/>
    </row>
    <row r="228" spans="1:10" s="7" customFormat="1" ht="16.5" customHeight="1" x14ac:dyDescent="0.25">
      <c r="A228" s="45"/>
      <c r="G228" s="26"/>
      <c r="H228" s="33"/>
      <c r="I228" s="27"/>
      <c r="J228" s="104"/>
    </row>
    <row r="229" spans="1:10" s="7" customFormat="1" ht="16.5" customHeight="1" x14ac:dyDescent="0.25">
      <c r="A229" s="45"/>
      <c r="G229" s="26"/>
      <c r="H229" s="33"/>
      <c r="I229" s="27"/>
      <c r="J229" s="104"/>
    </row>
    <row r="230" spans="1:10" s="7" customFormat="1" ht="16.5" customHeight="1" x14ac:dyDescent="0.25">
      <c r="A230" s="45"/>
      <c r="G230" s="26"/>
      <c r="H230" s="33"/>
      <c r="I230" s="27"/>
      <c r="J230" s="104"/>
    </row>
    <row r="231" spans="1:10" s="7" customFormat="1" ht="16.5" customHeight="1" x14ac:dyDescent="0.25">
      <c r="A231" s="45"/>
      <c r="G231" s="26"/>
      <c r="H231" s="33"/>
      <c r="I231" s="27"/>
      <c r="J231" s="104"/>
    </row>
    <row r="232" spans="1:10" s="7" customFormat="1" ht="16.5" customHeight="1" x14ac:dyDescent="0.25">
      <c r="A232" s="45"/>
      <c r="G232" s="26"/>
      <c r="H232" s="33"/>
      <c r="I232" s="27"/>
      <c r="J232" s="104"/>
    </row>
    <row r="233" spans="1:10" s="7" customFormat="1" ht="16.5" customHeight="1" x14ac:dyDescent="0.25">
      <c r="A233" s="45"/>
      <c r="G233" s="26"/>
      <c r="H233" s="33"/>
      <c r="I233" s="27"/>
      <c r="J233" s="104"/>
    </row>
    <row r="234" spans="1:10" s="7" customFormat="1" ht="16.5" customHeight="1" x14ac:dyDescent="0.25">
      <c r="A234" s="45"/>
      <c r="G234" s="26"/>
      <c r="H234" s="33"/>
      <c r="I234" s="27"/>
      <c r="J234" s="104"/>
    </row>
    <row r="235" spans="1:10" s="7" customFormat="1" ht="16.5" customHeight="1" x14ac:dyDescent="0.25">
      <c r="A235" s="45"/>
      <c r="G235" s="26"/>
      <c r="H235" s="33"/>
      <c r="I235" s="27"/>
      <c r="J235" s="104"/>
    </row>
    <row r="236" spans="1:10" s="7" customFormat="1" ht="16.5" customHeight="1" x14ac:dyDescent="0.25">
      <c r="A236" s="45"/>
      <c r="G236" s="26"/>
      <c r="H236" s="33"/>
      <c r="I236" s="27"/>
      <c r="J236" s="104"/>
    </row>
    <row r="237" spans="1:10" s="7" customFormat="1" ht="16.5" customHeight="1" x14ac:dyDescent="0.25">
      <c r="A237" s="45"/>
      <c r="G237" s="26"/>
      <c r="H237" s="33"/>
      <c r="I237" s="27"/>
      <c r="J237" s="104"/>
    </row>
    <row r="238" spans="1:10" s="7" customFormat="1" ht="16.5" customHeight="1" x14ac:dyDescent="0.25">
      <c r="A238" s="45"/>
      <c r="G238" s="26"/>
      <c r="H238" s="33"/>
      <c r="I238" s="27"/>
      <c r="J238" s="104"/>
    </row>
    <row r="239" spans="1:10" s="7" customFormat="1" ht="16.5" customHeight="1" x14ac:dyDescent="0.25">
      <c r="A239" s="45"/>
      <c r="G239" s="26"/>
      <c r="H239" s="33"/>
      <c r="I239" s="27"/>
      <c r="J239" s="104"/>
    </row>
    <row r="240" spans="1:10" s="7" customFormat="1" ht="16.5" customHeight="1" x14ac:dyDescent="0.25">
      <c r="A240" s="45"/>
      <c r="G240" s="26"/>
      <c r="H240" s="33"/>
      <c r="I240" s="27"/>
      <c r="J240" s="104"/>
    </row>
    <row r="241" spans="1:10" s="7" customFormat="1" ht="16.5" customHeight="1" x14ac:dyDescent="0.25">
      <c r="A241" s="45"/>
      <c r="G241" s="26"/>
      <c r="H241" s="33"/>
      <c r="I241" s="27"/>
      <c r="J241" s="104"/>
    </row>
    <row r="242" spans="1:10" s="7" customFormat="1" ht="16.5" customHeight="1" x14ac:dyDescent="0.25">
      <c r="A242" s="45"/>
      <c r="G242" s="26"/>
      <c r="H242" s="33"/>
      <c r="I242" s="27"/>
      <c r="J242" s="104"/>
    </row>
    <row r="243" spans="1:10" s="7" customFormat="1" ht="16.5" customHeight="1" x14ac:dyDescent="0.25">
      <c r="A243" s="45"/>
      <c r="G243" s="26"/>
      <c r="H243" s="33"/>
      <c r="I243" s="27"/>
      <c r="J243" s="104"/>
    </row>
    <row r="244" spans="1:10" s="7" customFormat="1" ht="16.5" customHeight="1" x14ac:dyDescent="0.25">
      <c r="A244" s="45"/>
      <c r="G244" s="26"/>
      <c r="H244" s="33"/>
      <c r="I244" s="27"/>
      <c r="J244" s="104"/>
    </row>
    <row r="245" spans="1:10" s="7" customFormat="1" ht="16.5" customHeight="1" x14ac:dyDescent="0.25">
      <c r="A245" s="45"/>
      <c r="G245" s="26"/>
      <c r="H245" s="33"/>
      <c r="I245" s="27"/>
      <c r="J245" s="104"/>
    </row>
    <row r="246" spans="1:10" s="7" customFormat="1" ht="16.5" customHeight="1" x14ac:dyDescent="0.25">
      <c r="A246" s="45"/>
      <c r="G246" s="26"/>
      <c r="H246" s="33"/>
      <c r="I246" s="27"/>
      <c r="J246" s="104"/>
    </row>
    <row r="247" spans="1:10" s="7" customFormat="1" ht="16.5" customHeight="1" x14ac:dyDescent="0.25">
      <c r="A247" s="45"/>
      <c r="G247" s="26"/>
      <c r="H247" s="33"/>
      <c r="I247" s="27"/>
      <c r="J247" s="104"/>
    </row>
    <row r="248" spans="1:10" s="7" customFormat="1" ht="16.5" customHeight="1" x14ac:dyDescent="0.25">
      <c r="A248" s="45"/>
      <c r="G248" s="26"/>
      <c r="H248" s="33"/>
      <c r="I248" s="27"/>
      <c r="J248" s="104"/>
    </row>
    <row r="249" spans="1:10" s="7" customFormat="1" ht="16.5" customHeight="1" x14ac:dyDescent="0.25">
      <c r="A249" s="45"/>
      <c r="G249" s="26"/>
      <c r="H249" s="33"/>
      <c r="I249" s="27"/>
      <c r="J249" s="104"/>
    </row>
    <row r="250" spans="1:10" s="7" customFormat="1" ht="16.5" customHeight="1" x14ac:dyDescent="0.25">
      <c r="A250" s="45"/>
      <c r="G250" s="26"/>
      <c r="H250" s="33"/>
      <c r="I250" s="27"/>
      <c r="J250" s="104"/>
    </row>
    <row r="251" spans="1:10" s="7" customFormat="1" ht="16.5" customHeight="1" x14ac:dyDescent="0.25">
      <c r="A251" s="45"/>
      <c r="G251" s="26"/>
      <c r="H251" s="33"/>
      <c r="I251" s="27"/>
      <c r="J251" s="104"/>
    </row>
    <row r="252" spans="1:10" s="7" customFormat="1" ht="16.5" customHeight="1" x14ac:dyDescent="0.25">
      <c r="A252" s="45"/>
      <c r="G252" s="26"/>
      <c r="H252" s="33"/>
      <c r="I252" s="27"/>
      <c r="J252" s="104"/>
    </row>
    <row r="253" spans="1:10" s="7" customFormat="1" ht="16.5" customHeight="1" x14ac:dyDescent="0.25">
      <c r="A253" s="45"/>
      <c r="G253" s="26"/>
      <c r="H253" s="33"/>
      <c r="I253" s="27"/>
      <c r="J253" s="104"/>
    </row>
    <row r="254" spans="1:10" s="7" customFormat="1" ht="16.5" customHeight="1" x14ac:dyDescent="0.25">
      <c r="A254" s="45"/>
      <c r="G254" s="26"/>
      <c r="H254" s="33"/>
      <c r="I254" s="27"/>
      <c r="J254" s="104"/>
    </row>
    <row r="255" spans="1:10" s="7" customFormat="1" ht="16.5" customHeight="1" x14ac:dyDescent="0.25">
      <c r="A255" s="45"/>
      <c r="G255" s="26"/>
      <c r="H255" s="33"/>
      <c r="I255" s="27"/>
      <c r="J255" s="104"/>
    </row>
    <row r="256" spans="1:10" s="7" customFormat="1" ht="16.5" customHeight="1" x14ac:dyDescent="0.25">
      <c r="A256" s="45"/>
      <c r="G256" s="26"/>
      <c r="H256" s="33"/>
      <c r="I256" s="27"/>
      <c r="J256" s="104"/>
    </row>
    <row r="257" spans="1:10" s="7" customFormat="1" ht="16.5" customHeight="1" x14ac:dyDescent="0.25">
      <c r="A257" s="45"/>
      <c r="G257" s="26"/>
      <c r="H257" s="33"/>
      <c r="I257" s="27"/>
      <c r="J257" s="104"/>
    </row>
    <row r="258" spans="1:10" s="7" customFormat="1" ht="16.5" customHeight="1" x14ac:dyDescent="0.25">
      <c r="A258" s="45"/>
      <c r="G258" s="26"/>
      <c r="H258" s="33"/>
      <c r="I258" s="27"/>
      <c r="J258" s="104"/>
    </row>
    <row r="259" spans="1:10" s="7" customFormat="1" ht="16.5" customHeight="1" x14ac:dyDescent="0.25">
      <c r="A259" s="45"/>
      <c r="G259" s="26"/>
      <c r="H259" s="33"/>
      <c r="I259" s="27"/>
      <c r="J259" s="104"/>
    </row>
    <row r="260" spans="1:10" s="7" customFormat="1" ht="16.5" customHeight="1" x14ac:dyDescent="0.25">
      <c r="A260" s="45"/>
      <c r="G260" s="26"/>
      <c r="H260" s="33"/>
      <c r="I260" s="27"/>
      <c r="J260" s="104"/>
    </row>
    <row r="261" spans="1:10" s="7" customFormat="1" ht="16.5" customHeight="1" x14ac:dyDescent="0.25">
      <c r="A261" s="45"/>
      <c r="G261" s="26"/>
      <c r="H261" s="33"/>
      <c r="I261" s="27"/>
      <c r="J261" s="104"/>
    </row>
    <row r="262" spans="1:10" s="7" customFormat="1" ht="16.5" customHeight="1" x14ac:dyDescent="0.25">
      <c r="A262" s="45"/>
      <c r="G262" s="26"/>
      <c r="H262" s="33"/>
      <c r="I262" s="27"/>
      <c r="J262" s="104"/>
    </row>
    <row r="263" spans="1:10" s="7" customFormat="1" ht="16.5" customHeight="1" x14ac:dyDescent="0.25">
      <c r="A263" s="45"/>
      <c r="G263" s="26"/>
      <c r="H263" s="33"/>
      <c r="I263" s="27"/>
      <c r="J263" s="104"/>
    </row>
    <row r="264" spans="1:10" s="7" customFormat="1" ht="16.5" customHeight="1" x14ac:dyDescent="0.25">
      <c r="A264" s="45"/>
      <c r="G264" s="26"/>
      <c r="H264" s="33"/>
      <c r="I264" s="27"/>
      <c r="J264" s="104"/>
    </row>
    <row r="265" spans="1:10" s="7" customFormat="1" ht="16.5" customHeight="1" x14ac:dyDescent="0.25">
      <c r="A265" s="45"/>
      <c r="G265" s="26"/>
      <c r="H265" s="33"/>
      <c r="I265" s="27"/>
      <c r="J265" s="104"/>
    </row>
    <row r="266" spans="1:10" s="7" customFormat="1" ht="16.5" customHeight="1" x14ac:dyDescent="0.25">
      <c r="A266" s="45"/>
      <c r="G266" s="26"/>
      <c r="H266" s="33"/>
      <c r="I266" s="27"/>
      <c r="J266" s="104"/>
    </row>
    <row r="267" spans="1:10" s="7" customFormat="1" ht="16.5" customHeight="1" x14ac:dyDescent="0.25">
      <c r="A267" s="45"/>
      <c r="G267" s="26"/>
      <c r="H267" s="33"/>
      <c r="I267" s="27"/>
      <c r="J267" s="104"/>
    </row>
    <row r="268" spans="1:10" s="7" customFormat="1" ht="16.5" customHeight="1" x14ac:dyDescent="0.25">
      <c r="A268" s="45"/>
      <c r="G268" s="26"/>
      <c r="H268" s="33"/>
      <c r="I268" s="27"/>
      <c r="J268" s="104"/>
    </row>
    <row r="269" spans="1:10" s="7" customFormat="1" ht="16.5" customHeight="1" x14ac:dyDescent="0.25">
      <c r="A269" s="45"/>
      <c r="G269" s="26"/>
      <c r="H269" s="33"/>
      <c r="I269" s="27"/>
      <c r="J269" s="104"/>
    </row>
    <row r="270" spans="1:10" s="7" customFormat="1" ht="16.5" customHeight="1" x14ac:dyDescent="0.25">
      <c r="A270" s="45"/>
      <c r="G270" s="26"/>
      <c r="H270" s="33"/>
      <c r="I270" s="27"/>
      <c r="J270" s="104"/>
    </row>
    <row r="271" spans="1:10" s="7" customFormat="1" ht="16.5" customHeight="1" x14ac:dyDescent="0.25">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56" operator="between">
      <formula>80.5</formula>
      <formula>100</formula>
    </cfRule>
    <cfRule type="cellIs" dxfId="41" priority="57" operator="between">
      <formula>60.5</formula>
      <formula>80.4</formula>
    </cfRule>
    <cfRule type="cellIs" dxfId="40" priority="58" operator="between">
      <formula>40.5</formula>
      <formula>60.4</formula>
    </cfRule>
    <cfRule type="cellIs" dxfId="39" priority="59" operator="between">
      <formula>20.5</formula>
      <formula>40.4</formula>
    </cfRule>
    <cfRule type="cellIs" dxfId="38" priority="60" operator="between">
      <formula>0.1</formula>
      <formula>20.4</formula>
    </cfRule>
  </conditionalFormatting>
  <conditionalFormatting sqref="D28 D56 D65">
    <cfRule type="cellIs" dxfId="37" priority="41" operator="between">
      <formula>80.5</formula>
      <formula>100</formula>
    </cfRule>
    <cfRule type="cellIs" dxfId="36" priority="42" operator="between">
      <formula>60.5</formula>
      <formula>80.4</formula>
    </cfRule>
    <cfRule type="cellIs" dxfId="35" priority="43" operator="between">
      <formula>40.5</formula>
      <formula>60.4</formula>
    </cfRule>
    <cfRule type="cellIs" dxfId="34" priority="44" operator="between">
      <formula>20.5</formula>
      <formula>40.4</formula>
    </cfRule>
    <cfRule type="cellIs" dxfId="33" priority="45" operator="between">
      <formula>0.1</formula>
      <formula>20.4</formula>
    </cfRule>
  </conditionalFormatting>
  <conditionalFormatting sqref="G9">
    <cfRule type="cellIs" dxfId="32" priority="36" operator="between">
      <formula>81</formula>
      <formula>100</formula>
    </cfRule>
    <cfRule type="cellIs" dxfId="31" priority="37" operator="between">
      <formula>61</formula>
      <formula>80</formula>
    </cfRule>
    <cfRule type="cellIs" dxfId="30" priority="38" operator="between">
      <formula>41</formula>
      <formula>60</formula>
    </cfRule>
    <cfRule type="cellIs" dxfId="29" priority="39" operator="between">
      <formula>21</formula>
      <formula>40</formula>
    </cfRule>
    <cfRule type="cellIs" dxfId="28" priority="40" operator="between">
      <formula>0</formula>
      <formula>20</formula>
    </cfRule>
  </conditionalFormatting>
  <conditionalFormatting sqref="G10 G13 G15 G21 G28 G35 G38 G41 G44 G56 G65">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fRule type="cellIs" dxfId="23" priority="35" operator="between">
      <formula>0.1</formula>
      <formula>20</formula>
    </cfRule>
  </conditionalFormatting>
  <conditionalFormatting sqref="I6">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fRule type="cellIs" dxfId="18" priority="2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07" activePane="bottomRight" state="frozen"/>
      <selection pane="topRight" activeCell="N1" sqref="N1"/>
      <selection pane="bottomLeft" activeCell="A7" sqref="A7"/>
      <selection pane="bottomRight"/>
    </sheetView>
  </sheetViews>
  <sheetFormatPr baseColWidth="10" defaultRowHeight="15" x14ac:dyDescent="0.25"/>
  <cols>
    <col min="1" max="1" width="3.140625" style="59" customWidth="1"/>
    <col min="2" max="2" width="3" style="59" customWidth="1"/>
    <col min="3" max="3" width="13.85546875" style="59" customWidth="1"/>
    <col min="4" max="4" width="11" style="59" customWidth="1"/>
    <col min="5" max="5" width="13.28515625" style="59" customWidth="1"/>
    <col min="6" max="9" width="15.42578125" style="59" customWidth="1"/>
    <col min="10" max="10" width="14" style="59" customWidth="1"/>
    <col min="11" max="11" width="13" style="59" customWidth="1"/>
    <col min="12" max="12" width="13.5703125" style="59" customWidth="1"/>
    <col min="13" max="13" width="2.85546875" style="59" customWidth="1"/>
    <col min="14" max="14" width="3.5703125" customWidth="1"/>
  </cols>
  <sheetData>
    <row r="1" spans="1:13" s="7" customFormat="1" ht="28.5" customHeight="1" x14ac:dyDescent="0.25">
      <c r="A1" s="103"/>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68"/>
      <c r="D4" s="269"/>
      <c r="E4" s="274" t="s">
        <v>94</v>
      </c>
      <c r="F4" s="274"/>
      <c r="G4" s="274"/>
      <c r="H4" s="274"/>
      <c r="I4" s="274"/>
      <c r="J4" s="274"/>
      <c r="K4" s="274"/>
      <c r="L4" s="275"/>
      <c r="M4" s="50"/>
    </row>
    <row r="5" spans="1:13" s="7" customFormat="1" ht="24" thickBot="1" x14ac:dyDescent="0.4">
      <c r="A5" s="45"/>
      <c r="B5" s="49"/>
      <c r="C5" s="270"/>
      <c r="D5" s="271"/>
      <c r="E5" s="272" t="s">
        <v>68</v>
      </c>
      <c r="F5" s="272"/>
      <c r="G5" s="272"/>
      <c r="H5" s="272"/>
      <c r="I5" s="272"/>
      <c r="J5" s="272"/>
      <c r="K5" s="272"/>
      <c r="L5" s="273"/>
      <c r="M5" s="50"/>
    </row>
    <row r="6" spans="1:13" s="7" customFormat="1" ht="6" customHeight="1" x14ac:dyDescent="0.25">
      <c r="A6" s="45"/>
      <c r="B6" s="49"/>
      <c r="C6" s="51"/>
      <c r="D6" s="51"/>
      <c r="E6" s="51"/>
      <c r="F6" s="51"/>
      <c r="G6" s="51"/>
      <c r="H6" s="51"/>
      <c r="I6" s="51"/>
      <c r="J6" s="51"/>
      <c r="K6" s="51"/>
      <c r="L6" s="51"/>
      <c r="M6" s="50"/>
    </row>
    <row r="7" spans="1:13" s="7" customFormat="1" ht="33.75" x14ac:dyDescent="0.5">
      <c r="A7" s="45"/>
      <c r="B7" s="49"/>
      <c r="C7" s="276" t="s">
        <v>56</v>
      </c>
      <c r="D7" s="276"/>
      <c r="E7" s="276"/>
      <c r="F7" s="276"/>
      <c r="G7" s="276"/>
      <c r="H7" s="276"/>
      <c r="I7" s="276"/>
      <c r="J7" s="276"/>
      <c r="K7" s="276"/>
      <c r="L7" s="276"/>
      <c r="M7" s="50"/>
    </row>
    <row r="8" spans="1:13" s="7" customFormat="1" x14ac:dyDescent="0.25">
      <c r="A8" s="45"/>
      <c r="B8" s="49"/>
      <c r="C8" s="51"/>
      <c r="D8" s="51"/>
      <c r="E8" s="51"/>
      <c r="F8" s="51"/>
      <c r="G8" s="51"/>
      <c r="H8" s="51"/>
      <c r="I8" s="51"/>
      <c r="J8" s="51"/>
      <c r="K8" s="51"/>
      <c r="L8" s="51"/>
      <c r="M8" s="50"/>
    </row>
    <row r="9" spans="1:13" s="7" customFormat="1" ht="18.75" x14ac:dyDescent="0.3">
      <c r="A9" s="45"/>
      <c r="B9" s="49"/>
      <c r="C9" s="52" t="s">
        <v>65</v>
      </c>
      <c r="D9" s="53"/>
      <c r="E9" s="53"/>
      <c r="F9" s="53"/>
      <c r="G9" s="53"/>
      <c r="H9" s="53"/>
      <c r="I9" s="53"/>
      <c r="J9" s="53"/>
      <c r="K9" s="53"/>
      <c r="L9" s="53"/>
      <c r="M9" s="50"/>
    </row>
    <row r="10" spans="1:13" s="7" customFormat="1" x14ac:dyDescent="0.25">
      <c r="A10" s="45"/>
      <c r="B10" s="49"/>
      <c r="C10" s="51"/>
      <c r="D10" s="51"/>
      <c r="E10" s="51"/>
      <c r="F10" s="51"/>
      <c r="G10" s="51"/>
      <c r="H10" s="51"/>
      <c r="I10" s="51"/>
      <c r="J10" s="51"/>
      <c r="K10" s="51"/>
      <c r="L10" s="51"/>
      <c r="M10" s="50"/>
    </row>
    <row r="11" spans="1:13" s="7" customFormat="1" x14ac:dyDescent="0.25">
      <c r="A11" s="45"/>
      <c r="B11" s="49"/>
      <c r="C11" s="51"/>
      <c r="D11" s="51"/>
      <c r="E11" s="51"/>
      <c r="F11" s="51"/>
      <c r="G11" s="51"/>
      <c r="H11" s="51"/>
      <c r="I11" s="51"/>
      <c r="J11" s="51"/>
      <c r="K11" s="51"/>
      <c r="L11" s="51"/>
      <c r="M11" s="50"/>
    </row>
    <row r="12" spans="1:13" s="7" customFormat="1" x14ac:dyDescent="0.25">
      <c r="A12" s="45"/>
      <c r="B12" s="49"/>
      <c r="C12" s="51"/>
      <c r="D12" s="51"/>
      <c r="E12" s="51"/>
      <c r="F12" s="51"/>
      <c r="G12" s="51"/>
      <c r="H12" s="51"/>
      <c r="I12" s="51"/>
      <c r="J12" s="51"/>
      <c r="K12" s="51"/>
      <c r="L12" s="51"/>
      <c r="M12" s="50"/>
    </row>
    <row r="13" spans="1:13" s="7" customFormat="1" x14ac:dyDescent="0.25">
      <c r="A13" s="45"/>
      <c r="B13" s="49"/>
      <c r="C13" s="51"/>
      <c r="D13" s="51"/>
      <c r="E13" s="51"/>
      <c r="F13" s="51"/>
      <c r="G13" s="51"/>
      <c r="H13" s="51"/>
      <c r="I13" s="51"/>
      <c r="J13" s="51"/>
      <c r="K13" s="51"/>
      <c r="L13" s="51"/>
      <c r="M13" s="50"/>
    </row>
    <row r="14" spans="1:13" s="7" customFormat="1" x14ac:dyDescent="0.25">
      <c r="A14" s="45"/>
      <c r="B14" s="49"/>
      <c r="C14" s="51"/>
      <c r="D14" s="51"/>
      <c r="E14" s="51" t="s">
        <v>54</v>
      </c>
      <c r="F14" s="51" t="s">
        <v>1</v>
      </c>
      <c r="G14" s="51"/>
      <c r="H14" s="51"/>
      <c r="I14" s="51"/>
      <c r="J14" s="51"/>
      <c r="K14" s="51"/>
      <c r="L14" s="51"/>
      <c r="M14" s="50"/>
    </row>
    <row r="15" spans="1:13" s="7" customFormat="1" x14ac:dyDescent="0.25">
      <c r="A15" s="45"/>
      <c r="B15" s="49"/>
      <c r="C15" s="51"/>
      <c r="D15" s="51" t="s">
        <v>55</v>
      </c>
      <c r="E15" s="51">
        <v>100</v>
      </c>
      <c r="F15" s="54">
        <f>AUTODIAGNÓSTICO!I6</f>
        <v>50.245901639344261</v>
      </c>
      <c r="G15" s="51"/>
      <c r="H15" s="51"/>
      <c r="I15" s="51"/>
      <c r="J15" s="51"/>
      <c r="K15" s="51"/>
      <c r="L15" s="51"/>
      <c r="M15" s="50"/>
    </row>
    <row r="16" spans="1:13" s="7" customFormat="1" x14ac:dyDescent="0.25">
      <c r="A16" s="45"/>
      <c r="B16" s="49"/>
      <c r="C16" s="51"/>
      <c r="D16" s="51"/>
      <c r="E16" s="51"/>
      <c r="F16" s="51"/>
      <c r="G16" s="51"/>
      <c r="H16" s="51"/>
      <c r="I16" s="51"/>
      <c r="J16" s="51"/>
      <c r="K16" s="51"/>
      <c r="L16" s="51"/>
      <c r="M16" s="50"/>
    </row>
    <row r="17" spans="1:13" s="7" customFormat="1" x14ac:dyDescent="0.25">
      <c r="A17" s="45"/>
      <c r="B17" s="49"/>
      <c r="C17" s="51"/>
      <c r="D17" s="51"/>
      <c r="E17" s="51"/>
      <c r="F17" s="51"/>
      <c r="G17" s="51"/>
      <c r="H17" s="51"/>
      <c r="I17" s="51"/>
      <c r="J17" s="51"/>
      <c r="K17" s="51"/>
      <c r="L17" s="51"/>
      <c r="M17" s="50"/>
    </row>
    <row r="18" spans="1:13" s="7" customFormat="1" x14ac:dyDescent="0.25">
      <c r="A18" s="45"/>
      <c r="B18" s="49"/>
      <c r="C18" s="51"/>
      <c r="D18" s="51"/>
      <c r="E18" s="51"/>
      <c r="F18" s="51"/>
      <c r="G18" s="51"/>
      <c r="H18" s="51"/>
      <c r="I18" s="51"/>
      <c r="J18" s="51"/>
      <c r="K18" s="51"/>
      <c r="L18" s="51"/>
      <c r="M18" s="50"/>
    </row>
    <row r="19" spans="1:13" s="7" customFormat="1" x14ac:dyDescent="0.25">
      <c r="A19" s="45"/>
      <c r="B19" s="49"/>
      <c r="C19" s="51"/>
      <c r="D19" s="51"/>
      <c r="E19" s="51"/>
      <c r="F19" s="51"/>
      <c r="G19" s="51"/>
      <c r="H19" s="51"/>
      <c r="I19" s="51"/>
      <c r="J19" s="51"/>
      <c r="K19" s="51"/>
      <c r="L19" s="51"/>
      <c r="M19" s="50"/>
    </row>
    <row r="20" spans="1:13" s="7" customFormat="1" x14ac:dyDescent="0.25">
      <c r="A20" s="45"/>
      <c r="B20" s="49"/>
      <c r="C20" s="51"/>
      <c r="D20" s="51"/>
      <c r="E20" s="51"/>
      <c r="F20" s="51"/>
      <c r="G20" s="51"/>
      <c r="H20" s="51"/>
      <c r="I20" s="51"/>
      <c r="J20" s="51"/>
      <c r="K20" s="51"/>
      <c r="L20" s="51"/>
      <c r="M20" s="50"/>
    </row>
    <row r="21" spans="1:13" s="7" customFormat="1" x14ac:dyDescent="0.25">
      <c r="A21" s="45"/>
      <c r="B21" s="49"/>
      <c r="C21" s="51"/>
      <c r="D21" s="51"/>
      <c r="E21" s="51"/>
      <c r="F21" s="51"/>
      <c r="G21" s="51"/>
      <c r="H21" s="51"/>
      <c r="I21" s="51"/>
      <c r="J21" s="51"/>
      <c r="K21" s="51"/>
      <c r="L21" s="51"/>
      <c r="M21" s="50"/>
    </row>
    <row r="22" spans="1:13" s="7" customFormat="1" x14ac:dyDescent="0.25">
      <c r="A22" s="45"/>
      <c r="B22" s="49"/>
      <c r="C22" s="51"/>
      <c r="D22" s="51"/>
      <c r="E22" s="51"/>
      <c r="F22" s="51"/>
      <c r="G22" s="51"/>
      <c r="H22" s="51"/>
      <c r="I22" s="51"/>
      <c r="J22" s="51"/>
      <c r="K22" s="51"/>
      <c r="L22" s="51"/>
      <c r="M22" s="50"/>
    </row>
    <row r="23" spans="1:13" s="7" customFormat="1" x14ac:dyDescent="0.25">
      <c r="A23" s="45"/>
      <c r="B23" s="49"/>
      <c r="C23" s="51"/>
      <c r="D23" s="51"/>
      <c r="E23" s="51"/>
      <c r="F23" s="51"/>
      <c r="G23" s="51"/>
      <c r="H23" s="51"/>
      <c r="I23" s="51"/>
      <c r="J23" s="51"/>
      <c r="K23" s="51"/>
      <c r="L23" s="51"/>
      <c r="M23" s="50"/>
    </row>
    <row r="24" spans="1:13" s="7" customFormat="1" x14ac:dyDescent="0.25">
      <c r="A24" s="45"/>
      <c r="B24" s="49"/>
      <c r="C24" s="51"/>
      <c r="D24" s="51"/>
      <c r="E24" s="51"/>
      <c r="F24" s="51"/>
      <c r="G24" s="51"/>
      <c r="H24" s="51"/>
      <c r="I24" s="51"/>
      <c r="J24" s="51"/>
      <c r="K24" s="51"/>
      <c r="L24" s="51"/>
      <c r="M24" s="50"/>
    </row>
    <row r="25" spans="1:13" s="7" customFormat="1" x14ac:dyDescent="0.25">
      <c r="A25" s="45"/>
      <c r="B25" s="49"/>
      <c r="C25" s="51"/>
      <c r="D25" s="51"/>
      <c r="E25" s="51"/>
      <c r="F25" s="51"/>
      <c r="G25" s="51"/>
      <c r="H25" s="51"/>
      <c r="I25" s="51"/>
      <c r="J25" s="51"/>
      <c r="K25" s="51"/>
      <c r="L25" s="51"/>
      <c r="M25" s="50"/>
    </row>
    <row r="26" spans="1:13" s="7" customFormat="1" x14ac:dyDescent="0.25">
      <c r="A26" s="45"/>
      <c r="B26" s="49"/>
      <c r="C26" s="51"/>
      <c r="D26" s="51"/>
      <c r="E26" s="51"/>
      <c r="F26" s="51"/>
      <c r="G26" s="51"/>
      <c r="H26" s="51"/>
      <c r="I26" s="51"/>
      <c r="J26" s="51"/>
      <c r="K26" s="51"/>
      <c r="L26" s="51"/>
      <c r="M26" s="50"/>
    </row>
    <row r="27" spans="1:13" s="7" customFormat="1" x14ac:dyDescent="0.25">
      <c r="A27" s="45"/>
      <c r="B27" s="49"/>
      <c r="C27" s="51"/>
      <c r="D27" s="51"/>
      <c r="E27" s="51"/>
      <c r="F27" s="51"/>
      <c r="G27" s="51"/>
      <c r="H27" s="51"/>
      <c r="I27" s="51"/>
      <c r="J27" s="51"/>
      <c r="K27" s="51"/>
      <c r="L27" s="51"/>
      <c r="M27" s="50"/>
    </row>
    <row r="28" spans="1:13" s="7" customFormat="1" x14ac:dyDescent="0.25">
      <c r="A28" s="45"/>
      <c r="B28" s="49"/>
      <c r="C28" s="51"/>
      <c r="D28" s="51"/>
      <c r="E28" s="51"/>
      <c r="F28" s="51"/>
      <c r="G28" s="51"/>
      <c r="H28" s="51"/>
      <c r="I28" s="51"/>
      <c r="J28" s="51"/>
      <c r="K28" s="51"/>
      <c r="L28" s="51"/>
      <c r="M28" s="50"/>
    </row>
    <row r="29" spans="1:13" s="7" customFormat="1" x14ac:dyDescent="0.25">
      <c r="A29" s="45"/>
      <c r="B29" s="49"/>
      <c r="C29" s="51"/>
      <c r="D29" s="51"/>
      <c r="E29" s="51"/>
      <c r="F29" s="51"/>
      <c r="G29" s="51"/>
      <c r="H29" s="51"/>
      <c r="I29" s="51"/>
      <c r="J29" s="51"/>
      <c r="K29" s="51"/>
      <c r="L29" s="51"/>
      <c r="M29" s="50"/>
    </row>
    <row r="30" spans="1:13" s="7" customFormat="1" x14ac:dyDescent="0.25">
      <c r="A30" s="45"/>
      <c r="B30" s="49"/>
      <c r="C30" s="51"/>
      <c r="D30" s="51"/>
      <c r="E30" s="51"/>
      <c r="F30" s="51"/>
      <c r="G30" s="51"/>
      <c r="H30" s="51"/>
      <c r="I30" s="51"/>
      <c r="J30" s="51"/>
      <c r="K30" s="51"/>
      <c r="L30" s="51"/>
      <c r="M30" s="50"/>
    </row>
    <row r="31" spans="1:13" s="7" customFormat="1" x14ac:dyDescent="0.25">
      <c r="A31" s="45"/>
      <c r="B31" s="49"/>
      <c r="C31" s="51"/>
      <c r="D31" s="51"/>
      <c r="E31" s="51"/>
      <c r="F31" s="51"/>
      <c r="G31" s="51"/>
      <c r="H31" s="51"/>
      <c r="I31" s="51"/>
      <c r="J31" s="51"/>
      <c r="K31" s="51"/>
      <c r="L31" s="51"/>
      <c r="M31" s="50"/>
    </row>
    <row r="32" spans="1:13" s="7" customFormat="1" ht="18.75" x14ac:dyDescent="0.3">
      <c r="A32" s="45"/>
      <c r="B32" s="49"/>
      <c r="C32" s="52" t="s">
        <v>57</v>
      </c>
      <c r="D32" s="53"/>
      <c r="E32" s="53"/>
      <c r="F32" s="53"/>
      <c r="G32" s="53"/>
      <c r="H32" s="53"/>
      <c r="I32" s="53"/>
      <c r="J32" s="53"/>
      <c r="K32" s="53"/>
      <c r="L32" s="53"/>
      <c r="M32" s="50"/>
    </row>
    <row r="33" spans="1:13" s="7" customFormat="1" x14ac:dyDescent="0.25">
      <c r="A33" s="45"/>
      <c r="B33" s="49"/>
      <c r="C33" s="51"/>
      <c r="D33" s="51"/>
      <c r="E33" s="51"/>
      <c r="F33" s="51"/>
      <c r="G33" s="51"/>
      <c r="H33" s="51"/>
      <c r="I33" s="51"/>
      <c r="J33" s="51"/>
      <c r="K33" s="51"/>
      <c r="L33" s="51"/>
      <c r="M33" s="50"/>
    </row>
    <row r="34" spans="1:13" s="7" customFormat="1" x14ac:dyDescent="0.25">
      <c r="A34" s="45"/>
      <c r="B34" s="49"/>
      <c r="C34" s="51"/>
      <c r="D34" s="51"/>
      <c r="E34" s="51" t="s">
        <v>58</v>
      </c>
      <c r="F34" s="51" t="s">
        <v>59</v>
      </c>
      <c r="G34" s="51"/>
      <c r="H34" s="51"/>
      <c r="I34" s="51"/>
      <c r="J34" s="51"/>
      <c r="K34" s="51"/>
      <c r="L34" s="51"/>
      <c r="M34" s="50"/>
    </row>
    <row r="35" spans="1:13" s="7" customFormat="1" x14ac:dyDescent="0.25">
      <c r="A35" s="45"/>
      <c r="B35" s="49"/>
      <c r="C35" s="51"/>
      <c r="D35" s="51" t="str">
        <f>AUTODIAGNÓSTICO!B9</f>
        <v>PLANEAR</v>
      </c>
      <c r="E35" s="51">
        <v>100</v>
      </c>
      <c r="F35" s="51">
        <f>AUTODIAGNÓSTICO!D9</f>
        <v>51.19047619047619</v>
      </c>
      <c r="G35" s="51"/>
      <c r="H35" s="51"/>
      <c r="I35" s="51"/>
      <c r="J35" s="51"/>
      <c r="K35" s="51"/>
      <c r="L35" s="51"/>
      <c r="M35" s="50"/>
    </row>
    <row r="36" spans="1:13" s="7" customFormat="1" x14ac:dyDescent="0.25">
      <c r="A36" s="45"/>
      <c r="B36" s="49"/>
      <c r="C36" s="51"/>
      <c r="D36" s="51" t="str">
        <f>AUTODIAGNÓSTICO!B28</f>
        <v>EJECUTAR</v>
      </c>
      <c r="E36" s="51">
        <v>100</v>
      </c>
      <c r="F36" s="51">
        <f>AUTODIAGNÓSTICO!D28</f>
        <v>49.285714285714285</v>
      </c>
      <c r="G36" s="51"/>
      <c r="H36" s="51"/>
      <c r="I36" s="51"/>
      <c r="J36" s="51"/>
      <c r="K36" s="51"/>
      <c r="L36" s="51"/>
      <c r="M36" s="50"/>
    </row>
    <row r="37" spans="1:13" s="7" customFormat="1" x14ac:dyDescent="0.25">
      <c r="A37" s="45"/>
      <c r="B37" s="49"/>
      <c r="C37" s="51"/>
      <c r="D37" s="51" t="str">
        <f>AUTODIAGNÓSTICO!B56</f>
        <v>VERIFICAR</v>
      </c>
      <c r="E37" s="51">
        <v>100</v>
      </c>
      <c r="F37" s="51">
        <f>AUTODIAGNÓSTICO!D56</f>
        <v>48.888888888888886</v>
      </c>
      <c r="G37" s="51"/>
      <c r="H37" s="51"/>
      <c r="I37" s="51"/>
      <c r="J37" s="51"/>
      <c r="K37" s="51"/>
      <c r="L37" s="51"/>
      <c r="M37" s="50"/>
    </row>
    <row r="38" spans="1:13" s="7" customFormat="1" x14ac:dyDescent="0.25">
      <c r="A38" s="45"/>
      <c r="B38" s="49"/>
      <c r="C38" s="51"/>
      <c r="D38" s="51" t="str">
        <f>AUTODIAGNÓSTICO!B65</f>
        <v>ACTUAR</v>
      </c>
      <c r="E38" s="51">
        <v>100</v>
      </c>
      <c r="F38" s="51">
        <f>AUTODIAGNÓSTICO!D65</f>
        <v>54</v>
      </c>
      <c r="G38" s="51"/>
      <c r="H38" s="51"/>
      <c r="I38" s="51"/>
      <c r="J38" s="51"/>
      <c r="K38" s="51"/>
      <c r="L38" s="51"/>
      <c r="M38" s="50"/>
    </row>
    <row r="39" spans="1:13" s="7" customFormat="1" x14ac:dyDescent="0.25">
      <c r="A39" s="45"/>
      <c r="B39" s="49"/>
      <c r="C39" s="51"/>
      <c r="D39" s="51"/>
      <c r="E39" s="51"/>
      <c r="F39" s="51"/>
      <c r="G39" s="51"/>
      <c r="H39" s="51"/>
      <c r="I39" s="51"/>
      <c r="J39" s="51"/>
      <c r="K39" s="51"/>
      <c r="L39" s="51"/>
      <c r="M39" s="50"/>
    </row>
    <row r="40" spans="1:13" s="7" customFormat="1" x14ac:dyDescent="0.25">
      <c r="A40" s="45"/>
      <c r="B40" s="49"/>
      <c r="C40" s="51"/>
      <c r="D40" s="51"/>
      <c r="E40" s="51"/>
      <c r="F40" s="51"/>
      <c r="G40" s="51"/>
      <c r="H40" s="51"/>
      <c r="I40" s="51"/>
      <c r="J40" s="51"/>
      <c r="K40" s="51"/>
      <c r="L40" s="51"/>
      <c r="M40" s="50"/>
    </row>
    <row r="41" spans="1:13" s="7" customFormat="1" x14ac:dyDescent="0.25">
      <c r="A41" s="45"/>
      <c r="B41" s="49"/>
      <c r="C41" s="51"/>
      <c r="D41" s="51"/>
      <c r="E41" s="51"/>
      <c r="F41" s="51"/>
      <c r="G41" s="51"/>
      <c r="H41" s="51"/>
      <c r="I41" s="51"/>
      <c r="J41" s="51"/>
      <c r="K41" s="51"/>
      <c r="L41" s="51"/>
      <c r="M41" s="50"/>
    </row>
    <row r="42" spans="1:13" s="7" customFormat="1" x14ac:dyDescent="0.25">
      <c r="A42" s="45"/>
      <c r="B42" s="49"/>
      <c r="C42" s="51"/>
      <c r="D42" s="51"/>
      <c r="E42" s="51"/>
      <c r="F42" s="51"/>
      <c r="G42" s="51"/>
      <c r="H42" s="51"/>
      <c r="I42" s="51"/>
      <c r="J42" s="51"/>
      <c r="K42" s="51"/>
      <c r="L42" s="51"/>
      <c r="M42" s="50"/>
    </row>
    <row r="43" spans="1:13" s="7" customFormat="1" x14ac:dyDescent="0.25">
      <c r="A43" s="45"/>
      <c r="B43" s="49"/>
      <c r="C43" s="51"/>
      <c r="D43" s="51"/>
      <c r="E43" s="51"/>
      <c r="F43" s="51"/>
      <c r="G43" s="51"/>
      <c r="H43" s="51"/>
      <c r="I43" s="51"/>
      <c r="J43" s="51"/>
      <c r="K43" s="51"/>
      <c r="L43" s="51"/>
      <c r="M43" s="50"/>
    </row>
    <row r="44" spans="1:13" s="7" customFormat="1" x14ac:dyDescent="0.25">
      <c r="A44" s="45"/>
      <c r="B44" s="49"/>
      <c r="C44" s="51"/>
      <c r="D44" s="51"/>
      <c r="E44" s="51"/>
      <c r="F44" s="51"/>
      <c r="G44" s="51"/>
      <c r="H44" s="51"/>
      <c r="I44" s="51"/>
      <c r="J44" s="51"/>
      <c r="K44" s="51"/>
      <c r="L44" s="51"/>
      <c r="M44" s="50"/>
    </row>
    <row r="45" spans="1:13" s="7" customFormat="1" x14ac:dyDescent="0.25">
      <c r="A45" s="45"/>
      <c r="B45" s="49"/>
      <c r="C45" s="51"/>
      <c r="D45" s="51"/>
      <c r="E45" s="51"/>
      <c r="F45" s="51"/>
      <c r="G45" s="51"/>
      <c r="H45" s="51"/>
      <c r="I45" s="51"/>
      <c r="J45" s="51"/>
      <c r="K45" s="51"/>
      <c r="L45" s="51"/>
      <c r="M45" s="50"/>
    </row>
    <row r="46" spans="1:13" s="7" customFormat="1" x14ac:dyDescent="0.25">
      <c r="A46" s="45"/>
      <c r="B46" s="49"/>
      <c r="C46" s="51"/>
      <c r="D46" s="51"/>
      <c r="E46" s="51"/>
      <c r="F46" s="51"/>
      <c r="G46" s="51"/>
      <c r="H46" s="51"/>
      <c r="I46" s="51"/>
      <c r="J46" s="51"/>
      <c r="K46" s="51"/>
      <c r="L46" s="51"/>
      <c r="M46" s="50"/>
    </row>
    <row r="47" spans="1:13" s="7" customFormat="1" x14ac:dyDescent="0.25">
      <c r="A47" s="45"/>
      <c r="B47" s="49"/>
      <c r="C47" s="51"/>
      <c r="D47" s="51"/>
      <c r="E47" s="51"/>
      <c r="F47" s="51"/>
      <c r="G47" s="51"/>
      <c r="H47" s="51"/>
      <c r="I47" s="51"/>
      <c r="J47" s="51"/>
      <c r="K47" s="51"/>
      <c r="L47" s="51"/>
      <c r="M47" s="50"/>
    </row>
    <row r="48" spans="1:13" s="7" customFormat="1" x14ac:dyDescent="0.25">
      <c r="A48" s="45"/>
      <c r="B48" s="49"/>
      <c r="C48" s="51"/>
      <c r="D48" s="51"/>
      <c r="E48" s="51"/>
      <c r="F48" s="51"/>
      <c r="G48" s="51"/>
      <c r="H48" s="51"/>
      <c r="I48" s="51"/>
      <c r="J48" s="51"/>
      <c r="K48" s="51"/>
      <c r="L48" s="51"/>
      <c r="M48" s="50"/>
    </row>
    <row r="49" spans="1:13" s="7" customFormat="1" x14ac:dyDescent="0.25">
      <c r="A49" s="45"/>
      <c r="B49" s="49"/>
      <c r="C49" s="51"/>
      <c r="D49" s="51"/>
      <c r="E49" s="51"/>
      <c r="F49" s="51"/>
      <c r="G49" s="51"/>
      <c r="H49" s="51"/>
      <c r="I49" s="51"/>
      <c r="J49" s="51"/>
      <c r="K49" s="51"/>
      <c r="L49" s="51"/>
      <c r="M49" s="50"/>
    </row>
    <row r="50" spans="1:13" s="7" customFormat="1" x14ac:dyDescent="0.25">
      <c r="A50" s="45"/>
      <c r="B50" s="49"/>
      <c r="C50" s="51"/>
      <c r="D50" s="51"/>
      <c r="E50" s="51"/>
      <c r="F50" s="51"/>
      <c r="G50" s="51"/>
      <c r="H50" s="51"/>
      <c r="I50" s="51"/>
      <c r="J50" s="51"/>
      <c r="K50" s="51"/>
      <c r="L50" s="51"/>
      <c r="M50" s="50"/>
    </row>
    <row r="51" spans="1:13" s="7" customFormat="1" x14ac:dyDescent="0.25">
      <c r="A51" s="45"/>
      <c r="B51" s="49"/>
      <c r="C51" s="51"/>
      <c r="D51" s="51"/>
      <c r="E51" s="51"/>
      <c r="F51" s="51"/>
      <c r="G51" s="51"/>
      <c r="H51" s="51"/>
      <c r="I51" s="51"/>
      <c r="J51" s="51"/>
      <c r="K51" s="51"/>
      <c r="L51" s="51"/>
      <c r="M51" s="50"/>
    </row>
    <row r="52" spans="1:13" s="7" customFormat="1" x14ac:dyDescent="0.25">
      <c r="A52" s="45"/>
      <c r="B52" s="49"/>
      <c r="C52" s="51"/>
      <c r="D52" s="51"/>
      <c r="E52" s="51"/>
      <c r="F52" s="51"/>
      <c r="G52" s="51"/>
      <c r="H52" s="51"/>
      <c r="I52" s="51"/>
      <c r="J52" s="51"/>
      <c r="K52" s="51"/>
      <c r="L52" s="51"/>
      <c r="M52" s="50"/>
    </row>
    <row r="53" spans="1:13" s="7" customFormat="1" x14ac:dyDescent="0.25">
      <c r="A53" s="45"/>
      <c r="B53" s="49"/>
      <c r="C53" s="51"/>
      <c r="D53" s="51"/>
      <c r="E53" s="51"/>
      <c r="F53" s="51"/>
      <c r="G53" s="51"/>
      <c r="H53" s="51"/>
      <c r="I53" s="51"/>
      <c r="J53" s="51"/>
      <c r="K53" s="51"/>
      <c r="L53" s="51"/>
      <c r="M53" s="50"/>
    </row>
    <row r="54" spans="1:13" s="7" customFormat="1" ht="18.75" x14ac:dyDescent="0.3">
      <c r="A54" s="45"/>
      <c r="B54" s="49"/>
      <c r="C54" s="52" t="s">
        <v>60</v>
      </c>
      <c r="D54" s="53"/>
      <c r="E54" s="53"/>
      <c r="F54" s="53"/>
      <c r="G54" s="53"/>
      <c r="H54" s="53"/>
      <c r="I54" s="53"/>
      <c r="J54" s="53"/>
      <c r="K54" s="53"/>
      <c r="L54" s="53"/>
      <c r="M54" s="50"/>
    </row>
    <row r="55" spans="1:13" s="7" customFormat="1" x14ac:dyDescent="0.25">
      <c r="A55" s="45"/>
      <c r="B55" s="49"/>
      <c r="C55" s="51"/>
      <c r="D55" s="51"/>
      <c r="E55" s="51"/>
      <c r="F55" s="51"/>
      <c r="G55" s="51"/>
      <c r="H55" s="51"/>
      <c r="I55" s="51"/>
      <c r="J55" s="51"/>
      <c r="K55" s="51"/>
      <c r="L55" s="51"/>
      <c r="M55" s="50"/>
    </row>
    <row r="56" spans="1:13" s="7" customFormat="1" x14ac:dyDescent="0.25">
      <c r="A56" s="45"/>
      <c r="B56" s="49"/>
      <c r="C56" s="267" t="s">
        <v>61</v>
      </c>
      <c r="D56" s="267"/>
      <c r="E56" s="267"/>
      <c r="F56" s="267"/>
      <c r="G56" s="267"/>
      <c r="H56" s="267"/>
      <c r="I56" s="267"/>
      <c r="J56" s="267"/>
      <c r="K56" s="267"/>
      <c r="L56" s="267"/>
      <c r="M56" s="50"/>
    </row>
    <row r="57" spans="1:13" s="7" customFormat="1" x14ac:dyDescent="0.25">
      <c r="A57" s="45"/>
      <c r="B57" s="49"/>
      <c r="C57" s="117"/>
      <c r="D57" s="117"/>
      <c r="E57" s="117"/>
      <c r="F57" s="117"/>
      <c r="G57" s="117"/>
      <c r="H57" s="117"/>
      <c r="I57" s="117"/>
      <c r="J57" s="117"/>
      <c r="K57" s="51"/>
      <c r="L57" s="51"/>
      <c r="M57" s="50"/>
    </row>
    <row r="58" spans="1:13" s="7" customFormat="1" x14ac:dyDescent="0.25">
      <c r="A58" s="45"/>
      <c r="B58" s="49"/>
      <c r="C58" s="51"/>
      <c r="D58" s="51"/>
      <c r="E58" s="51"/>
      <c r="F58" s="51"/>
      <c r="G58" s="51"/>
      <c r="H58" s="51"/>
      <c r="I58" s="51"/>
      <c r="J58" s="51"/>
      <c r="K58" s="51"/>
      <c r="L58" s="51"/>
      <c r="M58" s="50"/>
    </row>
    <row r="59" spans="1:13" s="7" customFormat="1" x14ac:dyDescent="0.25">
      <c r="A59" s="45"/>
      <c r="B59" s="49"/>
      <c r="C59" s="51"/>
      <c r="D59" s="51"/>
      <c r="E59" s="51" t="s">
        <v>2</v>
      </c>
      <c r="F59" s="51" t="s">
        <v>54</v>
      </c>
      <c r="G59" s="51" t="s">
        <v>1</v>
      </c>
      <c r="H59" s="51"/>
      <c r="I59" s="51"/>
      <c r="J59" s="51"/>
      <c r="K59" s="51"/>
      <c r="L59" s="51"/>
      <c r="M59" s="50"/>
    </row>
    <row r="60" spans="1:13" s="7" customFormat="1" x14ac:dyDescent="0.25">
      <c r="A60" s="45"/>
      <c r="B60" s="49"/>
      <c r="C60" s="51"/>
      <c r="D60" s="51"/>
      <c r="E60" s="51" t="str">
        <f>AUTODIAGNÓSTICO!E9</f>
        <v>Sensibilizar frente al proceso de Rendición de Cuentas</v>
      </c>
      <c r="F60" s="51">
        <v>100</v>
      </c>
      <c r="G60" s="54">
        <f>AUTODIAGNÓSTICO!G9</f>
        <v>45</v>
      </c>
      <c r="H60" s="51"/>
      <c r="I60" s="51"/>
      <c r="J60" s="51"/>
      <c r="K60" s="51"/>
      <c r="L60" s="51"/>
      <c r="M60" s="50"/>
    </row>
    <row r="61" spans="1:13" s="7" customFormat="1" x14ac:dyDescent="0.25">
      <c r="A61" s="45"/>
      <c r="B61" s="49"/>
      <c r="C61" s="51"/>
      <c r="D61" s="51"/>
      <c r="E61" s="51" t="str">
        <f>AUTODIAGNÓSTICO!E10</f>
        <v>Analizar las debilidades y fortalezas para la rendición de cuentas</v>
      </c>
      <c r="F61" s="51">
        <v>100</v>
      </c>
      <c r="G61" s="54">
        <f>AUTODIAGNÓSTICO!G10</f>
        <v>50</v>
      </c>
      <c r="H61" s="51"/>
      <c r="I61" s="51"/>
      <c r="J61" s="51"/>
      <c r="K61" s="51"/>
      <c r="L61" s="51"/>
      <c r="M61" s="50"/>
    </row>
    <row r="62" spans="1:13" s="7" customFormat="1" x14ac:dyDescent="0.25">
      <c r="A62" s="45"/>
      <c r="B62" s="49"/>
      <c r="C62" s="51"/>
      <c r="D62" s="51"/>
      <c r="E62" s="51" t="str">
        <f>AUTODIAGNÓSTICO!E13</f>
        <v>Identificar espacios de articulación y cooperación para la rendición de cuentas</v>
      </c>
      <c r="F62" s="51">
        <v>100</v>
      </c>
      <c r="G62" s="54">
        <f>AUTODIAGNÓSTICO!G13</f>
        <v>60</v>
      </c>
      <c r="H62" s="51"/>
      <c r="I62" s="51"/>
      <c r="J62" s="51"/>
      <c r="K62" s="51"/>
      <c r="L62" s="51"/>
      <c r="M62" s="50"/>
    </row>
    <row r="63" spans="1:13" s="7" customFormat="1" x14ac:dyDescent="0.25">
      <c r="A63" s="45"/>
      <c r="B63" s="49"/>
      <c r="C63" s="51"/>
      <c r="D63" s="51"/>
      <c r="E63" s="51" t="str">
        <f>AUTODIAGNÓSTICO!E15</f>
        <v>Construir la estrategia de rendición de cuentas
 Paso 1. 
Identificación de los espacios de diálogo en los que la entidad rendirá cuentas</v>
      </c>
      <c r="F63" s="51">
        <v>100</v>
      </c>
      <c r="G63" s="54">
        <f>AUTODIAGNÓSTICO!G15</f>
        <v>46.666666666666664</v>
      </c>
      <c r="H63" s="51"/>
      <c r="I63" s="51"/>
      <c r="J63" s="51"/>
      <c r="K63" s="51"/>
      <c r="L63" s="51"/>
      <c r="M63" s="50"/>
    </row>
    <row r="64" spans="1:13" s="7" customFormat="1" x14ac:dyDescent="0.25">
      <c r="A64" s="45"/>
      <c r="B64" s="49"/>
      <c r="C64" s="51"/>
      <c r="D64" s="51"/>
      <c r="E64" s="51" t="str">
        <f>AUTODIAGNÓSTICO!E21</f>
        <v>Construir la estrategia de rendición de cuentas 
 Paso 2. 
Definir la estrategia para implementar el ejercicio de rendición de cuentas</v>
      </c>
      <c r="F64" s="51">
        <v>100</v>
      </c>
      <c r="G64" s="54">
        <f>AUTODIAGNÓSTICO!G21</f>
        <v>54.285714285714285</v>
      </c>
      <c r="H64" s="51"/>
      <c r="I64" s="51"/>
      <c r="J64" s="51"/>
      <c r="K64" s="51"/>
      <c r="L64" s="51"/>
      <c r="M64" s="50"/>
    </row>
    <row r="65" spans="1:13" s="7" customFormat="1" x14ac:dyDescent="0.25">
      <c r="A65" s="45"/>
      <c r="B65" s="49"/>
      <c r="C65" s="51"/>
      <c r="D65" s="51"/>
      <c r="E65" s="51"/>
      <c r="F65" s="51"/>
      <c r="G65" s="51"/>
      <c r="H65" s="51"/>
      <c r="I65" s="51"/>
      <c r="J65" s="51"/>
      <c r="K65" s="51"/>
      <c r="L65" s="51"/>
      <c r="M65" s="50"/>
    </row>
    <row r="66" spans="1:13" s="7" customFormat="1" x14ac:dyDescent="0.25">
      <c r="A66" s="45"/>
      <c r="B66" s="49"/>
      <c r="C66" s="51"/>
      <c r="D66" s="51"/>
      <c r="E66" s="51"/>
      <c r="F66" s="51"/>
      <c r="G66" s="51"/>
      <c r="H66" s="51"/>
      <c r="I66" s="51"/>
      <c r="J66" s="51"/>
      <c r="K66" s="51"/>
      <c r="L66" s="51"/>
      <c r="M66" s="50"/>
    </row>
    <row r="67" spans="1:13" s="7" customFormat="1" x14ac:dyDescent="0.25">
      <c r="A67" s="45"/>
      <c r="B67" s="49"/>
      <c r="C67" s="51"/>
      <c r="D67" s="51"/>
      <c r="E67" s="51"/>
      <c r="F67" s="51"/>
      <c r="G67" s="51"/>
      <c r="H67" s="51"/>
      <c r="I67" s="51"/>
      <c r="J67" s="51"/>
      <c r="K67" s="51"/>
      <c r="L67" s="51"/>
      <c r="M67" s="50"/>
    </row>
    <row r="68" spans="1:13" s="7" customFormat="1" x14ac:dyDescent="0.25">
      <c r="A68" s="45"/>
      <c r="B68" s="49"/>
      <c r="C68" s="51"/>
      <c r="D68" s="51"/>
      <c r="E68" s="51"/>
      <c r="F68" s="51"/>
      <c r="G68" s="51"/>
      <c r="H68" s="51"/>
      <c r="I68" s="51"/>
      <c r="J68" s="51"/>
      <c r="K68" s="51"/>
      <c r="L68" s="51"/>
      <c r="M68" s="50"/>
    </row>
    <row r="69" spans="1:13" s="7" customFormat="1" x14ac:dyDescent="0.25">
      <c r="A69" s="45"/>
      <c r="B69" s="49"/>
      <c r="C69" s="51"/>
      <c r="D69" s="51"/>
      <c r="E69" s="51"/>
      <c r="F69" s="51"/>
      <c r="G69" s="51"/>
      <c r="H69" s="51"/>
      <c r="I69" s="51"/>
      <c r="J69" s="51"/>
      <c r="K69" s="51"/>
      <c r="L69" s="51"/>
      <c r="M69" s="50"/>
    </row>
    <row r="70" spans="1:13" s="7" customFormat="1" x14ac:dyDescent="0.25">
      <c r="A70" s="45"/>
      <c r="B70" s="49"/>
      <c r="C70" s="51"/>
      <c r="D70" s="51"/>
      <c r="E70" s="51"/>
      <c r="F70" s="51"/>
      <c r="G70" s="51"/>
      <c r="H70" s="51"/>
      <c r="I70" s="51"/>
      <c r="J70" s="51"/>
      <c r="K70" s="51"/>
      <c r="L70" s="51"/>
      <c r="M70" s="50"/>
    </row>
    <row r="71" spans="1:13" s="7" customFormat="1" x14ac:dyDescent="0.25">
      <c r="A71" s="45"/>
      <c r="B71" s="49"/>
      <c r="C71" s="51"/>
      <c r="D71" s="51"/>
      <c r="E71" s="51"/>
      <c r="F71" s="51"/>
      <c r="G71" s="51"/>
      <c r="H71" s="51"/>
      <c r="I71" s="51"/>
      <c r="J71" s="51"/>
      <c r="K71" s="51"/>
      <c r="L71" s="51"/>
      <c r="M71" s="50"/>
    </row>
    <row r="72" spans="1:13" s="7" customFormat="1" x14ac:dyDescent="0.25">
      <c r="A72" s="45"/>
      <c r="B72" s="49"/>
      <c r="C72" s="51"/>
      <c r="D72" s="51"/>
      <c r="E72" s="51"/>
      <c r="F72" s="51"/>
      <c r="G72" s="51"/>
      <c r="H72" s="51"/>
      <c r="I72" s="51"/>
      <c r="J72" s="51"/>
      <c r="K72" s="51"/>
      <c r="L72" s="51"/>
      <c r="M72" s="50"/>
    </row>
    <row r="73" spans="1:13" s="7" customFormat="1" x14ac:dyDescent="0.25">
      <c r="A73" s="45"/>
      <c r="B73" s="49"/>
      <c r="C73" s="51"/>
      <c r="D73" s="51"/>
      <c r="E73" s="51"/>
      <c r="F73" s="51"/>
      <c r="G73" s="51"/>
      <c r="H73" s="51"/>
      <c r="I73" s="51"/>
      <c r="J73" s="51"/>
      <c r="K73" s="51"/>
      <c r="L73" s="51"/>
      <c r="M73" s="50"/>
    </row>
    <row r="74" spans="1:13" s="7" customFormat="1" x14ac:dyDescent="0.25">
      <c r="A74" s="45"/>
      <c r="B74" s="49"/>
      <c r="C74" s="51"/>
      <c r="D74" s="51"/>
      <c r="E74" s="51"/>
      <c r="F74" s="51"/>
      <c r="G74" s="51"/>
      <c r="H74" s="51"/>
      <c r="I74" s="51"/>
      <c r="J74" s="51"/>
      <c r="K74" s="51"/>
      <c r="L74" s="51"/>
      <c r="M74" s="50"/>
    </row>
    <row r="75" spans="1:13" s="7" customFormat="1" x14ac:dyDescent="0.25">
      <c r="A75" s="45"/>
      <c r="B75" s="49"/>
      <c r="C75" s="51"/>
      <c r="D75" s="51"/>
      <c r="E75" s="51"/>
      <c r="F75" s="51"/>
      <c r="G75" s="51"/>
      <c r="H75" s="51"/>
      <c r="I75" s="51"/>
      <c r="J75" s="51"/>
      <c r="K75" s="51"/>
      <c r="L75" s="51"/>
      <c r="M75" s="50"/>
    </row>
    <row r="76" spans="1:13" s="7" customFormat="1" x14ac:dyDescent="0.25">
      <c r="A76" s="45"/>
      <c r="B76" s="49"/>
      <c r="C76" s="51"/>
      <c r="D76" s="51"/>
      <c r="E76" s="51"/>
      <c r="F76" s="51"/>
      <c r="G76" s="51"/>
      <c r="H76" s="51"/>
      <c r="I76" s="51"/>
      <c r="J76" s="51"/>
      <c r="K76" s="51"/>
      <c r="L76" s="51"/>
      <c r="M76" s="50"/>
    </row>
    <row r="77" spans="1:13" s="7" customFormat="1" x14ac:dyDescent="0.25">
      <c r="A77" s="45"/>
      <c r="B77" s="49"/>
      <c r="C77" s="51"/>
      <c r="D77" s="51"/>
      <c r="E77" s="51"/>
      <c r="F77" s="51"/>
      <c r="G77" s="51"/>
      <c r="H77" s="51"/>
      <c r="I77" s="51"/>
      <c r="J77" s="51"/>
      <c r="K77" s="51"/>
      <c r="L77" s="51"/>
      <c r="M77" s="50"/>
    </row>
    <row r="78" spans="1:13" s="7" customFormat="1" x14ac:dyDescent="0.25">
      <c r="A78" s="45"/>
      <c r="B78" s="49"/>
      <c r="C78" s="267" t="s">
        <v>62</v>
      </c>
      <c r="D78" s="267"/>
      <c r="E78" s="267"/>
      <c r="F78" s="267"/>
      <c r="G78" s="267"/>
      <c r="H78" s="267"/>
      <c r="I78" s="267"/>
      <c r="J78" s="267"/>
      <c r="K78" s="267"/>
      <c r="L78" s="267"/>
      <c r="M78" s="50"/>
    </row>
    <row r="79" spans="1:13" s="7" customFormat="1" x14ac:dyDescent="0.25">
      <c r="A79" s="45"/>
      <c r="B79" s="49"/>
      <c r="C79" s="51"/>
      <c r="D79" s="51"/>
      <c r="E79" s="51"/>
      <c r="F79" s="51"/>
      <c r="G79" s="51"/>
      <c r="H79" s="51"/>
      <c r="I79" s="51"/>
      <c r="J79" s="51"/>
      <c r="K79" s="51"/>
      <c r="L79" s="51"/>
      <c r="M79" s="50"/>
    </row>
    <row r="80" spans="1:13" s="7" customFormat="1" x14ac:dyDescent="0.25">
      <c r="A80" s="45"/>
      <c r="B80" s="49"/>
      <c r="C80" s="51"/>
      <c r="D80" s="51"/>
      <c r="E80" s="51" t="s">
        <v>2</v>
      </c>
      <c r="F80" s="51" t="s">
        <v>54</v>
      </c>
      <c r="G80" s="51" t="s">
        <v>1</v>
      </c>
      <c r="H80" s="51"/>
      <c r="I80" s="51"/>
      <c r="J80" s="51"/>
      <c r="K80" s="51"/>
      <c r="L80" s="51"/>
      <c r="M80" s="50"/>
    </row>
    <row r="81" spans="1:13" s="7" customFormat="1" x14ac:dyDescent="0.25">
      <c r="A81" s="45"/>
      <c r="B81" s="49"/>
      <c r="C81" s="51"/>
      <c r="D81" s="51"/>
      <c r="E81" s="51" t="str">
        <f>AUTODIAGNÓSTICO!E28</f>
        <v xml:space="preserve">Generación y análisis de la información para el diálogo en la rendición de cuentas en lenguaje claro </v>
      </c>
      <c r="F81" s="51">
        <v>100</v>
      </c>
      <c r="G81" s="51">
        <f>AUTODIAGNÓSTICO!G28</f>
        <v>50.714285714285715</v>
      </c>
      <c r="H81" s="51"/>
      <c r="I81" s="51"/>
      <c r="J81" s="51"/>
      <c r="K81" s="51"/>
      <c r="L81" s="51"/>
      <c r="M81" s="50"/>
    </row>
    <row r="82" spans="1:13" s="7" customFormat="1" x14ac:dyDescent="0.25">
      <c r="A82" s="45"/>
      <c r="B82" s="49"/>
      <c r="C82" s="51"/>
      <c r="D82" s="51"/>
      <c r="E82" s="51" t="str">
        <f>AUTODIAGNÓSTICO!E35</f>
        <v xml:space="preserve">Publicación de la información 
 a través de los diferentes canales de comunicación </v>
      </c>
      <c r="F82" s="51">
        <v>100</v>
      </c>
      <c r="G82" s="51">
        <f>AUTODIAGNÓSTICO!G35</f>
        <v>53.333333333333336</v>
      </c>
      <c r="H82" s="51"/>
      <c r="I82" s="51"/>
      <c r="J82" s="51"/>
      <c r="K82" s="51"/>
      <c r="L82" s="51"/>
      <c r="M82" s="50"/>
    </row>
    <row r="83" spans="1:13" s="7" customFormat="1" x14ac:dyDescent="0.25">
      <c r="A83" s="45"/>
      <c r="B83" s="49"/>
      <c r="C83" s="51"/>
      <c r="D83" s="51"/>
      <c r="E83" s="51" t="str">
        <f>AUTODIAGNÓSTICO!E38</f>
        <v>Preparar los espacios de diálogo</v>
      </c>
      <c r="F83" s="51">
        <v>100</v>
      </c>
      <c r="G83" s="51">
        <f>AUTODIAGNÓSTICO!G38</f>
        <v>50</v>
      </c>
      <c r="H83" s="51"/>
      <c r="I83" s="51"/>
      <c r="J83" s="51"/>
      <c r="K83" s="51"/>
      <c r="L83" s="51"/>
      <c r="M83" s="50"/>
    </row>
    <row r="84" spans="1:13" s="7" customFormat="1" x14ac:dyDescent="0.25">
      <c r="A84" s="45"/>
      <c r="B84" s="49"/>
      <c r="C84" s="51"/>
      <c r="D84" s="51"/>
      <c r="E84" s="51" t="str">
        <f>AUTODIAGNÓSTICO!E41</f>
        <v>Convocar a los ciudadanos y grupos de interés para participar en los espacios de diálogo para la rendición de cuentas</v>
      </c>
      <c r="F84" s="51">
        <v>100</v>
      </c>
      <c r="G84" s="51">
        <f>AUTODIAGNÓSTICO!G41</f>
        <v>50</v>
      </c>
      <c r="H84" s="51"/>
      <c r="I84" s="51"/>
      <c r="J84" s="51"/>
      <c r="K84" s="51"/>
      <c r="L84" s="51"/>
      <c r="M84" s="50"/>
    </row>
    <row r="85" spans="1:13" s="7" customFormat="1" x14ac:dyDescent="0.25">
      <c r="A85" s="45"/>
      <c r="B85" s="49"/>
      <c r="C85" s="51"/>
      <c r="D85" s="51"/>
      <c r="E85" s="51" t="str">
        <f>AUTODIAGNÓSTICO!E44</f>
        <v>Realizar espacios de diálogo  de rendición de cuentas</v>
      </c>
      <c r="F85" s="51">
        <v>100</v>
      </c>
      <c r="G85" s="55">
        <f>AUTODIAGNÓSTICO!G44</f>
        <v>47.083333333333336</v>
      </c>
      <c r="H85" s="51"/>
      <c r="I85" s="51"/>
      <c r="J85" s="51"/>
      <c r="K85" s="51"/>
      <c r="L85" s="51"/>
      <c r="M85" s="50"/>
    </row>
    <row r="86" spans="1:13" s="7" customFormat="1" x14ac:dyDescent="0.25">
      <c r="A86" s="45"/>
      <c r="B86" s="49"/>
      <c r="C86" s="51"/>
      <c r="D86" s="51"/>
      <c r="E86" s="51"/>
      <c r="F86" s="51"/>
      <c r="G86" s="51"/>
      <c r="H86" s="51"/>
      <c r="I86" s="51"/>
      <c r="J86" s="51"/>
      <c r="K86" s="51"/>
      <c r="L86" s="51"/>
      <c r="M86" s="50"/>
    </row>
    <row r="87" spans="1:13" s="7" customFormat="1" x14ac:dyDescent="0.25">
      <c r="A87" s="45"/>
      <c r="B87" s="49"/>
      <c r="C87" s="51"/>
      <c r="D87" s="51"/>
      <c r="E87" s="51"/>
      <c r="F87" s="51"/>
      <c r="G87" s="51"/>
      <c r="H87" s="51"/>
      <c r="I87" s="51"/>
      <c r="J87" s="51"/>
      <c r="K87" s="51"/>
      <c r="L87" s="51"/>
      <c r="M87" s="50"/>
    </row>
    <row r="88" spans="1:13" s="7" customFormat="1" x14ac:dyDescent="0.25">
      <c r="A88" s="45"/>
      <c r="B88" s="49"/>
      <c r="C88" s="51"/>
      <c r="D88" s="51"/>
      <c r="E88" s="51"/>
      <c r="F88" s="51"/>
      <c r="G88" s="51"/>
      <c r="H88" s="51"/>
      <c r="I88" s="51"/>
      <c r="J88" s="51"/>
      <c r="K88" s="51"/>
      <c r="L88" s="51"/>
      <c r="M88" s="50"/>
    </row>
    <row r="89" spans="1:13" s="7" customFormat="1" x14ac:dyDescent="0.25">
      <c r="A89" s="45"/>
      <c r="B89" s="49"/>
      <c r="C89" s="51"/>
      <c r="D89" s="51"/>
      <c r="E89" s="51"/>
      <c r="F89" s="51"/>
      <c r="G89" s="51"/>
      <c r="H89" s="51"/>
      <c r="I89" s="51"/>
      <c r="J89" s="51"/>
      <c r="K89" s="51"/>
      <c r="L89" s="51"/>
      <c r="M89" s="50"/>
    </row>
    <row r="90" spans="1:13" s="7" customFormat="1" x14ac:dyDescent="0.25">
      <c r="A90" s="45"/>
      <c r="B90" s="49"/>
      <c r="C90" s="51"/>
      <c r="D90" s="51"/>
      <c r="E90" s="51"/>
      <c r="F90" s="51"/>
      <c r="G90" s="51"/>
      <c r="H90" s="51"/>
      <c r="I90" s="51"/>
      <c r="J90" s="51"/>
      <c r="K90" s="51"/>
      <c r="L90" s="51"/>
      <c r="M90" s="50"/>
    </row>
    <row r="91" spans="1:13" s="7" customFormat="1" x14ac:dyDescent="0.25">
      <c r="A91" s="45"/>
      <c r="B91" s="49"/>
      <c r="C91" s="51"/>
      <c r="D91" s="51"/>
      <c r="E91" s="51"/>
      <c r="F91" s="51"/>
      <c r="G91" s="51"/>
      <c r="H91" s="51"/>
      <c r="I91" s="51"/>
      <c r="J91" s="51"/>
      <c r="K91" s="51"/>
      <c r="L91" s="51"/>
      <c r="M91" s="50"/>
    </row>
    <row r="92" spans="1:13" s="7" customFormat="1" x14ac:dyDescent="0.25">
      <c r="A92" s="45"/>
      <c r="B92" s="49"/>
      <c r="C92" s="51"/>
      <c r="D92" s="51"/>
      <c r="E92" s="51"/>
      <c r="F92" s="51"/>
      <c r="G92" s="51"/>
      <c r="H92" s="51"/>
      <c r="I92" s="51"/>
      <c r="J92" s="51"/>
      <c r="K92" s="51"/>
      <c r="L92" s="51"/>
      <c r="M92" s="50"/>
    </row>
    <row r="93" spans="1:13" s="7" customFormat="1" x14ac:dyDescent="0.25">
      <c r="A93" s="45"/>
      <c r="B93" s="49"/>
      <c r="C93" s="51"/>
      <c r="D93" s="51"/>
      <c r="E93" s="51"/>
      <c r="F93" s="51"/>
      <c r="G93" s="51"/>
      <c r="H93" s="51"/>
      <c r="I93" s="51"/>
      <c r="J93" s="51"/>
      <c r="K93" s="51"/>
      <c r="L93" s="51"/>
      <c r="M93" s="50"/>
    </row>
    <row r="94" spans="1:13" s="7" customFormat="1" x14ac:dyDescent="0.25">
      <c r="A94" s="45"/>
      <c r="B94" s="49"/>
      <c r="C94" s="51"/>
      <c r="D94" s="51"/>
      <c r="E94" s="51"/>
      <c r="F94" s="51"/>
      <c r="G94" s="51"/>
      <c r="H94" s="51"/>
      <c r="I94" s="51"/>
      <c r="J94" s="51"/>
      <c r="K94" s="51"/>
      <c r="L94" s="51"/>
      <c r="M94" s="50"/>
    </row>
    <row r="95" spans="1:13" s="7" customFormat="1" x14ac:dyDescent="0.25">
      <c r="A95" s="45"/>
      <c r="B95" s="49"/>
      <c r="C95" s="51"/>
      <c r="D95" s="51"/>
      <c r="E95" s="51"/>
      <c r="F95" s="51"/>
      <c r="G95" s="51"/>
      <c r="H95" s="51"/>
      <c r="I95" s="51"/>
      <c r="J95" s="51"/>
      <c r="K95" s="51"/>
      <c r="L95" s="51"/>
      <c r="M95" s="50"/>
    </row>
    <row r="96" spans="1:13" s="7" customFormat="1" x14ac:dyDescent="0.25">
      <c r="A96" s="45"/>
      <c r="B96" s="49"/>
      <c r="C96" s="51"/>
      <c r="D96" s="51"/>
      <c r="E96" s="51"/>
      <c r="F96" s="51"/>
      <c r="G96" s="51"/>
      <c r="H96" s="51"/>
      <c r="I96" s="51"/>
      <c r="J96" s="51"/>
      <c r="K96" s="51"/>
      <c r="L96" s="51"/>
      <c r="M96" s="50"/>
    </row>
    <row r="97" spans="1:13" s="7" customFormat="1" x14ac:dyDescent="0.25">
      <c r="A97" s="45"/>
      <c r="B97" s="49"/>
      <c r="C97" s="51"/>
      <c r="D97" s="51"/>
      <c r="E97" s="51"/>
      <c r="F97" s="51"/>
      <c r="G97" s="51"/>
      <c r="H97" s="51"/>
      <c r="I97" s="51"/>
      <c r="J97" s="51"/>
      <c r="K97" s="51"/>
      <c r="L97" s="51"/>
      <c r="M97" s="50"/>
    </row>
    <row r="98" spans="1:13" s="7" customFormat="1" x14ac:dyDescent="0.25">
      <c r="A98" s="45"/>
      <c r="B98" s="49"/>
      <c r="C98" s="51"/>
      <c r="D98" s="51"/>
      <c r="E98" s="51"/>
      <c r="F98" s="51"/>
      <c r="G98" s="51"/>
      <c r="H98" s="51"/>
      <c r="I98" s="51"/>
      <c r="J98" s="51"/>
      <c r="K98" s="51"/>
      <c r="L98" s="51"/>
      <c r="M98" s="50"/>
    </row>
    <row r="99" spans="1:13" s="7" customFormat="1" x14ac:dyDescent="0.25">
      <c r="A99" s="45"/>
      <c r="B99" s="49"/>
      <c r="C99" s="51"/>
      <c r="D99" s="51"/>
      <c r="E99" s="51"/>
      <c r="F99" s="51"/>
      <c r="G99" s="51"/>
      <c r="H99" s="51"/>
      <c r="I99" s="51"/>
      <c r="J99" s="51"/>
      <c r="K99" s="51"/>
      <c r="L99" s="51"/>
      <c r="M99" s="50"/>
    </row>
    <row r="100" spans="1:13" s="7" customFormat="1" x14ac:dyDescent="0.25">
      <c r="A100" s="45"/>
      <c r="B100" s="49"/>
      <c r="C100" s="51"/>
      <c r="D100" s="51"/>
      <c r="E100" s="51"/>
      <c r="F100" s="51"/>
      <c r="G100" s="51"/>
      <c r="H100" s="51"/>
      <c r="I100" s="51"/>
      <c r="J100" s="51"/>
      <c r="K100" s="51"/>
      <c r="L100" s="51"/>
      <c r="M100" s="50"/>
    </row>
    <row r="101" spans="1:13" s="7" customFormat="1" x14ac:dyDescent="0.25">
      <c r="A101" s="45"/>
      <c r="B101" s="49"/>
      <c r="C101" s="51"/>
      <c r="D101" s="51"/>
      <c r="E101" s="51"/>
      <c r="F101" s="51"/>
      <c r="G101" s="51"/>
      <c r="H101" s="51"/>
      <c r="I101" s="51"/>
      <c r="J101" s="51"/>
      <c r="K101" s="51"/>
      <c r="L101" s="51"/>
      <c r="M101" s="50"/>
    </row>
    <row r="102" spans="1:13" s="7" customFormat="1" x14ac:dyDescent="0.25">
      <c r="A102" s="45"/>
      <c r="B102" s="49"/>
      <c r="C102" s="267" t="s">
        <v>63</v>
      </c>
      <c r="D102" s="267"/>
      <c r="E102" s="267"/>
      <c r="F102" s="267"/>
      <c r="G102" s="267"/>
      <c r="H102" s="267"/>
      <c r="I102" s="267"/>
      <c r="J102" s="267"/>
      <c r="K102" s="267"/>
      <c r="L102" s="267"/>
      <c r="M102" s="50"/>
    </row>
    <row r="103" spans="1:13" s="7" customFormat="1" x14ac:dyDescent="0.25">
      <c r="A103" s="45"/>
      <c r="B103" s="49"/>
      <c r="C103" s="51"/>
      <c r="D103" s="51"/>
      <c r="E103" s="51"/>
      <c r="F103" s="51"/>
      <c r="G103" s="51"/>
      <c r="H103" s="51"/>
      <c r="I103" s="51"/>
      <c r="J103" s="51"/>
      <c r="K103" s="51"/>
      <c r="L103" s="51"/>
      <c r="M103" s="50"/>
    </row>
    <row r="104" spans="1:13" s="7" customFormat="1" x14ac:dyDescent="0.25">
      <c r="A104" s="45"/>
      <c r="B104" s="49"/>
      <c r="C104" s="51"/>
      <c r="D104" s="51" t="s">
        <v>2</v>
      </c>
      <c r="E104" s="51" t="s">
        <v>66</v>
      </c>
      <c r="F104" s="51" t="s">
        <v>1</v>
      </c>
      <c r="G104" s="51"/>
      <c r="H104" s="51"/>
      <c r="I104" s="51"/>
      <c r="J104" s="51"/>
      <c r="K104" s="51"/>
      <c r="L104" s="51"/>
      <c r="M104" s="50"/>
    </row>
    <row r="105" spans="1:13" s="7" customFormat="1" x14ac:dyDescent="0.25">
      <c r="A105" s="45"/>
      <c r="B105" s="49"/>
      <c r="C105" s="51"/>
      <c r="D105" s="51" t="str">
        <f>AUTODIAGNÓSTICO!E56</f>
        <v>Cuantificar el impacto de las acciones de rendición de cuentas para divulgarlos a la ciudadanía</v>
      </c>
      <c r="E105" s="51">
        <v>100</v>
      </c>
      <c r="F105" s="51">
        <f>AUTODIAGNÓSTICO!G56</f>
        <v>48.888888888888886</v>
      </c>
      <c r="G105" s="51"/>
      <c r="H105" s="51"/>
      <c r="I105" s="51"/>
      <c r="J105" s="51"/>
      <c r="K105" s="51"/>
      <c r="L105" s="51"/>
      <c r="M105" s="50"/>
    </row>
    <row r="106" spans="1:13" s="7" customFormat="1" x14ac:dyDescent="0.25">
      <c r="A106" s="45"/>
      <c r="B106" s="49"/>
      <c r="C106" s="51"/>
      <c r="D106" s="51"/>
      <c r="E106" s="51"/>
      <c r="F106" s="51"/>
      <c r="G106" s="51"/>
      <c r="H106" s="51"/>
      <c r="I106" s="51"/>
      <c r="J106" s="51"/>
      <c r="K106" s="51"/>
      <c r="L106" s="51"/>
      <c r="M106" s="50"/>
    </row>
    <row r="107" spans="1:13" s="7" customFormat="1" x14ac:dyDescent="0.25">
      <c r="A107" s="45"/>
      <c r="B107" s="49"/>
      <c r="C107" s="51"/>
      <c r="D107" s="51"/>
      <c r="E107" s="51"/>
      <c r="F107" s="51"/>
      <c r="G107" s="51"/>
      <c r="H107" s="51"/>
      <c r="I107" s="51"/>
      <c r="J107" s="51"/>
      <c r="K107" s="51"/>
      <c r="L107" s="51"/>
      <c r="M107" s="50"/>
    </row>
    <row r="108" spans="1:13" s="7" customFormat="1" x14ac:dyDescent="0.25">
      <c r="A108" s="45"/>
      <c r="B108" s="49"/>
      <c r="C108" s="51"/>
      <c r="D108" s="51"/>
      <c r="E108" s="51"/>
      <c r="F108" s="51"/>
      <c r="G108" s="51"/>
      <c r="H108" s="51"/>
      <c r="I108" s="51"/>
      <c r="J108" s="51"/>
      <c r="K108" s="51"/>
      <c r="L108" s="51"/>
      <c r="M108" s="50"/>
    </row>
    <row r="109" spans="1:13" s="7" customFormat="1" x14ac:dyDescent="0.25">
      <c r="A109" s="45"/>
      <c r="B109" s="49"/>
      <c r="C109" s="51"/>
      <c r="D109" s="51"/>
      <c r="E109" s="51"/>
      <c r="F109" s="51"/>
      <c r="G109" s="51"/>
      <c r="H109" s="51"/>
      <c r="I109" s="51"/>
      <c r="J109" s="51"/>
      <c r="K109" s="51"/>
      <c r="L109" s="51"/>
      <c r="M109" s="50"/>
    </row>
    <row r="110" spans="1:13" s="7" customFormat="1" x14ac:dyDescent="0.25">
      <c r="A110" s="45"/>
      <c r="B110" s="49"/>
      <c r="C110" s="51"/>
      <c r="D110" s="51"/>
      <c r="E110" s="51"/>
      <c r="F110" s="51"/>
      <c r="G110" s="51"/>
      <c r="H110" s="51"/>
      <c r="I110" s="51"/>
      <c r="J110" s="51"/>
      <c r="K110" s="51"/>
      <c r="L110" s="51"/>
      <c r="M110" s="50"/>
    </row>
    <row r="111" spans="1:13" s="7" customFormat="1" x14ac:dyDescent="0.25">
      <c r="A111" s="45"/>
      <c r="B111" s="49"/>
      <c r="C111" s="51"/>
      <c r="D111" s="51"/>
      <c r="E111" s="51"/>
      <c r="F111" s="51"/>
      <c r="G111" s="51"/>
      <c r="H111" s="51"/>
      <c r="I111" s="51"/>
      <c r="J111" s="51"/>
      <c r="K111" s="51"/>
      <c r="L111" s="51"/>
      <c r="M111" s="50"/>
    </row>
    <row r="112" spans="1:13" s="7" customFormat="1" x14ac:dyDescent="0.25">
      <c r="A112" s="45"/>
      <c r="B112" s="49"/>
      <c r="C112" s="51"/>
      <c r="D112" s="51"/>
      <c r="E112" s="51"/>
      <c r="F112" s="51"/>
      <c r="G112" s="51"/>
      <c r="H112" s="51"/>
      <c r="I112" s="51"/>
      <c r="J112" s="51"/>
      <c r="K112" s="51"/>
      <c r="L112" s="51"/>
      <c r="M112" s="50"/>
    </row>
    <row r="113" spans="1:13" s="7" customFormat="1" x14ac:dyDescent="0.25">
      <c r="A113" s="45"/>
      <c r="B113" s="49"/>
      <c r="C113" s="51"/>
      <c r="D113" s="51"/>
      <c r="E113" s="51"/>
      <c r="F113" s="51"/>
      <c r="G113" s="51"/>
      <c r="H113" s="51"/>
      <c r="I113" s="51"/>
      <c r="J113" s="51"/>
      <c r="K113" s="51"/>
      <c r="L113" s="51"/>
      <c r="M113" s="50"/>
    </row>
    <row r="114" spans="1:13" s="7" customFormat="1" x14ac:dyDescent="0.25">
      <c r="A114" s="45"/>
      <c r="B114" s="49"/>
      <c r="C114" s="51"/>
      <c r="D114" s="51"/>
      <c r="E114" s="51"/>
      <c r="F114" s="51"/>
      <c r="G114" s="51"/>
      <c r="H114" s="51"/>
      <c r="I114" s="51"/>
      <c r="J114" s="51"/>
      <c r="K114" s="51"/>
      <c r="L114" s="51"/>
      <c r="M114" s="50"/>
    </row>
    <row r="115" spans="1:13" s="7" customFormat="1" x14ac:dyDescent="0.25">
      <c r="A115" s="45"/>
      <c r="B115" s="49"/>
      <c r="C115" s="51"/>
      <c r="D115" s="51"/>
      <c r="E115" s="51"/>
      <c r="F115" s="51"/>
      <c r="G115" s="51"/>
      <c r="H115" s="51"/>
      <c r="I115" s="51"/>
      <c r="J115" s="51"/>
      <c r="K115" s="51"/>
      <c r="L115" s="51"/>
      <c r="M115" s="50"/>
    </row>
    <row r="116" spans="1:13" s="7" customFormat="1" x14ac:dyDescent="0.25">
      <c r="A116" s="45"/>
      <c r="B116" s="49"/>
      <c r="C116" s="51"/>
      <c r="D116" s="51"/>
      <c r="E116" s="51"/>
      <c r="F116" s="51"/>
      <c r="G116" s="51"/>
      <c r="H116" s="51"/>
      <c r="I116" s="51"/>
      <c r="J116" s="51"/>
      <c r="K116" s="51"/>
      <c r="L116" s="51"/>
      <c r="M116" s="50"/>
    </row>
    <row r="117" spans="1:13" s="7" customFormat="1" x14ac:dyDescent="0.25">
      <c r="A117" s="45"/>
      <c r="B117" s="49"/>
      <c r="C117" s="51"/>
      <c r="D117" s="51"/>
      <c r="E117" s="51"/>
      <c r="F117" s="51"/>
      <c r="G117" s="51"/>
      <c r="H117" s="51"/>
      <c r="I117" s="51"/>
      <c r="J117" s="51"/>
      <c r="K117" s="51"/>
      <c r="L117" s="51"/>
      <c r="M117" s="50"/>
    </row>
    <row r="118" spans="1:13" s="7" customFormat="1" x14ac:dyDescent="0.25">
      <c r="A118" s="45"/>
      <c r="B118" s="49"/>
      <c r="C118" s="51"/>
      <c r="D118" s="51"/>
      <c r="E118" s="51"/>
      <c r="F118" s="51"/>
      <c r="G118" s="51"/>
      <c r="H118" s="51"/>
      <c r="I118" s="51"/>
      <c r="J118" s="51"/>
      <c r="K118" s="51"/>
      <c r="L118" s="51"/>
      <c r="M118" s="50"/>
    </row>
    <row r="119" spans="1:13" s="7" customFormat="1" x14ac:dyDescent="0.25">
      <c r="A119" s="45"/>
      <c r="B119" s="49"/>
      <c r="C119" s="51"/>
      <c r="D119" s="51"/>
      <c r="E119" s="51"/>
      <c r="F119" s="51"/>
      <c r="G119" s="51"/>
      <c r="H119" s="51"/>
      <c r="I119" s="51"/>
      <c r="J119" s="51"/>
      <c r="K119" s="51"/>
      <c r="L119" s="51"/>
      <c r="M119" s="50"/>
    </row>
    <row r="120" spans="1:13" s="7" customFormat="1" x14ac:dyDescent="0.25">
      <c r="A120" s="45"/>
      <c r="B120" s="49"/>
      <c r="C120" s="51"/>
      <c r="D120" s="51"/>
      <c r="E120" s="51"/>
      <c r="F120" s="51"/>
      <c r="G120" s="51"/>
      <c r="H120" s="51"/>
      <c r="I120" s="51"/>
      <c r="J120" s="51"/>
      <c r="K120" s="51"/>
      <c r="L120" s="51"/>
      <c r="M120" s="50"/>
    </row>
    <row r="121" spans="1:13" s="7" customFormat="1" x14ac:dyDescent="0.25">
      <c r="A121" s="45"/>
      <c r="B121" s="49"/>
      <c r="C121" s="51"/>
      <c r="D121" s="51"/>
      <c r="E121" s="51"/>
      <c r="F121" s="51"/>
      <c r="G121" s="51"/>
      <c r="H121" s="51"/>
      <c r="I121" s="51"/>
      <c r="J121" s="51"/>
      <c r="K121" s="51"/>
      <c r="L121" s="51"/>
      <c r="M121" s="50"/>
    </row>
    <row r="122" spans="1:13" s="7" customFormat="1" x14ac:dyDescent="0.25">
      <c r="A122" s="45"/>
      <c r="B122" s="49"/>
      <c r="C122" s="51"/>
      <c r="D122" s="51"/>
      <c r="E122" s="51"/>
      <c r="F122" s="51"/>
      <c r="G122" s="51"/>
      <c r="H122" s="51"/>
      <c r="I122" s="51"/>
      <c r="J122" s="51"/>
      <c r="K122" s="51"/>
      <c r="L122" s="51"/>
      <c r="M122" s="50"/>
    </row>
    <row r="123" spans="1:13" s="7" customFormat="1" x14ac:dyDescent="0.25">
      <c r="A123" s="45"/>
      <c r="B123" s="49"/>
      <c r="C123" s="51"/>
      <c r="D123" s="51"/>
      <c r="E123" s="51"/>
      <c r="F123" s="51"/>
      <c r="G123" s="51"/>
      <c r="H123" s="51"/>
      <c r="I123" s="51"/>
      <c r="J123" s="51"/>
      <c r="K123" s="51"/>
      <c r="L123" s="51"/>
      <c r="M123" s="50"/>
    </row>
    <row r="124" spans="1:13" s="7" customFormat="1" x14ac:dyDescent="0.25">
      <c r="A124" s="45"/>
      <c r="B124" s="49"/>
      <c r="C124" s="51"/>
      <c r="D124" s="51"/>
      <c r="E124" s="51"/>
      <c r="F124" s="51"/>
      <c r="G124" s="51"/>
      <c r="H124" s="51"/>
      <c r="I124" s="51"/>
      <c r="J124" s="51"/>
      <c r="K124" s="51"/>
      <c r="L124" s="51"/>
      <c r="M124" s="50"/>
    </row>
    <row r="125" spans="1:13" s="7" customFormat="1" x14ac:dyDescent="0.25">
      <c r="A125" s="45"/>
      <c r="B125" s="49"/>
      <c r="C125" s="51"/>
      <c r="D125" s="51"/>
      <c r="E125" s="51"/>
      <c r="F125" s="51"/>
      <c r="G125" s="51"/>
      <c r="H125" s="51"/>
      <c r="I125" s="51"/>
      <c r="J125" s="51"/>
      <c r="K125" s="51"/>
      <c r="L125" s="51"/>
      <c r="M125" s="50"/>
    </row>
    <row r="126" spans="1:13" s="7" customFormat="1" x14ac:dyDescent="0.25">
      <c r="A126" s="45"/>
      <c r="B126" s="49"/>
      <c r="C126" s="51"/>
      <c r="D126" s="51"/>
      <c r="E126" s="51"/>
      <c r="F126" s="51"/>
      <c r="G126" s="51"/>
      <c r="H126" s="51"/>
      <c r="I126" s="51"/>
      <c r="J126" s="51"/>
      <c r="K126" s="51"/>
      <c r="L126" s="51"/>
      <c r="M126" s="50"/>
    </row>
    <row r="127" spans="1:13" s="7" customFormat="1" x14ac:dyDescent="0.25">
      <c r="A127" s="45"/>
      <c r="B127" s="49"/>
      <c r="C127" s="51"/>
      <c r="D127" s="51"/>
      <c r="E127" s="51"/>
      <c r="F127" s="51"/>
      <c r="G127" s="51"/>
      <c r="H127" s="51"/>
      <c r="I127" s="51"/>
      <c r="J127" s="51"/>
      <c r="K127" s="51"/>
      <c r="L127" s="51"/>
      <c r="M127" s="50"/>
    </row>
    <row r="128" spans="1:13" s="7" customFormat="1" x14ac:dyDescent="0.25">
      <c r="A128" s="45"/>
      <c r="B128" s="49"/>
      <c r="C128" s="267" t="s">
        <v>64</v>
      </c>
      <c r="D128" s="267"/>
      <c r="E128" s="267"/>
      <c r="F128" s="267"/>
      <c r="G128" s="267"/>
      <c r="H128" s="267"/>
      <c r="I128" s="267"/>
      <c r="J128" s="267"/>
      <c r="K128" s="267"/>
      <c r="L128" s="267"/>
      <c r="M128" s="50"/>
    </row>
    <row r="129" spans="1:13" s="7" customFormat="1" x14ac:dyDescent="0.25">
      <c r="A129" s="45"/>
      <c r="B129" s="49"/>
      <c r="C129" s="51"/>
      <c r="D129" s="51"/>
      <c r="E129" s="51"/>
      <c r="F129" s="51"/>
      <c r="G129" s="51"/>
      <c r="H129" s="51"/>
      <c r="I129" s="51"/>
      <c r="J129" s="51"/>
      <c r="K129" s="51"/>
      <c r="L129" s="51"/>
      <c r="M129" s="50"/>
    </row>
    <row r="130" spans="1:13" s="7" customFormat="1" x14ac:dyDescent="0.25">
      <c r="A130" s="45"/>
      <c r="B130" s="49"/>
      <c r="C130" s="51"/>
      <c r="D130" s="51"/>
      <c r="E130" s="51"/>
      <c r="F130" s="51"/>
      <c r="G130" s="51"/>
      <c r="H130" s="51"/>
      <c r="I130" s="51"/>
      <c r="J130" s="51"/>
      <c r="K130" s="51"/>
      <c r="L130" s="51"/>
      <c r="M130" s="50"/>
    </row>
    <row r="131" spans="1:13" s="7" customFormat="1" x14ac:dyDescent="0.25">
      <c r="A131" s="45"/>
      <c r="B131" s="49"/>
      <c r="C131" s="51"/>
      <c r="D131" s="51" t="s">
        <v>2</v>
      </c>
      <c r="E131" s="51" t="s">
        <v>66</v>
      </c>
      <c r="F131" s="51" t="s">
        <v>1</v>
      </c>
      <c r="G131" s="51"/>
      <c r="H131" s="51"/>
      <c r="I131" s="51"/>
      <c r="J131" s="51"/>
      <c r="K131" s="51"/>
      <c r="L131" s="51"/>
      <c r="M131" s="50"/>
    </row>
    <row r="132" spans="1:13" s="7" customFormat="1" x14ac:dyDescent="0.25">
      <c r="A132" s="45"/>
      <c r="B132" s="49"/>
      <c r="C132" s="51"/>
      <c r="D132" s="51" t="str">
        <f>AUTODIAGNÓSTICO!E65</f>
        <v>Establecer acciones de mejora del proceso de rendición de cuenta</v>
      </c>
      <c r="E132" s="51">
        <v>100</v>
      </c>
      <c r="F132" s="51">
        <f>AUTODIAGNÓSTICO!G65</f>
        <v>54</v>
      </c>
      <c r="G132" s="51"/>
      <c r="H132" s="51"/>
      <c r="I132" s="51"/>
      <c r="J132" s="51"/>
      <c r="K132" s="51"/>
      <c r="L132" s="51"/>
      <c r="M132" s="50"/>
    </row>
    <row r="133" spans="1:13" s="7" customFormat="1" x14ac:dyDescent="0.25">
      <c r="A133" s="45"/>
      <c r="B133" s="49"/>
      <c r="C133" s="51"/>
      <c r="D133" s="51"/>
      <c r="E133" s="51"/>
      <c r="F133" s="51"/>
      <c r="G133" s="51"/>
      <c r="H133" s="51"/>
      <c r="I133" s="51"/>
      <c r="J133" s="51"/>
      <c r="K133" s="51"/>
      <c r="L133" s="51"/>
      <c r="M133" s="50"/>
    </row>
    <row r="134" spans="1:13" s="7" customFormat="1" x14ac:dyDescent="0.25">
      <c r="A134" s="45"/>
      <c r="B134" s="49"/>
      <c r="C134" s="51"/>
      <c r="D134" s="51"/>
      <c r="E134" s="51"/>
      <c r="F134" s="51"/>
      <c r="G134" s="51"/>
      <c r="H134" s="51"/>
      <c r="I134" s="51"/>
      <c r="J134" s="51"/>
      <c r="K134" s="51"/>
      <c r="L134" s="51"/>
      <c r="M134" s="50"/>
    </row>
    <row r="135" spans="1:13" s="7" customFormat="1" x14ac:dyDescent="0.25">
      <c r="A135" s="45"/>
      <c r="B135" s="49"/>
      <c r="C135" s="51"/>
      <c r="D135" s="51"/>
      <c r="E135" s="51"/>
      <c r="F135" s="51"/>
      <c r="G135" s="51"/>
      <c r="H135" s="51"/>
      <c r="I135" s="51"/>
      <c r="J135" s="51"/>
      <c r="K135" s="51"/>
      <c r="L135" s="51"/>
      <c r="M135" s="50"/>
    </row>
    <row r="136" spans="1:13" s="7" customFormat="1" x14ac:dyDescent="0.25">
      <c r="A136" s="45"/>
      <c r="B136" s="49"/>
      <c r="C136" s="51"/>
      <c r="D136" s="51"/>
      <c r="E136" s="51"/>
      <c r="F136" s="51"/>
      <c r="G136" s="51"/>
      <c r="H136" s="51"/>
      <c r="I136" s="51"/>
      <c r="J136" s="51"/>
      <c r="K136" s="51"/>
      <c r="L136" s="51"/>
      <c r="M136" s="50"/>
    </row>
    <row r="137" spans="1:13" s="7" customFormat="1" x14ac:dyDescent="0.25">
      <c r="A137" s="45"/>
      <c r="B137" s="49"/>
      <c r="C137" s="51"/>
      <c r="D137" s="51"/>
      <c r="E137" s="51"/>
      <c r="F137" s="51"/>
      <c r="G137" s="51"/>
      <c r="H137" s="51"/>
      <c r="I137" s="51"/>
      <c r="J137" s="51"/>
      <c r="K137" s="51"/>
      <c r="L137" s="51"/>
      <c r="M137" s="50"/>
    </row>
    <row r="138" spans="1:13" s="7" customFormat="1" x14ac:dyDescent="0.25">
      <c r="A138" s="45"/>
      <c r="B138" s="49"/>
      <c r="C138" s="51"/>
      <c r="D138" s="51"/>
      <c r="E138" s="51"/>
      <c r="F138" s="51"/>
      <c r="G138" s="51"/>
      <c r="H138" s="51"/>
      <c r="I138" s="51"/>
      <c r="J138" s="51"/>
      <c r="K138" s="51"/>
      <c r="L138" s="51"/>
      <c r="M138" s="50"/>
    </row>
    <row r="139" spans="1:13" s="7" customFormat="1" x14ac:dyDescent="0.25">
      <c r="A139" s="45"/>
      <c r="B139" s="49"/>
      <c r="C139" s="51"/>
      <c r="D139" s="51"/>
      <c r="E139" s="51"/>
      <c r="F139" s="51"/>
      <c r="G139" s="51"/>
      <c r="H139" s="51"/>
      <c r="I139" s="51"/>
      <c r="J139" s="51"/>
      <c r="K139" s="51"/>
      <c r="L139" s="51"/>
      <c r="M139" s="50"/>
    </row>
    <row r="140" spans="1:13" s="7" customFormat="1" x14ac:dyDescent="0.25">
      <c r="A140" s="45"/>
      <c r="B140" s="49"/>
      <c r="C140" s="51"/>
      <c r="D140" s="51"/>
      <c r="E140" s="51"/>
      <c r="F140" s="51"/>
      <c r="G140" s="51"/>
      <c r="H140" s="51"/>
      <c r="I140" s="51"/>
      <c r="J140" s="51"/>
      <c r="K140" s="51"/>
      <c r="L140" s="51"/>
      <c r="M140" s="50"/>
    </row>
    <row r="141" spans="1:13" s="7" customFormat="1" x14ac:dyDescent="0.25">
      <c r="A141" s="45"/>
      <c r="B141" s="49"/>
      <c r="C141" s="51"/>
      <c r="D141" s="51"/>
      <c r="E141" s="51"/>
      <c r="F141" s="51"/>
      <c r="G141" s="51"/>
      <c r="H141" s="51"/>
      <c r="I141" s="51"/>
      <c r="J141" s="51"/>
      <c r="K141" s="51"/>
      <c r="L141" s="51"/>
      <c r="M141" s="50"/>
    </row>
    <row r="142" spans="1:13" s="7" customFormat="1" x14ac:dyDescent="0.25">
      <c r="A142" s="45"/>
      <c r="B142" s="49"/>
      <c r="C142" s="51"/>
      <c r="D142" s="51"/>
      <c r="E142" s="51"/>
      <c r="F142" s="51"/>
      <c r="G142" s="51"/>
      <c r="H142" s="51"/>
      <c r="I142" s="51"/>
      <c r="J142" s="51"/>
      <c r="K142" s="51"/>
      <c r="L142" s="51"/>
      <c r="M142" s="50"/>
    </row>
    <row r="143" spans="1:13" s="7" customFormat="1" x14ac:dyDescent="0.25">
      <c r="A143" s="45"/>
      <c r="B143" s="49"/>
      <c r="C143" s="51"/>
      <c r="D143" s="51"/>
      <c r="E143" s="51"/>
      <c r="F143" s="51"/>
      <c r="G143" s="51"/>
      <c r="H143" s="51"/>
      <c r="I143" s="51"/>
      <c r="J143" s="51"/>
      <c r="K143" s="51"/>
      <c r="L143" s="51"/>
      <c r="M143" s="50"/>
    </row>
    <row r="144" spans="1:13" s="7" customFormat="1" x14ac:dyDescent="0.25">
      <c r="A144" s="45"/>
      <c r="B144" s="49"/>
      <c r="C144" s="51"/>
      <c r="D144" s="51"/>
      <c r="E144" s="51"/>
      <c r="F144" s="51"/>
      <c r="G144" s="51"/>
      <c r="H144" s="51"/>
      <c r="I144" s="51"/>
      <c r="J144" s="51"/>
      <c r="K144" s="51"/>
      <c r="L144" s="51"/>
      <c r="M144" s="50"/>
    </row>
    <row r="145" spans="1:13" s="7" customFormat="1" x14ac:dyDescent="0.25">
      <c r="A145" s="45"/>
      <c r="B145" s="49"/>
      <c r="C145" s="51"/>
      <c r="D145" s="51"/>
      <c r="E145" s="51"/>
      <c r="F145" s="51"/>
      <c r="G145" s="51"/>
      <c r="H145" s="51"/>
      <c r="I145" s="51"/>
      <c r="J145" s="51"/>
      <c r="K145" s="51"/>
      <c r="L145" s="51"/>
      <c r="M145" s="50"/>
    </row>
    <row r="146" spans="1:13" s="7" customFormat="1" x14ac:dyDescent="0.25">
      <c r="A146" s="45"/>
      <c r="B146" s="49"/>
      <c r="C146" s="51"/>
      <c r="D146" s="51"/>
      <c r="E146" s="51"/>
      <c r="F146" s="51"/>
      <c r="G146" s="51"/>
      <c r="H146" s="51"/>
      <c r="I146" s="51"/>
      <c r="J146" s="51"/>
      <c r="K146" s="51"/>
      <c r="L146" s="51"/>
      <c r="M146" s="50"/>
    </row>
    <row r="147" spans="1:13" s="7" customFormat="1" x14ac:dyDescent="0.25">
      <c r="A147" s="45"/>
      <c r="B147" s="49"/>
      <c r="C147" s="51"/>
      <c r="D147" s="51"/>
      <c r="E147" s="51"/>
      <c r="F147" s="51"/>
      <c r="G147" s="51"/>
      <c r="H147" s="51"/>
      <c r="I147" s="51"/>
      <c r="J147" s="51"/>
      <c r="K147" s="51"/>
      <c r="L147" s="51"/>
      <c r="M147" s="50"/>
    </row>
    <row r="148" spans="1:13" s="7" customFormat="1" x14ac:dyDescent="0.25">
      <c r="A148" s="45"/>
      <c r="B148" s="49"/>
      <c r="C148" s="51"/>
      <c r="D148" s="51"/>
      <c r="E148" s="51"/>
      <c r="F148" s="51"/>
      <c r="G148" s="51"/>
      <c r="H148" s="51"/>
      <c r="I148" s="51"/>
      <c r="J148" s="51"/>
      <c r="K148" s="51"/>
      <c r="L148" s="51"/>
      <c r="M148" s="50"/>
    </row>
    <row r="149" spans="1:13" s="7" customFormat="1" x14ac:dyDescent="0.25">
      <c r="A149" s="45"/>
      <c r="B149" s="49"/>
      <c r="C149" s="51"/>
      <c r="D149" s="51"/>
      <c r="E149" s="51"/>
      <c r="F149" s="51"/>
      <c r="G149" s="51"/>
      <c r="H149" s="51"/>
      <c r="I149" s="51"/>
      <c r="J149" s="51"/>
      <c r="K149" s="51"/>
      <c r="L149" s="51"/>
      <c r="M149" s="50"/>
    </row>
    <row r="150" spans="1:13" s="7" customFormat="1" x14ac:dyDescent="0.25">
      <c r="A150" s="45"/>
      <c r="B150" s="49"/>
      <c r="C150" s="51"/>
      <c r="D150" s="51"/>
      <c r="E150" s="51"/>
      <c r="F150" s="51"/>
      <c r="G150" s="51"/>
      <c r="H150" s="51"/>
      <c r="I150" s="51"/>
      <c r="J150" s="51"/>
      <c r="K150" s="51"/>
      <c r="L150" s="51"/>
      <c r="M150" s="50"/>
    </row>
    <row r="151" spans="1:13" s="7" customFormat="1" x14ac:dyDescent="0.25">
      <c r="A151" s="45"/>
      <c r="B151" s="49"/>
      <c r="C151" s="51"/>
      <c r="D151" s="51"/>
      <c r="E151" s="51"/>
      <c r="F151" s="51"/>
      <c r="G151" s="51"/>
      <c r="H151" s="51"/>
      <c r="I151" s="51"/>
      <c r="J151" s="51"/>
      <c r="K151" s="51"/>
      <c r="L151" s="51"/>
      <c r="M151" s="50"/>
    </row>
    <row r="152" spans="1:13" s="7" customFormat="1" x14ac:dyDescent="0.25">
      <c r="A152" s="45"/>
      <c r="B152" s="49"/>
      <c r="C152" s="51"/>
      <c r="D152" s="51"/>
      <c r="E152" s="51"/>
      <c r="F152" s="51"/>
      <c r="G152" s="51"/>
      <c r="H152" s="51"/>
      <c r="I152" s="51"/>
      <c r="J152" s="51"/>
      <c r="K152" s="51"/>
      <c r="L152" s="51"/>
      <c r="M152" s="50"/>
    </row>
    <row r="153" spans="1:13" s="7" customFormat="1" x14ac:dyDescent="0.25">
      <c r="A153" s="45"/>
      <c r="B153" s="49"/>
      <c r="C153" s="51"/>
      <c r="D153" s="51"/>
      <c r="E153" s="51"/>
      <c r="F153" s="51"/>
      <c r="G153" s="51"/>
      <c r="H153" s="51"/>
      <c r="I153" s="51"/>
      <c r="J153" s="51"/>
      <c r="K153" s="51"/>
      <c r="L153" s="51"/>
      <c r="M153" s="50"/>
    </row>
    <row r="154" spans="1:13" s="7" customFormat="1" ht="15.75" thickBot="1" x14ac:dyDescent="0.3">
      <c r="A154" s="45"/>
      <c r="B154" s="56"/>
      <c r="C154" s="57"/>
      <c r="D154" s="57"/>
      <c r="E154" s="57"/>
      <c r="F154" s="57"/>
      <c r="G154" s="57"/>
      <c r="H154" s="57"/>
      <c r="I154" s="57"/>
      <c r="J154" s="57"/>
      <c r="K154" s="57"/>
      <c r="L154" s="57"/>
      <c r="M154" s="58"/>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9"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7" t="s">
        <v>95</v>
      </c>
      <c r="D8" s="277"/>
      <c r="E8" s="277"/>
      <c r="F8" s="12"/>
    </row>
    <row r="9" spans="2:6" s="7" customFormat="1" ht="15.75" thickBot="1" x14ac:dyDescent="0.3">
      <c r="B9" s="11"/>
      <c r="C9" s="13"/>
      <c r="D9" s="13"/>
      <c r="E9" s="13"/>
      <c r="F9" s="12"/>
    </row>
    <row r="10" spans="2:6" s="7" customFormat="1" ht="18.75" x14ac:dyDescent="0.25">
      <c r="B10" s="11"/>
      <c r="C10" s="19" t="s">
        <v>217</v>
      </c>
      <c r="D10" s="92"/>
      <c r="E10" s="20" t="s">
        <v>71</v>
      </c>
      <c r="F10" s="12"/>
    </row>
    <row r="11" spans="2:6" s="7" customFormat="1" ht="41.25" customHeight="1" x14ac:dyDescent="0.4">
      <c r="B11" s="11"/>
      <c r="C11" s="278">
        <f>AUTODIAGNÓSTICO!E6</f>
        <v>0</v>
      </c>
      <c r="D11" s="279"/>
      <c r="E11" s="21">
        <f>AUTODIAGNÓSTICO!I6</f>
        <v>50.245901639344261</v>
      </c>
      <c r="F11" s="22"/>
    </row>
    <row r="12" spans="2:6" s="7" customFormat="1" ht="45" customHeight="1" thickBot="1" x14ac:dyDescent="0.3">
      <c r="B12" s="11"/>
      <c r="C12" s="280"/>
      <c r="D12" s="281"/>
      <c r="E12" s="23" t="str">
        <f>IF(E11="","",IF(E11&lt;=50,"NIVEL INICIAL",IF(E11&lt;=80,"NIVEL CONSOLIDACIÓN","NIVEL PERFECCIONAMIENTO")))</f>
        <v>NIVEL CONSOLIDACIÓN</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4"/>
      <c r="E17" s="13"/>
      <c r="F17" s="12"/>
    </row>
    <row r="18" spans="2:6" s="7" customFormat="1" ht="15.75" x14ac:dyDescent="0.25">
      <c r="B18" s="11"/>
      <c r="C18" s="25" t="s">
        <v>74</v>
      </c>
      <c r="D18" s="93"/>
      <c r="E18" s="13"/>
      <c r="F18" s="12"/>
    </row>
    <row r="19" spans="2:6" s="7" customFormat="1" ht="15.75" x14ac:dyDescent="0.25">
      <c r="B19" s="11"/>
      <c r="C19" s="25" t="s">
        <v>75</v>
      </c>
      <c r="D19" s="95"/>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view="pageBreakPreview" topLeftCell="A7" zoomScale="90" zoomScaleNormal="90" zoomScaleSheetLayoutView="90" workbookViewId="0">
      <selection activeCell="K72" sqref="K72"/>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style="110" customWidth="1"/>
    <col min="7" max="7" width="21.140625" style="110" customWidth="1"/>
    <col min="8" max="8" width="41.85546875" style="110" customWidth="1"/>
    <col min="9" max="9" width="25.7109375" style="110" customWidth="1"/>
    <col min="10" max="10" width="29.140625" style="110" customWidth="1"/>
    <col min="11" max="11" width="18.85546875" style="110" customWidth="1"/>
    <col min="12" max="12" width="20.7109375" style="110"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9"/>
      <c r="B7" s="69"/>
      <c r="C7" s="69"/>
      <c r="D7" s="70"/>
      <c r="E7" s="69"/>
      <c r="F7" s="109"/>
      <c r="G7" s="109"/>
      <c r="H7" s="109"/>
      <c r="I7" s="109"/>
      <c r="K7" s="282" t="s">
        <v>107</v>
      </c>
      <c r="L7" s="283"/>
      <c r="N7">
        <v>2026</v>
      </c>
      <c r="O7">
        <v>2026</v>
      </c>
    </row>
    <row r="8" spans="1:15" ht="28.5" customHeight="1" thickBot="1" x14ac:dyDescent="0.3">
      <c r="A8" s="284" t="s">
        <v>130</v>
      </c>
      <c r="B8" s="314"/>
      <c r="C8" s="285"/>
      <c r="D8" s="284" t="s">
        <v>108</v>
      </c>
      <c r="E8" s="314"/>
      <c r="F8" s="315" t="s">
        <v>109</v>
      </c>
      <c r="G8" s="316"/>
      <c r="H8" s="74" t="s">
        <v>110</v>
      </c>
      <c r="I8" s="284" t="s">
        <v>111</v>
      </c>
      <c r="J8" s="285"/>
      <c r="K8" s="73" t="s">
        <v>112</v>
      </c>
      <c r="L8" s="73" t="s">
        <v>113</v>
      </c>
      <c r="N8">
        <v>2027</v>
      </c>
      <c r="O8">
        <v>2027</v>
      </c>
    </row>
    <row r="9" spans="1:15" x14ac:dyDescent="0.25">
      <c r="A9" s="286" t="s">
        <v>234</v>
      </c>
      <c r="B9" s="287"/>
      <c r="C9" s="288"/>
      <c r="D9" s="307" t="s">
        <v>235</v>
      </c>
      <c r="E9" s="307"/>
      <c r="F9" s="295" t="s">
        <v>236</v>
      </c>
      <c r="G9" s="296"/>
      <c r="H9" s="296" t="s">
        <v>237</v>
      </c>
      <c r="I9" s="301" t="s">
        <v>238</v>
      </c>
      <c r="J9" s="302"/>
      <c r="K9" s="311">
        <v>2022</v>
      </c>
      <c r="L9" s="310">
        <v>2023</v>
      </c>
      <c r="M9" s="75"/>
      <c r="N9">
        <v>2028</v>
      </c>
      <c r="O9">
        <v>2028</v>
      </c>
    </row>
    <row r="10" spans="1:15" x14ac:dyDescent="0.25">
      <c r="A10" s="289"/>
      <c r="B10" s="290"/>
      <c r="C10" s="291"/>
      <c r="D10" s="308"/>
      <c r="E10" s="308"/>
      <c r="F10" s="297"/>
      <c r="G10" s="298"/>
      <c r="H10" s="298"/>
      <c r="I10" s="303"/>
      <c r="J10" s="304"/>
      <c r="K10" s="311"/>
      <c r="L10" s="311"/>
      <c r="M10" s="75"/>
      <c r="N10">
        <v>2029</v>
      </c>
      <c r="O10">
        <v>2029</v>
      </c>
    </row>
    <row r="11" spans="1:15" x14ac:dyDescent="0.25">
      <c r="A11" s="289"/>
      <c r="B11" s="290"/>
      <c r="C11" s="291"/>
      <c r="D11" s="308"/>
      <c r="E11" s="308"/>
      <c r="F11" s="297"/>
      <c r="G11" s="298"/>
      <c r="H11" s="298"/>
      <c r="I11" s="303" t="s">
        <v>239</v>
      </c>
      <c r="J11" s="304"/>
      <c r="K11" s="311"/>
      <c r="L11" s="311"/>
      <c r="M11" s="75"/>
      <c r="N11">
        <v>2030</v>
      </c>
      <c r="O11">
        <v>2030</v>
      </c>
    </row>
    <row r="12" spans="1:15" x14ac:dyDescent="0.25">
      <c r="A12" s="289"/>
      <c r="B12" s="290"/>
      <c r="C12" s="291"/>
      <c r="D12" s="308"/>
      <c r="E12" s="308"/>
      <c r="F12" s="297"/>
      <c r="G12" s="298"/>
      <c r="H12" s="298"/>
      <c r="I12" s="303"/>
      <c r="J12" s="304"/>
      <c r="K12" s="311"/>
      <c r="L12" s="311"/>
      <c r="M12" s="75"/>
      <c r="N12">
        <v>2031</v>
      </c>
      <c r="O12">
        <v>2031</v>
      </c>
    </row>
    <row r="13" spans="1:15" ht="15.75" thickBot="1" x14ac:dyDescent="0.3">
      <c r="A13" s="292"/>
      <c r="B13" s="293"/>
      <c r="C13" s="294"/>
      <c r="D13" s="309"/>
      <c r="E13" s="309"/>
      <c r="F13" s="299"/>
      <c r="G13" s="300"/>
      <c r="H13" s="300"/>
      <c r="I13" s="305" t="s">
        <v>240</v>
      </c>
      <c r="J13" s="306"/>
      <c r="K13" s="313"/>
      <c r="L13" s="312"/>
      <c r="M13" s="75"/>
      <c r="N13">
        <v>2032</v>
      </c>
      <c r="O13">
        <v>2032</v>
      </c>
    </row>
    <row r="14" spans="1:15" x14ac:dyDescent="0.25">
      <c r="M14" s="76"/>
      <c r="N14">
        <v>2033</v>
      </c>
      <c r="O14">
        <v>2033</v>
      </c>
    </row>
    <row r="15" spans="1:15" s="39" customFormat="1" ht="30" x14ac:dyDescent="0.25">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ht="105" x14ac:dyDescent="0.25">
      <c r="A16" s="43">
        <v>1</v>
      </c>
      <c r="B16" s="44" t="str">
        <f>VLOOKUP(A16,AUTODIAGNÓSTICO!$A$9:$J$69,3,0)</f>
        <v>PLANEAR</v>
      </c>
      <c r="C16" s="44" t="str">
        <f>VLOOKUP(A16,AUTODIAGNÓSTICO!A9:J69,6,0)</f>
        <v>Sensibilizar frente al proceso de Rendición de Cuentas</v>
      </c>
      <c r="D16" s="44" t="str">
        <f>VLOOKUP(A16,AUTODIAGNÓSTICO!A9:J69,8,0)</f>
        <v>Dialogar y capacitar el equipo de trabajo sobre la rendición de cuentas y la importancia de dar a conocer la información a la comunidad educativa.</v>
      </c>
      <c r="E16" s="72">
        <f>VLOOKUP(A16,AUTODIAGNÓSTICO!$A$9:$J$69,9,0)</f>
        <v>45</v>
      </c>
      <c r="F16" s="111" t="s">
        <v>241</v>
      </c>
      <c r="G16" s="111" t="s">
        <v>242</v>
      </c>
      <c r="H16" s="111" t="s">
        <v>243</v>
      </c>
      <c r="I16" s="111" t="s">
        <v>244</v>
      </c>
      <c r="J16" s="111" t="s">
        <v>245</v>
      </c>
      <c r="K16" s="112">
        <v>44949</v>
      </c>
      <c r="L16" s="112">
        <v>44985</v>
      </c>
    </row>
    <row r="17" spans="1:12" ht="210" x14ac:dyDescent="0.25">
      <c r="A17" s="43">
        <v>2</v>
      </c>
      <c r="B17" s="44" t="str">
        <f>VLOOKUP(A17,AUTODIAGNÓSTICO!$A$9:$J$69,3,0)</f>
        <v>PLANEAR</v>
      </c>
      <c r="C17" s="44" t="str">
        <f>VLOOKUP(A17,AUTODIAGNÓSTICO!A10:J70,6,0)</f>
        <v>Analizar las debilidades y fortalezas para la rendición de cuentas</v>
      </c>
      <c r="D17" s="44"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2">
        <f>VLOOKUP(A17,AUTODIAGNÓSTICO!$A$9:$J$69,9,0)</f>
        <v>60</v>
      </c>
      <c r="F17" s="111" t="s">
        <v>366</v>
      </c>
      <c r="G17" s="111" t="s">
        <v>246</v>
      </c>
      <c r="H17" s="111" t="s">
        <v>247</v>
      </c>
      <c r="I17" s="111" t="s">
        <v>244</v>
      </c>
      <c r="J17" s="111" t="s">
        <v>245</v>
      </c>
      <c r="K17" s="112">
        <v>44949</v>
      </c>
      <c r="L17" s="112">
        <v>44985</v>
      </c>
    </row>
    <row r="18" spans="1:12" ht="165" x14ac:dyDescent="0.25">
      <c r="A18" s="43">
        <v>3</v>
      </c>
      <c r="B18" s="44" t="str">
        <f>VLOOKUP(A18,AUTODIAGNÓSTICO!$A$9:$J$69,3,0)</f>
        <v>PLANEAR</v>
      </c>
      <c r="C18" s="44" t="str">
        <f>VLOOKUP(A18,AUTODIAGNÓSTICO!A11:J71,6,0)</f>
        <v>Analizar las debilidades y fortalezas para la rendición de cuentas</v>
      </c>
      <c r="D18" s="44"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2">
        <f>VLOOKUP(A18,AUTODIAGNÓSTICO!$A$9:$J$69,9,0)</f>
        <v>45</v>
      </c>
      <c r="F18" s="111" t="s">
        <v>248</v>
      </c>
      <c r="G18" s="111" t="s">
        <v>249</v>
      </c>
      <c r="H18" s="111" t="s">
        <v>250</v>
      </c>
      <c r="I18" s="111" t="s">
        <v>244</v>
      </c>
      <c r="J18" s="111" t="s">
        <v>245</v>
      </c>
      <c r="K18" s="112">
        <v>44949</v>
      </c>
      <c r="L18" s="112">
        <v>44985</v>
      </c>
    </row>
    <row r="19" spans="1:12" ht="165" x14ac:dyDescent="0.25">
      <c r="A19" s="43">
        <v>4</v>
      </c>
      <c r="B19" s="44" t="str">
        <f>VLOOKUP(A19,AUTODIAGNÓSTICO!$A$9:$J$69,3,0)</f>
        <v>PLANEAR</v>
      </c>
      <c r="C19" s="44" t="str">
        <f>VLOOKUP(A19,AUTODIAGNÓSTICO!A12:J72,6,0)</f>
        <v>Analizar las debilidades y fortalezas para la rendición de cuentas</v>
      </c>
      <c r="D19" s="44" t="str">
        <f>VLOOKUP(A19,AUTODIAGNÓSTICO!A12:J72,8,0)</f>
        <v>Socializar al interior del establecimiento educativo, los resultados del diagnóstico del proceso de rendición de cuentas institucional.</v>
      </c>
      <c r="E19" s="72">
        <f>VLOOKUP(A19,AUTODIAGNÓSTICO!$A$9:$J$69,9,0)</f>
        <v>45</v>
      </c>
      <c r="F19" s="111" t="s">
        <v>252</v>
      </c>
      <c r="G19" s="111" t="s">
        <v>251</v>
      </c>
      <c r="H19" s="111" t="s">
        <v>421</v>
      </c>
      <c r="I19" s="111" t="s">
        <v>244</v>
      </c>
      <c r="J19" s="111" t="s">
        <v>245</v>
      </c>
      <c r="K19" s="112">
        <v>44949</v>
      </c>
      <c r="L19" s="112">
        <v>44985</v>
      </c>
    </row>
    <row r="20" spans="1:12" ht="195" x14ac:dyDescent="0.25">
      <c r="A20" s="43">
        <v>5</v>
      </c>
      <c r="B20" s="44" t="str">
        <f>VLOOKUP(A20,AUTODIAGNÓSTICO!$A$9:$J$69,3,0)</f>
        <v>PLANEAR</v>
      </c>
      <c r="C20" s="44" t="str">
        <f>VLOOKUP(A20,AUTODIAGNÓSTICO!A13:J73,6,0)</f>
        <v>Identificar espacios de articulación y cooperación para la rendición de cuentas</v>
      </c>
      <c r="D20" s="44" t="str">
        <f>VLOOKUP(A20,AUTODIAGNÓSTICO!A13:J73,8,0)</f>
        <v>Establecer temas e informes, mecanismos de interlocución y retroalimentación para articular la intervención en el proceso de rendición de cuentas.</v>
      </c>
      <c r="E20" s="72">
        <f>VLOOKUP(A20,AUTODIAGNÓSTICO!$A$9:$J$69,9,0)</f>
        <v>60</v>
      </c>
      <c r="F20" s="111" t="s">
        <v>253</v>
      </c>
      <c r="G20" s="111" t="s">
        <v>254</v>
      </c>
      <c r="H20" s="111" t="s">
        <v>255</v>
      </c>
      <c r="I20" s="111" t="s">
        <v>244</v>
      </c>
      <c r="J20" s="111" t="s">
        <v>245</v>
      </c>
      <c r="K20" s="112">
        <v>44949</v>
      </c>
      <c r="L20" s="112">
        <v>44985</v>
      </c>
    </row>
    <row r="21" spans="1:12" ht="135" x14ac:dyDescent="0.25">
      <c r="A21" s="43">
        <v>6</v>
      </c>
      <c r="B21" s="44" t="str">
        <f>VLOOKUP(A21,AUTODIAGNÓSTICO!$A$9:$J$69,3,0)</f>
        <v>PLANEAR</v>
      </c>
      <c r="C21" s="44" t="str">
        <f>VLOOKUP(A21,AUTODIAGNÓSTICO!A14:J74,6,0)</f>
        <v>Identificar espacios de articulación y cooperación para la rendición de cuentas</v>
      </c>
      <c r="D21" s="44" t="str">
        <f>VLOOKUP(A21,AUTODIAGNÓSTICO!A14:J74,8,0)</f>
        <v>Conformar y capacitar un equipo de trabajo que lidere el proceso de planeación y ejecución de los ejercicios de rendición de cuentas.</v>
      </c>
      <c r="E21" s="72">
        <f>VLOOKUP(A21,AUTODIAGNÓSTICO!$A$9:$J$69,9,0)</f>
        <v>60</v>
      </c>
      <c r="F21" s="111" t="s">
        <v>367</v>
      </c>
      <c r="G21" s="111" t="s">
        <v>368</v>
      </c>
      <c r="H21" s="111" t="s">
        <v>305</v>
      </c>
      <c r="I21" s="111" t="s">
        <v>244</v>
      </c>
      <c r="J21" s="111" t="s">
        <v>306</v>
      </c>
      <c r="K21" s="112">
        <v>44949</v>
      </c>
      <c r="L21" s="112">
        <v>44985</v>
      </c>
    </row>
    <row r="22" spans="1:12" ht="150" x14ac:dyDescent="0.25">
      <c r="A22" s="43">
        <v>7</v>
      </c>
      <c r="B22" s="44" t="str">
        <f>VLOOKUP(A22,AUTODIAGNÓSTICO!$A$9:$J$69,3,0)</f>
        <v>PLANEAR</v>
      </c>
      <c r="C22" s="44" t="str">
        <f>VLOOKUP(A22,AUTODIAGNÓSTICO!A15:J75,6,0)</f>
        <v>Construir la estrategia de rendición de cuentas
 Paso 1. 
Identificación de los espacios de diálogo en los que la entidad rendirá cuentas</v>
      </c>
      <c r="D22" s="44" t="str">
        <f>VLOOKUP(A22,AUTODIAGNÓSTICO!A15:J75,8,0)</f>
        <v>Asociar las metas y actividades formuladas en el Plan de Mejoramiento Institucional (PMI) con los derechos que se están garantizando a través de la gestión institucional.</v>
      </c>
      <c r="E22" s="72">
        <f>VLOOKUP(A22,AUTODIAGNÓSTICO!$A$9:$J$69,9,0)</f>
        <v>50</v>
      </c>
      <c r="F22" s="111" t="s">
        <v>369</v>
      </c>
      <c r="G22" s="111" t="s">
        <v>307</v>
      </c>
      <c r="H22" s="111" t="s">
        <v>308</v>
      </c>
      <c r="I22" s="111" t="s">
        <v>244</v>
      </c>
      <c r="J22" s="111" t="s">
        <v>306</v>
      </c>
      <c r="K22" s="112">
        <v>44949</v>
      </c>
      <c r="L22" s="112">
        <v>44985</v>
      </c>
    </row>
    <row r="23" spans="1:12" ht="150" x14ac:dyDescent="0.25">
      <c r="A23" s="43">
        <v>8</v>
      </c>
      <c r="B23" s="44" t="str">
        <f>VLOOKUP(A23,AUTODIAGNÓSTICO!$A$9:$J$69,3,0)</f>
        <v>PLANEAR</v>
      </c>
      <c r="C23" s="44" t="str">
        <f>VLOOKUP(A23,AUTODIAGNÓSTICO!A16:J76,6,0)</f>
        <v>Construir la estrategia de rendición de cuentas
 Paso 1. 
Identificación de los espacios de diálogo en los que la entidad rendirá cuentas</v>
      </c>
      <c r="D23" s="44" t="str">
        <f>VLOOKUP(A23,AUTODIAGNÓSTICO!A16:J76,8,0)</f>
        <v>Identificar los espacios y mecanismos de las actividades permanentes institucionales que pueden utilizarse como ejercicios de diálogo para la rendición de cuentas tales como: mesas de trabajo, foros, reuniones, etc.</v>
      </c>
      <c r="E23" s="72">
        <f>VLOOKUP(A23,AUTODIAGNÓSTICO!$A$9:$J$69,9,0)</f>
        <v>45</v>
      </c>
      <c r="F23" s="111" t="s">
        <v>309</v>
      </c>
      <c r="G23" s="111" t="s">
        <v>310</v>
      </c>
      <c r="H23" s="111" t="s">
        <v>311</v>
      </c>
      <c r="I23" s="111" t="s">
        <v>244</v>
      </c>
      <c r="J23" s="111" t="s">
        <v>306</v>
      </c>
      <c r="K23" s="112">
        <v>44949</v>
      </c>
      <c r="L23" s="112">
        <v>44985</v>
      </c>
    </row>
    <row r="24" spans="1:12" ht="225" x14ac:dyDescent="0.25">
      <c r="A24" s="43">
        <v>9</v>
      </c>
      <c r="B24" s="44" t="str">
        <f>VLOOKUP(A24,AUTODIAGNÓSTICO!$A$9:$J$69,3,0)</f>
        <v>PLANEAR</v>
      </c>
      <c r="C24" s="44" t="str">
        <f>VLOOKUP(A24,AUTODIAGNÓSTICO!A17:J77,6,0)</f>
        <v>Construir la estrategia de rendición de cuentas
 Paso 1. 
Identificación de los espacios de diálogo en los que la entidad rendirá cuentas</v>
      </c>
      <c r="D24" s="44" t="str">
        <f>VLOOKUP(A24,AUTODIAGNÓSTICO!A17:J77,8,0)</f>
        <v>Definir, de acuerdo  al diagnóstico y la priorización de programas, proyectos y servicios, los espacios de diálogo de rendición de del establecimiento educativo durante la vigencia.</v>
      </c>
      <c r="E24" s="72">
        <f>VLOOKUP(A24,AUTODIAGNÓSTICO!$A$9:$J$69,9,0)</f>
        <v>45</v>
      </c>
      <c r="F24" s="115" t="s">
        <v>312</v>
      </c>
      <c r="G24" s="111" t="s">
        <v>313</v>
      </c>
      <c r="H24" s="111" t="s">
        <v>314</v>
      </c>
      <c r="I24" s="111" t="s">
        <v>244</v>
      </c>
      <c r="J24" s="111" t="s">
        <v>315</v>
      </c>
      <c r="K24" s="112">
        <v>44949</v>
      </c>
      <c r="L24" s="112">
        <v>44985</v>
      </c>
    </row>
    <row r="25" spans="1:12" ht="195" x14ac:dyDescent="0.25">
      <c r="A25" s="43">
        <v>10</v>
      </c>
      <c r="B25" s="44" t="str">
        <f>VLOOKUP(A25,AUTODIAGNÓSTICO!$A$9:$J$69,3,0)</f>
        <v>PLANEAR</v>
      </c>
      <c r="C25" s="44" t="str">
        <f>VLOOKUP(A25,AUTODIAGNÓSTICO!A18:J78,6,0)</f>
        <v>Construir la estrategia de rendición de cuentas
 Paso 1. 
Identificación de los espacios de diálogo en los que la entidad rendirá cuentas</v>
      </c>
      <c r="D25" s="44"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2">
        <f>VLOOKUP(A25,AUTODIAGNÓSTICO!$A$9:$J$69,9,0)</f>
        <v>50</v>
      </c>
      <c r="F25" s="111" t="s">
        <v>316</v>
      </c>
      <c r="G25" s="111" t="s">
        <v>317</v>
      </c>
      <c r="H25" s="111" t="s">
        <v>318</v>
      </c>
      <c r="I25" s="111" t="s">
        <v>244</v>
      </c>
      <c r="J25" s="111" t="s">
        <v>315</v>
      </c>
      <c r="K25" s="112">
        <v>44949</v>
      </c>
      <c r="L25" s="112">
        <v>44985</v>
      </c>
    </row>
    <row r="26" spans="1:12" ht="150" x14ac:dyDescent="0.25">
      <c r="A26" s="43">
        <v>11</v>
      </c>
      <c r="B26" s="44" t="str">
        <f>VLOOKUP(A26,AUTODIAGNÓSTICO!$A$9:$J$69,3,0)</f>
        <v>PLANEAR</v>
      </c>
      <c r="C26" s="44" t="str">
        <f>VLOOKUP(A26,AUTODIAGNÓSTICO!A19:J79,6,0)</f>
        <v>Construir la estrategia de rendición de cuentas
 Paso 1. 
Identificación de los espacios de diálogo en los que la entidad rendirá cuentas</v>
      </c>
      <c r="D26" s="44" t="str">
        <f>VLOOKUP(A26,AUTODIAGNÓSTICO!A19:J79,8,0)</f>
        <v xml:space="preserve">Clasificar los interlocutores que convocará a los espacios de diálogo para la rendición de cuentas, e identificar si están incluidos en al menos una de las actividades e instancias ya identificadas. </v>
      </c>
      <c r="E26" s="72">
        <f>VLOOKUP(A26,AUTODIAGNÓSTICO!$A$9:$J$69,9,0)</f>
        <v>45</v>
      </c>
      <c r="F26" s="111" t="s">
        <v>370</v>
      </c>
      <c r="G26" s="111" t="s">
        <v>319</v>
      </c>
      <c r="H26" s="111" t="s">
        <v>320</v>
      </c>
      <c r="I26" s="111" t="s">
        <v>244</v>
      </c>
      <c r="J26" s="111" t="s">
        <v>315</v>
      </c>
      <c r="K26" s="112">
        <v>44949</v>
      </c>
      <c r="L26" s="112">
        <v>44985</v>
      </c>
    </row>
    <row r="27" spans="1:12" ht="150" x14ac:dyDescent="0.25">
      <c r="A27" s="43">
        <v>12</v>
      </c>
      <c r="B27" s="44" t="str">
        <f>VLOOKUP(A27,AUTODIAGNÓSTICO!$A$9:$J$69,3,0)</f>
        <v>PLANEAR</v>
      </c>
      <c r="C27" s="44" t="str">
        <f>VLOOKUP(A27,AUTODIAGNÓSTICO!A20:J80,6,0)</f>
        <v>Construir la estrategia de rendición de cuentas
 Paso 1. 
Identificación de los espacios de diálogo en los que la entidad rendirá cuentas</v>
      </c>
      <c r="D27" s="44" t="str">
        <f>VLOOKUP(A27,AUTODIAGNÓSTICO!A20:J80,8,0)</f>
        <v>Formular los objetivos, metas e indicadores de la estrategia de rendición de cuentas.</v>
      </c>
      <c r="E27" s="72">
        <f>VLOOKUP(A27,AUTODIAGNÓSTICO!$A$9:$J$69,9,0)</f>
        <v>45</v>
      </c>
      <c r="F27" s="111" t="s">
        <v>354</v>
      </c>
      <c r="G27" s="111" t="s">
        <v>355</v>
      </c>
      <c r="H27" s="111" t="s">
        <v>356</v>
      </c>
      <c r="I27" s="111" t="s">
        <v>244</v>
      </c>
      <c r="J27" s="111" t="s">
        <v>245</v>
      </c>
      <c r="K27" s="112">
        <v>44949</v>
      </c>
      <c r="L27" s="112">
        <v>44985</v>
      </c>
    </row>
    <row r="28" spans="1:12" ht="165" x14ac:dyDescent="0.25">
      <c r="A28" s="43">
        <v>13</v>
      </c>
      <c r="B28" s="44" t="str">
        <f>VLOOKUP(A28,AUTODIAGNÓSTICO!$A$9:$J$69,3,0)</f>
        <v>PLANEAR</v>
      </c>
      <c r="C28" s="44" t="str">
        <f>VLOOKUP(A28,AUTODIAGNÓSTICO!A21:J81,6,0)</f>
        <v>Construir la estrategia de rendición de cuentas 
 Paso 2. 
Definir la estrategia para implementar el ejercicio de rendición de cuentas</v>
      </c>
      <c r="D28" s="44" t="str">
        <f>VLOOKUP(A28,AUTODIAGNÓSTICO!A21:J81,8,0)</f>
        <v xml:space="preserve">Establecer el  cronograma de ejecución de las actividades de diálogo de los ejercicios de rendición de cuentas, diferenciando si son espacios de diálogo  sobre la gestión general del establecimiento educativo o sobre los temas priorizados . </v>
      </c>
      <c r="E28" s="72">
        <f>VLOOKUP(A28,AUTODIAGNÓSTICO!$A$9:$J$69,9,0)</f>
        <v>60</v>
      </c>
      <c r="F28" s="111" t="s">
        <v>357</v>
      </c>
      <c r="G28" s="111" t="s">
        <v>358</v>
      </c>
      <c r="H28" s="111" t="s">
        <v>359</v>
      </c>
      <c r="I28" s="111" t="s">
        <v>244</v>
      </c>
      <c r="J28" s="111" t="s">
        <v>245</v>
      </c>
      <c r="K28" s="112">
        <v>44949</v>
      </c>
      <c r="L28" s="112">
        <v>44985</v>
      </c>
    </row>
    <row r="29" spans="1:12" ht="180" x14ac:dyDescent="0.25">
      <c r="A29" s="43">
        <v>14</v>
      </c>
      <c r="B29" s="44" t="str">
        <f>VLOOKUP(A29,AUTODIAGNÓSTICO!$A$9:$J$69,3,0)</f>
        <v>PLANEAR</v>
      </c>
      <c r="C29" s="44" t="str">
        <f>VLOOKUP(A29,AUTODIAGNÓSTICO!A22:J82,6,0)</f>
        <v>Construir la estrategia de rendición de cuentas 
 Paso 2. 
Definir la estrategia para implementar el ejercicio de rendición de cuentas</v>
      </c>
      <c r="D29" s="44" t="str">
        <f>VLOOKUP(A29,AUTODIAGNÓSTICO!A22:J82,8,0)</f>
        <v>Establecer los canales y mecanismos virtuales que complementarán las acciones de diálogo definidas para temas específicos y para los temas generales.</v>
      </c>
      <c r="E29" s="72">
        <f>VLOOKUP(A29,AUTODIAGNÓSTICO!$A$9:$J$69,9,0)</f>
        <v>45</v>
      </c>
      <c r="F29" s="111" t="s">
        <v>360</v>
      </c>
      <c r="G29" s="111" t="s">
        <v>361</v>
      </c>
      <c r="H29" s="111" t="s">
        <v>362</v>
      </c>
      <c r="I29" s="111" t="s">
        <v>244</v>
      </c>
      <c r="J29" s="111" t="s">
        <v>245</v>
      </c>
      <c r="K29" s="112">
        <v>44949</v>
      </c>
      <c r="L29" s="112">
        <v>44985</v>
      </c>
    </row>
    <row r="30" spans="1:12" ht="165" x14ac:dyDescent="0.25">
      <c r="A30" s="43">
        <v>15</v>
      </c>
      <c r="B30" s="44" t="str">
        <f>VLOOKUP(A30,AUTODIAGNÓSTICO!$A$9:$J$69,3,0)</f>
        <v>PLANEAR</v>
      </c>
      <c r="C30" s="44" t="str">
        <f>VLOOKUP(A30,AUTODIAGNÓSTICO!A23:J83,6,0)</f>
        <v>Construir la estrategia de rendición de cuentas 
 Paso 2. 
Definir la estrategia para implementar el ejercicio de rendición de cuentas</v>
      </c>
      <c r="D30" s="44" t="str">
        <f>VLOOKUP(A30,AUTODIAGNÓSTICO!A23:J83,8,0)</f>
        <v>Definir los roles y responsabilidades de las diferentes áreas del establecimiento educativo, en materia de rendición de cuentas</v>
      </c>
      <c r="E30" s="72">
        <f>VLOOKUP(A30,AUTODIAGNÓSTICO!$A$9:$J$69,9,0)</f>
        <v>50</v>
      </c>
      <c r="F30" s="111" t="s">
        <v>290</v>
      </c>
      <c r="G30" s="111" t="s">
        <v>291</v>
      </c>
      <c r="H30" s="111" t="s">
        <v>292</v>
      </c>
      <c r="I30" s="111" t="s">
        <v>293</v>
      </c>
      <c r="J30" s="111" t="s">
        <v>294</v>
      </c>
      <c r="K30" s="112">
        <v>44944</v>
      </c>
      <c r="L30" s="112">
        <v>44985</v>
      </c>
    </row>
    <row r="31" spans="1:12" ht="165" x14ac:dyDescent="0.25">
      <c r="A31" s="43">
        <v>16</v>
      </c>
      <c r="B31" s="44" t="str">
        <f>VLOOKUP(A31,AUTODIAGNÓSTICO!$A$9:$J$69,3,0)</f>
        <v>PLANEAR</v>
      </c>
      <c r="C31" s="44" t="str">
        <f>VLOOKUP(A31,AUTODIAGNÓSTICO!A24:J84,6,0)</f>
        <v>Construir la estrategia de rendición de cuentas 
 Paso 2. 
Definir la estrategia para implementar el ejercicio de rendición de cuentas</v>
      </c>
      <c r="D31" s="44" t="str">
        <f>VLOOKUP(A31,AUTODIAGNÓSTICO!A24:J84,8,0)</f>
        <v>Definir el componente de comunicaciones para la estrategia de rendición de cuentas.</v>
      </c>
      <c r="E31" s="72">
        <f>VLOOKUP(A31,AUTODIAGNÓSTICO!$A$9:$J$69,9,0)</f>
        <v>45</v>
      </c>
      <c r="F31" s="111" t="s">
        <v>295</v>
      </c>
      <c r="G31" s="111" t="s">
        <v>296</v>
      </c>
      <c r="H31" s="111" t="s">
        <v>297</v>
      </c>
      <c r="I31" s="111" t="s">
        <v>293</v>
      </c>
      <c r="J31" s="111" t="s">
        <v>294</v>
      </c>
      <c r="K31" s="112">
        <v>44944</v>
      </c>
      <c r="L31" s="112">
        <v>44985</v>
      </c>
    </row>
    <row r="32" spans="1:12" ht="165" x14ac:dyDescent="0.25">
      <c r="A32" s="43">
        <v>17</v>
      </c>
      <c r="B32" s="44" t="str">
        <f>VLOOKUP(A32,AUTODIAGNÓSTICO!$A$9:$J$69,3,0)</f>
        <v>PLANEAR</v>
      </c>
      <c r="C32" s="44" t="str">
        <f>VLOOKUP(A32,AUTODIAGNÓSTICO!A25:J85,6,0)</f>
        <v>Construir la estrategia de rendición de cuentas 
 Paso 2. 
Definir la estrategia para implementar el ejercicio de rendición de cuentas</v>
      </c>
      <c r="D32" s="44" t="str">
        <f>VLOOKUP(A32,AUTODIAGNÓSTICO!A25:J85,8,0)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2" s="72">
        <f>VLOOKUP(A32,AUTODIAGNÓSTICO!$A$9:$J$69,9,0)</f>
        <v>50</v>
      </c>
      <c r="F32" s="111" t="s">
        <v>298</v>
      </c>
      <c r="G32" s="111" t="s">
        <v>299</v>
      </c>
      <c r="H32" s="111" t="s">
        <v>300</v>
      </c>
      <c r="I32" s="111" t="s">
        <v>301</v>
      </c>
      <c r="J32" s="111" t="s">
        <v>294</v>
      </c>
      <c r="K32" s="112">
        <v>44944</v>
      </c>
      <c r="L32" s="112">
        <v>44985</v>
      </c>
    </row>
    <row r="33" spans="1:12" ht="105" x14ac:dyDescent="0.25">
      <c r="A33" s="43">
        <v>18</v>
      </c>
      <c r="B33" s="44" t="str">
        <f>VLOOKUP(A33,AUTODIAGNÓSTICO!$A$9:$J$69,3,0)</f>
        <v>EJECUTAR</v>
      </c>
      <c r="C33" s="44" t="str">
        <f>VLOOKUP(A33,AUTODIAGNÓSTICO!A26:J86,6,0)</f>
        <v xml:space="preserve">Generación y análisis de la información para el diálogo en la rendición de cuentas en lenguaje claro </v>
      </c>
      <c r="D33" s="44" t="str">
        <f>VLOOKUP(A33,AUTODIAGNÓSTICO!A26:J86,8,0)</f>
        <v>Preparar la información de carácter presupuestal, verificando la calidad de la misma.</v>
      </c>
      <c r="E33" s="72">
        <f>VLOOKUP(A33,AUTODIAGNÓSTICO!$A$9:$J$69,9,0)</f>
        <v>45</v>
      </c>
      <c r="F33" s="111" t="s">
        <v>302</v>
      </c>
      <c r="G33" s="111" t="s">
        <v>303</v>
      </c>
      <c r="H33" s="111" t="s">
        <v>304</v>
      </c>
      <c r="I33" s="111" t="s">
        <v>301</v>
      </c>
      <c r="J33" s="111" t="s">
        <v>294</v>
      </c>
      <c r="K33" s="112">
        <v>44944</v>
      </c>
      <c r="L33" s="112">
        <v>44985</v>
      </c>
    </row>
    <row r="34" spans="1:12" ht="120" x14ac:dyDescent="0.25">
      <c r="A34" s="43">
        <v>19</v>
      </c>
      <c r="B34" s="44" t="str">
        <f>VLOOKUP(A34,AUTODIAGNÓSTICO!$A$9:$J$69,3,0)</f>
        <v>EJECUTAR</v>
      </c>
      <c r="C34" s="44" t="str">
        <f>VLOOKUP(A34,AUTODIAGNÓSTICO!A27:J87,6,0)</f>
        <v xml:space="preserve">Generación y análisis de la información para el diálogo en la rendición de cuentas en lenguaje claro </v>
      </c>
      <c r="D34" s="44" t="str">
        <f>VLOOKUP(A34,AUTODIAGNÓSTICO!A27:J87,8,0)</f>
        <v>Preparar la información con base en los temas de interés priorizados por la comunidad educativa en la consulta realizada.</v>
      </c>
      <c r="E34" s="72">
        <f>VLOOKUP(A34,AUTODIAGNÓSTICO!$A$9:$J$69,9,0)</f>
        <v>45</v>
      </c>
      <c r="F34" s="111" t="s">
        <v>371</v>
      </c>
      <c r="G34" s="111" t="s">
        <v>372</v>
      </c>
      <c r="H34" s="111" t="s">
        <v>373</v>
      </c>
      <c r="I34" s="111" t="s">
        <v>244</v>
      </c>
      <c r="J34" s="111" t="s">
        <v>245</v>
      </c>
      <c r="K34" s="112">
        <v>44944</v>
      </c>
      <c r="L34" s="112">
        <v>44985</v>
      </c>
    </row>
    <row r="35" spans="1:12" ht="105" x14ac:dyDescent="0.25">
      <c r="A35" s="43">
        <v>20</v>
      </c>
      <c r="B35" s="44" t="str">
        <f>VLOOKUP(A35,AUTODIAGNÓSTICO!$A$9:$J$69,3,0)</f>
        <v>EJECUTAR</v>
      </c>
      <c r="C35" s="44" t="str">
        <f>VLOOKUP(A35,AUTODIAGNÓSTICO!A28:J88,6,0)</f>
        <v xml:space="preserve">Generación y análisis de la información para el diálogo en la rendición de cuentas en lenguaje claro </v>
      </c>
      <c r="D35" s="44" t="str">
        <f>VLOOKUP(A35,AUTODIAGNÓSTICO!A28:J88,8,0)</f>
        <v>Preparar la información sobre el cumplimiento de metas plan de mejoramiento institucional (PMI), con sus respectivos indicadores, verificando la calidad de la misma .</v>
      </c>
      <c r="E35" s="72">
        <f>VLOOKUP(A35,AUTODIAGNÓSTICO!$A$9:$J$69,9,0)</f>
        <v>45</v>
      </c>
      <c r="F35" s="111" t="s">
        <v>374</v>
      </c>
      <c r="G35" s="111" t="s">
        <v>375</v>
      </c>
      <c r="H35" s="111" t="s">
        <v>376</v>
      </c>
      <c r="I35" s="111" t="s">
        <v>244</v>
      </c>
      <c r="J35" s="111" t="s">
        <v>245</v>
      </c>
      <c r="K35" s="112">
        <v>44944</v>
      </c>
      <c r="L35" s="112">
        <v>44985</v>
      </c>
    </row>
    <row r="36" spans="1:12" ht="150" x14ac:dyDescent="0.25">
      <c r="A36" s="43">
        <v>21</v>
      </c>
      <c r="B36" s="44" t="str">
        <f>VLOOKUP(A36,AUTODIAGNÓSTICO!$A$9:$J$69,3,0)</f>
        <v>EJECUTAR</v>
      </c>
      <c r="C36" s="44" t="str">
        <f>VLOOKUP(A36,AUTODIAGNÓSTICO!A29:J89,6,0)</f>
        <v xml:space="preserve">Generación y análisis de la información para el diálogo en la rendición de cuentas en lenguaje claro </v>
      </c>
      <c r="D36" s="44" t="str">
        <f>VLOOKUP(A36,AUTODIAGNÓSTICO!A29:J89,8,0)</f>
        <v>Preparar la información sobre las áreas de gestión  (Informes, Metas e Indicadores, verificando la calidad de la misma.</v>
      </c>
      <c r="E36" s="72">
        <f>VLOOKUP(A36,AUTODIAGNÓSTICO!$A$9:$J$69,9,0)</f>
        <v>45</v>
      </c>
      <c r="F36" s="111" t="s">
        <v>377</v>
      </c>
      <c r="G36" s="111" t="s">
        <v>378</v>
      </c>
      <c r="H36" s="111" t="s">
        <v>379</v>
      </c>
      <c r="I36" s="111" t="s">
        <v>244</v>
      </c>
      <c r="J36" s="111" t="s">
        <v>245</v>
      </c>
      <c r="K36" s="112">
        <v>44944</v>
      </c>
      <c r="L36" s="112">
        <v>44985</v>
      </c>
    </row>
    <row r="37" spans="1:12" ht="120" x14ac:dyDescent="0.25">
      <c r="A37" s="43">
        <v>22</v>
      </c>
      <c r="B37" s="44" t="str">
        <f>VLOOKUP(A37,AUTODIAGNÓSTICO!$A$9:$J$69,3,0)</f>
        <v>EJECUTAR</v>
      </c>
      <c r="C37" s="44" t="str">
        <f>VLOOKUP(A37,AUTODIAGNÓSTICO!A30:J90,6,0)</f>
        <v xml:space="preserve">Generación y análisis de la información para el diálogo en la rendición de cuentas en lenguaje claro </v>
      </c>
      <c r="D37" s="44" t="str">
        <f>VLOOKUP(A37,AUTODIAGNÓSTICO!A30:J90,8,0)</f>
        <v>Preparar la información sobre contratación (Procesos Contractuales y Gestión contractual) verificando la calidad de la misma y a los beneficiados.</v>
      </c>
      <c r="E37" s="72">
        <f>VLOOKUP(A37,AUTODIAGNÓSTICO!$A$9:$J$69,9,0)</f>
        <v>50</v>
      </c>
      <c r="F37" s="111" t="s">
        <v>380</v>
      </c>
      <c r="G37" s="111" t="s">
        <v>381</v>
      </c>
      <c r="H37" s="111" t="s">
        <v>382</v>
      </c>
      <c r="I37" s="111" t="s">
        <v>244</v>
      </c>
      <c r="J37" s="111" t="s">
        <v>245</v>
      </c>
      <c r="K37" s="112">
        <v>44944</v>
      </c>
      <c r="L37" s="112">
        <v>44985</v>
      </c>
    </row>
    <row r="38" spans="1:12" ht="135" x14ac:dyDescent="0.25">
      <c r="A38" s="43">
        <v>23</v>
      </c>
      <c r="B38" s="44" t="str">
        <f>VLOOKUP(A38,AUTODIAGNÓSTICO!$A$9:$J$69,3,0)</f>
        <v>EJECUTAR</v>
      </c>
      <c r="C38" s="44" t="str">
        <f>VLOOKUP(A38,AUTODIAGNÓSTICO!A31:J91,6,0)</f>
        <v xml:space="preserve">Generación y análisis de la información para el diálogo en la rendición de cuentas en lenguaje claro </v>
      </c>
      <c r="D38" s="44" t="str">
        <f>VLOOKUP(A38,AUTODIAGNÓSTICO!A31:J91,8,0)</f>
        <v>Preparar la información sobre acciones de mejoramiento de la entidad (Planes de mejora) asociados a la gestión realizada, verificando la calidad de la misma.</v>
      </c>
      <c r="E38" s="72">
        <f>VLOOKUP(A38,AUTODIAGNÓSTICO!$A$9:$J$69,9,0)</f>
        <v>60</v>
      </c>
      <c r="F38" s="111" t="s">
        <v>383</v>
      </c>
      <c r="G38" s="111" t="s">
        <v>384</v>
      </c>
      <c r="H38" s="111" t="s">
        <v>385</v>
      </c>
      <c r="I38" s="111" t="s">
        <v>244</v>
      </c>
      <c r="J38" s="111" t="s">
        <v>245</v>
      </c>
      <c r="K38" s="112">
        <v>44944</v>
      </c>
      <c r="L38" s="112">
        <v>44985</v>
      </c>
    </row>
    <row r="39" spans="1:12" ht="120" x14ac:dyDescent="0.25">
      <c r="A39" s="43">
        <v>24</v>
      </c>
      <c r="B39" s="44" t="str">
        <f>VLOOKUP(A39,AUTODIAGNÓSTICO!$A$9:$J$69,3,0)</f>
        <v>EJECUTAR</v>
      </c>
      <c r="C39" s="44" t="str">
        <f>VLOOKUP(A39,AUTODIAGNÓSTICO!A32:J92,6,0)</f>
        <v xml:space="preserve">Publicación de la información 
 a través de los diferentes canales de comunicación </v>
      </c>
      <c r="D39" s="44" t="str">
        <f>VLOOKUP(A39,AUTODIAGNÓSTICO!A32:J92,8,0)</f>
        <v xml:space="preserve">Actualizar los canales de comunicación diferentes a la página web, con la información preparada por la entidad, atendiendo a lo estipulado en el cronograma elaborado anteriormente. </v>
      </c>
      <c r="E39" s="72">
        <f>VLOOKUP(A39,AUTODIAGNÓSTICO!$A$9:$J$69,9,0)</f>
        <v>45</v>
      </c>
      <c r="F39" s="111" t="s">
        <v>386</v>
      </c>
      <c r="G39" s="111" t="s">
        <v>387</v>
      </c>
      <c r="H39" s="111" t="s">
        <v>388</v>
      </c>
      <c r="I39" s="111" t="s">
        <v>244</v>
      </c>
      <c r="J39" s="111" t="s">
        <v>245</v>
      </c>
      <c r="K39" s="112">
        <v>44944</v>
      </c>
      <c r="L39" s="112">
        <v>44985</v>
      </c>
    </row>
    <row r="40" spans="1:12" ht="120" x14ac:dyDescent="0.25">
      <c r="A40" s="43">
        <v>25</v>
      </c>
      <c r="B40" s="44" t="str">
        <f>VLOOKUP(A40,AUTODIAGNÓSTICO!$A$9:$J$69,3,0)</f>
        <v>EJECUTAR</v>
      </c>
      <c r="C40" s="44" t="str">
        <f>VLOOKUP(A40,AUTODIAGNÓSTICO!A33:J93,6,0)</f>
        <v xml:space="preserve">Publicación de la información 
 a través de los diferentes canales de comunicación </v>
      </c>
      <c r="D40" s="44" t="str">
        <f>VLOOKUP(A40,AUTODIAGNÓSTICO!A33:J93,8,0)</f>
        <v>Realizar difusión masiva de los informes de rendición de cuentas, en espacios tales como: medios impresos; emisoras locales etc.</v>
      </c>
      <c r="E40" s="72">
        <f>VLOOKUP(A40,AUTODIAGNÓSTICO!$A$9:$J$69,9,0)</f>
        <v>45</v>
      </c>
      <c r="F40" s="111" t="s">
        <v>389</v>
      </c>
      <c r="G40" s="111" t="s">
        <v>390</v>
      </c>
      <c r="H40" s="111" t="s">
        <v>391</v>
      </c>
      <c r="I40" s="111" t="s">
        <v>392</v>
      </c>
      <c r="J40" s="111" t="s">
        <v>245</v>
      </c>
      <c r="K40" s="112">
        <v>44944</v>
      </c>
      <c r="L40" s="112">
        <v>44956</v>
      </c>
    </row>
    <row r="41" spans="1:12" ht="120" x14ac:dyDescent="0.25">
      <c r="A41" s="43">
        <v>26</v>
      </c>
      <c r="B41" s="44" t="str">
        <f>VLOOKUP(A41,AUTODIAGNÓSTICO!$A$9:$J$69,3,0)</f>
        <v>EJECUTAR</v>
      </c>
      <c r="C41" s="44" t="str">
        <f>VLOOKUP(A41,AUTODIAGNÓSTICO!A34:J94,6,0)</f>
        <v>Preparar los espacios de diálogo</v>
      </c>
      <c r="D41" s="44" t="str">
        <f>VLOOKUP(A41,AUTODIAGNÓSTICO!A34:J94,8,0)</f>
        <v xml:space="preserve">Identificar si en los ejercicios de rendición de cuentas de la vigencia anterior, involucró a todos los grupos de valor . </v>
      </c>
      <c r="E41" s="72">
        <f>VLOOKUP(A41,AUTODIAGNÓSTICO!$A$9:$J$69,9,0)</f>
        <v>45</v>
      </c>
      <c r="F41" s="111" t="s">
        <v>393</v>
      </c>
      <c r="G41" s="111" t="s">
        <v>422</v>
      </c>
      <c r="H41" s="111" t="s">
        <v>394</v>
      </c>
      <c r="I41" s="111" t="s">
        <v>395</v>
      </c>
      <c r="J41" s="111" t="s">
        <v>245</v>
      </c>
      <c r="K41" s="112">
        <v>44944</v>
      </c>
      <c r="L41" s="112">
        <v>44985</v>
      </c>
    </row>
    <row r="42" spans="1:12" ht="90" x14ac:dyDescent="0.25">
      <c r="A42" s="43">
        <v>27</v>
      </c>
      <c r="B42" s="44" t="str">
        <f>VLOOKUP(A42,AUTODIAGNÓSTICO!$A$9:$J$69,3,0)</f>
        <v>EJECUTAR</v>
      </c>
      <c r="C42" s="44" t="str">
        <f>VLOOKUP(A42,AUTODIAGNÓSTICO!A35:J95,6,0)</f>
        <v>Preparar los espacios de diálogo</v>
      </c>
      <c r="D42" s="44" t="str">
        <f>VLOOKUP(A42,AUTODIAGNÓSTICO!A35:J95,8,0)</f>
        <v>Definir y organizar los espacios de diálogo de acuerdo a los grupos de interés y temas priorizados.</v>
      </c>
      <c r="E42" s="72">
        <f>VLOOKUP(A42,AUTODIAGNÓSTICO!$A$9:$J$69,9,0)</f>
        <v>60</v>
      </c>
      <c r="F42" s="111" t="s">
        <v>396</v>
      </c>
      <c r="G42" s="111" t="s">
        <v>397</v>
      </c>
      <c r="H42" s="111" t="s">
        <v>398</v>
      </c>
      <c r="I42" s="111" t="s">
        <v>399</v>
      </c>
      <c r="J42" s="111" t="s">
        <v>245</v>
      </c>
      <c r="K42" s="112">
        <v>44944</v>
      </c>
      <c r="L42" s="112">
        <v>44985</v>
      </c>
    </row>
    <row r="43" spans="1:12" ht="135" x14ac:dyDescent="0.25">
      <c r="A43" s="43">
        <v>28</v>
      </c>
      <c r="B43" s="44" t="str">
        <f>VLOOKUP(A43,AUTODIAGNÓSTICO!$A$9:$J$69,3,0)</f>
        <v>EJECUTAR</v>
      </c>
      <c r="C43" s="44" t="str">
        <f>VLOOKUP(A43,AUTODIAGNÓSTICO!A36:J96,6,0)</f>
        <v>Preparar los espacios de diálogo</v>
      </c>
      <c r="D43" s="44" t="str">
        <f>VLOOKUP(A43,AUTODIAGNÓSTICO!A36:J96,8,0)</f>
        <v xml:space="preserve">Definir la metodología que empleará el establecimiento educativo en los espacios de diálogo definidos previamente, para ejecutar la estrategia de rendición de cuentas </v>
      </c>
      <c r="E43" s="72">
        <f>VLOOKUP(A43,AUTODIAGNÓSTICO!$A$9:$J$69,9,0)</f>
        <v>45</v>
      </c>
      <c r="F43" s="111" t="s">
        <v>400</v>
      </c>
      <c r="G43" s="111" t="s">
        <v>401</v>
      </c>
      <c r="H43" s="111" t="s">
        <v>402</v>
      </c>
      <c r="I43" s="111" t="s">
        <v>399</v>
      </c>
      <c r="J43" s="111" t="s">
        <v>245</v>
      </c>
      <c r="K43" s="112">
        <v>44944</v>
      </c>
      <c r="L43" s="112">
        <v>44985</v>
      </c>
    </row>
    <row r="44" spans="1:12" ht="135" x14ac:dyDescent="0.25">
      <c r="A44" s="43">
        <v>29</v>
      </c>
      <c r="B44" s="44" t="str">
        <f>VLOOKUP(A44,AUTODIAGNÓSTICO!$A$9:$J$69,3,0)</f>
        <v>EJECUTAR</v>
      </c>
      <c r="C44" s="44" t="str">
        <f>VLOOKUP(A44,AUTODIAGNÓSTICO!A37:J97,6,0)</f>
        <v>Convocar a los ciudadanos y grupos de interés para participar en los espacios de diálogo para la rendición de cuentas</v>
      </c>
      <c r="D44" s="44" t="str">
        <f>VLOOKUP(A44,AUTODIAGNÓSTICO!A37:J97,8,0)</f>
        <v xml:space="preserve">Convocar a través de medios tradicionales (Carteleras institucionales, radio, televisión, prensa, perifoneo, entre otros) a la comunidad educativa, ciudadanos y grupos de interés, de acuerdo a los espacios de rendición de cuentas definidos. </v>
      </c>
      <c r="E44" s="72">
        <f>VLOOKUP(A44,AUTODIAGNÓSTICO!$A$9:$J$69,9,0)</f>
        <v>45</v>
      </c>
      <c r="F44" s="111" t="s">
        <v>403</v>
      </c>
      <c r="G44" s="111" t="s">
        <v>404</v>
      </c>
      <c r="H44" s="111" t="s">
        <v>388</v>
      </c>
      <c r="I44" s="111" t="s">
        <v>405</v>
      </c>
      <c r="J44" s="111" t="s">
        <v>245</v>
      </c>
      <c r="K44" s="112">
        <v>44944</v>
      </c>
      <c r="L44" s="112">
        <v>44985</v>
      </c>
    </row>
    <row r="45" spans="1:12" ht="135" x14ac:dyDescent="0.25">
      <c r="A45" s="43">
        <v>30</v>
      </c>
      <c r="B45" s="44" t="str">
        <f>VLOOKUP(A45,AUTODIAGNÓSTICO!$A$9:$J$69,3,0)</f>
        <v>EJECUTAR</v>
      </c>
      <c r="C45" s="44" t="str">
        <f>VLOOKUP(A45,AUTODIAGNÓSTICO!A38:J98,6,0)</f>
        <v>Convocar a los ciudadanos y grupos de interés para participar en los espacios de diálogo para la rendición de cuentas</v>
      </c>
      <c r="D45" s="44" t="str">
        <f>VLOOKUP(A45,AUTODIAGNÓSTICO!A38:J98,8,0)</f>
        <v>Realizar reuniones preparatorias y acciones de capacitación con líderes de área de gestión y docentes para formular  y ejecutar mecanismos de convocatoria a los espacios de diálogo.</v>
      </c>
      <c r="E45" s="72">
        <f>VLOOKUP(A45,AUTODIAGNÓSTICO!$A$9:$J$69,9,0)</f>
        <v>60</v>
      </c>
      <c r="F45" s="111" t="s">
        <v>406</v>
      </c>
      <c r="G45" s="111" t="s">
        <v>407</v>
      </c>
      <c r="H45" s="111" t="s">
        <v>423</v>
      </c>
      <c r="I45" s="111" t="s">
        <v>408</v>
      </c>
      <c r="J45" s="111" t="s">
        <v>245</v>
      </c>
      <c r="K45" s="112">
        <v>44944</v>
      </c>
      <c r="L45" s="112">
        <v>44985</v>
      </c>
    </row>
    <row r="46" spans="1:12" ht="150" x14ac:dyDescent="0.25">
      <c r="A46" s="43">
        <v>31</v>
      </c>
      <c r="B46" s="44" t="str">
        <f>VLOOKUP(A46,AUTODIAGNÓSTICO!$A$9:$J$69,3,0)</f>
        <v>EJECUTAR</v>
      </c>
      <c r="C46" s="44" t="str">
        <f>VLOOKUP(A46,AUTODIAGNÓSTICO!A39:J99,6,0)</f>
        <v>Convocar a los ciudadanos y grupos de interés para participar en los espacios de diálogo para la rendición de cuentas</v>
      </c>
      <c r="D46" s="44" t="str">
        <f>VLOOKUP(A46,AUTODIAGNÓSTICO!A39:J99,8,0)</f>
        <v xml:space="preserve">Convocar a través de medios electrónicos (Facebook, Twitter, Instagram, WhatsApp, entre otros) a la comunidad educativa, ciudadanos y grupos de interés, de acuerdo a los espacios de rendición de cuentas definidos. </v>
      </c>
      <c r="E46" s="72">
        <f>VLOOKUP(A46,AUTODIAGNÓSTICO!$A$9:$J$69,9,0)</f>
        <v>45</v>
      </c>
      <c r="F46" s="111" t="s">
        <v>363</v>
      </c>
      <c r="G46" s="111" t="s">
        <v>321</v>
      </c>
      <c r="H46" s="111" t="s">
        <v>322</v>
      </c>
      <c r="I46" s="111" t="s">
        <v>244</v>
      </c>
      <c r="J46" s="111" t="s">
        <v>323</v>
      </c>
      <c r="K46" s="112">
        <v>44704</v>
      </c>
      <c r="L46" s="112">
        <v>44985</v>
      </c>
    </row>
    <row r="47" spans="1:12" ht="195" x14ac:dyDescent="0.25">
      <c r="A47" s="43">
        <v>32</v>
      </c>
      <c r="B47" s="44" t="str">
        <f>VLOOKUP(A47,AUTODIAGNÓSTICO!$A$9:$J$69,3,0)</f>
        <v>EJECUTAR</v>
      </c>
      <c r="C47" s="44" t="str">
        <f>VLOOKUP(A47,AUTODIAGNÓSTICO!A40:J100,6,0)</f>
        <v>Realizar espacios de diálogo  de rendición de cuentas</v>
      </c>
      <c r="D47" s="44" t="str">
        <f>VLOOKUP(A47,AUTODIAGNÓSTICO!A40:J100,8,0)</f>
        <v>Efectuar la publicación de la convocatoria y/o invitación a la rendición de cuentas con 30 días de anticipación.</v>
      </c>
      <c r="E47" s="72">
        <f>VLOOKUP(A47,AUTODIAGNÓSTICO!$A$9:$J$69,9,0)</f>
        <v>45</v>
      </c>
      <c r="F47" s="111" t="s">
        <v>324</v>
      </c>
      <c r="G47" s="111" t="s">
        <v>325</v>
      </c>
      <c r="H47" s="111" t="s">
        <v>326</v>
      </c>
      <c r="I47" s="111" t="s">
        <v>244</v>
      </c>
      <c r="J47" s="111" t="s">
        <v>323</v>
      </c>
      <c r="K47" s="112">
        <v>44944</v>
      </c>
      <c r="L47" s="112">
        <v>44956</v>
      </c>
    </row>
    <row r="48" spans="1:12" ht="150" x14ac:dyDescent="0.25">
      <c r="A48" s="43">
        <v>33</v>
      </c>
      <c r="B48" s="44" t="str">
        <f>VLOOKUP(A48,AUTODIAGNÓSTICO!$A$9:$J$69,3,0)</f>
        <v>EJECUTAR</v>
      </c>
      <c r="C48" s="44" t="str">
        <f>VLOOKUP(A48,AUTODIAGNÓSTICO!A41:J101,6,0)</f>
        <v>Realizar espacios de diálogo  de rendición de cuentas</v>
      </c>
      <c r="D48" s="44" t="str">
        <f>VLOOKUP(A48,AUTODIAGNÓSTICO!A41:J101,8,0)</f>
        <v>Asegurar el suministro y acceso de información de forma previa  a la comunidad educativa, los ciudadanos y grupos de valor  convocados, con relación a los temas a tratar en los ejercicios de rendición de cuentas definidos.</v>
      </c>
      <c r="E48" s="72">
        <f>VLOOKUP(A48,AUTODIAGNÓSTICO!$A$9:$J$69,9,0)</f>
        <v>45</v>
      </c>
      <c r="F48" s="111" t="s">
        <v>364</v>
      </c>
      <c r="G48" s="111" t="s">
        <v>424</v>
      </c>
      <c r="H48" s="111" t="s">
        <v>420</v>
      </c>
      <c r="I48" s="111" t="s">
        <v>244</v>
      </c>
      <c r="J48" s="111" t="s">
        <v>323</v>
      </c>
      <c r="K48" s="112">
        <v>44944</v>
      </c>
      <c r="L48" s="112">
        <v>44985</v>
      </c>
    </row>
    <row r="49" spans="1:12" ht="180" x14ac:dyDescent="0.25">
      <c r="A49" s="43">
        <v>34</v>
      </c>
      <c r="B49" s="44" t="str">
        <f>VLOOKUP(A49,AUTODIAGNÓSTICO!$A$9:$J$69,3,0)</f>
        <v>EJECUTAR</v>
      </c>
      <c r="C49" s="44" t="str">
        <f>VLOOKUP(A49,AUTODIAGNÓSTICO!A42:J102,6,0)</f>
        <v>Realizar espacios de diálogo  de rendición de cuentas</v>
      </c>
      <c r="D49" s="44" t="str">
        <f>VLOOKUP(A49,AUTODIAGNÓSTICO!A42:J102,8,0)</f>
        <v>Implementar los canales y mecanismos virtuales que complementarán las acciones de diálogo definidas para la rendición de cuentas sobre temas específicos y para los temas generales.</v>
      </c>
      <c r="E49" s="72">
        <f>VLOOKUP(A49,AUTODIAGNÓSTICO!$A$9:$J$69,9,0)</f>
        <v>45</v>
      </c>
      <c r="F49" s="111" t="s">
        <v>365</v>
      </c>
      <c r="G49" s="111" t="s">
        <v>327</v>
      </c>
      <c r="H49" s="111" t="s">
        <v>425</v>
      </c>
      <c r="I49" s="111" t="s">
        <v>244</v>
      </c>
      <c r="J49" s="111" t="s">
        <v>323</v>
      </c>
      <c r="K49" s="112">
        <v>44944</v>
      </c>
      <c r="L49" s="112">
        <v>44985</v>
      </c>
    </row>
    <row r="50" spans="1:12" ht="135" x14ac:dyDescent="0.25">
      <c r="A50" s="43">
        <v>35</v>
      </c>
      <c r="B50" s="44" t="str">
        <f>VLOOKUP(A50,AUTODIAGNÓSTICO!$A$9:$J$69,3,0)</f>
        <v>EJECUTAR</v>
      </c>
      <c r="C50" s="44" t="str">
        <f>VLOOKUP(A50,AUTODIAGNÓSTICO!A43:J103,6,0)</f>
        <v>Realizar espacios de diálogo  de rendición de cuentas</v>
      </c>
      <c r="D50" s="44" t="str">
        <f>VLOOKUP(A50,AUTODIAGNÓSTICO!A43:J103,8,0)</f>
        <v>Diseñar la metodología de diálogo para cada evento de rendición de cuentas que garantice la intervención de la comunidad educativa, los ciudadanos y grupos de interés con su evaluación y propuestas a las mejoras de la gestión.</v>
      </c>
      <c r="E50" s="72">
        <f>VLOOKUP(A50,AUTODIAGNÓSTICO!$A$9:$J$69,9,0)</f>
        <v>45</v>
      </c>
      <c r="F50" s="111" t="s">
        <v>328</v>
      </c>
      <c r="G50" s="111" t="s">
        <v>426</v>
      </c>
      <c r="H50" s="111" t="s">
        <v>329</v>
      </c>
      <c r="I50" s="111" t="s">
        <v>330</v>
      </c>
      <c r="J50" s="111" t="s">
        <v>323</v>
      </c>
      <c r="K50" s="112">
        <v>44944</v>
      </c>
      <c r="L50" s="112">
        <v>44985</v>
      </c>
    </row>
    <row r="51" spans="1:12" ht="120" x14ac:dyDescent="0.25">
      <c r="A51" s="43">
        <v>36</v>
      </c>
      <c r="B51" s="44" t="str">
        <f>VLOOKUP(A51,AUTODIAGNÓSTICO!$A$9:$J$69,3,0)</f>
        <v>EJECUTAR</v>
      </c>
      <c r="C51" s="44" t="str">
        <f>VLOOKUP(A51,AUTODIAGNÓSTICO!A44:J104,6,0)</f>
        <v>Realizar espacios de diálogo  de rendición de cuentas</v>
      </c>
      <c r="D51" s="44" t="str">
        <f>VLOOKUP(A51,AUTODIAGNÓSTICO!A44:J104,8,0)</f>
        <v>Publicar el cronograma para la inscripción de propuestas por parte de la comunidad educativa, los ciudadanos y grupos de interés, 10 días antes del evento.</v>
      </c>
      <c r="E51" s="72">
        <f>VLOOKUP(A51,AUTODIAGNÓSTICO!$A$9:$J$69,9,0)</f>
        <v>45</v>
      </c>
      <c r="F51" s="111" t="s">
        <v>331</v>
      </c>
      <c r="G51" s="111" t="s">
        <v>332</v>
      </c>
      <c r="H51" s="111" t="s">
        <v>427</v>
      </c>
      <c r="I51" s="111" t="s">
        <v>333</v>
      </c>
      <c r="J51" s="111" t="s">
        <v>323</v>
      </c>
      <c r="K51" s="112">
        <v>44944</v>
      </c>
      <c r="L51" s="112">
        <v>44985</v>
      </c>
    </row>
    <row r="52" spans="1:12" ht="90" x14ac:dyDescent="0.25">
      <c r="A52" s="43">
        <v>37</v>
      </c>
      <c r="B52" s="44" t="str">
        <f>VLOOKUP(A52,AUTODIAGNÓSTICO!$A$9:$J$69,3,0)</f>
        <v>EJECUTAR</v>
      </c>
      <c r="C52" s="44" t="str">
        <f>VLOOKUP(A52,AUTODIAGNÓSTICO!A45:J105,6,0)</f>
        <v>Realizar espacios de diálogo  de rendición de cuentas</v>
      </c>
      <c r="D52" s="44" t="str">
        <f>VLOOKUP(A52,AUTODIAGNÓSTICO!A45:J105,8,0)</f>
        <v>Recibir y analizar las propuestas para abrir el espacio de participación por parte de la comunidad, los ciudadanos y grupos de interés</v>
      </c>
      <c r="E52" s="72">
        <f>VLOOKUP(A52,AUTODIAGNÓSTICO!$A$9:$J$69,9,0)</f>
        <v>45</v>
      </c>
      <c r="F52" s="111" t="s">
        <v>334</v>
      </c>
      <c r="G52" s="111" t="s">
        <v>335</v>
      </c>
      <c r="H52" s="111" t="s">
        <v>336</v>
      </c>
      <c r="I52" s="111" t="s">
        <v>337</v>
      </c>
      <c r="J52" s="111" t="s">
        <v>323</v>
      </c>
      <c r="K52" s="112">
        <v>44944</v>
      </c>
      <c r="L52" s="112">
        <v>44985</v>
      </c>
    </row>
    <row r="53" spans="1:12" ht="90" x14ac:dyDescent="0.25">
      <c r="A53" s="43">
        <v>38</v>
      </c>
      <c r="B53" s="44" t="str">
        <f>VLOOKUP(A53,AUTODIAGNÓSTICO!$A$9:$J$69,3,0)</f>
        <v>EJECUTAR</v>
      </c>
      <c r="C53" s="44" t="str">
        <f>VLOOKUP(A53,AUTODIAGNÓSTICO!A46:J106,6,0)</f>
        <v>Realizar espacios de diálogo  de rendición de cuentas</v>
      </c>
      <c r="D53" s="44" t="str">
        <f>VLOOKUP(A53,AUTODIAGNÓSTICO!A46:J106,8,0)</f>
        <v>Otorgar espacios de participación a la comunidad educativa, los ciudadanos y grupos de interés</v>
      </c>
      <c r="E53" s="72">
        <f>VLOOKUP(A53,AUTODIAGNÓSTICO!$A$9:$J$69,9,0)</f>
        <v>45</v>
      </c>
      <c r="F53" s="111" t="s">
        <v>338</v>
      </c>
      <c r="G53" s="111" t="s">
        <v>339</v>
      </c>
      <c r="H53" s="111" t="s">
        <v>340</v>
      </c>
      <c r="I53" s="111" t="s">
        <v>341</v>
      </c>
      <c r="J53" s="111" t="s">
        <v>323</v>
      </c>
      <c r="K53" s="112">
        <v>44944</v>
      </c>
      <c r="L53" s="112">
        <v>44985</v>
      </c>
    </row>
    <row r="54" spans="1:12" ht="150" x14ac:dyDescent="0.25">
      <c r="A54" s="43">
        <v>39</v>
      </c>
      <c r="B54" s="44" t="str">
        <f>VLOOKUP(A54,AUTODIAGNÓSTICO!$A$9:$J$69,3,0)</f>
        <v>EJECUTAR</v>
      </c>
      <c r="C54" s="44" t="str">
        <f>VLOOKUP(A54,AUTODIAGNÓSTICO!A47:J107,6,0)</f>
        <v>Realizar espacios de diálogo  de rendición de cuentas</v>
      </c>
      <c r="D54" s="44" t="str">
        <f>VLOOKUP(A54,AUTODIAGNÓSTICO!A47:J107,8,0)</f>
        <v>Realizar los eventos de diálogo para la rendición de cuentas sobre temas específicos y generales definidos, garantizando la intervención de la comunidad educativa, la ciudadanía y grupos de valor convocados con su evaluación de la gestión y resultados.</v>
      </c>
      <c r="E54" s="72">
        <f>VLOOKUP(A54,AUTODIAGNÓSTICO!$A$9:$J$69,9,0)</f>
        <v>45</v>
      </c>
      <c r="F54" s="111" t="s">
        <v>342</v>
      </c>
      <c r="G54" s="111" t="s">
        <v>343</v>
      </c>
      <c r="H54" s="111" t="s">
        <v>344</v>
      </c>
      <c r="I54" s="111" t="s">
        <v>345</v>
      </c>
      <c r="J54" s="111" t="s">
        <v>323</v>
      </c>
      <c r="K54" s="112">
        <v>44944</v>
      </c>
      <c r="L54" s="112">
        <v>44985</v>
      </c>
    </row>
    <row r="55" spans="1:12" ht="120" x14ac:dyDescent="0.25">
      <c r="A55" s="43">
        <v>40</v>
      </c>
      <c r="B55" s="44" t="str">
        <f>VLOOKUP(A55,AUTODIAGNÓSTICO!$A$9:$J$69,3,0)</f>
        <v>EJECUTAR</v>
      </c>
      <c r="C55" s="44" t="str">
        <f>VLOOKUP(A55,AUTODIAGNÓSTICO!A48:J108,6,0)</f>
        <v>Realizar espacios de diálogo  de rendición de cuentas</v>
      </c>
      <c r="D55" s="44" t="str">
        <f>VLOOKUP(A55,AUTODIAGNÓSTICO!A48:J108,8,0)</f>
        <v xml:space="preserve">Diligenciar el formato interno de reporte de los resultados obtenidos en el ejercicio. </v>
      </c>
      <c r="E55" s="72">
        <f>VLOOKUP(A55,AUTODIAGNÓSTICO!$A$9:$J$69,9,0)</f>
        <v>45</v>
      </c>
      <c r="F55" s="111" t="s">
        <v>346</v>
      </c>
      <c r="G55" s="111" t="s">
        <v>428</v>
      </c>
      <c r="H55" s="111" t="s">
        <v>347</v>
      </c>
      <c r="I55" s="111" t="s">
        <v>345</v>
      </c>
      <c r="J55" s="111" t="s">
        <v>323</v>
      </c>
      <c r="K55" s="112">
        <v>44944</v>
      </c>
      <c r="L55" s="112">
        <v>44985</v>
      </c>
    </row>
    <row r="56" spans="1:12" ht="105" x14ac:dyDescent="0.25">
      <c r="A56" s="43">
        <v>41</v>
      </c>
      <c r="B56" s="44" t="str">
        <f>VLOOKUP(A56,AUTODIAGNÓSTICO!$A$9:$J$69,3,0)</f>
        <v>EJECUTAR</v>
      </c>
      <c r="C56" s="44" t="str">
        <f>VLOOKUP(A56,AUTODIAGNÓSTICO!A49:J109,6,0)</f>
        <v>Realizar espacios de diálogo  de rendición de cuentas</v>
      </c>
      <c r="D56" s="44" t="str">
        <f>VLOOKUP(A56,AUTODIAGNÓSTICO!A49:J109,8,0)</f>
        <v>Publicar el informe ejecutivo y las evidencias de la rendición de cuentas en la plataforma enjambre</v>
      </c>
      <c r="E56" s="72">
        <f>VLOOKUP(A56,AUTODIAGNÓSTICO!$A$9:$J$69,9,0)</f>
        <v>45</v>
      </c>
      <c r="F56" s="111" t="s">
        <v>348</v>
      </c>
      <c r="G56" s="111" t="s">
        <v>349</v>
      </c>
      <c r="H56" s="111" t="s">
        <v>429</v>
      </c>
      <c r="I56" s="111" t="s">
        <v>345</v>
      </c>
      <c r="J56" s="111" t="s">
        <v>323</v>
      </c>
      <c r="K56" s="112">
        <v>44944</v>
      </c>
      <c r="L56" s="112">
        <v>44993</v>
      </c>
    </row>
    <row r="57" spans="1:12" ht="120" x14ac:dyDescent="0.25">
      <c r="A57" s="43">
        <v>42</v>
      </c>
      <c r="B57" s="44" t="str">
        <f>VLOOKUP(A57,AUTODIAGNÓSTICO!$A$9:$J$69,3,0)</f>
        <v>EJECUTAR</v>
      </c>
      <c r="C57" s="44" t="str">
        <f>VLOOKUP(A57,AUTODIAGNÓSTICO!A50:J110,6,0)</f>
        <v>Realizar espacios de diálogo  de rendición de cuentas</v>
      </c>
      <c r="D57" s="44" t="str">
        <f>VLOOKUP(A57,AUTODIAGNÓSTICO!A50:J110,8,0)</f>
        <v>Otorgar respuestas escritas, en el término de quince días a las preguntas de los ciudadanos formuladas en el marco del proceso de rendición de cuentas y publicarlas en la página web o en los medios de difusión oficiales de las entidades.</v>
      </c>
      <c r="E57" s="72">
        <f>VLOOKUP(A57,AUTODIAGNÓSTICO!$A$9:$J$69,9,0)</f>
        <v>45</v>
      </c>
      <c r="F57" s="111" t="s">
        <v>350</v>
      </c>
      <c r="G57" s="111" t="s">
        <v>351</v>
      </c>
      <c r="H57" s="111" t="s">
        <v>352</v>
      </c>
      <c r="I57" s="111" t="s">
        <v>353</v>
      </c>
      <c r="J57" s="111" t="s">
        <v>323</v>
      </c>
      <c r="K57" s="112">
        <v>44944</v>
      </c>
      <c r="L57" s="112">
        <v>44993</v>
      </c>
    </row>
    <row r="58" spans="1:12" ht="105" x14ac:dyDescent="0.25">
      <c r="A58" s="43">
        <v>43</v>
      </c>
      <c r="B58" s="44" t="str">
        <f>VLOOKUP(A58,AUTODIAGNÓSTICO!$A$9:$J$69,3,0)</f>
        <v>VERIFICAR</v>
      </c>
      <c r="C58" s="44" t="str">
        <f>VLOOKUP(A58,AUTODIAGNÓSTICO!A51:J111,6,0)</f>
        <v>Cuantificar el impacto de las acciones de rendición de cuentas para divulgarlos a la ciudadanía</v>
      </c>
      <c r="D58" s="44" t="str">
        <f>VLOOKUP(A58,AUTODIAGNÓSTICO!A51:J111,8,0)</f>
        <v>Aplicar la evaluación de la estrategia rendición de cuentas</v>
      </c>
      <c r="E58" s="72">
        <f>VLOOKUP(A58,AUTODIAGNÓSTICO!$A$9:$J$69,9,0)</f>
        <v>45</v>
      </c>
      <c r="F58" s="111" t="s">
        <v>256</v>
      </c>
      <c r="G58" s="111" t="s">
        <v>273</v>
      </c>
      <c r="H58" s="111" t="s">
        <v>257</v>
      </c>
      <c r="I58" s="111" t="s">
        <v>244</v>
      </c>
      <c r="J58" s="111" t="s">
        <v>245</v>
      </c>
      <c r="K58" s="112">
        <v>44944</v>
      </c>
      <c r="L58" s="112">
        <v>44993</v>
      </c>
    </row>
    <row r="59" spans="1:12" ht="105" x14ac:dyDescent="0.25">
      <c r="A59" s="43">
        <v>44</v>
      </c>
      <c r="B59" s="44" t="str">
        <f>VLOOKUP(A59,AUTODIAGNÓSTICO!$A$9:$J$69,3,0)</f>
        <v>VERIFICAR</v>
      </c>
      <c r="C59" s="44" t="str">
        <f>VLOOKUP(A59,AUTODIAGNÓSTICO!A52:J112,6,0)</f>
        <v>Cuantificar el impacto de las acciones de rendición de cuentas para divulgarlos a la ciudadanía</v>
      </c>
      <c r="D59" s="44" t="str">
        <f>VLOOKUP(A59,AUTODIAGNÓSTICO!A52:J112,8,0)</f>
        <v>Analizar las evaluaciones, recomendaciones u objeciones recibidas en el espacio de diálogo para la rendición de cuentas,</v>
      </c>
      <c r="E59" s="72">
        <f>VLOOKUP(A59,AUTODIAGNÓSTICO!$A$9:$J$69,9,0)</f>
        <v>60</v>
      </c>
      <c r="F59" s="111" t="s">
        <v>258</v>
      </c>
      <c r="G59" s="111" t="s">
        <v>259</v>
      </c>
      <c r="H59" s="111" t="s">
        <v>274</v>
      </c>
      <c r="I59" s="111" t="s">
        <v>244</v>
      </c>
      <c r="J59" s="111" t="s">
        <v>245</v>
      </c>
      <c r="K59" s="112">
        <v>44944</v>
      </c>
      <c r="L59" s="112">
        <v>44985</v>
      </c>
    </row>
    <row r="60" spans="1:12" ht="255" x14ac:dyDescent="0.25">
      <c r="A60" s="43">
        <v>45</v>
      </c>
      <c r="B60" s="44" t="str">
        <f>VLOOKUP(A60,AUTODIAGNÓSTICO!$A$9:$J$69,3,0)</f>
        <v>VERIFICAR</v>
      </c>
      <c r="C60" s="44" t="str">
        <f>VLOOKUP(A60,AUTODIAGNÓSTICO!A53:J113,6,0)</f>
        <v>Cuantificar el impacto de las acciones de rendición de cuentas para divulgarlos a la ciudadanía</v>
      </c>
      <c r="D60" s="44" t="str">
        <f>VLOOKUP(A60,AUTODIAGNÓSTICO!A53:J113,8,0)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0" s="72">
        <f>VLOOKUP(A60,AUTODIAGNÓSTICO!$A$9:$J$69,9,0)</f>
        <v>45</v>
      </c>
      <c r="F60" s="111" t="s">
        <v>260</v>
      </c>
      <c r="G60" s="111" t="s">
        <v>430</v>
      </c>
      <c r="H60" s="111" t="s">
        <v>275</v>
      </c>
      <c r="I60" s="111" t="s">
        <v>244</v>
      </c>
      <c r="J60" s="111" t="s">
        <v>245</v>
      </c>
      <c r="K60" s="112">
        <v>44944</v>
      </c>
      <c r="L60" s="112">
        <v>44995</v>
      </c>
    </row>
    <row r="61" spans="1:12" ht="105" x14ac:dyDescent="0.25">
      <c r="A61" s="43">
        <v>46</v>
      </c>
      <c r="B61" s="44" t="str">
        <f>VLOOKUP(A61,AUTODIAGNÓSTICO!$A$9:$J$69,3,0)</f>
        <v>VERIFICAR</v>
      </c>
      <c r="C61" s="44" t="str">
        <f>VLOOKUP(A61,AUTODIAGNÓSTICO!A54:J114,6,0)</f>
        <v>Cuantificar el impacto de las acciones de rendición de cuentas para divulgarlos a la ciudadanía</v>
      </c>
      <c r="D61" s="44" t="str">
        <f>VLOOKUP(A61,AUTODIAGNÓSTICO!A54:J114,8,0)</f>
        <v>Formular, previa evaluación por parte de los responsables, planes de mejoramiento a la gestión institucional a partir de las observaciones, propuestas y recomendaciones ciudadanas.</v>
      </c>
      <c r="E61" s="72">
        <f>VLOOKUP(A61,AUTODIAGNÓSTICO!$A$9:$J$69,9,0)</f>
        <v>60</v>
      </c>
      <c r="F61" s="111" t="s">
        <v>261</v>
      </c>
      <c r="G61" s="111" t="s">
        <v>431</v>
      </c>
      <c r="H61" s="111" t="s">
        <v>262</v>
      </c>
      <c r="I61" s="111" t="s">
        <v>244</v>
      </c>
      <c r="J61" s="111" t="s">
        <v>245</v>
      </c>
      <c r="K61" s="112">
        <v>44944</v>
      </c>
      <c r="L61" s="112">
        <v>45019</v>
      </c>
    </row>
    <row r="62" spans="1:12" ht="150" x14ac:dyDescent="0.25">
      <c r="A62" s="43">
        <v>47</v>
      </c>
      <c r="B62" s="44" t="str">
        <f>VLOOKUP(A62,AUTODIAGNÓSTICO!$A$9:$J$69,3,0)</f>
        <v>VERIFICAR</v>
      </c>
      <c r="C62" s="44" t="str">
        <f>VLOOKUP(A62,AUTODIAGNÓSTICO!A55:J115,6,0)</f>
        <v>Cuantificar el impacto de las acciones de rendición de cuentas para divulgarlos a la ciudadanía</v>
      </c>
      <c r="D62" s="44" t="str">
        <f>VLOOKUP(A62,AUTODIAGNÓSTICO!A55:J115,8,0)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2" s="72">
        <f>VLOOKUP(A62,AUTODIAGNÓSTICO!$A$9:$J$69,9,0)</f>
        <v>45</v>
      </c>
      <c r="F62" s="111" t="s">
        <v>263</v>
      </c>
      <c r="G62" s="111" t="s">
        <v>432</v>
      </c>
      <c r="H62" s="111" t="s">
        <v>264</v>
      </c>
      <c r="I62" s="111" t="s">
        <v>244</v>
      </c>
      <c r="J62" s="111" t="s">
        <v>245</v>
      </c>
      <c r="K62" s="112">
        <v>44944</v>
      </c>
      <c r="L62" s="112">
        <v>44956</v>
      </c>
    </row>
    <row r="63" spans="1:12" ht="120" x14ac:dyDescent="0.25">
      <c r="A63" s="43">
        <v>48</v>
      </c>
      <c r="B63" s="44" t="str">
        <f>VLOOKUP(A63,AUTODIAGNÓSTICO!$A$9:$J$69,3,0)</f>
        <v>VERIFICAR</v>
      </c>
      <c r="C63" s="44" t="str">
        <f>VLOOKUP(A63,AUTODIAGNÓSTICO!A56:J116,6,0)</f>
        <v>Cuantificar el impacto de las acciones de rendición de cuentas para divulgarlos a la ciudadanía</v>
      </c>
      <c r="D63" s="44" t="str">
        <f>VLOOKUP(A63,AUTODIAGNÓSTICO!A56:J116,8,0)</f>
        <v>Recopilar recomendaciones y sugerencias de los servidores públicos y ciudadanía a las actividades de capacitación, garantizando la cualificación de futuras actividades.</v>
      </c>
      <c r="E63" s="72">
        <f>VLOOKUP(A63,AUTODIAGNÓSTICO!$A$9:$J$69,9,0)</f>
        <v>45</v>
      </c>
      <c r="F63" s="111" t="s">
        <v>265</v>
      </c>
      <c r="G63" s="111" t="s">
        <v>433</v>
      </c>
      <c r="H63" s="111" t="s">
        <v>266</v>
      </c>
      <c r="I63" s="111" t="s">
        <v>244</v>
      </c>
      <c r="J63" s="111" t="s">
        <v>245</v>
      </c>
      <c r="K63" s="112">
        <v>44944</v>
      </c>
      <c r="L63" s="112">
        <v>44985</v>
      </c>
    </row>
    <row r="64" spans="1:12" ht="150" x14ac:dyDescent="0.25">
      <c r="A64" s="43">
        <v>49</v>
      </c>
      <c r="B64" s="44" t="str">
        <f>VLOOKUP(A64,AUTODIAGNÓSTICO!$A$9:$J$69,3,0)</f>
        <v>VERIFICAR</v>
      </c>
      <c r="C64" s="44" t="str">
        <f>VLOOKUP(A64,AUTODIAGNÓSTICO!A57:J117,6,0)</f>
        <v>Cuantificar el impacto de las acciones de rendición de cuentas para divulgarlos a la ciudadanía</v>
      </c>
      <c r="D64" s="44" t="str">
        <f>VLOOKUP(A64,AUTODIAGNÓSTICO!A57:J117,8,0)</f>
        <v>Analizar las recomendaciones realizadas por los órganos de control frente a los informes de rendición de cuentas y establecer correctivos que optimicen la gestión y faciliten el cumplimiento de las metas del plan  institucional.</v>
      </c>
      <c r="E64" s="72">
        <f>VLOOKUP(A64,AUTODIAGNÓSTICO!$A$9:$J$69,9,0)</f>
        <v>50</v>
      </c>
      <c r="F64" s="111" t="s">
        <v>267</v>
      </c>
      <c r="G64" s="111" t="s">
        <v>268</v>
      </c>
      <c r="H64" s="111" t="s">
        <v>269</v>
      </c>
      <c r="I64" s="111" t="s">
        <v>244</v>
      </c>
      <c r="J64" s="111" t="s">
        <v>245</v>
      </c>
      <c r="K64" s="112">
        <v>44944</v>
      </c>
      <c r="L64" s="112">
        <v>44985</v>
      </c>
    </row>
    <row r="65" spans="1:12" ht="210" x14ac:dyDescent="0.25">
      <c r="A65" s="43">
        <v>50</v>
      </c>
      <c r="B65" s="44" t="str">
        <f>VLOOKUP(A65,AUTODIAGNÓSTICO!$A$9:$J$69,3,0)</f>
        <v>VERIFICAR</v>
      </c>
      <c r="C65" s="44" t="str">
        <f>VLOOKUP(A65,AUTODIAGNÓSTICO!A58:J118,6,0)</f>
        <v>Cuantificar el impacto de las acciones de rendición de cuentas para divulgarlos a la ciudadanía</v>
      </c>
      <c r="D65" s="44" t="str">
        <f>VLOOKUP(A65,AUTODIAGNÓSTICO!A58:J118,8,0)</f>
        <v>Analizar las recomendaciones derivadas de cada espacio de diálogo y establecer correctivos que optimicen la gestión y faciliten el cumplimiento de las metas del plan  institucional.</v>
      </c>
      <c r="E65" s="72">
        <f>VLOOKUP(A65,AUTODIAGNÓSTICO!$A$9:$J$69,9,0)</f>
        <v>45</v>
      </c>
      <c r="F65" s="111" t="s">
        <v>270</v>
      </c>
      <c r="G65" s="111" t="s">
        <v>276</v>
      </c>
      <c r="H65" s="111" t="s">
        <v>271</v>
      </c>
      <c r="I65" s="111" t="s">
        <v>244</v>
      </c>
      <c r="J65" s="111" t="s">
        <v>245</v>
      </c>
      <c r="K65" s="112">
        <v>44944</v>
      </c>
      <c r="L65" s="112">
        <v>45019</v>
      </c>
    </row>
    <row r="66" spans="1:12" ht="120" x14ac:dyDescent="0.25">
      <c r="A66" s="43">
        <v>51</v>
      </c>
      <c r="B66" s="44" t="str">
        <f>VLOOKUP(A66,AUTODIAGNÓSTICO!$A$9:$J$69,3,0)</f>
        <v>VERIFICAR</v>
      </c>
      <c r="C66" s="44" t="str">
        <f>VLOOKUP(A66,AUTODIAGNÓSTICO!A59:J119,6,0)</f>
        <v>Cuantificar el impacto de las acciones de rendición de cuentas para divulgarlos a la ciudadanía</v>
      </c>
      <c r="D66" s="44" t="str">
        <f>VLOOKUP(A66,AUTODIAGNÓSTICO!A59:J119,8,0)</f>
        <v>Evaluar y verificar los resultados de la implementación de la estrategia de rendición de cuentas, valorando el cumplimiento de las metas definidas frente al reto y objetivos de la estrategia.</v>
      </c>
      <c r="E66" s="72">
        <f>VLOOKUP(A66,AUTODIAGNÓSTICO!$A$9:$J$69,9,0)</f>
        <v>45</v>
      </c>
      <c r="F66" s="111" t="s">
        <v>277</v>
      </c>
      <c r="G66" s="111" t="s">
        <v>434</v>
      </c>
      <c r="H66" s="111" t="s">
        <v>272</v>
      </c>
      <c r="I66" s="111" t="s">
        <v>244</v>
      </c>
      <c r="J66" s="111" t="s">
        <v>245</v>
      </c>
      <c r="K66" s="112">
        <v>44944</v>
      </c>
      <c r="L66" s="112">
        <v>45019</v>
      </c>
    </row>
    <row r="67" spans="1:12" ht="90" customHeight="1" x14ac:dyDescent="0.25">
      <c r="A67" s="43">
        <v>52</v>
      </c>
      <c r="B67" s="44" t="str">
        <f>VLOOKUP(A67,AUTODIAGNÓSTICO!$A$9:$J$69,3,0)</f>
        <v>ACTUAR</v>
      </c>
      <c r="C67" s="44" t="str">
        <f>VLOOKUP(A67,AUTODIAGNÓSTICO!A60:J120,6,0)</f>
        <v>Establecer acciones de mejora del proceso de rendición de cuenta</v>
      </c>
      <c r="D67" s="44" t="str">
        <f>VLOOKUP(A67,AUTODIAGNÓSTICO!A60:J120,8,0)</f>
        <v>Incorporar en los informes dirigidos a los órganos de control y cuerpos colegiados los resultados de las recomendaciones y compromisos asumidas en los ejercicios de rendición de cuentas.</v>
      </c>
      <c r="E67" s="72">
        <f>VLOOKUP(A67,AUTODIAGNÓSTICO!$A$9:$J$69,9,0)</f>
        <v>45</v>
      </c>
      <c r="F67" s="111" t="s">
        <v>278</v>
      </c>
      <c r="G67" s="111" t="s">
        <v>279</v>
      </c>
      <c r="H67" s="111" t="s">
        <v>280</v>
      </c>
      <c r="I67" s="111" t="s">
        <v>244</v>
      </c>
      <c r="J67" s="111" t="s">
        <v>245</v>
      </c>
      <c r="K67" s="112">
        <v>44944</v>
      </c>
      <c r="L67" s="112">
        <v>44985</v>
      </c>
    </row>
    <row r="68" spans="1:12" ht="150" x14ac:dyDescent="0.25">
      <c r="A68" s="43">
        <v>53</v>
      </c>
      <c r="B68" s="44" t="str">
        <f>VLOOKUP(A68,AUTODIAGNÓSTICO!$A$9:$J$69,3,0)</f>
        <v>ACTUAR</v>
      </c>
      <c r="C68" s="44" t="str">
        <f>VLOOKUP(A68,AUTODIAGNÓSTICO!A61:J121,6,0)</f>
        <v>Establecer acciones de mejora del proceso de rendición de cuenta</v>
      </c>
      <c r="D68" s="44" t="str">
        <f>VLOOKUP(A68,AUTODIAGNÓSTICO!A61:J121,8,0)</f>
        <v xml:space="preserve">Evaluar y verificar por parte de la oficina de control interno que se garanticen los mecanismos de participación ciudadana en la rendición de cuentas. </v>
      </c>
      <c r="E68" s="72">
        <f>VLOOKUP(A68,AUTODIAGNÓSTICO!$A$9:$J$69,9,0)</f>
        <v>45</v>
      </c>
      <c r="F68" s="111" t="s">
        <v>281</v>
      </c>
      <c r="G68" s="111" t="s">
        <v>282</v>
      </c>
      <c r="H68" s="111" t="s">
        <v>283</v>
      </c>
      <c r="I68" s="111" t="s">
        <v>244</v>
      </c>
      <c r="J68" s="111" t="s">
        <v>245</v>
      </c>
      <c r="K68" s="112">
        <v>44944</v>
      </c>
      <c r="L68" s="112">
        <v>44985</v>
      </c>
    </row>
    <row r="69" spans="1:12" ht="150" x14ac:dyDescent="0.25">
      <c r="A69" s="43">
        <v>54</v>
      </c>
      <c r="B69" s="44" t="str">
        <f>VLOOKUP(A69,AUTODIAGNÓSTICO!$A$9:$J$69,3,0)</f>
        <v>ACTUAR</v>
      </c>
      <c r="C69" s="44" t="str">
        <f>VLOOKUP(A69,AUTODIAGNÓSTICO!A62:J122,6,0)</f>
        <v>Establecer acciones de mejora del proceso de rendición de cuenta</v>
      </c>
      <c r="D69" s="44" t="str">
        <f>VLOOKUP(A69,AUTODIAGNÓSTICO!A62:J122,8,0)</f>
        <v>Garantizar la aplicación de mecanismos internos de mejora y atender los requerimientos de la Secretaría de Educación y  control externo como resultados de los ejercicios de rendición de cuentas.</v>
      </c>
      <c r="E69" s="72">
        <f>VLOOKUP(A69,AUTODIAGNÓSTICO!$A$9:$J$69,9,0)</f>
        <v>45</v>
      </c>
      <c r="F69" s="111" t="s">
        <v>284</v>
      </c>
      <c r="G69" s="111" t="s">
        <v>285</v>
      </c>
      <c r="H69" s="111" t="s">
        <v>286</v>
      </c>
      <c r="I69" s="111" t="s">
        <v>244</v>
      </c>
      <c r="J69" s="111" t="s">
        <v>245</v>
      </c>
      <c r="K69" s="112">
        <v>44944</v>
      </c>
      <c r="L69" s="112">
        <v>45019</v>
      </c>
    </row>
    <row r="70" spans="1:12" ht="195" x14ac:dyDescent="0.25">
      <c r="A70" s="43">
        <v>55</v>
      </c>
      <c r="B70" s="44" t="str">
        <f>VLOOKUP(A70,AUTODIAGNÓSTICO!$A$9:$J$69,3,0)</f>
        <v>ACTUAR</v>
      </c>
      <c r="C70" s="44" t="str">
        <f>VLOOKUP(A70,AUTODIAGNÓSTICO!A63:J123,6,0)</f>
        <v>Establecer acciones de mejora del proceso de rendición de cuenta</v>
      </c>
      <c r="D70" s="44" t="str">
        <f>VLOOKUP(A70,AUTODIAGNÓSTICO!A63:J123,8,0)</f>
        <v>Documentar las buenas prácticas del establecimiento educativo en materia de espacios de diálogo para la rendición de cuentas y  sistematizarlas como insumo para la formulación de nuevas estrategias de rendición de cuentas.</v>
      </c>
      <c r="E70" s="72">
        <f>VLOOKUP(A70,AUTODIAGNÓSTICO!$A$9:$J$69,9,0)</f>
        <v>60</v>
      </c>
      <c r="F70" s="111" t="s">
        <v>287</v>
      </c>
      <c r="G70" s="111" t="s">
        <v>288</v>
      </c>
      <c r="H70" s="111" t="s">
        <v>289</v>
      </c>
      <c r="I70" s="111" t="s">
        <v>244</v>
      </c>
      <c r="J70" s="111" t="s">
        <v>245</v>
      </c>
      <c r="K70" s="112">
        <v>44944</v>
      </c>
      <c r="L70" s="112">
        <v>44956</v>
      </c>
    </row>
    <row r="71" spans="1:12" x14ac:dyDescent="0.25">
      <c r="A71" s="43">
        <v>56</v>
      </c>
      <c r="B71" s="44" t="e">
        <f>VLOOKUP(A71,AUTODIAGNÓSTICO!$A$9:$J$69,3,0)</f>
        <v>#N/A</v>
      </c>
      <c r="C71" s="44" t="e">
        <f>VLOOKUP(A71,AUTODIAGNÓSTICO!A64:J124,6,0)</f>
        <v>#N/A</v>
      </c>
      <c r="D71" s="44" t="e">
        <f>VLOOKUP(A71,AUTODIAGNÓSTICO!A64:J124,8,0)</f>
        <v>#N/A</v>
      </c>
      <c r="E71" s="72" t="e">
        <f>VLOOKUP(A71,AUTODIAGNÓSTICO!$A$9:$J$69,9,0)</f>
        <v>#N/A</v>
      </c>
      <c r="F71" s="111"/>
      <c r="G71" s="111"/>
      <c r="H71" s="111"/>
      <c r="I71" s="111"/>
      <c r="J71" s="111"/>
      <c r="K71" s="112"/>
      <c r="L71" s="112"/>
    </row>
    <row r="72" spans="1:12" x14ac:dyDescent="0.25">
      <c r="A72" s="43">
        <v>57</v>
      </c>
      <c r="B72" s="44" t="e">
        <f>VLOOKUP(A72,AUTODIAGNÓSTICO!$A$9:$J$69,3,0)</f>
        <v>#N/A</v>
      </c>
      <c r="C72" s="44" t="e">
        <f>VLOOKUP(A72,AUTODIAGNÓSTICO!A65:J125,6,0)</f>
        <v>#N/A</v>
      </c>
      <c r="D72" s="44" t="e">
        <f>VLOOKUP(A72,AUTODIAGNÓSTICO!A65:J125,8,0)</f>
        <v>#N/A</v>
      </c>
      <c r="E72" s="72" t="e">
        <f>VLOOKUP(A72,AUTODIAGNÓSTICO!$A$9:$J$69,9,0)</f>
        <v>#N/A</v>
      </c>
      <c r="F72" s="111"/>
      <c r="G72" s="111"/>
      <c r="H72" s="111"/>
      <c r="I72" s="111"/>
      <c r="J72" s="111"/>
      <c r="K72" s="112"/>
      <c r="L72" s="112"/>
    </row>
    <row r="73" spans="1:12" x14ac:dyDescent="0.25">
      <c r="A73" s="43">
        <v>58</v>
      </c>
      <c r="B73" s="44" t="e">
        <f>VLOOKUP(A73,AUTODIAGNÓSTICO!$A$9:$J$69,3,0)</f>
        <v>#N/A</v>
      </c>
      <c r="C73" s="44" t="e">
        <f>VLOOKUP(A73,AUTODIAGNÓSTICO!A66:J126,6,0)</f>
        <v>#N/A</v>
      </c>
      <c r="D73" s="44" t="e">
        <f>VLOOKUP(A73,AUTODIAGNÓSTICO!A66:J126,8,0)</f>
        <v>#N/A</v>
      </c>
      <c r="E73" s="72" t="e">
        <f>VLOOKUP(A73,AUTODIAGNÓSTICO!$A$9:$J$69,9,0)</f>
        <v>#N/A</v>
      </c>
      <c r="F73" s="111"/>
      <c r="G73" s="111"/>
      <c r="H73" s="111"/>
      <c r="I73" s="111"/>
      <c r="J73" s="111"/>
      <c r="K73" s="112"/>
      <c r="L73" s="112"/>
    </row>
    <row r="74" spans="1:12" x14ac:dyDescent="0.25">
      <c r="A74" s="43">
        <v>59</v>
      </c>
      <c r="B74" s="44" t="e">
        <f>VLOOKUP(A74,AUTODIAGNÓSTICO!$A$9:$J$69,3,0)</f>
        <v>#N/A</v>
      </c>
      <c r="C74" s="44" t="e">
        <f>VLOOKUP(A74,AUTODIAGNÓSTICO!A67:J127,6,0)</f>
        <v>#N/A</v>
      </c>
      <c r="D74" s="44" t="e">
        <f>VLOOKUP(A74,AUTODIAGNÓSTICO!A67:J127,8,0)</f>
        <v>#N/A</v>
      </c>
      <c r="E74" s="72" t="e">
        <f>VLOOKUP(A74,AUTODIAGNÓSTICO!$A$9:$J$69,9,0)</f>
        <v>#N/A</v>
      </c>
      <c r="F74" s="111"/>
      <c r="G74" s="111"/>
      <c r="H74" s="111"/>
      <c r="I74" s="111"/>
      <c r="J74" s="111"/>
      <c r="K74" s="112"/>
      <c r="L74" s="112"/>
    </row>
    <row r="75" spans="1:12" x14ac:dyDescent="0.25">
      <c r="A75" s="43">
        <v>60</v>
      </c>
      <c r="B75" s="44" t="e">
        <f>VLOOKUP(A75,AUTODIAGNÓSTICO!$A$9:$J$69,3,0)</f>
        <v>#N/A</v>
      </c>
      <c r="C75" s="44" t="e">
        <f>VLOOKUP(A75,AUTODIAGNÓSTICO!A68:J128,6,0)</f>
        <v>#N/A</v>
      </c>
      <c r="D75" s="44" t="e">
        <f>VLOOKUP(A75,AUTODIAGNÓSTICO!A68:J128,8,0)</f>
        <v>#N/A</v>
      </c>
      <c r="E75" s="72" t="e">
        <f>VLOOKUP(A75,AUTODIAGNÓSTICO!$A$9:$J$69,9,0)</f>
        <v>#N/A</v>
      </c>
      <c r="F75" s="111"/>
      <c r="G75" s="111"/>
      <c r="H75" s="111"/>
      <c r="I75" s="111"/>
      <c r="J75" s="111"/>
      <c r="K75" s="112"/>
      <c r="L75" s="112"/>
    </row>
    <row r="76" spans="1:12" x14ac:dyDescent="0.25">
      <c r="A76" s="43">
        <v>61</v>
      </c>
      <c r="B76" s="44" t="e">
        <f>VLOOKUP(A76,AUTODIAGNÓSTICO!$A$9:$J$69,3,0)</f>
        <v>#N/A</v>
      </c>
      <c r="C76" s="44" t="e">
        <f>VLOOKUP(A76,AUTODIAGNÓSTICO!A69:J129,6,0)</f>
        <v>#N/A</v>
      </c>
      <c r="D76" s="44" t="e">
        <f>VLOOKUP(A76,AUTODIAGNÓSTICO!A69:J129,8,0)</f>
        <v>#N/A</v>
      </c>
      <c r="E76" s="72" t="e">
        <f>VLOOKUP(A76,AUTODIAGNÓSTICO!$A$9:$J$69,9,0)</f>
        <v>#N/A</v>
      </c>
      <c r="F76" s="111"/>
      <c r="G76" s="111"/>
      <c r="H76" s="111"/>
      <c r="I76" s="111"/>
      <c r="J76" s="111"/>
      <c r="K76" s="112"/>
      <c r="L76" s="112"/>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PERSONAL</cp:lastModifiedBy>
  <cp:lastPrinted>2021-12-27T19:55:26Z</cp:lastPrinted>
  <dcterms:created xsi:type="dcterms:W3CDTF">2021-11-16T13:51:36Z</dcterms:created>
  <dcterms:modified xsi:type="dcterms:W3CDTF">2023-04-04T20:59:30Z</dcterms:modified>
</cp:coreProperties>
</file>