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2023\Rendicion\Rendición -Enjambre\Documentos Rendición\"/>
    </mc:Choice>
  </mc:AlternateContent>
  <bookViews>
    <workbookView xWindow="0" yWindow="0" windowWidth="20490" windowHeight="675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13" i="3"/>
  <c r="G62" i="4" s="1"/>
  <c r="G10" i="3"/>
  <c r="G61" i="4" s="1"/>
  <c r="G9" i="3"/>
  <c r="A9" i="3"/>
  <c r="I6" i="3"/>
  <c r="E11" i="5" s="1"/>
  <c r="E12" i="5" s="1"/>
  <c r="D9" i="3" l="1"/>
  <c r="F35" i="4" s="1"/>
  <c r="A10" i="3"/>
  <c r="G60" i="4"/>
  <c r="F15" i="4"/>
  <c r="A11" i="3" l="1"/>
  <c r="A12" i="3" l="1"/>
  <c r="A13" i="3"/>
  <c r="A14" i="3" l="1"/>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A61" i="3" l="1"/>
  <c r="A62" i="3" l="1"/>
  <c r="A63" i="3" l="1"/>
  <c r="A64" i="3" l="1"/>
  <c r="A65" i="3" l="1"/>
  <c r="A66" i="3" l="1"/>
  <c r="A67" i="3" l="1"/>
  <c r="A68" i="3" l="1"/>
  <c r="A69" i="3" l="1"/>
  <c r="C35" i="6" l="1"/>
  <c r="B24" i="6"/>
  <c r="C34" i="6"/>
  <c r="B19" i="6"/>
  <c r="C19" i="6"/>
  <c r="D36" i="6"/>
  <c r="C20" i="6"/>
  <c r="B20" i="6"/>
  <c r="D20" i="6"/>
  <c r="C37" i="6"/>
  <c r="E21" i="6"/>
  <c r="C21" i="6"/>
  <c r="D21" i="6"/>
  <c r="C38" i="6"/>
  <c r="D38" i="6"/>
  <c r="D22" i="6"/>
  <c r="C22" i="6"/>
  <c r="D24" i="6"/>
  <c r="D39" i="6"/>
  <c r="C39" i="6"/>
  <c r="C41" i="6"/>
  <c r="E19" i="6"/>
  <c r="D19" i="6"/>
  <c r="D23" i="6"/>
  <c r="C40" i="6"/>
  <c r="D40" i="6"/>
  <c r="D41" i="6"/>
  <c r="C44" i="6"/>
  <c r="C16" i="6"/>
  <c r="E16" i="6"/>
  <c r="B16" i="6"/>
  <c r="D16" i="6"/>
  <c r="E20" i="6"/>
  <c r="E24" i="6"/>
  <c r="C24" i="6"/>
  <c r="C17" i="6"/>
  <c r="B17" i="6"/>
  <c r="D17" i="6"/>
  <c r="E17" i="6"/>
  <c r="B21" i="6"/>
  <c r="E25" i="6"/>
  <c r="C42" i="6"/>
  <c r="D42" i="6"/>
  <c r="D18" i="6"/>
  <c r="B18" i="6"/>
  <c r="E18" i="6"/>
  <c r="C18" i="6"/>
  <c r="B22" i="6"/>
  <c r="E22" i="6"/>
  <c r="B26" i="6"/>
  <c r="D26" i="6"/>
  <c r="E26" i="6"/>
  <c r="C43" i="6"/>
  <c r="D43" i="6"/>
  <c r="D44" i="6"/>
  <c r="C23" i="6"/>
  <c r="C27" i="6"/>
  <c r="D46" i="6"/>
  <c r="C28" i="6"/>
  <c r="D45" i="6"/>
  <c r="C45" i="6"/>
  <c r="C47" i="6"/>
  <c r="D25" i="6"/>
  <c r="C29" i="6"/>
  <c r="C46" i="6"/>
  <c r="D47" i="6"/>
  <c r="D48" i="6"/>
  <c r="C26" i="6"/>
  <c r="C30" i="6"/>
  <c r="D30" i="6"/>
  <c r="B23" i="6"/>
  <c r="D27" i="6"/>
  <c r="D31" i="6"/>
  <c r="C31" i="6"/>
  <c r="D34" i="6"/>
  <c r="C48" i="6"/>
  <c r="D50" i="6"/>
  <c r="C25" i="6"/>
  <c r="D28" i="6"/>
  <c r="C32" i="6"/>
  <c r="D32" i="6"/>
  <c r="D49" i="6"/>
  <c r="C49" i="6"/>
  <c r="C51" i="6"/>
  <c r="D29" i="6"/>
  <c r="C33" i="6"/>
  <c r="D33" i="6"/>
  <c r="D35" i="6"/>
  <c r="C36" i="6"/>
  <c r="C50" i="6"/>
  <c r="D59" i="6"/>
  <c r="D37" i="6"/>
  <c r="D51" i="6"/>
  <c r="D52" i="6"/>
  <c r="C52" i="6"/>
  <c r="D53" i="6"/>
  <c r="C53" i="6"/>
  <c r="D54" i="6"/>
  <c r="C55" i="6"/>
  <c r="C54" i="6"/>
  <c r="D55" i="6"/>
  <c r="D56" i="6"/>
  <c r="C56" i="6"/>
  <c r="C57" i="6"/>
  <c r="D57" i="6"/>
  <c r="D58" i="6"/>
  <c r="C58" i="6"/>
  <c r="C59" i="6"/>
  <c r="D62" i="6"/>
  <c r="D60" i="6"/>
  <c r="C60" i="6"/>
  <c r="C61" i="6"/>
  <c r="D61" i="6"/>
  <c r="C62" i="6"/>
  <c r="C64" i="6"/>
  <c r="D63" i="6"/>
  <c r="C63" i="6"/>
  <c r="D64" i="6"/>
  <c r="C71" i="6"/>
  <c r="D65" i="6"/>
  <c r="D66" i="6"/>
  <c r="C65" i="6"/>
  <c r="C66" i="6"/>
  <c r="D67" i="6"/>
  <c r="D68" i="6"/>
  <c r="C67" i="6"/>
  <c r="C68" i="6"/>
  <c r="C69" i="6"/>
  <c r="D69" i="6"/>
  <c r="C70" i="6"/>
  <c r="D70" i="6"/>
  <c r="D71" i="6"/>
  <c r="C72" i="6"/>
  <c r="D75" i="6"/>
  <c r="D72" i="6"/>
  <c r="D73" i="6"/>
  <c r="C73" i="6"/>
  <c r="C74" i="6"/>
  <c r="D74" i="6"/>
  <c r="C75" i="6"/>
  <c r="C76" i="6"/>
  <c r="D76" i="6"/>
  <c r="B48" i="6"/>
  <c r="E44" i="6"/>
  <c r="E76" i="6"/>
  <c r="E35" i="6"/>
  <c r="E23" i="6"/>
  <c r="B52" i="6"/>
  <c r="E34" i="6"/>
  <c r="E66" i="6"/>
  <c r="B33" i="6"/>
  <c r="E64" i="6"/>
  <c r="E59" i="6"/>
  <c r="B40" i="6"/>
  <c r="B72" i="6"/>
  <c r="B64" i="6"/>
  <c r="B29" i="6"/>
  <c r="E60" i="6"/>
  <c r="E67" i="6"/>
  <c r="B36" i="6"/>
  <c r="B68" i="6"/>
  <c r="E50" i="6"/>
  <c r="E48" i="6"/>
  <c r="B28" i="6"/>
  <c r="E27" i="6"/>
  <c r="B56" i="6"/>
  <c r="E75" i="6"/>
  <c r="E56" i="6"/>
  <c r="B25" i="6"/>
  <c r="E74" i="6"/>
  <c r="E42" i="6"/>
  <c r="B60" i="6"/>
  <c r="E68" i="6"/>
  <c r="E36" i="6"/>
  <c r="B51" i="6"/>
  <c r="B34" i="6"/>
  <c r="B61" i="6"/>
  <c r="B58" i="6"/>
  <c r="E29" i="6"/>
  <c r="B32" i="6"/>
  <c r="E46" i="6"/>
  <c r="E43" i="6"/>
  <c r="E72" i="6"/>
  <c r="E40" i="6"/>
  <c r="E58" i="6"/>
  <c r="B27" i="6"/>
  <c r="B76" i="6"/>
  <c r="B44" i="6"/>
  <c r="E31" i="6"/>
  <c r="E51" i="6"/>
  <c r="E52" i="6"/>
  <c r="E65" i="6"/>
  <c r="B63" i="6"/>
  <c r="E45" i="6"/>
  <c r="B74" i="6"/>
  <c r="B42" i="6"/>
  <c r="E63" i="6"/>
  <c r="B65" i="6"/>
  <c r="E62" i="6"/>
  <c r="B31" i="6"/>
  <c r="E54" i="6"/>
  <c r="B49" i="6"/>
  <c r="E47" i="6"/>
  <c r="B50" i="6"/>
  <c r="B30" i="6"/>
  <c r="B47" i="6"/>
  <c r="E30" i="6"/>
  <c r="E49" i="6"/>
  <c r="B67" i="6"/>
  <c r="B38" i="6"/>
  <c r="B70" i="6"/>
  <c r="E53" i="6"/>
  <c r="B55" i="6"/>
  <c r="E41" i="6"/>
  <c r="B59" i="6"/>
  <c r="E38" i="6"/>
  <c r="E70" i="6"/>
  <c r="B66" i="6"/>
  <c r="E61" i="6"/>
  <c r="E32" i="6"/>
  <c r="B45" i="6"/>
  <c r="B35" i="6"/>
  <c r="B54" i="6"/>
  <c r="B53" i="6"/>
  <c r="E73" i="6"/>
  <c r="E28" i="6"/>
  <c r="B75" i="6"/>
  <c r="E57" i="6"/>
  <c r="B37" i="6"/>
  <c r="B71" i="6"/>
  <c r="E69" i="6"/>
  <c r="B62" i="6"/>
  <c r="E71" i="6"/>
  <c r="B73" i="6"/>
  <c r="E55" i="6"/>
  <c r="B57" i="6"/>
  <c r="B43" i="6"/>
  <c r="B69" i="6"/>
  <c r="B39" i="6"/>
  <c r="E37" i="6"/>
  <c r="B46" i="6"/>
  <c r="E33" i="6"/>
  <c r="E39" i="6"/>
  <c r="B41"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<sst xmlns="http://schemas.openxmlformats.org/spreadsheetml/2006/main" count="440" uniqueCount="261">
  <si>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</si>
  <si>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</si>
  <si>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</si>
  <si>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</si>
  <si>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</si>
  <si>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</si>
  <si>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</si>
  <si>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</si>
  <si>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</si>
  <si>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</si>
  <si>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</si>
  <si>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</si>
  <si>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</si>
  <si>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</si>
  <si>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</si>
  <si>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</si>
  <si>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</si>
  <si>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</si>
  <si>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</si>
  <si>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</si>
  <si>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</si>
  <si>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</si>
  <si>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</si>
  <si>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</si>
  <si>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</si>
  <si>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</si>
  <si>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</si>
  <si>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</si>
  <si>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</si>
  <si>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</si>
  <si>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</si>
  <si>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</si>
  <si>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</si>
  <si>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</si>
  <si>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</si>
  <si>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</si>
  <si>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</si>
  <si>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</si>
  <si>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</si>
  <si>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</si>
  <si>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</si>
  <si>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</si>
  <si>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</si>
  <si>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</si>
  <si>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</si>
  <si>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</si>
  <si>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</si>
  <si>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</si>
  <si>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</si>
  <si>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</si>
  <si>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</si>
  <si>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</si>
  <si>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</si>
  <si>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</si>
  <si>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</si>
  <si>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</si>
  <si>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</si>
  <si>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</si>
  <si>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</si>
  <si>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</si>
  <si>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</si>
  <si>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</si>
  <si>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</si>
  <si>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</si>
  <si>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</si>
  <si>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</si>
  <si>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</si>
  <si>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</si>
  <si>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</si>
  <si>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</si>
  <si>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</si>
  <si>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</si>
  <si>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</si>
  <si>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</si>
  <si>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</si>
  <si>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</si>
  <si>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</si>
  <si>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</si>
  <si>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</si>
  <si>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</si>
  <si>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</si>
  <si>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</si>
  <si>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</si>
  <si>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</si>
  <si>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</si>
  <si>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</si>
  <si>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</si>
  <si>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</si>
  <si>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</si>
  <si>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</si>
  <si>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</si>
  <si>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</si>
  <si>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</si>
  <si>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</si>
  <si>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</si>
  <si>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</si>
  <si>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</si>
  <si>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</si>
  <si>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</si>
  <si>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</si>
  <si>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</si>
  <si>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</si>
  <si>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</si>
  <si>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</si>
  <si>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</si>
  <si>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</si>
  <si>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</si>
  <si>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</si>
  <si>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</si>
  <si>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</si>
  <si>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</si>
  <si>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</si>
  <si>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</si>
  <si>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</si>
  <si>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</si>
  <si>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</si>
  <si>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</si>
  <si>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</si>
  <si>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</si>
  <si>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</si>
  <si>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</si>
  <si>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</si>
  <si>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</si>
  <si>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</si>
  <si>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</si>
  <si>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</si>
  <si>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</si>
  <si>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</si>
  <si>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</si>
  <si>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</si>
  <si>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</si>
  <si>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</si>
  <si>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</si>
  <si>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</si>
  <si>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</si>
  <si>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</si>
  <si>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</si>
  <si>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</si>
  <si>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</si>
  <si>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</si>
  <si>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</si>
  <si>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</si>
  <si>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</si>
  <si>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</si>
  <si>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</si>
  <si>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</si>
  <si>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</si>
  <si>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</si>
  <si>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</si>
  <si>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</si>
  <si>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</si>
  <si>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</si>
  <si>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</si>
  <si>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</si>
  <si>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</si>
  <si>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</si>
  <si>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</si>
  <si>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</si>
  <si>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</si>
  <si>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</si>
  <si>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</si>
  <si>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</si>
  <si>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</si>
  <si>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</si>
  <si>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</si>
  <si>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</si>
  <si>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</si>
  <si>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</si>
  <si>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</si>
  <si>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</si>
  <si>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</si>
  <si>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</si>
  <si>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</si>
  <si>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</si>
  <si>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</si>
  <si>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</si>
  <si>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</si>
  <si>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</si>
  <si>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</si>
  <si>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</si>
  <si>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</si>
  <si>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</si>
  <si>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</si>
  <si>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</si>
  <si>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</si>
  <si>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</si>
  <si>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</si>
  <si>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</si>
  <si>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</si>
  <si>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</si>
  <si>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</si>
  <si>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</si>
  <si>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</si>
  <si>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</si>
  <si>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</si>
  <si>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</si>
  <si>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</si>
  <si>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</si>
  <si>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</si>
  <si>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</si>
  <si>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</si>
  <si>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</si>
  <si>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</si>
  <si>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</si>
  <si>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</si>
  <si>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</si>
  <si>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</si>
  <si>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</si>
  <si>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</si>
  <si>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</si>
  <si>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</si>
  <si>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</si>
  <si>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</si>
  <si>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</si>
  <si>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</si>
  <si>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</si>
  <si>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</si>
  <si>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</si>
  <si>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BUCARASICA</t>
  </si>
  <si>
    <t>I.E. COLEGIO RAFAEL CELEDÓN</t>
  </si>
  <si>
    <t>MIGUEL J. BALTAZAR</t>
  </si>
  <si>
    <t>No se recibieron propuestas</t>
  </si>
  <si>
    <t>se publicaron evidencias, falta informe</t>
  </si>
  <si>
    <t>En proceso</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</si>
  <si>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</si>
  <si>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</si>
  <si>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</si>
  <si>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</si>
  <si>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</si>
  <si>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</si>
  <si>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</si>
  <si>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</si>
  <si>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Preparar la audiencia pública de rendición de cuentas periodo 2022</t>
  </si>
  <si>
    <t>Cartilla orientadora</t>
  </si>
  <si>
    <t>Rector y equipo de calidad.</t>
  </si>
  <si>
    <t>No se ha actualizado totalmente</t>
  </si>
  <si>
    <t>Se realizó en las semanas de desarrollo institucional</t>
  </si>
  <si>
    <t>Equipo de calidad.</t>
  </si>
  <si>
    <t>Acceso oportuno a la información.</t>
  </si>
  <si>
    <t>Se realiza con gestiones y reunión padres de famlia</t>
  </si>
  <si>
    <t>Definir, de acuerdo  al diagnóstico y la priorización de programas, proyectos y servicios, los espacios de diálogo de rendición  del establecimieto educativo durante la vigencia.</t>
  </si>
  <si>
    <t>Audincia pública.Reuniones de padres de familia durante el año.</t>
  </si>
  <si>
    <t>Reuniones de padres de familia durante el año y a través de la página de la institución.</t>
  </si>
  <si>
    <t>Redes sociales, página y Google drive.</t>
  </si>
  <si>
    <t>Drive y redes.</t>
  </si>
  <si>
    <t>Drive, redes.</t>
  </si>
  <si>
    <t>Se publicóconvocatoria 30 días antes</t>
  </si>
  <si>
    <t>Google Drive</t>
  </si>
  <si>
    <t>Se cumplieron lostiempos</t>
  </si>
  <si>
    <t>Dentrode la agenda se establecieron espacios de participación.</t>
  </si>
  <si>
    <t>Se respondieron las preguntas realizadas en la audiencia y lacorrección de lainformación a quien la solicitó.</t>
  </si>
  <si>
    <t>% de gestionesque usan losformatos unificados</t>
  </si>
  <si>
    <t>Diseñar formatos internos. Socializarlosy aplicarlos</t>
  </si>
  <si>
    <t>Promover la participación de la comunidad</t>
  </si>
  <si>
    <t>% de participación</t>
  </si>
  <si>
    <t>Aplicarar encuesta sobre temas de interés de la comunidad</t>
  </si>
  <si>
    <t>Encuestas</t>
  </si>
  <si>
    <t>Unificar los formatos internos de reporte</t>
  </si>
  <si>
    <t># depropuestas recibidas</t>
  </si>
  <si>
    <t>Orientar a las comunidades sobre la importancia de la audiencia de rendición y la manera de formular las propuestas.</t>
  </si>
  <si>
    <t>Folletos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</si>
</sst>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0" xfId="0" applyFont="1" applyAlignment="1">
      <alignment horizontal="right"/>
    </xf>
    <xf numFmtId="0" fontId="0" fillId="0" borderId="47" xfId="0" applyFont="1" applyBorder="1" applyAlignment="1">
      <alignment vertical="top" wrapText="1"/>
    </xf>
    <xf numFmtId="14" fontId="0" fillId="0" borderId="47" xfId="0" applyNumberFormat="1" applyFont="1" applyBorder="1" applyAlignment="1">
      <alignment vertical="top"/>
    </xf>
    <xf numFmtId="14" fontId="0" fillId="0" borderId="47" xfId="0" applyNumberFormat="1" applyFont="1" applyBorder="1" applyAlignment="1">
      <alignment vertical="top" wrapText="1"/>
    </xf>
    <xf numFmtId="17" fontId="11" fillId="0" borderId="47" xfId="0" applyNumberFormat="1" applyFont="1" applyBorder="1" applyAlignment="1">
      <alignment horizontal="left" vertical="center"/>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Font="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Font="1" applyBorder="1" applyAlignment="1">
      <alignment horizontal="left" vertical="center"/>
    </xf>
    <xf numFmtId="0" fontId="2" fillId="0" borderId="100" xfId="0" applyFont="1" applyBorder="1" applyAlignment="1">
      <alignment horizontal="left"/>
    </xf>
    <xf numFmtId="0" fontId="0" fillId="0" borderId="19" xfId="0" applyFont="1" applyBorder="1" applyAlignment="1">
      <alignment horizontal="left" vertical="center"/>
    </xf>
    <xf numFmtId="0" fontId="2" fillId="0" borderId="102" xfId="0" applyFont="1" applyBorder="1" applyAlignment="1">
      <alignment horizontal="left"/>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3467"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9583"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81733"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6533"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2833"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104900"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724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436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47950"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719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73575"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6013450"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70000"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73350"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7"/>
      <c r="G4" s="98"/>
      <c r="H4" s="98"/>
      <c r="I4" s="98"/>
      <c r="J4" s="98"/>
      <c r="K4" s="99"/>
      <c r="L4" s="6"/>
      <c r="M4" s="1"/>
    </row>
    <row r="5" spans="1:13" x14ac:dyDescent="0.25">
      <c r="A5" s="1"/>
      <c r="B5" s="5"/>
      <c r="C5" s="1"/>
      <c r="D5" s="1"/>
      <c r="E5" s="1"/>
      <c r="F5" s="100"/>
      <c r="G5" s="98"/>
      <c r="H5" s="98"/>
      <c r="I5" s="98"/>
      <c r="J5" s="98"/>
      <c r="K5" s="99"/>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01" t="s">
        <v>0</v>
      </c>
      <c r="D8" s="98"/>
      <c r="E8" s="98"/>
      <c r="F8" s="98"/>
      <c r="G8" s="98"/>
      <c r="H8" s="98"/>
      <c r="I8" s="98"/>
      <c r="J8" s="98"/>
      <c r="K8" s="99"/>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9"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9"/>
      <c r="B7" s="140"/>
      <c r="C7" s="141"/>
      <c r="D7" s="135" t="s">
        <v>2</v>
      </c>
      <c r="E7" s="136"/>
      <c r="F7" s="136"/>
      <c r="G7" s="136"/>
      <c r="H7" s="136"/>
      <c r="I7" s="136"/>
      <c r="J7" s="136"/>
      <c r="K7" s="136"/>
      <c r="L7" s="136"/>
      <c r="M7" s="137"/>
    </row>
    <row r="8" spans="1:13" ht="36.75" customHeight="1" x14ac:dyDescent="0.25">
      <c r="A8" s="142"/>
      <c r="B8" s="143"/>
      <c r="C8" s="144"/>
      <c r="D8" s="138" t="s">
        <v>3</v>
      </c>
      <c r="E8" s="103"/>
      <c r="F8" s="103"/>
      <c r="G8" s="103"/>
      <c r="H8" s="103"/>
      <c r="I8" s="103"/>
      <c r="J8" s="103"/>
      <c r="K8" s="103"/>
      <c r="L8" s="103"/>
      <c r="M8" s="125"/>
    </row>
    <row r="9" spans="1:13" ht="30" customHeight="1" x14ac:dyDescent="0.25">
      <c r="A9" s="145"/>
      <c r="B9" s="146"/>
      <c r="C9" s="147"/>
      <c r="D9" s="155" t="s">
        <v>4</v>
      </c>
      <c r="E9" s="131"/>
      <c r="F9" s="131"/>
      <c r="G9" s="131"/>
      <c r="H9" s="131"/>
      <c r="I9" s="131"/>
      <c r="J9" s="131"/>
      <c r="K9" s="131"/>
      <c r="L9" s="131"/>
      <c r="M9" s="132"/>
    </row>
    <row r="10" spans="1:13" ht="7.5" customHeight="1" x14ac:dyDescent="0.25">
      <c r="A10" s="152"/>
      <c r="B10" s="119"/>
      <c r="C10" s="119"/>
      <c r="D10" s="119"/>
      <c r="E10" s="119"/>
      <c r="F10" s="119"/>
      <c r="G10" s="119"/>
      <c r="H10" s="119"/>
      <c r="I10" s="119"/>
      <c r="J10" s="119"/>
      <c r="K10" s="119"/>
      <c r="L10" s="119"/>
      <c r="M10" s="153"/>
    </row>
    <row r="11" spans="1:13" ht="30" customHeight="1" x14ac:dyDescent="0.25">
      <c r="A11" s="151" t="s">
        <v>5</v>
      </c>
      <c r="B11" s="119"/>
      <c r="C11" s="119"/>
      <c r="D11" s="119"/>
      <c r="E11" s="119"/>
      <c r="F11" s="119"/>
      <c r="G11" s="119"/>
      <c r="H11" s="119"/>
      <c r="I11" s="119"/>
      <c r="J11" s="119"/>
      <c r="K11" s="119"/>
      <c r="L11" s="119"/>
      <c r="M11" s="120"/>
    </row>
    <row r="12" spans="1:13" ht="126.75" customHeight="1" x14ac:dyDescent="0.25">
      <c r="A12" s="154" t="s">
        <v>6</v>
      </c>
      <c r="B12" s="119"/>
      <c r="C12" s="119"/>
      <c r="D12" s="119"/>
      <c r="E12" s="119"/>
      <c r="F12" s="119"/>
      <c r="G12" s="119"/>
      <c r="H12" s="119"/>
      <c r="I12" s="119"/>
      <c r="J12" s="119"/>
      <c r="K12" s="119"/>
      <c r="L12" s="119"/>
      <c r="M12" s="120"/>
    </row>
    <row r="13" spans="1:13" ht="18.75" x14ac:dyDescent="0.3">
      <c r="A13" s="126" t="s">
        <v>7</v>
      </c>
      <c r="B13" s="119"/>
      <c r="C13" s="119"/>
      <c r="D13" s="119"/>
      <c r="E13" s="119"/>
      <c r="F13" s="119"/>
      <c r="G13" s="119"/>
      <c r="H13" s="119"/>
      <c r="I13" s="119"/>
      <c r="J13" s="119"/>
      <c r="K13" s="119"/>
      <c r="L13" s="119"/>
      <c r="M13" s="120"/>
    </row>
    <row r="14" spans="1:13" ht="15.75" x14ac:dyDescent="0.25">
      <c r="A14" s="150" t="s">
        <v>8</v>
      </c>
      <c r="B14" s="108"/>
      <c r="C14" s="109"/>
      <c r="D14" s="148" t="s">
        <v>9</v>
      </c>
      <c r="E14" s="108"/>
      <c r="F14" s="108"/>
      <c r="G14" s="108"/>
      <c r="H14" s="108"/>
      <c r="I14" s="108"/>
      <c r="J14" s="108"/>
      <c r="K14" s="108"/>
      <c r="L14" s="108"/>
      <c r="M14" s="149"/>
    </row>
    <row r="15" spans="1:13" ht="15.75" x14ac:dyDescent="0.25">
      <c r="A15" s="156" t="s">
        <v>10</v>
      </c>
      <c r="B15" s="103"/>
      <c r="C15" s="104"/>
      <c r="D15" s="168" t="s">
        <v>11</v>
      </c>
      <c r="E15" s="103"/>
      <c r="F15" s="103"/>
      <c r="G15" s="103"/>
      <c r="H15" s="103"/>
      <c r="I15" s="103"/>
      <c r="J15" s="103"/>
      <c r="K15" s="103"/>
      <c r="L15" s="103"/>
      <c r="M15" s="125"/>
    </row>
    <row r="16" spans="1:13" ht="29.25" customHeight="1" x14ac:dyDescent="0.25">
      <c r="A16" s="157" t="s">
        <v>12</v>
      </c>
      <c r="B16" s="103"/>
      <c r="C16" s="104"/>
      <c r="D16" s="169" t="s">
        <v>13</v>
      </c>
      <c r="E16" s="103"/>
      <c r="F16" s="103"/>
      <c r="G16" s="103"/>
      <c r="H16" s="103"/>
      <c r="I16" s="103"/>
      <c r="J16" s="103"/>
      <c r="K16" s="103"/>
      <c r="L16" s="103"/>
      <c r="M16" s="125"/>
    </row>
    <row r="17" spans="1:13" ht="30" customHeight="1" x14ac:dyDescent="0.25">
      <c r="A17" s="158" t="s">
        <v>14</v>
      </c>
      <c r="B17" s="103"/>
      <c r="C17" s="104"/>
      <c r="D17" s="106" t="s">
        <v>15</v>
      </c>
      <c r="E17" s="103"/>
      <c r="F17" s="103"/>
      <c r="G17" s="103"/>
      <c r="H17" s="103"/>
      <c r="I17" s="103"/>
      <c r="J17" s="103"/>
      <c r="K17" s="103"/>
      <c r="L17" s="103"/>
      <c r="M17" s="125"/>
    </row>
    <row r="18" spans="1:13" ht="15.75" x14ac:dyDescent="0.25">
      <c r="A18" s="159" t="s">
        <v>16</v>
      </c>
      <c r="B18" s="131"/>
      <c r="C18" s="160"/>
      <c r="D18" s="130" t="s">
        <v>17</v>
      </c>
      <c r="E18" s="131"/>
      <c r="F18" s="131"/>
      <c r="G18" s="131"/>
      <c r="H18" s="131"/>
      <c r="I18" s="131"/>
      <c r="J18" s="131"/>
      <c r="K18" s="131"/>
      <c r="L18" s="131"/>
      <c r="M18" s="132"/>
    </row>
    <row r="19" spans="1:13" ht="18.75" x14ac:dyDescent="0.3">
      <c r="A19" s="126" t="s">
        <v>10</v>
      </c>
      <c r="B19" s="119"/>
      <c r="C19" s="119"/>
      <c r="D19" s="119"/>
      <c r="E19" s="119"/>
      <c r="F19" s="119"/>
      <c r="G19" s="119"/>
      <c r="H19" s="119"/>
      <c r="I19" s="119"/>
      <c r="J19" s="119"/>
      <c r="K19" s="119"/>
      <c r="L19" s="119"/>
      <c r="M19" s="120"/>
    </row>
    <row r="20" spans="1:13" ht="129.75" customHeight="1" x14ac:dyDescent="0.25">
      <c r="A20" s="133" t="s">
        <v>18</v>
      </c>
      <c r="B20" s="116"/>
      <c r="C20" s="116"/>
      <c r="D20" s="116"/>
      <c r="E20" s="116"/>
      <c r="F20" s="116"/>
      <c r="G20" s="116"/>
      <c r="H20" s="116"/>
      <c r="I20" s="116"/>
      <c r="J20" s="116"/>
      <c r="K20" s="116"/>
      <c r="L20" s="116"/>
      <c r="M20" s="117"/>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4" t="s">
        <v>27</v>
      </c>
      <c r="B27" s="98"/>
      <c r="C27" s="98"/>
      <c r="D27" s="98"/>
      <c r="E27" s="98"/>
      <c r="F27" s="98"/>
      <c r="G27" s="98"/>
      <c r="H27" s="98"/>
      <c r="I27" s="98"/>
      <c r="J27" s="98"/>
      <c r="K27" s="98"/>
      <c r="L27" s="98"/>
      <c r="M27" s="123"/>
    </row>
    <row r="28" spans="1:13" ht="30" customHeight="1" x14ac:dyDescent="0.25">
      <c r="A28" s="165" t="s">
        <v>28</v>
      </c>
      <c r="B28" s="166"/>
      <c r="C28" s="166"/>
      <c r="D28" s="166"/>
      <c r="E28" s="166"/>
      <c r="F28" s="166"/>
      <c r="G28" s="166"/>
      <c r="H28" s="166"/>
      <c r="I28" s="166"/>
      <c r="J28" s="166"/>
      <c r="K28" s="166"/>
      <c r="L28" s="166"/>
      <c r="M28" s="167"/>
    </row>
    <row r="29" spans="1:13" ht="20.25" customHeight="1" x14ac:dyDescent="0.25">
      <c r="A29" s="163" t="s">
        <v>29</v>
      </c>
      <c r="B29" s="119"/>
      <c r="C29" s="153"/>
      <c r="D29" s="164" t="s">
        <v>30</v>
      </c>
      <c r="E29" s="119"/>
      <c r="F29" s="119"/>
      <c r="G29" s="119"/>
      <c r="H29" s="119"/>
      <c r="I29" s="119"/>
      <c r="J29" s="119"/>
      <c r="K29" s="119"/>
      <c r="L29" s="119"/>
      <c r="M29" s="120"/>
    </row>
    <row r="30" spans="1:13" ht="21" customHeight="1" x14ac:dyDescent="0.25">
      <c r="A30" s="162" t="s">
        <v>31</v>
      </c>
      <c r="B30" s="108"/>
      <c r="C30" s="109"/>
      <c r="D30" s="161" t="s">
        <v>32</v>
      </c>
      <c r="E30" s="108"/>
      <c r="F30" s="108"/>
      <c r="G30" s="108"/>
      <c r="H30" s="108"/>
      <c r="I30" s="108"/>
      <c r="J30" s="108"/>
      <c r="K30" s="108"/>
      <c r="L30" s="108"/>
      <c r="M30" s="149"/>
    </row>
    <row r="31" spans="1:13" ht="33.75" customHeight="1" x14ac:dyDescent="0.25">
      <c r="A31" s="128" t="s">
        <v>33</v>
      </c>
      <c r="B31" s="103"/>
      <c r="C31" s="104"/>
      <c r="D31" s="106" t="s">
        <v>34</v>
      </c>
      <c r="E31" s="103"/>
      <c r="F31" s="103"/>
      <c r="G31" s="103"/>
      <c r="H31" s="103"/>
      <c r="I31" s="103"/>
      <c r="J31" s="103"/>
      <c r="K31" s="103"/>
      <c r="L31" s="103"/>
      <c r="M31" s="125"/>
    </row>
    <row r="32" spans="1:13" ht="30" customHeight="1" x14ac:dyDescent="0.25">
      <c r="A32" s="128" t="s">
        <v>35</v>
      </c>
      <c r="B32" s="103"/>
      <c r="C32" s="104"/>
      <c r="D32" s="110" t="s">
        <v>36</v>
      </c>
      <c r="E32" s="103"/>
      <c r="F32" s="103"/>
      <c r="G32" s="103"/>
      <c r="H32" s="103"/>
      <c r="I32" s="103"/>
      <c r="J32" s="103"/>
      <c r="K32" s="103"/>
      <c r="L32" s="103"/>
      <c r="M32" s="125"/>
    </row>
    <row r="33" spans="1:13" ht="31.5" customHeight="1" x14ac:dyDescent="0.25">
      <c r="A33" s="128" t="s">
        <v>37</v>
      </c>
      <c r="B33" s="103"/>
      <c r="C33" s="104"/>
      <c r="D33" s="110" t="s">
        <v>38</v>
      </c>
      <c r="E33" s="103"/>
      <c r="F33" s="103"/>
      <c r="G33" s="103"/>
      <c r="H33" s="103"/>
      <c r="I33" s="103"/>
      <c r="J33" s="103"/>
      <c r="K33" s="103"/>
      <c r="L33" s="103"/>
      <c r="M33" s="125"/>
    </row>
    <row r="34" spans="1:13" ht="30.75" customHeight="1" x14ac:dyDescent="0.25">
      <c r="A34" s="128" t="s">
        <v>39</v>
      </c>
      <c r="B34" s="103"/>
      <c r="C34" s="104"/>
      <c r="D34" s="106" t="s">
        <v>40</v>
      </c>
      <c r="E34" s="103"/>
      <c r="F34" s="103"/>
      <c r="G34" s="103"/>
      <c r="H34" s="103"/>
      <c r="I34" s="103"/>
      <c r="J34" s="103"/>
      <c r="K34" s="103"/>
      <c r="L34" s="103"/>
      <c r="M34" s="125"/>
    </row>
    <row r="35" spans="1:13" ht="35.25" customHeight="1" x14ac:dyDescent="0.25">
      <c r="A35" s="128" t="s">
        <v>41</v>
      </c>
      <c r="B35" s="103"/>
      <c r="C35" s="104"/>
      <c r="D35" s="106" t="s">
        <v>42</v>
      </c>
      <c r="E35" s="103"/>
      <c r="F35" s="103"/>
      <c r="G35" s="103"/>
      <c r="H35" s="103"/>
      <c r="I35" s="103"/>
      <c r="J35" s="103"/>
      <c r="K35" s="103"/>
      <c r="L35" s="103"/>
      <c r="M35" s="125"/>
    </row>
    <row r="36" spans="1:13" ht="21" customHeight="1" x14ac:dyDescent="0.25">
      <c r="A36" s="128" t="s">
        <v>43</v>
      </c>
      <c r="B36" s="103"/>
      <c r="C36" s="104"/>
      <c r="D36" s="110" t="s">
        <v>44</v>
      </c>
      <c r="E36" s="103"/>
      <c r="F36" s="103"/>
      <c r="G36" s="103"/>
      <c r="H36" s="103"/>
      <c r="I36" s="103"/>
      <c r="J36" s="103"/>
      <c r="K36" s="103"/>
      <c r="L36" s="103"/>
      <c r="M36" s="125"/>
    </row>
    <row r="37" spans="1:13" ht="36.75" customHeight="1" x14ac:dyDescent="0.25">
      <c r="A37" s="128" t="s">
        <v>45</v>
      </c>
      <c r="B37" s="103"/>
      <c r="C37" s="104"/>
      <c r="D37" s="106" t="s">
        <v>46</v>
      </c>
      <c r="E37" s="103"/>
      <c r="F37" s="103"/>
      <c r="G37" s="103"/>
      <c r="H37" s="103"/>
      <c r="I37" s="103"/>
      <c r="J37" s="103"/>
      <c r="K37" s="103"/>
      <c r="L37" s="103"/>
      <c r="M37" s="125"/>
    </row>
    <row r="38" spans="1:13" ht="35.25" customHeight="1" x14ac:dyDescent="0.25">
      <c r="A38" s="128" t="s">
        <v>47</v>
      </c>
      <c r="B38" s="103"/>
      <c r="C38" s="104"/>
      <c r="D38" s="106" t="s">
        <v>48</v>
      </c>
      <c r="E38" s="103"/>
      <c r="F38" s="103"/>
      <c r="G38" s="103"/>
      <c r="H38" s="103"/>
      <c r="I38" s="103"/>
      <c r="J38" s="103"/>
      <c r="K38" s="103"/>
      <c r="L38" s="103"/>
      <c r="M38" s="125"/>
    </row>
    <row r="39" spans="1:13" ht="21" customHeight="1" x14ac:dyDescent="0.25">
      <c r="A39" s="128" t="s">
        <v>45</v>
      </c>
      <c r="B39" s="103"/>
      <c r="C39" s="104"/>
      <c r="D39" s="110" t="s">
        <v>49</v>
      </c>
      <c r="E39" s="103"/>
      <c r="F39" s="103"/>
      <c r="G39" s="103"/>
      <c r="H39" s="103"/>
      <c r="I39" s="103"/>
      <c r="J39" s="103"/>
      <c r="K39" s="103"/>
      <c r="L39" s="103"/>
      <c r="M39" s="125"/>
    </row>
    <row r="40" spans="1:13" ht="31.5" customHeight="1" x14ac:dyDescent="0.25">
      <c r="A40" s="128" t="s">
        <v>50</v>
      </c>
      <c r="B40" s="103"/>
      <c r="C40" s="104"/>
      <c r="D40" s="110" t="s">
        <v>51</v>
      </c>
      <c r="E40" s="103"/>
      <c r="F40" s="103"/>
      <c r="G40" s="103"/>
      <c r="H40" s="103"/>
      <c r="I40" s="103"/>
      <c r="J40" s="103"/>
      <c r="K40" s="103"/>
      <c r="L40" s="103"/>
      <c r="M40" s="125"/>
    </row>
    <row r="41" spans="1:13" ht="54" customHeight="1" x14ac:dyDescent="0.25">
      <c r="A41" s="128" t="s">
        <v>52</v>
      </c>
      <c r="B41" s="103"/>
      <c r="C41" s="104"/>
      <c r="D41" s="106" t="s">
        <v>53</v>
      </c>
      <c r="E41" s="103"/>
      <c r="F41" s="103"/>
      <c r="G41" s="103"/>
      <c r="H41" s="103"/>
      <c r="I41" s="103"/>
      <c r="J41" s="103"/>
      <c r="K41" s="103"/>
      <c r="L41" s="103"/>
      <c r="M41" s="125"/>
    </row>
    <row r="42" spans="1:13" ht="43.5" customHeight="1" x14ac:dyDescent="0.25">
      <c r="A42" s="129" t="s">
        <v>54</v>
      </c>
      <c r="B42" s="112"/>
      <c r="C42" s="113"/>
      <c r="D42" s="111" t="s">
        <v>55</v>
      </c>
      <c r="E42" s="112"/>
      <c r="F42" s="112"/>
      <c r="G42" s="112"/>
      <c r="H42" s="112"/>
      <c r="I42" s="112"/>
      <c r="J42" s="112"/>
      <c r="K42" s="112"/>
      <c r="L42" s="112"/>
      <c r="M42" s="127"/>
    </row>
    <row r="43" spans="1:13" ht="15.75" customHeight="1" x14ac:dyDescent="0.3">
      <c r="A43" s="126" t="s">
        <v>12</v>
      </c>
      <c r="B43" s="119"/>
      <c r="C43" s="119"/>
      <c r="D43" s="119"/>
      <c r="E43" s="119"/>
      <c r="F43" s="119"/>
      <c r="G43" s="119"/>
      <c r="H43" s="119"/>
      <c r="I43" s="119"/>
      <c r="J43" s="119"/>
      <c r="K43" s="119"/>
      <c r="L43" s="119"/>
      <c r="M43" s="120"/>
    </row>
    <row r="44" spans="1:13" ht="99" customHeight="1" x14ac:dyDescent="0.25">
      <c r="A44" s="118" t="s">
        <v>56</v>
      </c>
      <c r="B44" s="119"/>
      <c r="C44" s="119"/>
      <c r="D44" s="119"/>
      <c r="E44" s="119"/>
      <c r="F44" s="119"/>
      <c r="G44" s="119"/>
      <c r="H44" s="119"/>
      <c r="I44" s="119"/>
      <c r="J44" s="119"/>
      <c r="K44" s="119"/>
      <c r="L44" s="119"/>
      <c r="M44" s="120"/>
    </row>
    <row r="45" spans="1:13" ht="15.75" customHeight="1" x14ac:dyDescent="0.3">
      <c r="A45" s="115" t="s">
        <v>57</v>
      </c>
      <c r="B45" s="116"/>
      <c r="C45" s="116"/>
      <c r="D45" s="116"/>
      <c r="E45" s="116"/>
      <c r="F45" s="116"/>
      <c r="G45" s="116"/>
      <c r="H45" s="116"/>
      <c r="I45" s="116"/>
      <c r="J45" s="116"/>
      <c r="K45" s="116"/>
      <c r="L45" s="116"/>
      <c r="M45" s="117"/>
    </row>
    <row r="46" spans="1:13" ht="36.75" customHeight="1" x14ac:dyDescent="0.3">
      <c r="A46" s="121" t="s">
        <v>58</v>
      </c>
      <c r="B46" s="116"/>
      <c r="C46" s="116"/>
      <c r="D46" s="116"/>
      <c r="E46" s="116"/>
      <c r="F46" s="116"/>
      <c r="G46" s="116"/>
      <c r="H46" s="116"/>
      <c r="I46" s="116"/>
      <c r="J46" s="116"/>
      <c r="K46" s="116"/>
      <c r="L46" s="116"/>
      <c r="M46" s="117"/>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22" t="s">
        <v>62</v>
      </c>
      <c r="B52" s="98"/>
      <c r="C52" s="98"/>
      <c r="D52" s="98"/>
      <c r="E52" s="98"/>
      <c r="F52" s="98"/>
      <c r="G52" s="98"/>
      <c r="H52" s="98"/>
      <c r="I52" s="98"/>
      <c r="J52" s="98"/>
      <c r="K52" s="98"/>
      <c r="L52" s="98"/>
      <c r="M52" s="123"/>
    </row>
    <row r="53" spans="1:13" ht="91.5" customHeight="1" x14ac:dyDescent="0.25">
      <c r="A53" s="124" t="s">
        <v>63</v>
      </c>
      <c r="B53" s="103"/>
      <c r="C53" s="103"/>
      <c r="D53" s="103"/>
      <c r="E53" s="103"/>
      <c r="F53" s="103"/>
      <c r="G53" s="103"/>
      <c r="H53" s="103"/>
      <c r="I53" s="103"/>
      <c r="J53" s="103"/>
      <c r="K53" s="103"/>
      <c r="L53" s="103"/>
      <c r="M53" s="104"/>
    </row>
    <row r="54" spans="1:13" ht="15.75" customHeight="1" x14ac:dyDescent="0.3">
      <c r="A54" s="102" t="s">
        <v>29</v>
      </c>
      <c r="B54" s="103"/>
      <c r="C54" s="104"/>
      <c r="D54" s="102" t="s">
        <v>30</v>
      </c>
      <c r="E54" s="103"/>
      <c r="F54" s="103"/>
      <c r="G54" s="103"/>
      <c r="H54" s="103"/>
      <c r="I54" s="103"/>
      <c r="J54" s="103"/>
      <c r="K54" s="103"/>
      <c r="L54" s="103"/>
      <c r="M54" s="104"/>
    </row>
    <row r="55" spans="1:13" ht="32.25" customHeight="1" x14ac:dyDescent="0.25">
      <c r="A55" s="107" t="s">
        <v>64</v>
      </c>
      <c r="B55" s="108"/>
      <c r="C55" s="109"/>
      <c r="D55" s="107" t="s">
        <v>65</v>
      </c>
      <c r="E55" s="108"/>
      <c r="F55" s="108"/>
      <c r="G55" s="108"/>
      <c r="H55" s="108"/>
      <c r="I55" s="108"/>
      <c r="J55" s="108"/>
      <c r="K55" s="108"/>
      <c r="L55" s="108"/>
      <c r="M55" s="109"/>
    </row>
    <row r="56" spans="1:13" ht="15.75" customHeight="1" x14ac:dyDescent="0.25">
      <c r="A56" s="110" t="s">
        <v>66</v>
      </c>
      <c r="B56" s="103"/>
      <c r="C56" s="104"/>
      <c r="D56" s="106" t="s">
        <v>67</v>
      </c>
      <c r="E56" s="103"/>
      <c r="F56" s="103"/>
      <c r="G56" s="103"/>
      <c r="H56" s="103"/>
      <c r="I56" s="103"/>
      <c r="J56" s="103"/>
      <c r="K56" s="103"/>
      <c r="L56" s="103"/>
      <c r="M56" s="104"/>
    </row>
    <row r="57" spans="1:13" ht="15.75" customHeight="1" x14ac:dyDescent="0.25">
      <c r="A57" s="110" t="s">
        <v>68</v>
      </c>
      <c r="B57" s="103"/>
      <c r="C57" s="104"/>
      <c r="D57" s="106" t="s">
        <v>69</v>
      </c>
      <c r="E57" s="103"/>
      <c r="F57" s="103"/>
      <c r="G57" s="103"/>
      <c r="H57" s="103"/>
      <c r="I57" s="103"/>
      <c r="J57" s="103"/>
      <c r="K57" s="103"/>
      <c r="L57" s="103"/>
      <c r="M57" s="104"/>
    </row>
    <row r="58" spans="1:13" ht="15.75" customHeight="1" x14ac:dyDescent="0.25">
      <c r="A58" s="110" t="s">
        <v>70</v>
      </c>
      <c r="B58" s="103"/>
      <c r="C58" s="104"/>
      <c r="D58" s="106" t="s">
        <v>71</v>
      </c>
      <c r="E58" s="103"/>
      <c r="F58" s="103"/>
      <c r="G58" s="103"/>
      <c r="H58" s="103"/>
      <c r="I58" s="103"/>
      <c r="J58" s="103"/>
      <c r="K58" s="103"/>
      <c r="L58" s="103"/>
      <c r="M58" s="104"/>
    </row>
    <row r="59" spans="1:13" ht="15.75" customHeight="1" x14ac:dyDescent="0.25">
      <c r="A59" s="114" t="s">
        <v>72</v>
      </c>
      <c r="B59" s="112"/>
      <c r="C59" s="113"/>
      <c r="D59" s="106" t="s">
        <v>73</v>
      </c>
      <c r="E59" s="103"/>
      <c r="F59" s="103"/>
      <c r="G59" s="103"/>
      <c r="H59" s="103"/>
      <c r="I59" s="103"/>
      <c r="J59" s="103"/>
      <c r="K59" s="103"/>
      <c r="L59" s="103"/>
      <c r="M59" s="104"/>
    </row>
    <row r="60" spans="1:13" ht="28.5" customHeight="1" x14ac:dyDescent="0.25">
      <c r="A60" s="111" t="s">
        <v>74</v>
      </c>
      <c r="B60" s="112"/>
      <c r="C60" s="113"/>
      <c r="D60" s="105" t="s">
        <v>75</v>
      </c>
      <c r="E60" s="103"/>
      <c r="F60" s="103"/>
      <c r="G60" s="103"/>
      <c r="H60" s="103"/>
      <c r="I60" s="103"/>
      <c r="J60" s="103"/>
      <c r="K60" s="103"/>
      <c r="L60" s="103"/>
      <c r="M60" s="104"/>
    </row>
    <row r="61" spans="1:13" ht="13.5" customHeight="1" x14ac:dyDescent="0.25">
      <c r="A61" s="170" t="s">
        <v>76</v>
      </c>
      <c r="B61" s="98"/>
      <c r="C61" s="171"/>
      <c r="D61" s="105" t="s">
        <v>77</v>
      </c>
      <c r="E61" s="103"/>
      <c r="F61" s="103"/>
      <c r="G61" s="103"/>
      <c r="H61" s="103"/>
      <c r="I61" s="103"/>
      <c r="J61" s="103"/>
      <c r="K61" s="103"/>
      <c r="L61" s="103"/>
      <c r="M61" s="104"/>
    </row>
    <row r="62" spans="1:13" ht="15.75" customHeight="1" x14ac:dyDescent="0.25">
      <c r="A62" s="161" t="s">
        <v>78</v>
      </c>
      <c r="B62" s="108"/>
      <c r="C62" s="109"/>
      <c r="D62" s="105" t="s">
        <v>79</v>
      </c>
      <c r="E62" s="103"/>
      <c r="F62" s="103"/>
      <c r="G62" s="103"/>
      <c r="H62" s="103"/>
      <c r="I62" s="103"/>
      <c r="J62" s="103"/>
      <c r="K62" s="103"/>
      <c r="L62" s="103"/>
      <c r="M62" s="104"/>
    </row>
    <row r="63" spans="1:13" ht="43.5" customHeight="1" x14ac:dyDescent="0.25">
      <c r="A63" s="110" t="s">
        <v>80</v>
      </c>
      <c r="B63" s="103"/>
      <c r="C63" s="104"/>
      <c r="D63" s="106" t="s">
        <v>81</v>
      </c>
      <c r="E63" s="103"/>
      <c r="F63" s="103"/>
      <c r="G63" s="103"/>
      <c r="H63" s="103"/>
      <c r="I63" s="103"/>
      <c r="J63" s="103"/>
      <c r="K63" s="103"/>
      <c r="L63" s="103"/>
      <c r="M63" s="104"/>
    </row>
    <row r="64" spans="1:13" ht="41.25" customHeight="1" x14ac:dyDescent="0.25">
      <c r="A64" s="110" t="s">
        <v>43</v>
      </c>
      <c r="B64" s="103"/>
      <c r="C64" s="104"/>
      <c r="D64" s="106" t="s">
        <v>82</v>
      </c>
      <c r="E64" s="103"/>
      <c r="F64" s="103"/>
      <c r="G64" s="103"/>
      <c r="H64" s="103"/>
      <c r="I64" s="103"/>
      <c r="J64" s="103"/>
      <c r="K64" s="103"/>
      <c r="L64" s="103"/>
      <c r="M64" s="104"/>
    </row>
    <row r="65" spans="1:13" ht="41.25" customHeight="1" x14ac:dyDescent="0.25">
      <c r="A65" s="110" t="s">
        <v>83</v>
      </c>
      <c r="B65" s="103"/>
      <c r="C65" s="104"/>
      <c r="D65" s="106" t="s">
        <v>84</v>
      </c>
      <c r="E65" s="103"/>
      <c r="F65" s="103"/>
      <c r="G65" s="103"/>
      <c r="H65" s="103"/>
      <c r="I65" s="103"/>
      <c r="J65" s="103"/>
      <c r="K65" s="103"/>
      <c r="L65" s="103"/>
      <c r="M65" s="104"/>
    </row>
    <row r="66" spans="1:13" ht="50.25" customHeight="1" x14ac:dyDescent="0.25">
      <c r="A66" s="106" t="s">
        <v>85</v>
      </c>
      <c r="B66" s="103"/>
      <c r="C66" s="104"/>
      <c r="D66" s="106" t="s">
        <v>86</v>
      </c>
      <c r="E66" s="103"/>
      <c r="F66" s="103"/>
      <c r="G66" s="103"/>
      <c r="H66" s="103"/>
      <c r="I66" s="103"/>
      <c r="J66" s="103"/>
      <c r="K66" s="103"/>
      <c r="L66" s="103"/>
      <c r="M66" s="104"/>
    </row>
    <row r="67" spans="1:13" ht="30.75" customHeight="1" x14ac:dyDescent="0.25">
      <c r="A67" s="110" t="s">
        <v>45</v>
      </c>
      <c r="B67" s="103"/>
      <c r="C67" s="104"/>
      <c r="D67" s="106" t="s">
        <v>87</v>
      </c>
      <c r="E67" s="103"/>
      <c r="F67" s="103"/>
      <c r="G67" s="103"/>
      <c r="H67" s="103"/>
      <c r="I67" s="103"/>
      <c r="J67" s="103"/>
      <c r="K67" s="103"/>
      <c r="L67" s="103"/>
      <c r="M67" s="104"/>
    </row>
    <row r="68" spans="1:13" ht="15.75" customHeight="1" x14ac:dyDescent="0.25">
      <c r="A68" s="110" t="s">
        <v>88</v>
      </c>
      <c r="B68" s="103"/>
      <c r="C68" s="104"/>
      <c r="D68" s="106" t="s">
        <v>89</v>
      </c>
      <c r="E68" s="103"/>
      <c r="F68" s="103"/>
      <c r="G68" s="103"/>
      <c r="H68" s="103"/>
      <c r="I68" s="103"/>
      <c r="J68" s="103"/>
      <c r="K68" s="103"/>
      <c r="L68" s="103"/>
      <c r="M68" s="104"/>
    </row>
    <row r="69" spans="1:13" ht="15.75" customHeight="1" x14ac:dyDescent="0.25">
      <c r="A69" s="110" t="s">
        <v>90</v>
      </c>
      <c r="B69" s="103"/>
      <c r="C69" s="104"/>
      <c r="D69" s="106" t="s">
        <v>91</v>
      </c>
      <c r="E69" s="103"/>
      <c r="F69" s="103"/>
      <c r="G69" s="103"/>
      <c r="H69" s="103"/>
      <c r="I69" s="103"/>
      <c r="J69" s="103"/>
      <c r="K69" s="103"/>
      <c r="L69" s="103"/>
      <c r="M69" s="104"/>
    </row>
    <row r="70" spans="1:13" ht="15.75" customHeight="1" x14ac:dyDescent="0.25">
      <c r="A70" s="110" t="s">
        <v>92</v>
      </c>
      <c r="B70" s="103"/>
      <c r="C70" s="104"/>
      <c r="D70" s="106" t="s">
        <v>93</v>
      </c>
      <c r="E70" s="103"/>
      <c r="F70" s="103"/>
      <c r="G70" s="103"/>
      <c r="H70" s="103"/>
      <c r="I70" s="103"/>
      <c r="J70" s="103"/>
      <c r="K70" s="103"/>
      <c r="L70" s="103"/>
      <c r="M70" s="104"/>
    </row>
    <row r="71" spans="1:13" ht="15.75" customHeight="1" x14ac:dyDescent="0.25">
      <c r="A71" s="110" t="s">
        <v>94</v>
      </c>
      <c r="B71" s="103"/>
      <c r="C71" s="104"/>
      <c r="D71" s="106" t="s">
        <v>95</v>
      </c>
      <c r="E71" s="103"/>
      <c r="F71" s="103"/>
      <c r="G71" s="103"/>
      <c r="H71" s="103"/>
      <c r="I71" s="103"/>
      <c r="J71" s="103"/>
      <c r="K71" s="103"/>
      <c r="L71" s="103"/>
      <c r="M71" s="104"/>
    </row>
    <row r="72" spans="1:13" ht="15.75" customHeight="1" x14ac:dyDescent="0.25">
      <c r="A72" s="110" t="s">
        <v>96</v>
      </c>
      <c r="B72" s="103"/>
      <c r="C72" s="104"/>
      <c r="D72" s="106" t="s">
        <v>97</v>
      </c>
      <c r="E72" s="103"/>
      <c r="F72" s="103"/>
      <c r="G72" s="103"/>
      <c r="H72" s="103"/>
      <c r="I72" s="103"/>
      <c r="J72" s="103"/>
      <c r="K72" s="103"/>
      <c r="L72" s="103"/>
      <c r="M72" s="104"/>
    </row>
    <row r="73" spans="1:13" ht="15.75" customHeight="1" x14ac:dyDescent="0.25">
      <c r="A73" s="110" t="s">
        <v>98</v>
      </c>
      <c r="B73" s="103"/>
      <c r="C73" s="104"/>
      <c r="D73" s="106" t="s">
        <v>99</v>
      </c>
      <c r="E73" s="103"/>
      <c r="F73" s="103"/>
      <c r="G73" s="103"/>
      <c r="H73" s="103"/>
      <c r="I73" s="103"/>
      <c r="J73" s="103"/>
      <c r="K73" s="103"/>
      <c r="L73" s="103"/>
      <c r="M73" s="104"/>
    </row>
    <row r="74" spans="1:13" ht="15.75" customHeight="1" x14ac:dyDescent="0.25">
      <c r="A74" s="110" t="s">
        <v>100</v>
      </c>
      <c r="B74" s="103"/>
      <c r="C74" s="104"/>
      <c r="D74" s="106" t="s">
        <v>101</v>
      </c>
      <c r="E74" s="103"/>
      <c r="F74" s="103"/>
      <c r="G74" s="103"/>
      <c r="H74" s="103"/>
      <c r="I74" s="103"/>
      <c r="J74" s="103"/>
      <c r="K74" s="103"/>
      <c r="L74" s="103"/>
      <c r="M74" s="104"/>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2" zoomScale="90" zoomScaleNormal="90" workbookViewId="0">
      <selection activeCell="E6" sqref="E6"/>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x14ac:dyDescent="0.25">
      <c r="A2" s="1"/>
      <c r="B2" s="1"/>
      <c r="C2" s="1"/>
      <c r="D2" s="1"/>
      <c r="E2" s="1"/>
      <c r="F2" s="1"/>
      <c r="G2" s="28"/>
      <c r="H2" s="29"/>
      <c r="I2" s="30"/>
      <c r="J2" s="1"/>
      <c r="K2" s="1"/>
    </row>
    <row r="3" spans="1:11" ht="34.5" customHeight="1" x14ac:dyDescent="0.5">
      <c r="A3" s="1"/>
      <c r="B3" s="139"/>
      <c r="C3" s="140"/>
      <c r="D3" s="174"/>
      <c r="E3" s="172" t="s">
        <v>2</v>
      </c>
      <c r="F3" s="136"/>
      <c r="G3" s="136"/>
      <c r="H3" s="136"/>
      <c r="I3" s="136"/>
      <c r="J3" s="137"/>
      <c r="K3" s="1"/>
    </row>
    <row r="4" spans="1:11" ht="26.25" customHeight="1" x14ac:dyDescent="0.35">
      <c r="A4" s="1"/>
      <c r="B4" s="175"/>
      <c r="C4" s="176"/>
      <c r="D4" s="177"/>
      <c r="E4" s="173" t="s">
        <v>3</v>
      </c>
      <c r="F4" s="112"/>
      <c r="G4" s="112"/>
      <c r="H4" s="112"/>
      <c r="I4" s="112"/>
      <c r="J4" s="127"/>
      <c r="K4" s="1"/>
    </row>
    <row r="5" spans="1:11" ht="33" customHeight="1" x14ac:dyDescent="0.25">
      <c r="A5" s="1"/>
      <c r="B5" s="188" t="s">
        <v>31</v>
      </c>
      <c r="C5" s="103"/>
      <c r="D5" s="104"/>
      <c r="E5" s="31" t="s">
        <v>218</v>
      </c>
      <c r="F5" s="31"/>
      <c r="G5" s="32" t="s">
        <v>102</v>
      </c>
      <c r="H5" s="96">
        <v>45000</v>
      </c>
      <c r="I5" s="183" t="s">
        <v>41</v>
      </c>
      <c r="J5" s="104"/>
      <c r="K5" s="1"/>
    </row>
    <row r="6" spans="1:11" ht="30.75" customHeight="1" x14ac:dyDescent="0.25">
      <c r="A6" s="1"/>
      <c r="B6" s="188" t="s">
        <v>103</v>
      </c>
      <c r="C6" s="103"/>
      <c r="D6" s="104"/>
      <c r="E6" s="31">
        <v>154109000431</v>
      </c>
      <c r="F6" s="31"/>
      <c r="G6" s="33" t="s">
        <v>37</v>
      </c>
      <c r="H6" s="31" t="s">
        <v>219</v>
      </c>
      <c r="I6" s="184">
        <f>IF(SUM(I9:I69)=0,"",AVERAGE(I9:I69))</f>
        <v>75.081967213114751</v>
      </c>
      <c r="J6" s="185"/>
      <c r="K6" s="1"/>
    </row>
    <row r="7" spans="1:11" ht="17.25" customHeight="1" x14ac:dyDescent="0.25">
      <c r="A7" s="1"/>
      <c r="B7" s="188" t="s">
        <v>104</v>
      </c>
      <c r="C7" s="103"/>
      <c r="D7" s="104"/>
      <c r="E7" s="199" t="s">
        <v>220</v>
      </c>
      <c r="F7" s="103"/>
      <c r="G7" s="103"/>
      <c r="H7" s="104"/>
      <c r="I7" s="186"/>
      <c r="J7" s="187"/>
      <c r="K7" s="1"/>
    </row>
    <row r="8" spans="1:11" ht="28.5" customHeight="1" x14ac:dyDescent="0.25">
      <c r="A8" s="1"/>
      <c r="B8" s="34" t="s">
        <v>43</v>
      </c>
      <c r="C8" s="35" t="s">
        <v>43</v>
      </c>
      <c r="D8" s="36" t="s">
        <v>41</v>
      </c>
      <c r="E8" s="36" t="s">
        <v>105</v>
      </c>
      <c r="F8" s="36"/>
      <c r="G8" s="37" t="s">
        <v>41</v>
      </c>
      <c r="H8" s="36" t="s">
        <v>106</v>
      </c>
      <c r="I8" s="38" t="s">
        <v>107</v>
      </c>
      <c r="J8" s="39" t="s">
        <v>54</v>
      </c>
      <c r="K8" s="1"/>
    </row>
    <row r="9" spans="1:11" ht="50.25" customHeight="1" x14ac:dyDescent="0.25">
      <c r="A9" s="40" t="str">
        <f t="shared" ref="A9:A69" si="0">IF(I9&lt;61,MAX($A$8:A8)+1,"")</f>
        <v/>
      </c>
      <c r="B9" s="190" t="s">
        <v>108</v>
      </c>
      <c r="C9" s="41" t="s">
        <v>108</v>
      </c>
      <c r="D9" s="181">
        <f>IF(SUM(G9:G27)=0,"",AVERAGE(G9:G27))</f>
        <v>74.80952380952381</v>
      </c>
      <c r="E9" s="15" t="s">
        <v>109</v>
      </c>
      <c r="F9" s="15" t="s">
        <v>109</v>
      </c>
      <c r="G9" s="42">
        <f>IF(SUM(I9)=0,"",AVERAGE(I9))</f>
        <v>80</v>
      </c>
      <c r="H9" s="43" t="s">
        <v>110</v>
      </c>
      <c r="I9" s="44">
        <v>80</v>
      </c>
      <c r="J9" s="45" t="s">
        <v>236</v>
      </c>
      <c r="K9" s="1"/>
    </row>
    <row r="10" spans="1:11" ht="51" customHeight="1" x14ac:dyDescent="0.25">
      <c r="A10" s="40" t="str">
        <f t="shared" si="0"/>
        <v/>
      </c>
      <c r="B10" s="191"/>
      <c r="C10" s="41" t="s">
        <v>108</v>
      </c>
      <c r="D10" s="179"/>
      <c r="E10" s="193" t="s">
        <v>111</v>
      </c>
      <c r="F10" s="46" t="s">
        <v>111</v>
      </c>
      <c r="G10" s="178">
        <f>IF(SUM(I10:I12)=0,"",AVERAGE(I10:I12))</f>
        <v>70</v>
      </c>
      <c r="H10" s="43" t="s">
        <v>112</v>
      </c>
      <c r="I10" s="44">
        <v>70</v>
      </c>
      <c r="J10" s="45" t="s">
        <v>237</v>
      </c>
      <c r="K10" s="1"/>
    </row>
    <row r="11" spans="1:11" ht="93" customHeight="1" x14ac:dyDescent="0.25">
      <c r="A11" s="40" t="str">
        <f t="shared" si="0"/>
        <v/>
      </c>
      <c r="B11" s="191"/>
      <c r="C11" s="41" t="s">
        <v>108</v>
      </c>
      <c r="D11" s="179"/>
      <c r="E11" s="179"/>
      <c r="F11" s="46" t="s">
        <v>111</v>
      </c>
      <c r="G11" s="179"/>
      <c r="H11" s="43" t="s">
        <v>113</v>
      </c>
      <c r="I11" s="44">
        <v>70</v>
      </c>
      <c r="J11" s="45" t="s">
        <v>238</v>
      </c>
      <c r="K11" s="1"/>
    </row>
    <row r="12" spans="1:11" ht="32.25" customHeight="1" x14ac:dyDescent="0.25">
      <c r="A12" s="40" t="str">
        <f t="shared" si="0"/>
        <v/>
      </c>
      <c r="B12" s="191"/>
      <c r="C12" s="41" t="s">
        <v>108</v>
      </c>
      <c r="D12" s="179"/>
      <c r="E12" s="180"/>
      <c r="F12" s="46" t="s">
        <v>111</v>
      </c>
      <c r="G12" s="180"/>
      <c r="H12" s="43" t="s">
        <v>114</v>
      </c>
      <c r="I12" s="44">
        <v>70</v>
      </c>
      <c r="J12" s="45" t="s">
        <v>239</v>
      </c>
      <c r="K12" s="1"/>
    </row>
    <row r="13" spans="1:11" ht="45" customHeight="1" x14ac:dyDescent="0.25">
      <c r="A13" s="40" t="str">
        <f t="shared" si="0"/>
        <v/>
      </c>
      <c r="B13" s="191"/>
      <c r="C13" s="41" t="s">
        <v>108</v>
      </c>
      <c r="D13" s="179"/>
      <c r="E13" s="193" t="s">
        <v>115</v>
      </c>
      <c r="F13" s="46" t="s">
        <v>115</v>
      </c>
      <c r="G13" s="178">
        <f>IF(SUM(I13:I14)=0,"",AVERAGE(I13:I14))</f>
        <v>80</v>
      </c>
      <c r="H13" s="43" t="s">
        <v>116</v>
      </c>
      <c r="I13" s="44">
        <v>80</v>
      </c>
      <c r="J13" s="45"/>
      <c r="K13" s="1"/>
    </row>
    <row r="14" spans="1:11" ht="30.75" customHeight="1" x14ac:dyDescent="0.25">
      <c r="A14" s="40" t="str">
        <f t="shared" si="0"/>
        <v/>
      </c>
      <c r="B14" s="191"/>
      <c r="C14" s="41" t="s">
        <v>108</v>
      </c>
      <c r="D14" s="179"/>
      <c r="E14" s="180"/>
      <c r="F14" s="46" t="s">
        <v>115</v>
      </c>
      <c r="G14" s="180"/>
      <c r="H14" s="43" t="s">
        <v>117</v>
      </c>
      <c r="I14" s="44">
        <v>80</v>
      </c>
      <c r="J14" s="45"/>
      <c r="K14" s="1"/>
    </row>
    <row r="15" spans="1:11" ht="48" customHeight="1" x14ac:dyDescent="0.25">
      <c r="A15" s="40" t="str">
        <f t="shared" si="0"/>
        <v/>
      </c>
      <c r="B15" s="191"/>
      <c r="C15" s="41" t="s">
        <v>108</v>
      </c>
      <c r="D15" s="179"/>
      <c r="E15" s="193" t="s">
        <v>118</v>
      </c>
      <c r="F15" s="46" t="s">
        <v>118</v>
      </c>
      <c r="G15" s="178">
        <f>IF(SUM(I15:I20)=0,"",AVERAGE(I15:I20))</f>
        <v>73.333333333333329</v>
      </c>
      <c r="H15" s="43" t="s">
        <v>119</v>
      </c>
      <c r="I15" s="44">
        <v>80</v>
      </c>
      <c r="J15" s="45"/>
      <c r="K15" s="1"/>
    </row>
    <row r="16" spans="1:11" ht="44.25" customHeight="1" x14ac:dyDescent="0.25">
      <c r="A16" s="40" t="str">
        <f t="shared" si="0"/>
        <v/>
      </c>
      <c r="B16" s="191"/>
      <c r="C16" s="41" t="s">
        <v>108</v>
      </c>
      <c r="D16" s="179"/>
      <c r="E16" s="179"/>
      <c r="F16" s="46" t="s">
        <v>118</v>
      </c>
      <c r="G16" s="179"/>
      <c r="H16" s="43" t="s">
        <v>120</v>
      </c>
      <c r="I16" s="44">
        <v>70</v>
      </c>
      <c r="J16" s="45" t="s">
        <v>242</v>
      </c>
      <c r="K16" s="1"/>
    </row>
    <row r="17" spans="1:11" ht="45" customHeight="1" x14ac:dyDescent="0.25">
      <c r="A17" s="40" t="str">
        <f t="shared" si="0"/>
        <v/>
      </c>
      <c r="B17" s="191"/>
      <c r="C17" s="41" t="s">
        <v>108</v>
      </c>
      <c r="D17" s="179"/>
      <c r="E17" s="179"/>
      <c r="F17" s="46" t="s">
        <v>118</v>
      </c>
      <c r="G17" s="179"/>
      <c r="H17" s="43" t="s">
        <v>240</v>
      </c>
      <c r="I17" s="44">
        <v>70</v>
      </c>
      <c r="J17" s="45" t="s">
        <v>241</v>
      </c>
      <c r="K17" s="1"/>
    </row>
    <row r="18" spans="1:11" ht="60" customHeight="1" x14ac:dyDescent="0.25">
      <c r="A18" s="40" t="str">
        <f t="shared" si="0"/>
        <v/>
      </c>
      <c r="B18" s="191"/>
      <c r="C18" s="41" t="s">
        <v>108</v>
      </c>
      <c r="D18" s="179"/>
      <c r="E18" s="179"/>
      <c r="F18" s="46" t="s">
        <v>118</v>
      </c>
      <c r="G18" s="179"/>
      <c r="H18" s="43" t="s">
        <v>121</v>
      </c>
      <c r="I18" s="44">
        <v>70</v>
      </c>
      <c r="J18" s="45" t="s">
        <v>241</v>
      </c>
      <c r="K18" s="1"/>
    </row>
    <row r="19" spans="1:11" ht="48" customHeight="1" x14ac:dyDescent="0.25">
      <c r="A19" s="40" t="str">
        <f t="shared" si="0"/>
        <v/>
      </c>
      <c r="B19" s="191"/>
      <c r="C19" s="41" t="s">
        <v>108</v>
      </c>
      <c r="D19" s="179"/>
      <c r="E19" s="179"/>
      <c r="F19" s="46" t="s">
        <v>118</v>
      </c>
      <c r="G19" s="179"/>
      <c r="H19" s="43" t="s">
        <v>122</v>
      </c>
      <c r="I19" s="44">
        <v>70</v>
      </c>
      <c r="J19" s="45"/>
      <c r="K19" s="1"/>
    </row>
    <row r="20" spans="1:11" ht="30" customHeight="1" x14ac:dyDescent="0.25">
      <c r="A20" s="40" t="str">
        <f t="shared" si="0"/>
        <v/>
      </c>
      <c r="B20" s="191"/>
      <c r="C20" s="41" t="s">
        <v>108</v>
      </c>
      <c r="D20" s="179"/>
      <c r="E20" s="180"/>
      <c r="F20" s="46" t="s">
        <v>118</v>
      </c>
      <c r="G20" s="180"/>
      <c r="H20" s="43" t="s">
        <v>123</v>
      </c>
      <c r="I20" s="44">
        <v>80</v>
      </c>
      <c r="J20" s="45"/>
      <c r="K20" s="1"/>
    </row>
    <row r="21" spans="1:11" ht="31.5" customHeight="1" x14ac:dyDescent="0.25">
      <c r="A21" s="40" t="str">
        <f t="shared" si="0"/>
        <v/>
      </c>
      <c r="B21" s="191"/>
      <c r="C21" s="41" t="s">
        <v>108</v>
      </c>
      <c r="D21" s="179"/>
      <c r="E21" s="193" t="s">
        <v>124</v>
      </c>
      <c r="F21" s="46" t="s">
        <v>124</v>
      </c>
      <c r="G21" s="178">
        <f>IF(SUM(I21:I27)=0,"",AVERAGE(I21:I27))</f>
        <v>70.714285714285708</v>
      </c>
      <c r="H21" s="43" t="s">
        <v>125</v>
      </c>
      <c r="I21" s="44">
        <v>80</v>
      </c>
      <c r="J21" s="45"/>
      <c r="K21" s="1"/>
    </row>
    <row r="22" spans="1:11" ht="41.25" customHeight="1" x14ac:dyDescent="0.25">
      <c r="A22" s="40" t="str">
        <f t="shared" si="0"/>
        <v/>
      </c>
      <c r="B22" s="191"/>
      <c r="C22" s="41" t="s">
        <v>108</v>
      </c>
      <c r="D22" s="179"/>
      <c r="E22" s="179"/>
      <c r="F22" s="46" t="s">
        <v>124</v>
      </c>
      <c r="G22" s="179"/>
      <c r="H22" s="43" t="s">
        <v>126</v>
      </c>
      <c r="I22" s="44">
        <v>70</v>
      </c>
      <c r="J22" s="45"/>
      <c r="K22" s="1"/>
    </row>
    <row r="23" spans="1:11" ht="59.25" customHeight="1" x14ac:dyDescent="0.25">
      <c r="A23" s="40" t="str">
        <f t="shared" si="0"/>
        <v/>
      </c>
      <c r="B23" s="191"/>
      <c r="C23" s="41" t="s">
        <v>108</v>
      </c>
      <c r="D23" s="179"/>
      <c r="E23" s="179"/>
      <c r="F23" s="46" t="s">
        <v>124</v>
      </c>
      <c r="G23" s="179"/>
      <c r="H23" s="43" t="s">
        <v>127</v>
      </c>
      <c r="I23" s="44">
        <v>70</v>
      </c>
      <c r="J23" s="45"/>
      <c r="K23" s="1"/>
    </row>
    <row r="24" spans="1:11" ht="44.25" customHeight="1" x14ac:dyDescent="0.25">
      <c r="A24" s="40" t="str">
        <f t="shared" si="0"/>
        <v/>
      </c>
      <c r="B24" s="191"/>
      <c r="C24" s="41" t="s">
        <v>108</v>
      </c>
      <c r="D24" s="179"/>
      <c r="E24" s="179"/>
      <c r="F24" s="46" t="s">
        <v>124</v>
      </c>
      <c r="G24" s="179"/>
      <c r="H24" s="43" t="s">
        <v>128</v>
      </c>
      <c r="I24" s="44">
        <v>70</v>
      </c>
      <c r="J24" s="45" t="s">
        <v>243</v>
      </c>
      <c r="K24" s="1"/>
    </row>
    <row r="25" spans="1:11" ht="33.75" customHeight="1" x14ac:dyDescent="0.25">
      <c r="A25" s="40" t="str">
        <f t="shared" si="0"/>
        <v/>
      </c>
      <c r="B25" s="191"/>
      <c r="C25" s="41" t="s">
        <v>108</v>
      </c>
      <c r="D25" s="179"/>
      <c r="E25" s="179"/>
      <c r="F25" s="46" t="s">
        <v>124</v>
      </c>
      <c r="G25" s="179"/>
      <c r="H25" s="43" t="s">
        <v>129</v>
      </c>
      <c r="I25" s="44">
        <v>75</v>
      </c>
      <c r="J25" s="45"/>
      <c r="K25" s="1"/>
    </row>
    <row r="26" spans="1:11" ht="35.25" customHeight="1" x14ac:dyDescent="0.25">
      <c r="A26" s="40" t="str">
        <f t="shared" si="0"/>
        <v/>
      </c>
      <c r="B26" s="191"/>
      <c r="C26" s="41" t="s">
        <v>108</v>
      </c>
      <c r="D26" s="179"/>
      <c r="E26" s="179"/>
      <c r="F26" s="46" t="s">
        <v>124</v>
      </c>
      <c r="G26" s="179"/>
      <c r="H26" s="43" t="s">
        <v>130</v>
      </c>
      <c r="I26" s="44">
        <v>70</v>
      </c>
      <c r="J26" s="45"/>
      <c r="K26" s="1"/>
    </row>
    <row r="27" spans="1:11" ht="75" customHeight="1" x14ac:dyDescent="0.25">
      <c r="A27" s="40">
        <f t="shared" si="0"/>
        <v>1</v>
      </c>
      <c r="B27" s="192"/>
      <c r="C27" s="41" t="s">
        <v>108</v>
      </c>
      <c r="D27" s="180"/>
      <c r="E27" s="180"/>
      <c r="F27" s="46" t="s">
        <v>124</v>
      </c>
      <c r="G27" s="180"/>
      <c r="H27" s="43" t="s">
        <v>131</v>
      </c>
      <c r="I27" s="44">
        <v>60</v>
      </c>
      <c r="J27" s="45"/>
      <c r="K27" s="1"/>
    </row>
    <row r="28" spans="1:11" ht="31.5" customHeight="1" x14ac:dyDescent="0.25">
      <c r="A28" s="40" t="str">
        <f t="shared" si="0"/>
        <v/>
      </c>
      <c r="B28" s="200" t="s">
        <v>132</v>
      </c>
      <c r="C28" s="48" t="s">
        <v>132</v>
      </c>
      <c r="D28" s="182">
        <f>IF(SUM(I28:I54)=0,"",AVERAGE(I28:I55))</f>
        <v>78.75</v>
      </c>
      <c r="E28" s="193" t="s">
        <v>133</v>
      </c>
      <c r="F28" s="49" t="s">
        <v>133</v>
      </c>
      <c r="G28" s="178">
        <f>IF(SUM(I28:I34)=0,"",AVERAGE(I28:I34))</f>
        <v>77.857142857142861</v>
      </c>
      <c r="H28" s="43" t="s">
        <v>134</v>
      </c>
      <c r="I28" s="44">
        <v>80</v>
      </c>
      <c r="J28" s="45"/>
      <c r="K28" s="1"/>
    </row>
    <row r="29" spans="1:11" ht="33.75" customHeight="1" x14ac:dyDescent="0.25">
      <c r="A29" s="40">
        <f t="shared" si="0"/>
        <v>2</v>
      </c>
      <c r="B29" s="196"/>
      <c r="C29" s="48" t="s">
        <v>132</v>
      </c>
      <c r="D29" s="179"/>
      <c r="E29" s="179"/>
      <c r="F29" s="49" t="s">
        <v>133</v>
      </c>
      <c r="G29" s="179"/>
      <c r="H29" s="43" t="s">
        <v>135</v>
      </c>
      <c r="I29" s="44">
        <v>60</v>
      </c>
      <c r="J29" s="45"/>
      <c r="K29" s="1"/>
    </row>
    <row r="30" spans="1:11" ht="45.75" customHeight="1" x14ac:dyDescent="0.25">
      <c r="A30" s="40" t="str">
        <f t="shared" si="0"/>
        <v/>
      </c>
      <c r="B30" s="196"/>
      <c r="C30" s="48" t="s">
        <v>132</v>
      </c>
      <c r="D30" s="179"/>
      <c r="E30" s="179"/>
      <c r="F30" s="49" t="s">
        <v>133</v>
      </c>
      <c r="G30" s="179"/>
      <c r="H30" s="43" t="s">
        <v>136</v>
      </c>
      <c r="I30" s="44">
        <v>80</v>
      </c>
      <c r="J30" s="45"/>
      <c r="K30" s="1"/>
    </row>
    <row r="31" spans="1:11" ht="39" customHeight="1" x14ac:dyDescent="0.25">
      <c r="A31" s="40" t="str">
        <f t="shared" si="0"/>
        <v/>
      </c>
      <c r="B31" s="196"/>
      <c r="C31" s="48" t="s">
        <v>132</v>
      </c>
      <c r="D31" s="179"/>
      <c r="E31" s="179"/>
      <c r="F31" s="49" t="s">
        <v>133</v>
      </c>
      <c r="G31" s="179"/>
      <c r="H31" s="43" t="s">
        <v>137</v>
      </c>
      <c r="I31" s="44">
        <v>80</v>
      </c>
      <c r="J31" s="45"/>
      <c r="K31" s="1"/>
    </row>
    <row r="32" spans="1:11" ht="47.25" customHeight="1" x14ac:dyDescent="0.25">
      <c r="A32" s="40" t="str">
        <f t="shared" si="0"/>
        <v/>
      </c>
      <c r="B32" s="196"/>
      <c r="C32" s="48" t="s">
        <v>132</v>
      </c>
      <c r="D32" s="179"/>
      <c r="E32" s="179"/>
      <c r="F32" s="49" t="s">
        <v>133</v>
      </c>
      <c r="G32" s="179"/>
      <c r="H32" s="43" t="s">
        <v>138</v>
      </c>
      <c r="I32" s="44">
        <v>85</v>
      </c>
      <c r="J32" s="45"/>
      <c r="K32" s="1"/>
    </row>
    <row r="33" spans="1:11" ht="50.25" customHeight="1" x14ac:dyDescent="0.25">
      <c r="A33" s="40" t="str">
        <f t="shared" si="0"/>
        <v/>
      </c>
      <c r="B33" s="196"/>
      <c r="C33" s="48" t="s">
        <v>132</v>
      </c>
      <c r="D33" s="179"/>
      <c r="E33" s="179"/>
      <c r="F33" s="49" t="s">
        <v>133</v>
      </c>
      <c r="G33" s="179"/>
      <c r="H33" s="43" t="s">
        <v>139</v>
      </c>
      <c r="I33" s="44">
        <v>80</v>
      </c>
      <c r="J33" s="45"/>
      <c r="K33" s="1"/>
    </row>
    <row r="34" spans="1:11" ht="45" customHeight="1" x14ac:dyDescent="0.25">
      <c r="A34" s="40" t="str">
        <f t="shared" si="0"/>
        <v/>
      </c>
      <c r="B34" s="196"/>
      <c r="C34" s="48" t="s">
        <v>132</v>
      </c>
      <c r="D34" s="179"/>
      <c r="E34" s="180"/>
      <c r="F34" s="49" t="s">
        <v>133</v>
      </c>
      <c r="G34" s="180"/>
      <c r="H34" s="43" t="s">
        <v>140</v>
      </c>
      <c r="I34" s="44">
        <v>80</v>
      </c>
      <c r="J34" s="45"/>
      <c r="K34" s="1"/>
    </row>
    <row r="35" spans="1:11" ht="25.5" customHeight="1" x14ac:dyDescent="0.25">
      <c r="A35" s="40" t="str">
        <f t="shared" si="0"/>
        <v/>
      </c>
      <c r="B35" s="196"/>
      <c r="C35" s="48" t="s">
        <v>132</v>
      </c>
      <c r="D35" s="179"/>
      <c r="E35" s="193" t="s">
        <v>141</v>
      </c>
      <c r="F35" s="49" t="s">
        <v>141</v>
      </c>
      <c r="G35" s="178">
        <f>IF(SUM(I35,I37)=0,"",AVERAGE(I35:I37))</f>
        <v>73.333333333333329</v>
      </c>
      <c r="H35" s="43" t="s">
        <v>142</v>
      </c>
      <c r="I35" s="44">
        <v>70</v>
      </c>
      <c r="J35" s="45" t="s">
        <v>235</v>
      </c>
      <c r="K35" s="1"/>
    </row>
    <row r="36" spans="1:11" ht="46.5" customHeight="1" x14ac:dyDescent="0.25">
      <c r="A36" s="40" t="str">
        <f t="shared" si="0"/>
        <v/>
      </c>
      <c r="B36" s="196"/>
      <c r="C36" s="48" t="s">
        <v>132</v>
      </c>
      <c r="D36" s="179"/>
      <c r="E36" s="179"/>
      <c r="F36" s="49" t="s">
        <v>141</v>
      </c>
      <c r="G36" s="179"/>
      <c r="H36" s="43" t="s">
        <v>143</v>
      </c>
      <c r="I36" s="44">
        <v>80</v>
      </c>
      <c r="J36" s="45" t="s">
        <v>244</v>
      </c>
      <c r="K36" s="1"/>
    </row>
    <row r="37" spans="1:11" ht="40.5" customHeight="1" x14ac:dyDescent="0.25">
      <c r="A37" s="40" t="str">
        <f t="shared" si="0"/>
        <v/>
      </c>
      <c r="B37" s="196"/>
      <c r="C37" s="48" t="s">
        <v>132</v>
      </c>
      <c r="D37" s="179"/>
      <c r="E37" s="180"/>
      <c r="F37" s="49" t="s">
        <v>141</v>
      </c>
      <c r="G37" s="180"/>
      <c r="H37" s="43" t="s">
        <v>144</v>
      </c>
      <c r="I37" s="44">
        <v>70</v>
      </c>
      <c r="J37" s="45" t="s">
        <v>245</v>
      </c>
      <c r="K37" s="1"/>
    </row>
    <row r="38" spans="1:11" ht="37.5" customHeight="1" x14ac:dyDescent="0.25">
      <c r="A38" s="40" t="str">
        <f t="shared" si="0"/>
        <v/>
      </c>
      <c r="B38" s="196"/>
      <c r="C38" s="48" t="s">
        <v>132</v>
      </c>
      <c r="D38" s="179"/>
      <c r="E38" s="193" t="s">
        <v>145</v>
      </c>
      <c r="F38" s="49" t="s">
        <v>145</v>
      </c>
      <c r="G38" s="178">
        <f>IF(SUM(I38:I40)=0,"",AVERAGE(I38:I40))</f>
        <v>76.666666666666671</v>
      </c>
      <c r="H38" s="43" t="s">
        <v>146</v>
      </c>
      <c r="I38" s="44">
        <v>80</v>
      </c>
      <c r="J38" s="45"/>
      <c r="K38" s="1"/>
    </row>
    <row r="39" spans="1:11" ht="36" customHeight="1" x14ac:dyDescent="0.25">
      <c r="A39" s="40" t="str">
        <f t="shared" si="0"/>
        <v/>
      </c>
      <c r="B39" s="196"/>
      <c r="C39" s="48" t="s">
        <v>132</v>
      </c>
      <c r="D39" s="179"/>
      <c r="E39" s="179"/>
      <c r="F39" s="49" t="s">
        <v>145</v>
      </c>
      <c r="G39" s="179"/>
      <c r="H39" s="43" t="s">
        <v>147</v>
      </c>
      <c r="I39" s="44">
        <v>70</v>
      </c>
      <c r="J39" s="45"/>
      <c r="K39" s="1"/>
    </row>
    <row r="40" spans="1:11" ht="51" customHeight="1" x14ac:dyDescent="0.25">
      <c r="A40" s="40" t="str">
        <f t="shared" si="0"/>
        <v/>
      </c>
      <c r="B40" s="196"/>
      <c r="C40" s="48" t="s">
        <v>132</v>
      </c>
      <c r="D40" s="179"/>
      <c r="E40" s="180"/>
      <c r="F40" s="49" t="s">
        <v>145</v>
      </c>
      <c r="G40" s="180"/>
      <c r="H40" s="43" t="s">
        <v>148</v>
      </c>
      <c r="I40" s="44">
        <v>80</v>
      </c>
      <c r="J40" s="45"/>
      <c r="K40" s="1"/>
    </row>
    <row r="41" spans="1:11" ht="57.75" customHeight="1" x14ac:dyDescent="0.25">
      <c r="A41" s="40" t="str">
        <f t="shared" si="0"/>
        <v/>
      </c>
      <c r="B41" s="196"/>
      <c r="C41" s="48" t="s">
        <v>132</v>
      </c>
      <c r="D41" s="179"/>
      <c r="E41" s="193" t="s">
        <v>149</v>
      </c>
      <c r="F41" s="49" t="s">
        <v>149</v>
      </c>
      <c r="G41" s="178">
        <f>IF(SUM(I41:I43)=0,"",AVERAGE(I41:I43))</f>
        <v>86.666666666666671</v>
      </c>
      <c r="H41" s="43" t="s">
        <v>150</v>
      </c>
      <c r="I41" s="44">
        <v>90</v>
      </c>
      <c r="J41" s="45"/>
      <c r="K41" s="1"/>
    </row>
    <row r="42" spans="1:11" ht="48.75" customHeight="1" x14ac:dyDescent="0.25">
      <c r="A42" s="40" t="str">
        <f t="shared" si="0"/>
        <v/>
      </c>
      <c r="B42" s="196"/>
      <c r="C42" s="48" t="s">
        <v>132</v>
      </c>
      <c r="D42" s="179"/>
      <c r="E42" s="179"/>
      <c r="F42" s="49" t="s">
        <v>149</v>
      </c>
      <c r="G42" s="179"/>
      <c r="H42" s="43" t="s">
        <v>151</v>
      </c>
      <c r="I42" s="44">
        <v>85</v>
      </c>
      <c r="J42" s="45"/>
      <c r="K42" s="1"/>
    </row>
    <row r="43" spans="1:11" ht="50.25" customHeight="1" x14ac:dyDescent="0.25">
      <c r="A43" s="40" t="str">
        <f t="shared" si="0"/>
        <v/>
      </c>
      <c r="B43" s="196"/>
      <c r="C43" s="48" t="s">
        <v>132</v>
      </c>
      <c r="D43" s="179"/>
      <c r="E43" s="180"/>
      <c r="F43" s="49" t="s">
        <v>149</v>
      </c>
      <c r="G43" s="180"/>
      <c r="H43" s="43" t="s">
        <v>152</v>
      </c>
      <c r="I43" s="44">
        <v>85</v>
      </c>
      <c r="J43" s="45"/>
      <c r="K43" s="1"/>
    </row>
    <row r="44" spans="1:11" ht="30.75" customHeight="1" x14ac:dyDescent="0.25">
      <c r="A44" s="40" t="str">
        <f t="shared" si="0"/>
        <v/>
      </c>
      <c r="B44" s="196"/>
      <c r="C44" s="48" t="s">
        <v>132</v>
      </c>
      <c r="D44" s="179"/>
      <c r="E44" s="194" t="s">
        <v>153</v>
      </c>
      <c r="F44" s="50" t="s">
        <v>153</v>
      </c>
      <c r="G44" s="178">
        <f>IF(SUM(I44:I54)=0,"",AVERAGE(I44:I55))</f>
        <v>79.166666666666671</v>
      </c>
      <c r="H44" s="43" t="s">
        <v>154</v>
      </c>
      <c r="I44" s="44">
        <v>85</v>
      </c>
      <c r="J44" s="45" t="s">
        <v>246</v>
      </c>
      <c r="K44" s="1"/>
    </row>
    <row r="45" spans="1:11" ht="60.75" customHeight="1" x14ac:dyDescent="0.25">
      <c r="A45" s="40" t="str">
        <f t="shared" si="0"/>
        <v/>
      </c>
      <c r="B45" s="196"/>
      <c r="C45" s="48" t="s">
        <v>132</v>
      </c>
      <c r="D45" s="179"/>
      <c r="E45" s="179"/>
      <c r="F45" s="50" t="s">
        <v>153</v>
      </c>
      <c r="G45" s="179"/>
      <c r="H45" s="43" t="s">
        <v>155</v>
      </c>
      <c r="I45" s="44">
        <v>85</v>
      </c>
      <c r="J45" s="45" t="s">
        <v>247</v>
      </c>
      <c r="K45" s="1"/>
    </row>
    <row r="46" spans="1:11" ht="47.25" customHeight="1" x14ac:dyDescent="0.25">
      <c r="A46" s="40" t="str">
        <f t="shared" si="0"/>
        <v/>
      </c>
      <c r="B46" s="196"/>
      <c r="C46" s="48" t="s">
        <v>132</v>
      </c>
      <c r="D46" s="179"/>
      <c r="E46" s="179"/>
      <c r="F46" s="50" t="s">
        <v>153</v>
      </c>
      <c r="G46" s="179"/>
      <c r="H46" s="43" t="s">
        <v>156</v>
      </c>
      <c r="I46" s="44">
        <v>85</v>
      </c>
      <c r="J46" s="45" t="s">
        <v>247</v>
      </c>
      <c r="K46" s="1"/>
    </row>
    <row r="47" spans="1:11" ht="57.75" customHeight="1" x14ac:dyDescent="0.25">
      <c r="A47" s="40" t="str">
        <f t="shared" si="0"/>
        <v/>
      </c>
      <c r="B47" s="196"/>
      <c r="C47" s="48" t="s">
        <v>132</v>
      </c>
      <c r="D47" s="179"/>
      <c r="E47" s="179"/>
      <c r="F47" s="50" t="s">
        <v>153</v>
      </c>
      <c r="G47" s="179"/>
      <c r="H47" s="43" t="s">
        <v>157</v>
      </c>
      <c r="I47" s="44">
        <v>80</v>
      </c>
      <c r="J47" s="51"/>
      <c r="K47" s="1"/>
    </row>
    <row r="48" spans="1:11" ht="45.75" customHeight="1" x14ac:dyDescent="0.25">
      <c r="A48" s="40" t="str">
        <f t="shared" si="0"/>
        <v/>
      </c>
      <c r="B48" s="196"/>
      <c r="C48" s="48" t="s">
        <v>132</v>
      </c>
      <c r="D48" s="179"/>
      <c r="E48" s="179"/>
      <c r="F48" s="50" t="s">
        <v>153</v>
      </c>
      <c r="G48" s="179"/>
      <c r="H48" s="43" t="s">
        <v>158</v>
      </c>
      <c r="I48" s="44">
        <v>80</v>
      </c>
      <c r="J48" s="45" t="s">
        <v>248</v>
      </c>
      <c r="K48" s="1"/>
    </row>
    <row r="49" spans="1:11" ht="34.5" customHeight="1" x14ac:dyDescent="0.25">
      <c r="A49" s="40">
        <f t="shared" si="0"/>
        <v>3</v>
      </c>
      <c r="B49" s="196"/>
      <c r="C49" s="48" t="s">
        <v>132</v>
      </c>
      <c r="D49" s="179"/>
      <c r="E49" s="179"/>
      <c r="F49" s="50" t="s">
        <v>153</v>
      </c>
      <c r="G49" s="179"/>
      <c r="H49" s="43" t="s">
        <v>159</v>
      </c>
      <c r="I49" s="44">
        <v>60</v>
      </c>
      <c r="J49" s="45" t="s">
        <v>221</v>
      </c>
      <c r="K49" s="1"/>
    </row>
    <row r="50" spans="1:11" ht="36" customHeight="1" x14ac:dyDescent="0.25">
      <c r="A50" s="40" t="str">
        <f t="shared" si="0"/>
        <v/>
      </c>
      <c r="B50" s="196"/>
      <c r="C50" s="48" t="s">
        <v>132</v>
      </c>
      <c r="D50" s="179"/>
      <c r="E50" s="179"/>
      <c r="F50" s="50" t="s">
        <v>153</v>
      </c>
      <c r="G50" s="179"/>
      <c r="H50" s="43" t="s">
        <v>160</v>
      </c>
      <c r="I50" s="44">
        <v>80</v>
      </c>
      <c r="J50" s="45" t="s">
        <v>249</v>
      </c>
      <c r="K50" s="1"/>
    </row>
    <row r="51" spans="1:11" ht="55.5" customHeight="1" x14ac:dyDescent="0.25">
      <c r="A51" s="40" t="str">
        <f t="shared" si="0"/>
        <v/>
      </c>
      <c r="B51" s="196"/>
      <c r="C51" s="48" t="s">
        <v>132</v>
      </c>
      <c r="D51" s="179"/>
      <c r="E51" s="179"/>
      <c r="F51" s="50" t="s">
        <v>153</v>
      </c>
      <c r="G51" s="179"/>
      <c r="H51" s="43" t="s">
        <v>161</v>
      </c>
      <c r="I51" s="44">
        <v>80</v>
      </c>
      <c r="J51" s="51"/>
      <c r="K51" s="1"/>
    </row>
    <row r="52" spans="1:11" ht="21" customHeight="1" x14ac:dyDescent="0.25">
      <c r="A52" s="40" t="str">
        <f t="shared" si="0"/>
        <v/>
      </c>
      <c r="B52" s="196"/>
      <c r="C52" s="48" t="s">
        <v>132</v>
      </c>
      <c r="D52" s="179"/>
      <c r="E52" s="179"/>
      <c r="F52" s="50" t="s">
        <v>153</v>
      </c>
      <c r="G52" s="179"/>
      <c r="H52" s="43" t="s">
        <v>162</v>
      </c>
      <c r="I52" s="44">
        <v>85</v>
      </c>
      <c r="J52" s="51"/>
      <c r="K52" s="1"/>
    </row>
    <row r="53" spans="1:11" ht="31.5" customHeight="1" x14ac:dyDescent="0.25">
      <c r="A53" s="40" t="str">
        <f t="shared" si="0"/>
        <v/>
      </c>
      <c r="B53" s="196"/>
      <c r="C53" s="48" t="s">
        <v>132</v>
      </c>
      <c r="D53" s="179"/>
      <c r="E53" s="179"/>
      <c r="F53" s="50" t="s">
        <v>153</v>
      </c>
      <c r="G53" s="179"/>
      <c r="H53" s="43" t="s">
        <v>163</v>
      </c>
      <c r="I53" s="44">
        <v>75</v>
      </c>
      <c r="J53" s="45"/>
      <c r="K53" s="1"/>
    </row>
    <row r="54" spans="1:11" ht="28.5" customHeight="1" x14ac:dyDescent="0.25">
      <c r="A54" s="40" t="str">
        <f t="shared" si="0"/>
        <v/>
      </c>
      <c r="B54" s="196"/>
      <c r="C54" s="48" t="s">
        <v>132</v>
      </c>
      <c r="D54" s="179"/>
      <c r="E54" s="179"/>
      <c r="F54" s="50" t="s">
        <v>153</v>
      </c>
      <c r="G54" s="179"/>
      <c r="H54" s="43" t="s">
        <v>164</v>
      </c>
      <c r="I54" s="44">
        <v>85</v>
      </c>
      <c r="J54" s="45" t="s">
        <v>222</v>
      </c>
      <c r="K54" s="1"/>
    </row>
    <row r="55" spans="1:11" ht="58.5" customHeight="1" x14ac:dyDescent="0.25">
      <c r="A55" s="40" t="str">
        <f t="shared" si="0"/>
        <v/>
      </c>
      <c r="B55" s="197"/>
      <c r="C55" s="48" t="s">
        <v>132</v>
      </c>
      <c r="D55" s="180"/>
      <c r="E55" s="180"/>
      <c r="F55" s="50" t="s">
        <v>153</v>
      </c>
      <c r="G55" s="180"/>
      <c r="H55" s="43" t="s">
        <v>165</v>
      </c>
      <c r="I55" s="44">
        <v>70</v>
      </c>
      <c r="J55" s="45" t="s">
        <v>250</v>
      </c>
      <c r="K55" s="1"/>
    </row>
    <row r="56" spans="1:11" ht="23.25" customHeight="1" x14ac:dyDescent="0.25">
      <c r="A56" s="40" t="str">
        <f t="shared" si="0"/>
        <v/>
      </c>
      <c r="B56" s="195" t="s">
        <v>166</v>
      </c>
      <c r="C56" s="52" t="s">
        <v>166</v>
      </c>
      <c r="D56" s="198">
        <f>IF(SUM(I56:I61)=0,"",AVERAGE(I56:I64))</f>
        <v>71.111111111111114</v>
      </c>
      <c r="E56" s="193" t="s">
        <v>167</v>
      </c>
      <c r="F56" s="49" t="s">
        <v>167</v>
      </c>
      <c r="G56" s="178">
        <f>IF(SUM(I56:I61)=0,"",AVERAGE(I56:I64))</f>
        <v>71.111111111111114</v>
      </c>
      <c r="H56" s="43" t="s">
        <v>168</v>
      </c>
      <c r="I56" s="44">
        <v>80</v>
      </c>
      <c r="J56" s="45"/>
      <c r="K56" s="1"/>
    </row>
    <row r="57" spans="1:11" ht="34.5" customHeight="1" x14ac:dyDescent="0.25">
      <c r="A57" s="40" t="str">
        <f t="shared" si="0"/>
        <v/>
      </c>
      <c r="B57" s="196"/>
      <c r="C57" s="52" t="s">
        <v>166</v>
      </c>
      <c r="D57" s="179"/>
      <c r="E57" s="179"/>
      <c r="F57" s="49" t="s">
        <v>167</v>
      </c>
      <c r="G57" s="179"/>
      <c r="H57" s="43" t="s">
        <v>169</v>
      </c>
      <c r="I57" s="44">
        <v>70</v>
      </c>
      <c r="J57" s="45" t="s">
        <v>223</v>
      </c>
      <c r="K57" s="1"/>
    </row>
    <row r="58" spans="1:11" ht="141" customHeight="1" x14ac:dyDescent="0.25">
      <c r="A58" s="40" t="str">
        <f t="shared" si="0"/>
        <v/>
      </c>
      <c r="B58" s="196"/>
      <c r="C58" s="52" t="s">
        <v>166</v>
      </c>
      <c r="D58" s="179"/>
      <c r="E58" s="179"/>
      <c r="F58" s="49" t="s">
        <v>167</v>
      </c>
      <c r="G58" s="179"/>
      <c r="H58" s="43" t="s">
        <v>170</v>
      </c>
      <c r="I58" s="44">
        <v>70</v>
      </c>
      <c r="J58" s="45" t="s">
        <v>223</v>
      </c>
      <c r="K58" s="1"/>
    </row>
    <row r="59" spans="1:11" ht="42" customHeight="1" x14ac:dyDescent="0.25">
      <c r="A59" s="40" t="str">
        <f t="shared" si="0"/>
        <v/>
      </c>
      <c r="B59" s="196"/>
      <c r="C59" s="52" t="s">
        <v>166</v>
      </c>
      <c r="D59" s="179"/>
      <c r="E59" s="179"/>
      <c r="F59" s="49" t="s">
        <v>167</v>
      </c>
      <c r="G59" s="179"/>
      <c r="H59" s="43" t="s">
        <v>171</v>
      </c>
      <c r="I59" s="44">
        <v>70</v>
      </c>
      <c r="J59" s="45" t="s">
        <v>223</v>
      </c>
      <c r="K59" s="1"/>
    </row>
    <row r="60" spans="1:11" ht="64.5" customHeight="1" x14ac:dyDescent="0.25">
      <c r="A60" s="40" t="str">
        <f t="shared" si="0"/>
        <v/>
      </c>
      <c r="B60" s="196"/>
      <c r="C60" s="52" t="s">
        <v>166</v>
      </c>
      <c r="D60" s="179"/>
      <c r="E60" s="179"/>
      <c r="F60" s="49" t="s">
        <v>167</v>
      </c>
      <c r="G60" s="179"/>
      <c r="H60" s="43" t="s">
        <v>172</v>
      </c>
      <c r="I60" s="44">
        <v>70</v>
      </c>
      <c r="J60" s="45" t="s">
        <v>223</v>
      </c>
      <c r="K60" s="1"/>
    </row>
    <row r="61" spans="1:11" ht="40.5" customHeight="1" x14ac:dyDescent="0.25">
      <c r="A61" s="40" t="str">
        <f t="shared" si="0"/>
        <v/>
      </c>
      <c r="B61" s="196"/>
      <c r="C61" s="52" t="s">
        <v>166</v>
      </c>
      <c r="D61" s="179"/>
      <c r="E61" s="179"/>
      <c r="F61" s="49" t="s">
        <v>167</v>
      </c>
      <c r="G61" s="179"/>
      <c r="H61" s="43" t="s">
        <v>173</v>
      </c>
      <c r="I61" s="44">
        <v>70</v>
      </c>
      <c r="J61" s="45"/>
      <c r="K61" s="1"/>
    </row>
    <row r="62" spans="1:11" ht="53.25" customHeight="1" x14ac:dyDescent="0.25">
      <c r="A62" s="40" t="str">
        <f t="shared" si="0"/>
        <v/>
      </c>
      <c r="B62" s="196"/>
      <c r="C62" s="52" t="s">
        <v>166</v>
      </c>
      <c r="D62" s="179"/>
      <c r="E62" s="179"/>
      <c r="F62" s="49" t="s">
        <v>167</v>
      </c>
      <c r="G62" s="179"/>
      <c r="H62" s="47" t="s">
        <v>174</v>
      </c>
      <c r="I62" s="44">
        <v>70</v>
      </c>
      <c r="J62" s="45" t="s">
        <v>223</v>
      </c>
      <c r="K62" s="1"/>
    </row>
    <row r="63" spans="1:11" ht="40.5" customHeight="1" x14ac:dyDescent="0.25">
      <c r="A63" s="40" t="str">
        <f t="shared" si="0"/>
        <v/>
      </c>
      <c r="B63" s="196"/>
      <c r="C63" s="52" t="s">
        <v>166</v>
      </c>
      <c r="D63" s="179"/>
      <c r="E63" s="179"/>
      <c r="F63" s="49" t="s">
        <v>167</v>
      </c>
      <c r="G63" s="179"/>
      <c r="H63" s="43" t="s">
        <v>175</v>
      </c>
      <c r="I63" s="44">
        <v>70</v>
      </c>
      <c r="J63" s="45" t="s">
        <v>223</v>
      </c>
      <c r="K63" s="1"/>
    </row>
    <row r="64" spans="1:11" ht="40.5" customHeight="1" x14ac:dyDescent="0.25">
      <c r="A64" s="40" t="str">
        <f t="shared" si="0"/>
        <v/>
      </c>
      <c r="B64" s="197"/>
      <c r="C64" s="52" t="s">
        <v>166</v>
      </c>
      <c r="D64" s="180"/>
      <c r="E64" s="180"/>
      <c r="F64" s="49" t="s">
        <v>167</v>
      </c>
      <c r="G64" s="180"/>
      <c r="H64" s="43" t="s">
        <v>176</v>
      </c>
      <c r="I64" s="44">
        <v>70</v>
      </c>
      <c r="J64" s="45" t="s">
        <v>223</v>
      </c>
      <c r="K64" s="1"/>
    </row>
    <row r="65" spans="1:11" ht="54" customHeight="1" x14ac:dyDescent="0.25">
      <c r="A65" s="40" t="str">
        <f t="shared" si="0"/>
        <v/>
      </c>
      <c r="B65" s="195" t="s">
        <v>177</v>
      </c>
      <c r="C65" s="52" t="s">
        <v>177</v>
      </c>
      <c r="D65" s="182">
        <f>IF(SUM(I65:I69)=0,"",AVERAGE(I65:I69))</f>
        <v>70</v>
      </c>
      <c r="E65" s="193" t="s">
        <v>178</v>
      </c>
      <c r="F65" s="49" t="s">
        <v>178</v>
      </c>
      <c r="G65" s="178">
        <f>IF(SUM(I65:I69)=0,"",AVERAGE(I65:I69))</f>
        <v>70</v>
      </c>
      <c r="H65" s="43" t="s">
        <v>179</v>
      </c>
      <c r="I65" s="44">
        <v>70</v>
      </c>
      <c r="J65" s="45" t="s">
        <v>223</v>
      </c>
      <c r="K65" s="1"/>
    </row>
    <row r="66" spans="1:11" ht="45" customHeight="1" x14ac:dyDescent="0.25">
      <c r="A66" s="40" t="str">
        <f t="shared" si="0"/>
        <v/>
      </c>
      <c r="B66" s="196"/>
      <c r="C66" s="52" t="s">
        <v>177</v>
      </c>
      <c r="D66" s="179"/>
      <c r="E66" s="179"/>
      <c r="F66" s="49" t="s">
        <v>178</v>
      </c>
      <c r="G66" s="179"/>
      <c r="H66" s="47" t="s">
        <v>180</v>
      </c>
      <c r="I66" s="44">
        <v>70</v>
      </c>
      <c r="J66" s="45" t="s">
        <v>223</v>
      </c>
      <c r="K66" s="1"/>
    </row>
    <row r="67" spans="1:11" ht="41.25" customHeight="1" x14ac:dyDescent="0.25">
      <c r="A67" s="40" t="str">
        <f t="shared" si="0"/>
        <v/>
      </c>
      <c r="B67" s="196"/>
      <c r="C67" s="52" t="s">
        <v>177</v>
      </c>
      <c r="D67" s="179"/>
      <c r="E67" s="179"/>
      <c r="F67" s="49" t="s">
        <v>178</v>
      </c>
      <c r="G67" s="179"/>
      <c r="H67" s="47" t="s">
        <v>181</v>
      </c>
      <c r="I67" s="44">
        <v>70</v>
      </c>
      <c r="J67" s="45" t="s">
        <v>223</v>
      </c>
      <c r="K67" s="1"/>
    </row>
    <row r="68" spans="1:11" ht="45.75" customHeight="1" x14ac:dyDescent="0.25">
      <c r="A68" s="40" t="str">
        <f t="shared" si="0"/>
        <v/>
      </c>
      <c r="B68" s="196"/>
      <c r="C68" s="52" t="s">
        <v>177</v>
      </c>
      <c r="D68" s="179"/>
      <c r="E68" s="179"/>
      <c r="F68" s="49" t="s">
        <v>178</v>
      </c>
      <c r="G68" s="179"/>
      <c r="H68" s="47" t="s">
        <v>182</v>
      </c>
      <c r="I68" s="44">
        <v>70</v>
      </c>
      <c r="J68" s="45" t="s">
        <v>223</v>
      </c>
      <c r="K68" s="1"/>
    </row>
    <row r="69" spans="1:11" ht="57" customHeight="1" x14ac:dyDescent="0.25">
      <c r="A69" s="40" t="str">
        <f t="shared" si="0"/>
        <v/>
      </c>
      <c r="B69" s="197"/>
      <c r="C69" s="52" t="s">
        <v>177</v>
      </c>
      <c r="D69" s="189"/>
      <c r="E69" s="189"/>
      <c r="F69" s="49" t="s">
        <v>178</v>
      </c>
      <c r="G69" s="189"/>
      <c r="H69" s="53" t="s">
        <v>183</v>
      </c>
      <c r="I69" s="44">
        <v>70</v>
      </c>
      <c r="J69" s="54" t="s">
        <v>223</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zoomScale="50" zoomScaleNormal="50" workbookViewId="0">
      <pane xSplit="13" ySplit="6" topLeftCell="N7" activePane="bottomRight" state="frozen"/>
      <selection pane="topRight" activeCell="N1" sqref="N1"/>
      <selection pane="bottomLeft" activeCell="A7" sqref="A7"/>
      <selection pane="bottomRight"/>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5"/>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9"/>
      <c r="D4" s="141"/>
      <c r="E4" s="203" t="s">
        <v>2</v>
      </c>
      <c r="F4" s="136"/>
      <c r="G4" s="136"/>
      <c r="H4" s="136"/>
      <c r="I4" s="136"/>
      <c r="J4" s="136"/>
      <c r="K4" s="136"/>
      <c r="L4" s="137"/>
      <c r="M4" s="6"/>
      <c r="N4" s="1"/>
    </row>
    <row r="5" spans="1:14" ht="23.25" x14ac:dyDescent="0.35">
      <c r="A5" s="1"/>
      <c r="B5" s="5"/>
      <c r="C5" s="145"/>
      <c r="D5" s="147"/>
      <c r="E5" s="202" t="s">
        <v>3</v>
      </c>
      <c r="F5" s="131"/>
      <c r="G5" s="131"/>
      <c r="H5" s="131"/>
      <c r="I5" s="131"/>
      <c r="J5" s="131"/>
      <c r="K5" s="131"/>
      <c r="L5" s="132"/>
      <c r="M5" s="6"/>
      <c r="N5" s="1"/>
    </row>
    <row r="6" spans="1:14" ht="6" customHeight="1" x14ac:dyDescent="0.25">
      <c r="A6" s="1"/>
      <c r="B6" s="5"/>
      <c r="C6" s="1"/>
      <c r="D6" s="1"/>
      <c r="E6" s="1"/>
      <c r="F6" s="1"/>
      <c r="G6" s="1"/>
      <c r="H6" s="1"/>
      <c r="I6" s="1"/>
      <c r="J6" s="1"/>
      <c r="K6" s="1"/>
      <c r="L6" s="1"/>
      <c r="M6" s="6"/>
      <c r="N6" s="1"/>
    </row>
    <row r="7" spans="1:14" ht="33.75" x14ac:dyDescent="0.5">
      <c r="A7" s="1"/>
      <c r="B7" s="5"/>
      <c r="C7" s="204" t="s">
        <v>184</v>
      </c>
      <c r="D7" s="98"/>
      <c r="E7" s="98"/>
      <c r="F7" s="98"/>
      <c r="G7" s="98"/>
      <c r="H7" s="98"/>
      <c r="I7" s="98"/>
      <c r="J7" s="98"/>
      <c r="K7" s="98"/>
      <c r="L7" s="99"/>
      <c r="M7" s="6"/>
      <c r="N7" s="1"/>
    </row>
    <row r="8" spans="1:14" x14ac:dyDescent="0.25">
      <c r="A8" s="1"/>
      <c r="B8" s="5"/>
      <c r="C8" s="1"/>
      <c r="D8" s="1"/>
      <c r="E8" s="1"/>
      <c r="F8" s="1"/>
      <c r="G8" s="1"/>
      <c r="H8" s="1"/>
      <c r="I8" s="1"/>
      <c r="J8" s="1"/>
      <c r="K8" s="1"/>
      <c r="L8" s="1"/>
      <c r="M8" s="6"/>
      <c r="N8" s="1"/>
    </row>
    <row r="9" spans="1:14" ht="18.75" x14ac:dyDescent="0.3">
      <c r="A9" s="1"/>
      <c r="B9" s="5"/>
      <c r="C9" s="56" t="s">
        <v>185</v>
      </c>
      <c r="D9" s="57"/>
      <c r="E9" s="57"/>
      <c r="F9" s="57"/>
      <c r="G9" s="57"/>
      <c r="H9" s="57"/>
      <c r="I9" s="57"/>
      <c r="J9" s="57"/>
      <c r="K9" s="57"/>
      <c r="L9" s="57"/>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186</v>
      </c>
      <c r="F14" s="1" t="s">
        <v>45</v>
      </c>
      <c r="G14" s="1"/>
      <c r="H14" s="1"/>
      <c r="I14" s="1"/>
      <c r="J14" s="1"/>
      <c r="K14" s="1"/>
      <c r="L14" s="1"/>
      <c r="M14" s="6"/>
      <c r="N14" s="1"/>
    </row>
    <row r="15" spans="1:14" x14ac:dyDescent="0.25">
      <c r="A15" s="1"/>
      <c r="B15" s="5"/>
      <c r="C15" s="1"/>
      <c r="D15" s="1" t="s">
        <v>187</v>
      </c>
      <c r="E15" s="1">
        <v>100</v>
      </c>
      <c r="F15" s="58">
        <f>AUTODIAGNÓSTICO!I6</f>
        <v>75.081967213114751</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6" t="s">
        <v>188</v>
      </c>
      <c r="D32" s="57"/>
      <c r="E32" s="57"/>
      <c r="F32" s="57"/>
      <c r="G32" s="57"/>
      <c r="H32" s="57"/>
      <c r="I32" s="57"/>
      <c r="J32" s="57"/>
      <c r="K32" s="57"/>
      <c r="L32" s="57"/>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189</v>
      </c>
      <c r="F34" s="1" t="s">
        <v>19</v>
      </c>
      <c r="G34" s="1"/>
      <c r="H34" s="1"/>
      <c r="I34" s="1"/>
      <c r="J34" s="1"/>
      <c r="K34" s="1"/>
      <c r="L34" s="1"/>
      <c r="M34" s="6"/>
      <c r="N34" s="1"/>
    </row>
    <row r="35" spans="1:14" ht="15.75" customHeight="1" x14ac:dyDescent="0.25">
      <c r="A35" s="1"/>
      <c r="B35" s="5"/>
      <c r="C35" s="1"/>
      <c r="D35" s="1" t="str">
        <f>AUTODIAGNÓSTICO!B9</f>
        <v>PLANEAR</v>
      </c>
      <c r="E35" s="1">
        <v>100</v>
      </c>
      <c r="F35" s="59">
        <f>AUTODIAGNÓSTICO!D9</f>
        <v>74.80952380952381</v>
      </c>
      <c r="G35" s="1"/>
      <c r="H35" s="1"/>
      <c r="I35" s="1"/>
      <c r="J35" s="1"/>
      <c r="K35" s="1"/>
      <c r="L35" s="1"/>
      <c r="M35" s="6"/>
      <c r="N35" s="1"/>
    </row>
    <row r="36" spans="1:14" ht="15.75" customHeight="1" x14ac:dyDescent="0.25">
      <c r="A36" s="1"/>
      <c r="B36" s="5"/>
      <c r="C36" s="1"/>
      <c r="D36" s="1" t="str">
        <f>AUTODIAGNÓSTICO!B28</f>
        <v>EJECUTAR</v>
      </c>
      <c r="E36" s="1">
        <v>100</v>
      </c>
      <c r="F36" s="60">
        <f>AUTODIAGNÓSTICO!D28</f>
        <v>78.75</v>
      </c>
      <c r="G36" s="1"/>
      <c r="H36" s="1"/>
      <c r="I36" s="1"/>
      <c r="J36" s="1"/>
      <c r="K36" s="1"/>
      <c r="L36" s="1"/>
      <c r="M36" s="6"/>
      <c r="N36" s="1"/>
    </row>
    <row r="37" spans="1:14" ht="15.75" customHeight="1" x14ac:dyDescent="0.25">
      <c r="A37" s="1"/>
      <c r="B37" s="5"/>
      <c r="C37" s="1"/>
      <c r="D37" s="1" t="str">
        <f>AUTODIAGNÓSTICO!B56</f>
        <v>VERIFICAR</v>
      </c>
      <c r="E37" s="1">
        <v>100</v>
      </c>
      <c r="F37" s="58">
        <f>AUTODIAGNÓSTICO!D56</f>
        <v>71.111111111111114</v>
      </c>
      <c r="G37" s="1"/>
      <c r="H37" s="1"/>
      <c r="I37" s="1"/>
      <c r="J37" s="1"/>
      <c r="K37" s="1"/>
      <c r="L37" s="1"/>
      <c r="M37" s="6"/>
      <c r="N37" s="1"/>
    </row>
    <row r="38" spans="1:14" ht="15.75" customHeight="1" x14ac:dyDescent="0.25">
      <c r="A38" s="1"/>
      <c r="B38" s="5"/>
      <c r="C38" s="1"/>
      <c r="D38" s="1" t="str">
        <f>AUTODIAGNÓSTICO!B65</f>
        <v>ACTUAR</v>
      </c>
      <c r="E38" s="1">
        <v>100</v>
      </c>
      <c r="F38" s="60">
        <f>AUTODIAGNÓSTICO!D65</f>
        <v>70</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6" t="s">
        <v>190</v>
      </c>
      <c r="D54" s="57"/>
      <c r="E54" s="57"/>
      <c r="F54" s="57"/>
      <c r="G54" s="57"/>
      <c r="H54" s="57"/>
      <c r="I54" s="57"/>
      <c r="J54" s="57"/>
      <c r="K54" s="57"/>
      <c r="L54" s="57"/>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01" t="s">
        <v>191</v>
      </c>
      <c r="D56" s="98"/>
      <c r="E56" s="98"/>
      <c r="F56" s="98"/>
      <c r="G56" s="98"/>
      <c r="H56" s="98"/>
      <c r="I56" s="98"/>
      <c r="J56" s="98"/>
      <c r="K56" s="98"/>
      <c r="L56" s="99"/>
      <c r="M56" s="6"/>
      <c r="N56" s="1"/>
    </row>
    <row r="57" spans="1:14" ht="15.75" customHeight="1" x14ac:dyDescent="0.25">
      <c r="A57" s="1"/>
      <c r="B57" s="5"/>
      <c r="C57" s="100"/>
      <c r="D57" s="98"/>
      <c r="E57" s="98"/>
      <c r="F57" s="98"/>
      <c r="G57" s="98"/>
      <c r="H57" s="98"/>
      <c r="I57" s="98"/>
      <c r="J57" s="99"/>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186</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8">
        <f>AUTODIAGNÓSTICO!G9</f>
        <v>80</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8">
        <f>AUTODIAGNÓSTICO!G10</f>
        <v>70</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8">
        <f>AUTODIAGNÓSTICO!G13</f>
        <v>80</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8">
        <f>AUTODIAGNÓSTICO!G15</f>
        <v>73.333333333333329</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8">
        <f>AUTODIAGNÓSTICO!G21</f>
        <v>70.714285714285708</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01" t="s">
        <v>192</v>
      </c>
      <c r="D78" s="98"/>
      <c r="E78" s="98"/>
      <c r="F78" s="98"/>
      <c r="G78" s="98"/>
      <c r="H78" s="98"/>
      <c r="I78" s="98"/>
      <c r="J78" s="98"/>
      <c r="K78" s="98"/>
      <c r="L78" s="99"/>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186</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9">
        <f>AUTODIAGNÓSTICO!G28</f>
        <v>77.857142857142861</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9">
        <f>AUTODIAGNÓSTICO!G35</f>
        <v>73.333333333333329</v>
      </c>
      <c r="H82" s="1"/>
      <c r="I82" s="1"/>
      <c r="J82" s="1"/>
      <c r="K82" s="1"/>
      <c r="L82" s="1"/>
      <c r="M82" s="6"/>
      <c r="N82" s="1"/>
    </row>
    <row r="83" spans="1:14" ht="15.75" customHeight="1" x14ac:dyDescent="0.25">
      <c r="A83" s="1"/>
      <c r="B83" s="5"/>
      <c r="C83" s="1"/>
      <c r="D83" s="1"/>
      <c r="E83" s="1" t="str">
        <f>AUTODIAGNÓSTICO!E38</f>
        <v>Preparar los espacios de diálogo</v>
      </c>
      <c r="F83" s="1">
        <v>100</v>
      </c>
      <c r="G83" s="59">
        <f>AUTODIAGNÓSTICO!G38</f>
        <v>76.666666666666671</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9">
        <f>AUTODIAGNÓSTICO!G41</f>
        <v>86.666666666666671</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60">
        <f>AUTODIAGNÓSTICO!G44</f>
        <v>79.166666666666671</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01" t="s">
        <v>193</v>
      </c>
      <c r="D102" s="98"/>
      <c r="E102" s="98"/>
      <c r="F102" s="98"/>
      <c r="G102" s="98"/>
      <c r="H102" s="98"/>
      <c r="I102" s="98"/>
      <c r="J102" s="98"/>
      <c r="K102" s="98"/>
      <c r="L102" s="99"/>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194</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9">
        <f>AUTODIAGNÓSTICO!G56</f>
        <v>71.111111111111114</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01" t="s">
        <v>195</v>
      </c>
      <c r="D128" s="98"/>
      <c r="E128" s="98"/>
      <c r="F128" s="98"/>
      <c r="G128" s="98"/>
      <c r="H128" s="98"/>
      <c r="I128" s="98"/>
      <c r="J128" s="98"/>
      <c r="K128" s="98"/>
      <c r="L128" s="99"/>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194</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9">
        <f>AUTODIAGNÓSTICO!G65</f>
        <v>70</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I9" activePane="bottomRight" state="frozen"/>
      <selection pane="topRight" activeCell="G1" sqref="G1"/>
      <selection pane="bottomLeft" activeCell="A3" sqref="A3"/>
      <selection pane="bottomRight" activeCell="J17" sqref="J17"/>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1" t="s">
        <v>196</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5" t="s">
        <v>197</v>
      </c>
      <c r="D8" s="98"/>
      <c r="E8" s="99"/>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2" t="s">
        <v>198</v>
      </c>
      <c r="D10" s="63"/>
      <c r="E10" s="64" t="s">
        <v>199</v>
      </c>
      <c r="F10" s="6"/>
      <c r="G10" s="1"/>
      <c r="H10" s="1"/>
      <c r="I10" s="1"/>
      <c r="J10" s="1"/>
      <c r="K10" s="1"/>
      <c r="L10" s="1"/>
      <c r="M10" s="1"/>
      <c r="N10" s="1"/>
      <c r="O10" s="1"/>
    </row>
    <row r="11" spans="1:15" ht="41.25" customHeight="1" x14ac:dyDescent="0.4">
      <c r="A11" s="1"/>
      <c r="B11" s="5"/>
      <c r="C11" s="206">
        <f>AUTODIAGNÓSTICO!E6</f>
        <v>154109000431</v>
      </c>
      <c r="D11" s="185"/>
      <c r="E11" s="65">
        <f>AUTODIAGNÓSTICO!I6</f>
        <v>75.081967213114751</v>
      </c>
      <c r="F11" s="66"/>
      <c r="G11" s="1"/>
      <c r="H11" s="1"/>
      <c r="I11" s="1"/>
      <c r="J11" s="1"/>
      <c r="K11" s="1"/>
      <c r="L11" s="1"/>
      <c r="M11" s="1"/>
      <c r="N11" s="1"/>
      <c r="O11" s="1"/>
    </row>
    <row r="12" spans="1:15" ht="45" customHeight="1" x14ac:dyDescent="0.25">
      <c r="A12" s="1"/>
      <c r="B12" s="5"/>
      <c r="C12" s="145"/>
      <c r="D12" s="147"/>
      <c r="E12" s="67"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8" t="s">
        <v>200</v>
      </c>
      <c r="D15" s="68"/>
      <c r="E15" s="1"/>
      <c r="F15" s="6"/>
      <c r="G15" s="1"/>
      <c r="H15" s="1"/>
      <c r="I15" s="1"/>
      <c r="J15" s="1"/>
      <c r="K15" s="1"/>
      <c r="L15" s="1"/>
      <c r="M15" s="1"/>
      <c r="N15" s="1"/>
      <c r="O15" s="1"/>
    </row>
    <row r="16" spans="1:15" ht="18" x14ac:dyDescent="0.25">
      <c r="A16" s="1"/>
      <c r="B16" s="5"/>
      <c r="C16" s="68"/>
      <c r="D16" s="68"/>
      <c r="E16" s="1"/>
      <c r="F16" s="6"/>
      <c r="G16" s="1"/>
      <c r="H16" s="1"/>
      <c r="I16" s="1"/>
      <c r="J16" s="1"/>
      <c r="K16" s="1"/>
      <c r="L16" s="1"/>
      <c r="M16" s="1"/>
      <c r="N16" s="1"/>
      <c r="O16" s="1"/>
    </row>
    <row r="17" spans="1:15" ht="15.75" x14ac:dyDescent="0.25">
      <c r="A17" s="1"/>
      <c r="B17" s="5"/>
      <c r="C17" s="69" t="s">
        <v>201</v>
      </c>
      <c r="D17" s="70"/>
      <c r="E17" s="1"/>
      <c r="F17" s="6"/>
      <c r="G17" s="1"/>
      <c r="H17" s="1"/>
      <c r="I17" s="1"/>
      <c r="J17" s="1"/>
      <c r="K17" s="1"/>
      <c r="L17" s="1"/>
      <c r="M17" s="1"/>
      <c r="N17" s="1"/>
      <c r="O17" s="1"/>
    </row>
    <row r="18" spans="1:15" ht="15.75" x14ac:dyDescent="0.25">
      <c r="A18" s="1"/>
      <c r="B18" s="5"/>
      <c r="C18" s="69" t="s">
        <v>202</v>
      </c>
      <c r="D18" s="71"/>
      <c r="E18" s="1"/>
      <c r="F18" s="6"/>
      <c r="G18" s="1"/>
      <c r="H18" s="1"/>
      <c r="I18" s="1"/>
      <c r="J18" s="1"/>
      <c r="K18" s="1"/>
      <c r="L18" s="1"/>
      <c r="M18" s="1"/>
      <c r="N18" s="1"/>
      <c r="O18" s="1"/>
    </row>
    <row r="19" spans="1:15" ht="15.75" x14ac:dyDescent="0.25">
      <c r="A19" s="1"/>
      <c r="B19" s="5"/>
      <c r="C19" s="69" t="s">
        <v>203</v>
      </c>
      <c r="D19" s="72"/>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zoomScale="60" zoomScaleNormal="60" workbookViewId="0">
      <selection activeCell="J7" sqref="J7"/>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9.1406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3"/>
      <c r="B1" s="74"/>
      <c r="C1" s="74"/>
      <c r="D1" s="74"/>
      <c r="E1" s="74"/>
    </row>
    <row r="2" spans="1:15" x14ac:dyDescent="0.25">
      <c r="A2" s="73"/>
      <c r="B2" s="74"/>
      <c r="C2" s="74"/>
      <c r="D2" s="74"/>
      <c r="E2" s="74"/>
      <c r="N2" t="s">
        <v>204</v>
      </c>
      <c r="O2" t="s">
        <v>205</v>
      </c>
    </row>
    <row r="3" spans="1:15" x14ac:dyDescent="0.25">
      <c r="A3" s="73"/>
      <c r="B3" s="74"/>
      <c r="C3" s="74"/>
      <c r="D3" s="74"/>
      <c r="E3" s="74"/>
      <c r="N3">
        <v>2022</v>
      </c>
      <c r="O3">
        <v>2022</v>
      </c>
    </row>
    <row r="4" spans="1:15" x14ac:dyDescent="0.25">
      <c r="A4" s="73"/>
      <c r="B4" s="74"/>
      <c r="C4" s="74"/>
      <c r="D4" s="74"/>
      <c r="E4" s="74"/>
      <c r="N4">
        <v>2023</v>
      </c>
      <c r="O4">
        <v>2023</v>
      </c>
    </row>
    <row r="5" spans="1:15" x14ac:dyDescent="0.25">
      <c r="A5" s="73"/>
      <c r="B5" s="74"/>
      <c r="C5" s="74"/>
      <c r="D5" s="74"/>
      <c r="E5" s="74"/>
      <c r="N5">
        <v>2024</v>
      </c>
      <c r="O5">
        <v>2024</v>
      </c>
    </row>
    <row r="6" spans="1:15" x14ac:dyDescent="0.25">
      <c r="A6" s="73"/>
      <c r="B6" s="74"/>
      <c r="C6" s="74"/>
      <c r="D6" s="74"/>
      <c r="E6" s="74"/>
      <c r="N6">
        <v>2025</v>
      </c>
      <c r="O6">
        <v>2025</v>
      </c>
    </row>
    <row r="7" spans="1:15" ht="50.25" customHeight="1" x14ac:dyDescent="0.25">
      <c r="A7" s="75"/>
      <c r="B7" s="75"/>
      <c r="C7" s="75"/>
      <c r="D7" s="76"/>
      <c r="E7" s="75"/>
      <c r="F7" s="75"/>
      <c r="G7" s="75"/>
      <c r="H7" s="75"/>
      <c r="I7" s="75"/>
      <c r="K7" s="209" t="s">
        <v>206</v>
      </c>
      <c r="L7" s="210"/>
      <c r="N7">
        <v>2026</v>
      </c>
      <c r="O7">
        <v>2026</v>
      </c>
    </row>
    <row r="8" spans="1:15" ht="28.5" customHeight="1" x14ac:dyDescent="0.25">
      <c r="A8" s="207" t="s">
        <v>207</v>
      </c>
      <c r="B8" s="98"/>
      <c r="C8" s="208"/>
      <c r="D8" s="207" t="s">
        <v>208</v>
      </c>
      <c r="E8" s="99"/>
      <c r="F8" s="223" t="s">
        <v>209</v>
      </c>
      <c r="G8" s="117"/>
      <c r="H8" s="77" t="s">
        <v>210</v>
      </c>
      <c r="I8" s="207" t="s">
        <v>211</v>
      </c>
      <c r="J8" s="208"/>
      <c r="K8" s="78" t="s">
        <v>204</v>
      </c>
      <c r="L8" s="78" t="s">
        <v>205</v>
      </c>
      <c r="N8">
        <v>2027</v>
      </c>
      <c r="O8">
        <v>2027</v>
      </c>
    </row>
    <row r="9" spans="1:15" x14ac:dyDescent="0.25">
      <c r="A9" s="211" t="s">
        <v>224</v>
      </c>
      <c r="B9" s="140"/>
      <c r="C9" s="212"/>
      <c r="D9" s="225" t="s">
        <v>227</v>
      </c>
      <c r="E9" s="140"/>
      <c r="F9" s="224" t="s">
        <v>225</v>
      </c>
      <c r="G9" s="212"/>
      <c r="H9" s="215" t="s">
        <v>226</v>
      </c>
      <c r="I9" s="218" t="s">
        <v>228</v>
      </c>
      <c r="J9" s="219"/>
      <c r="K9" s="228">
        <v>2023</v>
      </c>
      <c r="L9" s="226">
        <v>2024</v>
      </c>
      <c r="M9" s="79"/>
      <c r="N9">
        <v>2028</v>
      </c>
      <c r="O9">
        <v>2028</v>
      </c>
    </row>
    <row r="10" spans="1:15" x14ac:dyDescent="0.25">
      <c r="A10" s="142"/>
      <c r="B10" s="143"/>
      <c r="C10" s="213"/>
      <c r="D10" s="143"/>
      <c r="E10" s="143"/>
      <c r="F10" s="142"/>
      <c r="G10" s="213"/>
      <c r="H10" s="216"/>
      <c r="I10" s="220" t="s">
        <v>229</v>
      </c>
      <c r="J10" s="221"/>
      <c r="K10" s="196"/>
      <c r="L10" s="196"/>
      <c r="M10" s="79"/>
      <c r="N10">
        <v>2029</v>
      </c>
      <c r="O10">
        <v>2029</v>
      </c>
    </row>
    <row r="11" spans="1:15" x14ac:dyDescent="0.25">
      <c r="A11" s="142"/>
      <c r="B11" s="143"/>
      <c r="C11" s="213"/>
      <c r="D11" s="143"/>
      <c r="E11" s="143"/>
      <c r="F11" s="142"/>
      <c r="G11" s="213"/>
      <c r="H11" s="216"/>
      <c r="I11" s="220" t="s">
        <v>230</v>
      </c>
      <c r="J11" s="221"/>
      <c r="K11" s="196"/>
      <c r="L11" s="196"/>
      <c r="M11" s="79"/>
      <c r="N11">
        <v>2030</v>
      </c>
      <c r="O11">
        <v>2030</v>
      </c>
    </row>
    <row r="12" spans="1:15" x14ac:dyDescent="0.25">
      <c r="A12" s="142"/>
      <c r="B12" s="143"/>
      <c r="C12" s="213"/>
      <c r="D12" s="143"/>
      <c r="E12" s="143"/>
      <c r="F12" s="142"/>
      <c r="G12" s="213"/>
      <c r="H12" s="216"/>
      <c r="I12" s="220" t="s">
        <v>231</v>
      </c>
      <c r="J12" s="221"/>
      <c r="K12" s="196"/>
      <c r="L12" s="196"/>
      <c r="M12" s="79"/>
      <c r="N12">
        <v>2031</v>
      </c>
      <c r="O12">
        <v>2031</v>
      </c>
    </row>
    <row r="13" spans="1:15" x14ac:dyDescent="0.25">
      <c r="A13" s="145"/>
      <c r="B13" s="146"/>
      <c r="C13" s="214"/>
      <c r="D13" s="146"/>
      <c r="E13" s="146"/>
      <c r="F13" s="145"/>
      <c r="G13" s="214"/>
      <c r="H13" s="217"/>
      <c r="I13" s="222" t="s">
        <v>232</v>
      </c>
      <c r="J13" s="214"/>
      <c r="K13" s="229"/>
      <c r="L13" s="227"/>
      <c r="M13" s="79"/>
      <c r="N13">
        <v>2032</v>
      </c>
      <c r="O13">
        <v>2032</v>
      </c>
    </row>
    <row r="14" spans="1:15" x14ac:dyDescent="0.25">
      <c r="A14" s="73"/>
      <c r="B14" s="74"/>
      <c r="C14" s="74"/>
      <c r="D14" s="74"/>
      <c r="E14" s="74"/>
      <c r="H14" s="92"/>
      <c r="M14" s="80"/>
      <c r="N14">
        <v>2033</v>
      </c>
      <c r="O14">
        <v>2033</v>
      </c>
    </row>
    <row r="15" spans="1:15" ht="30" x14ac:dyDescent="0.25">
      <c r="A15" s="81" t="s">
        <v>80</v>
      </c>
      <c r="B15" s="82" t="s">
        <v>43</v>
      </c>
      <c r="C15" s="83" t="s">
        <v>105</v>
      </c>
      <c r="D15" s="83" t="s">
        <v>106</v>
      </c>
      <c r="E15" s="83" t="s">
        <v>212</v>
      </c>
      <c r="F15" s="84" t="s">
        <v>213</v>
      </c>
      <c r="G15" s="85" t="s">
        <v>214</v>
      </c>
      <c r="H15" s="81" t="s">
        <v>92</v>
      </c>
      <c r="I15" s="81" t="s">
        <v>94</v>
      </c>
      <c r="J15" s="81" t="s">
        <v>215</v>
      </c>
      <c r="K15" s="81" t="s">
        <v>216</v>
      </c>
      <c r="L15" s="81" t="s">
        <v>217</v>
      </c>
      <c r="M15" s="86"/>
      <c r="N15">
        <v>2034</v>
      </c>
      <c r="O15">
        <v>2034</v>
      </c>
    </row>
    <row r="16" spans="1:15" ht="165" x14ac:dyDescent="0.25">
      <c r="A16" s="87">
        <v>1</v>
      </c>
      <c r="B16" s="88" t="str">
        <f>VLOOKUP(A16,AUTODIAGNÓSTICO!$A$9:$J$69,3,0)</f>
        <v>PLANEAR</v>
      </c>
      <c r="C16" s="88" t="str">
        <f>VLOOKUP(A16,AUTODIAGNÓSTICO!A9:J69,6,0)</f>
        <v>Construir la estrategia de rendición de cuentas 
 Paso 2. 
Definir la estrategia para implementar el ejercicio de rendición de cuentas</v>
      </c>
      <c r="D16" s="88"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89">
        <f>VLOOKUP(A16,AUTODIAGNÓSTICO!$A$9:$J$69,9,0)</f>
        <v>60</v>
      </c>
      <c r="F16" s="93" t="s">
        <v>257</v>
      </c>
      <c r="G16" s="93" t="s">
        <v>251</v>
      </c>
      <c r="H16" s="93" t="s">
        <v>252</v>
      </c>
      <c r="I16" s="93" t="s">
        <v>233</v>
      </c>
      <c r="J16" s="93" t="s">
        <v>234</v>
      </c>
      <c r="K16" s="94">
        <v>45000</v>
      </c>
      <c r="L16" s="94">
        <v>45226</v>
      </c>
    </row>
    <row r="17" spans="1:12" ht="105" x14ac:dyDescent="0.25">
      <c r="A17" s="87">
        <v>2</v>
      </c>
      <c r="B17" s="88" t="str">
        <f>VLOOKUP(A17,AUTODIAGNÓSTICO!$A$9:$J$69,3,0)</f>
        <v>EJECUTAR</v>
      </c>
      <c r="C17" s="88" t="str">
        <f>VLOOKUP(A17,AUTODIAGNÓSTICO!A10:J70,6,0)</f>
        <v xml:space="preserve">Generación y análisis de la información para el diálogo en la rendición de cuentas en lenguaje claro </v>
      </c>
      <c r="D17" s="88" t="str">
        <f>VLOOKUP(A17,AUTODIAGNÓSTICO!A10:J70,8,0)</f>
        <v>Preparar la información con base en los temas de interés priorizados por la comunidad educativa en la consulta realizada.</v>
      </c>
      <c r="E17" s="89">
        <f>VLOOKUP(A17,AUTODIAGNÓSTICO!$A$9:$J$69,9,0)</f>
        <v>60</v>
      </c>
      <c r="F17" s="93" t="s">
        <v>253</v>
      </c>
      <c r="G17" s="93" t="s">
        <v>254</v>
      </c>
      <c r="H17" s="93" t="s">
        <v>255</v>
      </c>
      <c r="I17" s="93" t="s">
        <v>256</v>
      </c>
      <c r="J17" s="93" t="s">
        <v>234</v>
      </c>
      <c r="K17" s="94">
        <v>45111</v>
      </c>
      <c r="L17" s="95">
        <v>45344</v>
      </c>
    </row>
    <row r="18" spans="1:12" ht="75" x14ac:dyDescent="0.25">
      <c r="A18" s="87">
        <v>3</v>
      </c>
      <c r="B18" s="88" t="str">
        <f>VLOOKUP(A18,AUTODIAGNÓSTICO!$A$9:$J$69,3,0)</f>
        <v>EJECUTAR</v>
      </c>
      <c r="C18" s="88" t="str">
        <f>VLOOKUP(A18,AUTODIAGNÓSTICO!A11:J71,6,0)</f>
        <v>Realizar espacios de diálogo  de rendición de cuentas</v>
      </c>
      <c r="D18" s="88" t="str">
        <f>VLOOKUP(A18,AUTODIAGNÓSTICO!A11:J71,8,0)</f>
        <v>Recibir y analizar las propuestas para abrir el espacio de participación por parte de la comunidad, los ciudadanos y grupos de interés</v>
      </c>
      <c r="E18" s="89">
        <f>VLOOKUP(A18,AUTODIAGNÓSTICO!$A$9:$J$69,9,0)</f>
        <v>60</v>
      </c>
      <c r="F18" s="93" t="s">
        <v>253</v>
      </c>
      <c r="G18" s="93" t="s">
        <v>258</v>
      </c>
      <c r="H18" s="93" t="s">
        <v>259</v>
      </c>
      <c r="I18" s="93" t="s">
        <v>260</v>
      </c>
      <c r="J18" s="93" t="s">
        <v>234</v>
      </c>
      <c r="K18" s="94">
        <v>45000</v>
      </c>
      <c r="L18" s="95">
        <v>45344</v>
      </c>
    </row>
    <row r="19" spans="1:12" x14ac:dyDescent="0.25">
      <c r="A19" s="87">
        <v>4</v>
      </c>
      <c r="B19" s="88" t="e">
        <f>VLOOKUP(A19,AUTODIAGNÓSTICO!$A$9:$J$69,3,0)</f>
        <v>#N/A</v>
      </c>
      <c r="C19" s="88" t="e">
        <f>VLOOKUP(A19,AUTODIAGNÓSTICO!A12:J72,6,0)</f>
        <v>#N/A</v>
      </c>
      <c r="D19" s="88" t="e">
        <f>VLOOKUP(A19,AUTODIAGNÓSTICO!A12:J72,8,0)</f>
        <v>#N/A</v>
      </c>
      <c r="E19" s="89" t="e">
        <f>VLOOKUP(A19,AUTODIAGNÓSTICO!$A$9:$J$69,9,0)</f>
        <v>#N/A</v>
      </c>
      <c r="F19" s="93"/>
      <c r="G19" s="93"/>
      <c r="H19" s="93"/>
      <c r="I19" s="93"/>
      <c r="J19" s="93"/>
      <c r="K19" s="94"/>
      <c r="L19" s="95"/>
    </row>
    <row r="20" spans="1:12" x14ac:dyDescent="0.25">
      <c r="A20" s="87">
        <v>5</v>
      </c>
      <c r="B20" s="88" t="e">
        <f>VLOOKUP(A20,AUTODIAGNÓSTICO!$A$9:$J$69,3,0)</f>
        <v>#N/A</v>
      </c>
      <c r="C20" s="88" t="e">
        <f>VLOOKUP(A20,AUTODIAGNÓSTICO!A13:J73,6,0)</f>
        <v>#N/A</v>
      </c>
      <c r="D20" s="88" t="e">
        <f>VLOOKUP(A20,AUTODIAGNÓSTICO!A13:J73,8,0)</f>
        <v>#N/A</v>
      </c>
      <c r="E20" s="89" t="e">
        <f>VLOOKUP(A20,AUTODIAGNÓSTICO!$A$9:$J$69,9,0)</f>
        <v>#N/A</v>
      </c>
      <c r="F20" s="93"/>
      <c r="G20" s="93"/>
      <c r="H20" s="93"/>
      <c r="I20" s="93"/>
      <c r="J20" s="93"/>
      <c r="K20" s="94"/>
      <c r="L20" s="95"/>
    </row>
    <row r="21" spans="1:12" ht="66.75" customHeight="1" x14ac:dyDescent="0.25">
      <c r="A21" s="87">
        <v>6</v>
      </c>
      <c r="B21" s="88" t="e">
        <f>VLOOKUP(A21,AUTODIAGNÓSTICO!$A$9:$J$69,3,0)</f>
        <v>#N/A</v>
      </c>
      <c r="C21" s="88" t="e">
        <f>VLOOKUP(A21,AUTODIAGNÓSTICO!A14:J74,6,0)</f>
        <v>#N/A</v>
      </c>
      <c r="D21" s="88" t="e">
        <f>VLOOKUP(A21,AUTODIAGNÓSTICO!A14:J74,8,0)</f>
        <v>#N/A</v>
      </c>
      <c r="E21" s="89" t="e">
        <f>VLOOKUP(A21,AUTODIAGNÓSTICO!$A$9:$J$69,9,0)</f>
        <v>#N/A</v>
      </c>
      <c r="F21" s="93"/>
      <c r="G21" s="93"/>
      <c r="H21" s="93"/>
      <c r="I21" s="93"/>
      <c r="J21" s="93"/>
      <c r="K21" s="95"/>
      <c r="L21" s="95"/>
    </row>
    <row r="22" spans="1:12" ht="74.25" customHeight="1" x14ac:dyDescent="0.25">
      <c r="A22" s="87">
        <v>7</v>
      </c>
      <c r="B22" s="88" t="e">
        <f>VLOOKUP(A22,AUTODIAGNÓSTICO!$A$9:$J$69,3,0)</f>
        <v>#N/A</v>
      </c>
      <c r="C22" s="88" t="e">
        <f>VLOOKUP(A22,AUTODIAGNÓSTICO!A15:J75,6,0)</f>
        <v>#N/A</v>
      </c>
      <c r="D22" s="88" t="e">
        <f>VLOOKUP(A22,AUTODIAGNÓSTICO!A15:J75,8,0)</f>
        <v>#N/A</v>
      </c>
      <c r="E22" s="89" t="e">
        <f>VLOOKUP(A22,AUTODIAGNÓSTICO!$A$9:$J$69,9,0)</f>
        <v>#N/A</v>
      </c>
      <c r="F22" s="93"/>
      <c r="G22" s="93"/>
      <c r="H22" s="93"/>
      <c r="I22" s="93"/>
      <c r="J22" s="93"/>
      <c r="K22" s="95"/>
      <c r="L22" s="95"/>
    </row>
    <row r="23" spans="1:12" ht="69.75" customHeight="1" x14ac:dyDescent="0.25">
      <c r="A23" s="87">
        <v>8</v>
      </c>
      <c r="B23" s="88" t="e">
        <f>VLOOKUP(A23,AUTODIAGNÓSTICO!$A$9:$J$69,3,0)</f>
        <v>#N/A</v>
      </c>
      <c r="C23" s="88" t="e">
        <f>VLOOKUP(A23,AUTODIAGNÓSTICO!A16:J76,6,0)</f>
        <v>#N/A</v>
      </c>
      <c r="D23" s="88" t="e">
        <f>VLOOKUP(A23,AUTODIAGNÓSTICO!A16:J76,8,0)</f>
        <v>#N/A</v>
      </c>
      <c r="E23" s="89" t="e">
        <f>VLOOKUP(A23,AUTODIAGNÓSTICO!$A$9:$J$69,9,0)</f>
        <v>#N/A</v>
      </c>
      <c r="F23" s="93"/>
      <c r="G23" s="93"/>
      <c r="H23" s="93"/>
      <c r="I23" s="93"/>
      <c r="J23" s="93"/>
      <c r="K23" s="95"/>
      <c r="L23" s="95"/>
    </row>
    <row r="24" spans="1:12" ht="92.25" customHeight="1" x14ac:dyDescent="0.25">
      <c r="A24" s="87">
        <v>9</v>
      </c>
      <c r="B24" s="88" t="e">
        <f>VLOOKUP(A24,AUTODIAGNÓSTICO!$A$9:$J$69,3,0)</f>
        <v>#N/A</v>
      </c>
      <c r="C24" s="88" t="e">
        <f>VLOOKUP(A24,AUTODIAGNÓSTICO!A17:J77,6,0)</f>
        <v>#N/A</v>
      </c>
      <c r="D24" s="88" t="e">
        <f>VLOOKUP(A24,AUTODIAGNÓSTICO!A17:J77,8,0)</f>
        <v>#N/A</v>
      </c>
      <c r="E24" s="89" t="e">
        <f>VLOOKUP(A24,AUTODIAGNÓSTICO!$A$9:$J$69,9,0)</f>
        <v>#N/A</v>
      </c>
      <c r="F24" s="93"/>
      <c r="G24" s="93"/>
      <c r="H24" s="93"/>
      <c r="I24" s="93"/>
      <c r="J24" s="93"/>
      <c r="K24" s="95"/>
      <c r="L24" s="95"/>
    </row>
    <row r="25" spans="1:12" ht="79.5" customHeight="1" x14ac:dyDescent="0.25">
      <c r="A25" s="87">
        <v>10</v>
      </c>
      <c r="B25" s="88" t="e">
        <f>VLOOKUP(A25,AUTODIAGNÓSTICO!$A$9:$J$69,3,0)</f>
        <v>#N/A</v>
      </c>
      <c r="C25" s="88" t="e">
        <f>VLOOKUP(A25,AUTODIAGNÓSTICO!A18:J78,6,0)</f>
        <v>#N/A</v>
      </c>
      <c r="D25" s="88" t="e">
        <f>VLOOKUP(A25,AUTODIAGNÓSTICO!A18:J78,8,0)</f>
        <v>#N/A</v>
      </c>
      <c r="E25" s="89" t="e">
        <f>VLOOKUP(A25,AUTODIAGNÓSTICO!$A$9:$J$69,9,0)</f>
        <v>#N/A</v>
      </c>
      <c r="F25" s="93"/>
      <c r="G25" s="93"/>
      <c r="H25" s="93"/>
      <c r="I25" s="93"/>
      <c r="J25" s="93"/>
      <c r="K25" s="95"/>
      <c r="L25" s="95"/>
    </row>
    <row r="26" spans="1:12" ht="94.5" customHeight="1" x14ac:dyDescent="0.25">
      <c r="A26" s="87">
        <v>11</v>
      </c>
      <c r="B26" s="88" t="e">
        <f>VLOOKUP(A26,AUTODIAGNÓSTICO!$A$9:$J$69,3,0)</f>
        <v>#N/A</v>
      </c>
      <c r="C26" s="88" t="e">
        <f>VLOOKUP(A26,AUTODIAGNÓSTICO!A19:J79,6,0)</f>
        <v>#N/A</v>
      </c>
      <c r="D26" s="88" t="e">
        <f>VLOOKUP(A26,AUTODIAGNÓSTICO!A19:J79,8,0)</f>
        <v>#N/A</v>
      </c>
      <c r="E26" s="89" t="e">
        <f>VLOOKUP(A26,AUTODIAGNÓSTICO!$A$9:$J$69,9,0)</f>
        <v>#N/A</v>
      </c>
      <c r="F26" s="93"/>
      <c r="G26" s="93"/>
      <c r="H26" s="93"/>
      <c r="I26" s="93"/>
      <c r="J26" s="93"/>
      <c r="K26" s="95"/>
      <c r="L26" s="95"/>
    </row>
    <row r="27" spans="1:12" ht="75" customHeight="1" x14ac:dyDescent="0.25">
      <c r="A27" s="87">
        <v>12</v>
      </c>
      <c r="B27" s="88" t="e">
        <f>VLOOKUP(A27,AUTODIAGNÓSTICO!$A$9:$J$69,3,0)</f>
        <v>#N/A</v>
      </c>
      <c r="C27" s="88" t="e">
        <f>VLOOKUP(A27,AUTODIAGNÓSTICO!A20:J80,6,0)</f>
        <v>#N/A</v>
      </c>
      <c r="D27" s="88" t="e">
        <f>VLOOKUP(A27,AUTODIAGNÓSTICO!A20:J80,8,0)</f>
        <v>#N/A</v>
      </c>
      <c r="E27" s="89" t="e">
        <f>VLOOKUP(A27,AUTODIAGNÓSTICO!$A$9:$J$69,9,0)</f>
        <v>#N/A</v>
      </c>
      <c r="F27" s="93"/>
      <c r="G27" s="93"/>
      <c r="H27" s="93"/>
      <c r="I27" s="93"/>
      <c r="J27" s="93"/>
      <c r="K27" s="95"/>
      <c r="L27" s="95"/>
    </row>
    <row r="28" spans="1:12" ht="49.5" customHeight="1" x14ac:dyDescent="0.25">
      <c r="A28" s="87">
        <v>13</v>
      </c>
      <c r="B28" s="88" t="e">
        <f>VLOOKUP(A28,AUTODIAGNÓSTICO!$A$9:$J$69,3,0)</f>
        <v>#N/A</v>
      </c>
      <c r="C28" s="88" t="e">
        <f>VLOOKUP(A28,AUTODIAGNÓSTICO!A21:J81,6,0)</f>
        <v>#N/A</v>
      </c>
      <c r="D28" s="88" t="e">
        <f>VLOOKUP(A28,AUTODIAGNÓSTICO!A21:J81,8,0)</f>
        <v>#N/A</v>
      </c>
      <c r="E28" s="89" t="e">
        <f>VLOOKUP(A28,AUTODIAGNÓSTICO!$A$9:$J$69,9,0)</f>
        <v>#N/A</v>
      </c>
      <c r="F28" s="93"/>
      <c r="G28" s="93"/>
      <c r="H28" s="93"/>
      <c r="I28" s="93"/>
      <c r="J28" s="93"/>
      <c r="K28" s="95"/>
      <c r="L28" s="95"/>
    </row>
    <row r="29" spans="1:12" ht="53.25" customHeight="1" x14ac:dyDescent="0.25">
      <c r="A29" s="87">
        <v>14</v>
      </c>
      <c r="B29" s="88" t="e">
        <f>VLOOKUP(A29,AUTODIAGNÓSTICO!$A$9:$J$69,3,0)</f>
        <v>#N/A</v>
      </c>
      <c r="C29" s="88" t="e">
        <f>VLOOKUP(A29,AUTODIAGNÓSTICO!A22:J82,6,0)</f>
        <v>#N/A</v>
      </c>
      <c r="D29" s="88" t="e">
        <f>VLOOKUP(A29,AUTODIAGNÓSTICO!A22:J82,8,0)</f>
        <v>#N/A</v>
      </c>
      <c r="E29" s="89" t="e">
        <f>VLOOKUP(A29,AUTODIAGNÓSTICO!$A$9:$J$69,9,0)</f>
        <v>#N/A</v>
      </c>
      <c r="F29" s="93"/>
      <c r="G29" s="93"/>
      <c r="H29" s="93"/>
      <c r="I29" s="93"/>
      <c r="J29" s="93"/>
      <c r="K29" s="95"/>
      <c r="L29" s="95"/>
    </row>
    <row r="30" spans="1:12" ht="50.25" customHeight="1" x14ac:dyDescent="0.25">
      <c r="A30" s="87">
        <v>15</v>
      </c>
      <c r="B30" s="88" t="e">
        <f>VLOOKUP(A30,AUTODIAGNÓSTICO!$A$9:$J$69,3,0)</f>
        <v>#N/A</v>
      </c>
      <c r="C30" s="88" t="e">
        <f>VLOOKUP(A30,AUTODIAGNÓSTICO!A23:J83,6,0)</f>
        <v>#N/A</v>
      </c>
      <c r="D30" s="88" t="e">
        <f>VLOOKUP(A30,AUTODIAGNÓSTICO!A23:J83,8,0)</f>
        <v>#N/A</v>
      </c>
      <c r="E30" s="89" t="e">
        <f>VLOOKUP(A30,AUTODIAGNÓSTICO!$A$9:$J$69,9,0)</f>
        <v>#N/A</v>
      </c>
      <c r="F30" s="93"/>
      <c r="G30" s="93"/>
      <c r="H30" s="93"/>
      <c r="I30" s="93"/>
      <c r="J30" s="93"/>
      <c r="K30" s="95"/>
      <c r="L30" s="95"/>
    </row>
    <row r="31" spans="1:12" ht="50.25" customHeight="1" x14ac:dyDescent="0.25">
      <c r="A31" s="87">
        <v>16</v>
      </c>
      <c r="B31" s="88" t="e">
        <f>VLOOKUP(A31,AUTODIAGNÓSTICO!$A$9:$J$69,3,0)</f>
        <v>#N/A</v>
      </c>
      <c r="C31" s="88" t="e">
        <f>VLOOKUP(A31,AUTODIAGNÓSTICO!A24:J84,6,0)</f>
        <v>#N/A</v>
      </c>
      <c r="D31" s="88" t="e">
        <f>VLOOKUP(A31,AUTODIAGNÓSTICO!A24:J84,8,0)</f>
        <v>#N/A</v>
      </c>
      <c r="E31" s="89" t="e">
        <f>VLOOKUP(A31,AUTODIAGNÓSTICO!$A$9:$J$69,9,0)</f>
        <v>#N/A</v>
      </c>
      <c r="F31" s="93"/>
      <c r="G31" s="93"/>
      <c r="H31" s="93"/>
      <c r="I31" s="93"/>
      <c r="J31" s="93"/>
      <c r="K31" s="95"/>
      <c r="L31" s="95"/>
    </row>
    <row r="32" spans="1:12" ht="73.5" customHeight="1" x14ac:dyDescent="0.25">
      <c r="A32" s="87">
        <v>17</v>
      </c>
      <c r="B32" s="88" t="e">
        <f>VLOOKUP(A32,AUTODIAGNÓSTICO!$A$9:$J$69,3,0)</f>
        <v>#N/A</v>
      </c>
      <c r="C32" s="88" t="e">
        <f>VLOOKUP(A32,AUTODIAGNÓSTICO!A25:J85,6,0)</f>
        <v>#N/A</v>
      </c>
      <c r="D32" s="88" t="e">
        <f>VLOOKUP(A32,AUTODIAGNÓSTICO!A25:J85,8,0)</f>
        <v>#N/A</v>
      </c>
      <c r="E32" s="89" t="e">
        <f>VLOOKUP(A32,AUTODIAGNÓSTICO!$A$9:$J$69,9,0)</f>
        <v>#N/A</v>
      </c>
      <c r="F32" s="93"/>
      <c r="G32" s="93"/>
      <c r="H32" s="93"/>
      <c r="I32" s="93"/>
      <c r="J32" s="93"/>
      <c r="K32" s="95"/>
      <c r="L32" s="95"/>
    </row>
    <row r="33" spans="1:12" ht="89.25" customHeight="1" x14ac:dyDescent="0.25">
      <c r="A33" s="87">
        <v>18</v>
      </c>
      <c r="B33" s="88" t="e">
        <f>VLOOKUP(A33,AUTODIAGNÓSTICO!$A$9:$J$69,3,0)</f>
        <v>#N/A</v>
      </c>
      <c r="C33" s="88" t="e">
        <f>VLOOKUP(A33,AUTODIAGNÓSTICO!A26:J86,6,0)</f>
        <v>#N/A</v>
      </c>
      <c r="D33" s="88" t="e">
        <f>VLOOKUP(A33,AUTODIAGNÓSTICO!A26:J86,8,0)</f>
        <v>#N/A</v>
      </c>
      <c r="E33" s="89" t="e">
        <f>VLOOKUP(A33,AUTODIAGNÓSTICO!$A$9:$J$69,9,0)</f>
        <v>#N/A</v>
      </c>
      <c r="F33" s="93"/>
      <c r="G33" s="93"/>
      <c r="H33" s="93"/>
      <c r="I33" s="93"/>
      <c r="J33" s="93"/>
      <c r="K33" s="95"/>
      <c r="L33" s="95"/>
    </row>
    <row r="34" spans="1:12" ht="85.5" customHeight="1" x14ac:dyDescent="0.25">
      <c r="A34" s="87">
        <v>19</v>
      </c>
      <c r="B34" s="88" t="e">
        <f>VLOOKUP(A34,AUTODIAGNÓSTICO!$A$9:$J$69,3,0)</f>
        <v>#N/A</v>
      </c>
      <c r="C34" s="88" t="e">
        <f>VLOOKUP(A34,AUTODIAGNÓSTICO!A27:J87,6,0)</f>
        <v>#N/A</v>
      </c>
      <c r="D34" s="88" t="e">
        <f>VLOOKUP(A34,AUTODIAGNÓSTICO!A27:J87,8,0)</f>
        <v>#N/A</v>
      </c>
      <c r="E34" s="89" t="e">
        <f>VLOOKUP(A34,AUTODIAGNÓSTICO!$A$9:$J$69,9,0)</f>
        <v>#N/A</v>
      </c>
      <c r="F34" s="93"/>
      <c r="G34" s="93"/>
      <c r="H34" s="93"/>
      <c r="I34" s="93"/>
      <c r="J34" s="93"/>
      <c r="K34" s="95"/>
      <c r="L34" s="95"/>
    </row>
    <row r="35" spans="1:12" ht="105" customHeight="1" x14ac:dyDescent="0.25">
      <c r="A35" s="87">
        <v>20</v>
      </c>
      <c r="B35" s="88" t="e">
        <f>VLOOKUP(A35,AUTODIAGNÓSTICO!$A$9:$J$69,3,0)</f>
        <v>#N/A</v>
      </c>
      <c r="C35" s="88" t="e">
        <f>VLOOKUP(A35,AUTODIAGNÓSTICO!A28:J88,6,0)</f>
        <v>#N/A</v>
      </c>
      <c r="D35" s="88" t="e">
        <f>VLOOKUP(A35,AUTODIAGNÓSTICO!A28:J88,8,0)</f>
        <v>#N/A</v>
      </c>
      <c r="E35" s="89" t="e">
        <f>VLOOKUP(A35,AUTODIAGNÓSTICO!$A$9:$J$69,9,0)</f>
        <v>#N/A</v>
      </c>
      <c r="F35" s="93"/>
      <c r="G35" s="93"/>
      <c r="H35" s="93"/>
      <c r="I35" s="93"/>
      <c r="J35" s="93"/>
      <c r="K35" s="95"/>
      <c r="L35" s="95"/>
    </row>
    <row r="36" spans="1:12" ht="76.5" customHeight="1" x14ac:dyDescent="0.25">
      <c r="A36" s="87">
        <v>21</v>
      </c>
      <c r="B36" s="88" t="e">
        <f>VLOOKUP(A36,AUTODIAGNÓSTICO!$A$9:$J$69,3,0)</f>
        <v>#N/A</v>
      </c>
      <c r="C36" s="88" t="e">
        <f>VLOOKUP(A36,AUTODIAGNÓSTICO!A29:J89,6,0)</f>
        <v>#N/A</v>
      </c>
      <c r="D36" s="88" t="e">
        <f>VLOOKUP(A36,AUTODIAGNÓSTICO!A29:J89,8,0)</f>
        <v>#N/A</v>
      </c>
      <c r="E36" s="89" t="e">
        <f>VLOOKUP(A36,AUTODIAGNÓSTICO!$A$9:$J$69,9,0)</f>
        <v>#N/A</v>
      </c>
      <c r="F36" s="93"/>
      <c r="G36" s="93"/>
      <c r="H36" s="93"/>
      <c r="I36" s="93"/>
      <c r="J36" s="93"/>
      <c r="K36" s="95"/>
      <c r="L36" s="95"/>
    </row>
    <row r="37" spans="1:12" ht="66.75" customHeight="1" x14ac:dyDescent="0.25">
      <c r="A37" s="87">
        <v>22</v>
      </c>
      <c r="B37" s="88" t="e">
        <f>VLOOKUP(A37,AUTODIAGNÓSTICO!$A$9:$J$69,3,0)</f>
        <v>#N/A</v>
      </c>
      <c r="C37" s="88" t="e">
        <f>VLOOKUP(A37,AUTODIAGNÓSTICO!A30:J90,6,0)</f>
        <v>#N/A</v>
      </c>
      <c r="D37" s="88" t="e">
        <f>VLOOKUP(A37,AUTODIAGNÓSTICO!A30:J90,8,0)</f>
        <v>#N/A</v>
      </c>
      <c r="E37" s="89" t="e">
        <f>VLOOKUP(A37,AUTODIAGNÓSTICO!$A$9:$J$69,9,0)</f>
        <v>#N/A</v>
      </c>
      <c r="F37" s="93"/>
      <c r="G37" s="93"/>
      <c r="H37" s="93"/>
      <c r="I37" s="93"/>
      <c r="J37" s="93"/>
      <c r="K37" s="95"/>
      <c r="L37" s="95"/>
    </row>
    <row r="38" spans="1:12" ht="69" customHeight="1" x14ac:dyDescent="0.25">
      <c r="A38" s="87">
        <v>23</v>
      </c>
      <c r="B38" s="88" t="e">
        <f>VLOOKUP(A38,AUTODIAGNÓSTICO!$A$9:$J$69,3,0)</f>
        <v>#N/A</v>
      </c>
      <c r="C38" s="88" t="e">
        <f>VLOOKUP(A38,AUTODIAGNÓSTICO!A31:J91,6,0)</f>
        <v>#N/A</v>
      </c>
      <c r="D38" s="88" t="e">
        <f>VLOOKUP(A38,AUTODIAGNÓSTICO!A31:J91,8,0)</f>
        <v>#N/A</v>
      </c>
      <c r="E38" s="89" t="e">
        <f>VLOOKUP(A38,AUTODIAGNÓSTICO!$A$9:$J$69,9,0)</f>
        <v>#N/A</v>
      </c>
      <c r="F38" s="93"/>
      <c r="G38" s="93"/>
      <c r="H38" s="93"/>
      <c r="I38" s="93"/>
      <c r="J38" s="93"/>
      <c r="K38" s="95"/>
      <c r="L38" s="95"/>
    </row>
    <row r="39" spans="1:12" ht="88.5" customHeight="1" x14ac:dyDescent="0.25">
      <c r="A39" s="87">
        <v>24</v>
      </c>
      <c r="B39" s="88" t="e">
        <f>VLOOKUP(A39,AUTODIAGNÓSTICO!$A$9:$J$69,3,0)</f>
        <v>#N/A</v>
      </c>
      <c r="C39" s="88" t="e">
        <f>VLOOKUP(A39,AUTODIAGNÓSTICO!A32:J92,6,0)</f>
        <v>#N/A</v>
      </c>
      <c r="D39" s="88" t="e">
        <f>VLOOKUP(A39,AUTODIAGNÓSTICO!A32:J92,8,0)</f>
        <v>#N/A</v>
      </c>
      <c r="E39" s="89" t="e">
        <f>VLOOKUP(A39,AUTODIAGNÓSTICO!$A$9:$J$69,9,0)</f>
        <v>#N/A</v>
      </c>
      <c r="F39" s="93"/>
      <c r="G39" s="93"/>
      <c r="H39" s="93"/>
      <c r="I39" s="93"/>
      <c r="J39" s="93"/>
      <c r="K39" s="95"/>
      <c r="L39" s="95"/>
    </row>
    <row r="40" spans="1:12" ht="75.75" customHeight="1" x14ac:dyDescent="0.25">
      <c r="A40" s="87">
        <v>25</v>
      </c>
      <c r="B40" s="88" t="e">
        <f>VLOOKUP(A40,AUTODIAGNÓSTICO!$A$9:$J$69,3,0)</f>
        <v>#N/A</v>
      </c>
      <c r="C40" s="88" t="e">
        <f>VLOOKUP(A40,AUTODIAGNÓSTICO!A33:J93,6,0)</f>
        <v>#N/A</v>
      </c>
      <c r="D40" s="88" t="e">
        <f>VLOOKUP(A40,AUTODIAGNÓSTICO!A33:J93,8,0)</f>
        <v>#N/A</v>
      </c>
      <c r="E40" s="89" t="e">
        <f>VLOOKUP(A40,AUTODIAGNÓSTICO!$A$9:$J$69,9,0)</f>
        <v>#N/A</v>
      </c>
      <c r="F40" s="93"/>
      <c r="G40" s="93"/>
      <c r="H40" s="93"/>
      <c r="I40" s="93"/>
      <c r="J40" s="93"/>
      <c r="K40" s="95"/>
      <c r="L40" s="95"/>
    </row>
    <row r="41" spans="1:12" ht="72.75" customHeight="1" x14ac:dyDescent="0.25">
      <c r="A41" s="87">
        <v>26</v>
      </c>
      <c r="B41" s="88" t="e">
        <f>VLOOKUP(A41,AUTODIAGNÓSTICO!$A$9:$J$69,3,0)</f>
        <v>#N/A</v>
      </c>
      <c r="C41" s="88" t="e">
        <f>VLOOKUP(A41,AUTODIAGNÓSTICO!A34:J94,6,0)</f>
        <v>#N/A</v>
      </c>
      <c r="D41" s="88" t="e">
        <f>VLOOKUP(A41,AUTODIAGNÓSTICO!A34:J94,8,0)</f>
        <v>#N/A</v>
      </c>
      <c r="E41" s="89" t="e">
        <f>VLOOKUP(A41,AUTODIAGNÓSTICO!$A$9:$J$69,9,0)</f>
        <v>#N/A</v>
      </c>
      <c r="F41" s="93"/>
      <c r="G41" s="93"/>
      <c r="H41" s="93"/>
      <c r="I41" s="93"/>
      <c r="J41" s="93"/>
      <c r="K41" s="95"/>
      <c r="L41" s="95"/>
    </row>
    <row r="42" spans="1:12" ht="63" customHeight="1" x14ac:dyDescent="0.25">
      <c r="A42" s="87">
        <v>27</v>
      </c>
      <c r="B42" s="88" t="e">
        <f>VLOOKUP(A42,AUTODIAGNÓSTICO!$A$9:$J$69,3,0)</f>
        <v>#N/A</v>
      </c>
      <c r="C42" s="88" t="e">
        <f>VLOOKUP(A42,AUTODIAGNÓSTICO!A35:J95,6,0)</f>
        <v>#N/A</v>
      </c>
      <c r="D42" s="88" t="e">
        <f>VLOOKUP(A42,AUTODIAGNÓSTICO!A35:J95,8,0)</f>
        <v>#N/A</v>
      </c>
      <c r="E42" s="89" t="e">
        <f>VLOOKUP(A42,AUTODIAGNÓSTICO!$A$9:$J$69,9,0)</f>
        <v>#N/A</v>
      </c>
      <c r="F42" s="93"/>
      <c r="G42" s="93"/>
      <c r="H42" s="93"/>
      <c r="I42" s="93"/>
      <c r="J42" s="93"/>
      <c r="K42" s="95"/>
      <c r="L42" s="95"/>
    </row>
    <row r="43" spans="1:12" ht="86.25" customHeight="1" x14ac:dyDescent="0.25">
      <c r="A43" s="87">
        <v>28</v>
      </c>
      <c r="B43" s="88" t="e">
        <f>VLOOKUP(A43,AUTODIAGNÓSTICO!$A$9:$J$69,3,0)</f>
        <v>#N/A</v>
      </c>
      <c r="C43" s="88" t="e">
        <f>VLOOKUP(A43,AUTODIAGNÓSTICO!A36:J96,6,0)</f>
        <v>#N/A</v>
      </c>
      <c r="D43" s="88" t="e">
        <f>VLOOKUP(A43,AUTODIAGNÓSTICO!A36:J96,8,0)</f>
        <v>#N/A</v>
      </c>
      <c r="E43" s="89" t="e">
        <f>VLOOKUP(A43,AUTODIAGNÓSTICO!$A$9:$J$69,9,0)</f>
        <v>#N/A</v>
      </c>
      <c r="F43" s="93"/>
      <c r="G43" s="93"/>
      <c r="H43" s="93"/>
      <c r="I43" s="93"/>
      <c r="J43" s="93"/>
      <c r="K43" s="95"/>
      <c r="L43" s="95"/>
    </row>
    <row r="44" spans="1:12" ht="59.25" customHeight="1" x14ac:dyDescent="0.25">
      <c r="A44" s="87">
        <v>29</v>
      </c>
      <c r="B44" s="88" t="e">
        <f>VLOOKUP(A44,AUTODIAGNÓSTICO!$A$9:$J$69,3,0)</f>
        <v>#N/A</v>
      </c>
      <c r="C44" s="88" t="e">
        <f>VLOOKUP(A44,AUTODIAGNÓSTICO!A37:J97,6,0)</f>
        <v>#N/A</v>
      </c>
      <c r="D44" s="88" t="e">
        <f>VLOOKUP(A44,AUTODIAGNÓSTICO!A37:J97,8,0)</f>
        <v>#N/A</v>
      </c>
      <c r="E44" s="89" t="e">
        <f>VLOOKUP(A44,AUTODIAGNÓSTICO!$A$9:$J$69,9,0)</f>
        <v>#N/A</v>
      </c>
      <c r="F44" s="93"/>
      <c r="G44" s="93"/>
      <c r="H44" s="93"/>
      <c r="I44" s="93"/>
      <c r="J44" s="93"/>
      <c r="K44" s="95"/>
      <c r="L44" s="95"/>
    </row>
    <row r="45" spans="1:12" ht="70.5" customHeight="1" x14ac:dyDescent="0.25">
      <c r="A45" s="87">
        <v>30</v>
      </c>
      <c r="B45" s="88" t="e">
        <f>VLOOKUP(A45,AUTODIAGNÓSTICO!$A$9:$J$69,3,0)</f>
        <v>#N/A</v>
      </c>
      <c r="C45" s="88" t="e">
        <f>VLOOKUP(A45,AUTODIAGNÓSTICO!A38:J98,6,0)</f>
        <v>#N/A</v>
      </c>
      <c r="D45" s="88" t="e">
        <f>VLOOKUP(A45,AUTODIAGNÓSTICO!A38:J98,8,0)</f>
        <v>#N/A</v>
      </c>
      <c r="E45" s="89" t="e">
        <f>VLOOKUP(A45,AUTODIAGNÓSTICO!$A$9:$J$69,9,0)</f>
        <v>#N/A</v>
      </c>
      <c r="F45" s="93"/>
      <c r="G45" s="93"/>
      <c r="H45" s="93"/>
      <c r="I45" s="93"/>
      <c r="J45" s="93"/>
      <c r="K45" s="95"/>
      <c r="L45" s="95"/>
    </row>
    <row r="46" spans="1:12" ht="83.25" customHeight="1" x14ac:dyDescent="0.25">
      <c r="A46" s="87">
        <v>31</v>
      </c>
      <c r="B46" s="88" t="e">
        <f>VLOOKUP(A46,AUTODIAGNÓSTICO!$A$9:$J$69,3,0)</f>
        <v>#N/A</v>
      </c>
      <c r="C46" s="88" t="e">
        <f>VLOOKUP(A46,AUTODIAGNÓSTICO!A39:J99,6,0)</f>
        <v>#N/A</v>
      </c>
      <c r="D46" s="88" t="e">
        <f>VLOOKUP(A46,AUTODIAGNÓSTICO!A39:J99,8,0)</f>
        <v>#N/A</v>
      </c>
      <c r="E46" s="89" t="e">
        <f>VLOOKUP(A46,AUTODIAGNÓSTICO!$A$9:$J$69,9,0)</f>
        <v>#N/A</v>
      </c>
      <c r="F46" s="93"/>
      <c r="G46" s="93"/>
      <c r="H46" s="93"/>
      <c r="I46" s="93"/>
      <c r="J46" s="93"/>
      <c r="K46" s="95"/>
      <c r="L46" s="95"/>
    </row>
    <row r="47" spans="1:12" ht="80.25" customHeight="1" x14ac:dyDescent="0.25">
      <c r="A47" s="87">
        <v>32</v>
      </c>
      <c r="B47" s="88" t="e">
        <f>VLOOKUP(A47,AUTODIAGNÓSTICO!$A$9:$J$69,3,0)</f>
        <v>#N/A</v>
      </c>
      <c r="C47" s="88" t="e">
        <f>VLOOKUP(A47,AUTODIAGNÓSTICO!A40:J100,6,0)</f>
        <v>#N/A</v>
      </c>
      <c r="D47" s="88" t="e">
        <f>VLOOKUP(A47,AUTODIAGNÓSTICO!A40:J100,8,0)</f>
        <v>#N/A</v>
      </c>
      <c r="E47" s="89" t="e">
        <f>VLOOKUP(A47,AUTODIAGNÓSTICO!$A$9:$J$69,9,0)</f>
        <v>#N/A</v>
      </c>
      <c r="F47" s="93"/>
      <c r="G47" s="93"/>
      <c r="H47" s="93"/>
      <c r="I47" s="93"/>
      <c r="J47" s="93"/>
      <c r="K47" s="95"/>
      <c r="L47" s="95"/>
    </row>
    <row r="48" spans="1:12" ht="67.5" customHeight="1" x14ac:dyDescent="0.25">
      <c r="A48" s="87">
        <v>33</v>
      </c>
      <c r="B48" s="88" t="e">
        <f>VLOOKUP(A48,AUTODIAGNÓSTICO!$A$9:$J$69,3,0)</f>
        <v>#N/A</v>
      </c>
      <c r="C48" s="88" t="e">
        <f>VLOOKUP(A48,AUTODIAGNÓSTICO!A41:J101,6,0)</f>
        <v>#N/A</v>
      </c>
      <c r="D48" s="88" t="e">
        <f>VLOOKUP(A48,AUTODIAGNÓSTICO!A41:J101,8,0)</f>
        <v>#N/A</v>
      </c>
      <c r="E48" s="89" t="e">
        <f>VLOOKUP(A48,AUTODIAGNÓSTICO!$A$9:$J$69,9,0)</f>
        <v>#N/A</v>
      </c>
      <c r="F48" s="93"/>
      <c r="G48" s="93"/>
      <c r="H48" s="93"/>
      <c r="I48" s="93"/>
      <c r="J48" s="93"/>
      <c r="K48" s="95"/>
      <c r="L48" s="95"/>
    </row>
    <row r="49" spans="1:12" ht="57" customHeight="1" x14ac:dyDescent="0.25">
      <c r="A49" s="87">
        <v>34</v>
      </c>
      <c r="B49" s="88" t="e">
        <f>VLOOKUP(A49,AUTODIAGNÓSTICO!$A$9:$J$69,3,0)</f>
        <v>#N/A</v>
      </c>
      <c r="C49" s="88" t="e">
        <f>VLOOKUP(A49,AUTODIAGNÓSTICO!A42:J102,6,0)</f>
        <v>#N/A</v>
      </c>
      <c r="D49" s="88" t="e">
        <f>VLOOKUP(A49,AUTODIAGNÓSTICO!A42:J102,8,0)</f>
        <v>#N/A</v>
      </c>
      <c r="E49" s="89" t="e">
        <f>VLOOKUP(A49,AUTODIAGNÓSTICO!$A$9:$J$69,9,0)</f>
        <v>#N/A</v>
      </c>
      <c r="F49" s="93"/>
      <c r="G49" s="93"/>
      <c r="H49" s="93"/>
      <c r="I49" s="93"/>
      <c r="J49" s="93"/>
      <c r="K49" s="95"/>
      <c r="L49" s="95"/>
    </row>
    <row r="50" spans="1:12" ht="71.25" customHeight="1" x14ac:dyDescent="0.25">
      <c r="A50" s="87">
        <v>35</v>
      </c>
      <c r="B50" s="88" t="e">
        <f>VLOOKUP(A50,AUTODIAGNÓSTICO!$A$9:$J$69,3,0)</f>
        <v>#N/A</v>
      </c>
      <c r="C50" s="88" t="e">
        <f>VLOOKUP(A50,AUTODIAGNÓSTICO!A43:J103,6,0)</f>
        <v>#N/A</v>
      </c>
      <c r="D50" s="88" t="e">
        <f>VLOOKUP(A50,AUTODIAGNÓSTICO!A43:J103,8,0)</f>
        <v>#N/A</v>
      </c>
      <c r="E50" s="89" t="e">
        <f>VLOOKUP(A50,AUTODIAGNÓSTICO!$A$9:$J$69,9,0)</f>
        <v>#N/A</v>
      </c>
      <c r="F50" s="93"/>
      <c r="G50" s="93"/>
      <c r="H50" s="93"/>
      <c r="I50" s="93"/>
      <c r="J50" s="93"/>
      <c r="K50" s="95"/>
      <c r="L50" s="95"/>
    </row>
    <row r="51" spans="1:12" ht="117.75" customHeight="1" x14ac:dyDescent="0.25">
      <c r="A51" s="87">
        <v>36</v>
      </c>
      <c r="B51" s="88" t="e">
        <f>VLOOKUP(A51,AUTODIAGNÓSTICO!$A$9:$J$69,3,0)</f>
        <v>#N/A</v>
      </c>
      <c r="C51" s="88" t="e">
        <f>VLOOKUP(A51,AUTODIAGNÓSTICO!A44:J104,6,0)</f>
        <v>#N/A</v>
      </c>
      <c r="D51" s="88" t="e">
        <f>VLOOKUP(A51,AUTODIAGNÓSTICO!A44:J104,8,0)</f>
        <v>#N/A</v>
      </c>
      <c r="E51" s="89" t="e">
        <f>VLOOKUP(A51,AUTODIAGNÓSTICO!$A$9:$J$69,9,0)</f>
        <v>#N/A</v>
      </c>
      <c r="F51" s="93"/>
      <c r="G51" s="93"/>
      <c r="H51" s="93"/>
      <c r="I51" s="93"/>
      <c r="J51" s="93"/>
      <c r="K51" s="95"/>
      <c r="L51" s="95"/>
    </row>
    <row r="52" spans="1:12" ht="15.75" customHeight="1" x14ac:dyDescent="0.25">
      <c r="A52" s="87">
        <v>37</v>
      </c>
      <c r="B52" s="88" t="e">
        <f>VLOOKUP(A52,AUTODIAGNÓSTICO!$A$9:$J$69,3,0)</f>
        <v>#N/A</v>
      </c>
      <c r="C52" s="88" t="e">
        <f>VLOOKUP(A52,AUTODIAGNÓSTICO!A45:J105,6,0)</f>
        <v>#N/A</v>
      </c>
      <c r="D52" s="88" t="e">
        <f>VLOOKUP(A52,AUTODIAGNÓSTICO!A45:J105,8,0)</f>
        <v>#N/A</v>
      </c>
      <c r="E52" s="89" t="e">
        <f>VLOOKUP(A52,AUTODIAGNÓSTICO!$A$9:$J$69,9,0)</f>
        <v>#N/A</v>
      </c>
      <c r="F52" s="90"/>
      <c r="G52" s="90"/>
      <c r="H52" s="90"/>
      <c r="I52" s="90"/>
      <c r="J52" s="90"/>
      <c r="K52" s="91"/>
      <c r="L52" s="91"/>
    </row>
    <row r="53" spans="1:12" ht="15.75" customHeight="1" x14ac:dyDescent="0.25">
      <c r="A53" s="87">
        <v>38</v>
      </c>
      <c r="B53" s="88" t="e">
        <f>VLOOKUP(A53,AUTODIAGNÓSTICO!$A$9:$J$69,3,0)</f>
        <v>#N/A</v>
      </c>
      <c r="C53" s="88" t="e">
        <f>VLOOKUP(A53,AUTODIAGNÓSTICO!A46:J106,6,0)</f>
        <v>#N/A</v>
      </c>
      <c r="D53" s="88" t="e">
        <f>VLOOKUP(A53,AUTODIAGNÓSTICO!A46:J106,8,0)</f>
        <v>#N/A</v>
      </c>
      <c r="E53" s="89" t="e">
        <f>VLOOKUP(A53,AUTODIAGNÓSTICO!$A$9:$J$69,9,0)</f>
        <v>#N/A</v>
      </c>
      <c r="F53" s="90"/>
      <c r="G53" s="90"/>
      <c r="H53" s="90"/>
      <c r="I53" s="90"/>
      <c r="J53" s="90"/>
      <c r="K53" s="91"/>
      <c r="L53" s="91"/>
    </row>
    <row r="54" spans="1:12" ht="15.75" customHeight="1" x14ac:dyDescent="0.25">
      <c r="A54" s="87">
        <v>39</v>
      </c>
      <c r="B54" s="88" t="e">
        <f>VLOOKUP(A54,AUTODIAGNÓSTICO!$A$9:$J$69,3,0)</f>
        <v>#N/A</v>
      </c>
      <c r="C54" s="88" t="e">
        <f>VLOOKUP(A54,AUTODIAGNÓSTICO!A47:J107,6,0)</f>
        <v>#N/A</v>
      </c>
      <c r="D54" s="88" t="e">
        <f>VLOOKUP(A54,AUTODIAGNÓSTICO!A47:J107,8,0)</f>
        <v>#N/A</v>
      </c>
      <c r="E54" s="89" t="e">
        <f>VLOOKUP(A54,AUTODIAGNÓSTICO!$A$9:$J$69,9,0)</f>
        <v>#N/A</v>
      </c>
      <c r="F54" s="90"/>
      <c r="G54" s="90"/>
      <c r="H54" s="90"/>
      <c r="I54" s="90"/>
      <c r="J54" s="90"/>
      <c r="K54" s="91"/>
      <c r="L54" s="91"/>
    </row>
    <row r="55" spans="1:12" ht="15.75" customHeight="1" x14ac:dyDescent="0.25">
      <c r="A55" s="87">
        <v>40</v>
      </c>
      <c r="B55" s="88" t="e">
        <f>VLOOKUP(A55,AUTODIAGNÓSTICO!$A$9:$J$69,3,0)</f>
        <v>#N/A</v>
      </c>
      <c r="C55" s="88" t="e">
        <f>VLOOKUP(A55,AUTODIAGNÓSTICO!A48:J108,6,0)</f>
        <v>#N/A</v>
      </c>
      <c r="D55" s="88" t="e">
        <f>VLOOKUP(A55,AUTODIAGNÓSTICO!A48:J108,8,0)</f>
        <v>#N/A</v>
      </c>
      <c r="E55" s="89" t="e">
        <f>VLOOKUP(A55,AUTODIAGNÓSTICO!$A$9:$J$69,9,0)</f>
        <v>#N/A</v>
      </c>
      <c r="F55" s="90"/>
      <c r="G55" s="90"/>
      <c r="H55" s="90"/>
      <c r="I55" s="90"/>
      <c r="J55" s="90"/>
      <c r="K55" s="91"/>
      <c r="L55" s="91"/>
    </row>
    <row r="56" spans="1:12" ht="15.75" customHeight="1" x14ac:dyDescent="0.25">
      <c r="A56" s="87">
        <v>41</v>
      </c>
      <c r="B56" s="88" t="e">
        <f>VLOOKUP(A56,AUTODIAGNÓSTICO!$A$9:$J$69,3,0)</f>
        <v>#N/A</v>
      </c>
      <c r="C56" s="88" t="e">
        <f>VLOOKUP(A56,AUTODIAGNÓSTICO!A49:J109,6,0)</f>
        <v>#N/A</v>
      </c>
      <c r="D56" s="88" t="e">
        <f>VLOOKUP(A56,AUTODIAGNÓSTICO!A49:J109,8,0)</f>
        <v>#N/A</v>
      </c>
      <c r="E56" s="89" t="e">
        <f>VLOOKUP(A56,AUTODIAGNÓSTICO!$A$9:$J$69,9,0)</f>
        <v>#N/A</v>
      </c>
      <c r="F56" s="90"/>
      <c r="G56" s="90"/>
      <c r="H56" s="90"/>
      <c r="I56" s="90"/>
      <c r="J56" s="90"/>
      <c r="K56" s="91"/>
      <c r="L56" s="91"/>
    </row>
    <row r="57" spans="1:12" ht="15.75" customHeight="1" x14ac:dyDescent="0.25">
      <c r="A57" s="87">
        <v>42</v>
      </c>
      <c r="B57" s="88" t="e">
        <f>VLOOKUP(A57,AUTODIAGNÓSTICO!$A$9:$J$69,3,0)</f>
        <v>#N/A</v>
      </c>
      <c r="C57" s="88" t="e">
        <f>VLOOKUP(A57,AUTODIAGNÓSTICO!A50:J110,6,0)</f>
        <v>#N/A</v>
      </c>
      <c r="D57" s="88" t="e">
        <f>VLOOKUP(A57,AUTODIAGNÓSTICO!A50:J110,8,0)</f>
        <v>#N/A</v>
      </c>
      <c r="E57" s="89" t="e">
        <f>VLOOKUP(A57,AUTODIAGNÓSTICO!$A$9:$J$69,9,0)</f>
        <v>#N/A</v>
      </c>
      <c r="F57" s="90"/>
      <c r="G57" s="90"/>
      <c r="H57" s="90"/>
      <c r="I57" s="90"/>
      <c r="J57" s="90"/>
      <c r="K57" s="91"/>
      <c r="L57" s="91"/>
    </row>
    <row r="58" spans="1:12" ht="15.75" customHeight="1" x14ac:dyDescent="0.25">
      <c r="A58" s="87">
        <v>43</v>
      </c>
      <c r="B58" s="88" t="e">
        <f>VLOOKUP(A58,AUTODIAGNÓSTICO!$A$9:$J$69,3,0)</f>
        <v>#N/A</v>
      </c>
      <c r="C58" s="88" t="e">
        <f>VLOOKUP(A58,AUTODIAGNÓSTICO!A51:J111,6,0)</f>
        <v>#N/A</v>
      </c>
      <c r="D58" s="88" t="e">
        <f>VLOOKUP(A58,AUTODIAGNÓSTICO!A51:J111,8,0)</f>
        <v>#N/A</v>
      </c>
      <c r="E58" s="89" t="e">
        <f>VLOOKUP(A58,AUTODIAGNÓSTICO!$A$9:$J$69,9,0)</f>
        <v>#N/A</v>
      </c>
      <c r="F58" s="90"/>
      <c r="G58" s="90"/>
      <c r="H58" s="90"/>
      <c r="I58" s="90"/>
      <c r="J58" s="90"/>
      <c r="K58" s="91"/>
      <c r="L58" s="91"/>
    </row>
    <row r="59" spans="1:12" ht="15.75" customHeight="1" x14ac:dyDescent="0.25">
      <c r="A59" s="87">
        <v>44</v>
      </c>
      <c r="B59" s="88" t="e">
        <f>VLOOKUP(A59,AUTODIAGNÓSTICO!$A$9:$J$69,3,0)</f>
        <v>#N/A</v>
      </c>
      <c r="C59" s="88" t="e">
        <f>VLOOKUP(A59,AUTODIAGNÓSTICO!A52:J112,6,0)</f>
        <v>#N/A</v>
      </c>
      <c r="D59" s="88" t="e">
        <f>VLOOKUP(A59,AUTODIAGNÓSTICO!A52:J112,8,0)</f>
        <v>#N/A</v>
      </c>
      <c r="E59" s="89" t="e">
        <f>VLOOKUP(A59,AUTODIAGNÓSTICO!$A$9:$J$69,9,0)</f>
        <v>#N/A</v>
      </c>
      <c r="F59" s="90"/>
      <c r="G59" s="90"/>
      <c r="H59" s="90"/>
      <c r="I59" s="90"/>
      <c r="J59" s="90"/>
      <c r="K59" s="91"/>
      <c r="L59" s="91"/>
    </row>
    <row r="60" spans="1:12" ht="15.75" customHeight="1" x14ac:dyDescent="0.25">
      <c r="A60" s="87">
        <v>45</v>
      </c>
      <c r="B60" s="88" t="e">
        <f>VLOOKUP(A60,AUTODIAGNÓSTICO!$A$9:$J$69,3,0)</f>
        <v>#N/A</v>
      </c>
      <c r="C60" s="88" t="e">
        <f>VLOOKUP(A60,AUTODIAGNÓSTICO!A53:J113,6,0)</f>
        <v>#N/A</v>
      </c>
      <c r="D60" s="88" t="e">
        <f>VLOOKUP(A60,AUTODIAGNÓSTICO!A53:J113,8,0)</f>
        <v>#N/A</v>
      </c>
      <c r="E60" s="89" t="e">
        <f>VLOOKUP(A60,AUTODIAGNÓSTICO!$A$9:$J$69,9,0)</f>
        <v>#N/A</v>
      </c>
      <c r="F60" s="90"/>
      <c r="G60" s="90"/>
      <c r="H60" s="90"/>
      <c r="I60" s="90"/>
      <c r="J60" s="90"/>
      <c r="K60" s="91"/>
      <c r="L60" s="91"/>
    </row>
    <row r="61" spans="1:12" ht="15.75" customHeight="1" x14ac:dyDescent="0.25">
      <c r="A61" s="87">
        <v>46</v>
      </c>
      <c r="B61" s="88" t="e">
        <f>VLOOKUP(A61,AUTODIAGNÓSTICO!$A$9:$J$69,3,0)</f>
        <v>#N/A</v>
      </c>
      <c r="C61" s="88" t="e">
        <f>VLOOKUP(A61,AUTODIAGNÓSTICO!A54:J114,6,0)</f>
        <v>#N/A</v>
      </c>
      <c r="D61" s="88" t="e">
        <f>VLOOKUP(A61,AUTODIAGNÓSTICO!A54:J114,8,0)</f>
        <v>#N/A</v>
      </c>
      <c r="E61" s="89" t="e">
        <f>VLOOKUP(A61,AUTODIAGNÓSTICO!$A$9:$J$69,9,0)</f>
        <v>#N/A</v>
      </c>
      <c r="F61" s="90"/>
      <c r="G61" s="90"/>
      <c r="H61" s="90"/>
      <c r="I61" s="90"/>
      <c r="J61" s="90"/>
      <c r="K61" s="91"/>
      <c r="L61" s="91"/>
    </row>
    <row r="62" spans="1:12" ht="15.75" customHeight="1" x14ac:dyDescent="0.25">
      <c r="A62" s="87">
        <v>47</v>
      </c>
      <c r="B62" s="88" t="e">
        <f>VLOOKUP(A62,AUTODIAGNÓSTICO!$A$9:$J$69,3,0)</f>
        <v>#N/A</v>
      </c>
      <c r="C62" s="88" t="e">
        <f>VLOOKUP(A62,AUTODIAGNÓSTICO!A55:J115,6,0)</f>
        <v>#N/A</v>
      </c>
      <c r="D62" s="88" t="e">
        <f>VLOOKUP(A62,AUTODIAGNÓSTICO!A55:J115,8,0)</f>
        <v>#N/A</v>
      </c>
      <c r="E62" s="89" t="e">
        <f>VLOOKUP(A62,AUTODIAGNÓSTICO!$A$9:$J$69,9,0)</f>
        <v>#N/A</v>
      </c>
      <c r="F62" s="90"/>
      <c r="G62" s="90"/>
      <c r="H62" s="90"/>
      <c r="I62" s="90"/>
      <c r="J62" s="90"/>
      <c r="K62" s="91"/>
      <c r="L62" s="91"/>
    </row>
    <row r="63" spans="1:12" ht="15.75" customHeight="1" x14ac:dyDescent="0.25">
      <c r="A63" s="87">
        <v>48</v>
      </c>
      <c r="B63" s="88" t="e">
        <f>VLOOKUP(A63,AUTODIAGNÓSTICO!$A$9:$J$69,3,0)</f>
        <v>#N/A</v>
      </c>
      <c r="C63" s="88" t="e">
        <f>VLOOKUP(A63,AUTODIAGNÓSTICO!A56:J116,6,0)</f>
        <v>#N/A</v>
      </c>
      <c r="D63" s="88" t="e">
        <f>VLOOKUP(A63,AUTODIAGNÓSTICO!A56:J116,8,0)</f>
        <v>#N/A</v>
      </c>
      <c r="E63" s="89" t="e">
        <f>VLOOKUP(A63,AUTODIAGNÓSTICO!$A$9:$J$69,9,0)</f>
        <v>#N/A</v>
      </c>
      <c r="F63" s="90"/>
      <c r="G63" s="90"/>
      <c r="H63" s="90"/>
      <c r="I63" s="90"/>
      <c r="J63" s="90"/>
      <c r="K63" s="91"/>
      <c r="L63" s="91"/>
    </row>
    <row r="64" spans="1:12" ht="15.75" customHeight="1" x14ac:dyDescent="0.25">
      <c r="A64" s="87">
        <v>49</v>
      </c>
      <c r="B64" s="88" t="e">
        <f>VLOOKUP(A64,AUTODIAGNÓSTICO!$A$9:$J$69,3,0)</f>
        <v>#N/A</v>
      </c>
      <c r="C64" s="88" t="e">
        <f>VLOOKUP(A64,AUTODIAGNÓSTICO!A57:J117,6,0)</f>
        <v>#N/A</v>
      </c>
      <c r="D64" s="88" t="e">
        <f>VLOOKUP(A64,AUTODIAGNÓSTICO!A57:J117,8,0)</f>
        <v>#N/A</v>
      </c>
      <c r="E64" s="89" t="e">
        <f>VLOOKUP(A64,AUTODIAGNÓSTICO!$A$9:$J$69,9,0)</f>
        <v>#N/A</v>
      </c>
      <c r="F64" s="90"/>
      <c r="G64" s="90"/>
      <c r="H64" s="90"/>
      <c r="I64" s="90"/>
      <c r="J64" s="90"/>
      <c r="K64" s="91"/>
      <c r="L64" s="91"/>
    </row>
    <row r="65" spans="1:12" ht="15.75" customHeight="1" x14ac:dyDescent="0.25">
      <c r="A65" s="87">
        <v>50</v>
      </c>
      <c r="B65" s="88" t="e">
        <f>VLOOKUP(A65,AUTODIAGNÓSTICO!$A$9:$J$69,3,0)</f>
        <v>#N/A</v>
      </c>
      <c r="C65" s="88" t="e">
        <f>VLOOKUP(A65,AUTODIAGNÓSTICO!A58:J118,6,0)</f>
        <v>#N/A</v>
      </c>
      <c r="D65" s="88" t="e">
        <f>VLOOKUP(A65,AUTODIAGNÓSTICO!A58:J118,8,0)</f>
        <v>#N/A</v>
      </c>
      <c r="E65" s="89" t="e">
        <f>VLOOKUP(A65,AUTODIAGNÓSTICO!$A$9:$J$69,9,0)</f>
        <v>#N/A</v>
      </c>
      <c r="F65" s="90"/>
      <c r="G65" s="90"/>
      <c r="H65" s="90"/>
      <c r="I65" s="90"/>
      <c r="J65" s="90"/>
      <c r="K65" s="91"/>
      <c r="L65" s="91"/>
    </row>
    <row r="66" spans="1:12" ht="15.75" customHeight="1" x14ac:dyDescent="0.25">
      <c r="A66" s="87">
        <v>51</v>
      </c>
      <c r="B66" s="88" t="e">
        <f>VLOOKUP(A66,AUTODIAGNÓSTICO!$A$9:$J$69,3,0)</f>
        <v>#N/A</v>
      </c>
      <c r="C66" s="88" t="e">
        <f>VLOOKUP(A66,AUTODIAGNÓSTICO!A59:J119,6,0)</f>
        <v>#N/A</v>
      </c>
      <c r="D66" s="88" t="e">
        <f>VLOOKUP(A66,AUTODIAGNÓSTICO!A59:J119,8,0)</f>
        <v>#N/A</v>
      </c>
      <c r="E66" s="89" t="e">
        <f>VLOOKUP(A66,AUTODIAGNÓSTICO!$A$9:$J$69,9,0)</f>
        <v>#N/A</v>
      </c>
      <c r="F66" s="90"/>
      <c r="G66" s="90"/>
      <c r="H66" s="90"/>
      <c r="I66" s="90"/>
      <c r="J66" s="90"/>
      <c r="K66" s="91"/>
      <c r="L66" s="91"/>
    </row>
    <row r="67" spans="1:12" ht="15.75" customHeight="1" x14ac:dyDescent="0.25">
      <c r="A67" s="87">
        <v>52</v>
      </c>
      <c r="B67" s="88" t="e">
        <f>VLOOKUP(A67,AUTODIAGNÓSTICO!$A$9:$J$69,3,0)</f>
        <v>#N/A</v>
      </c>
      <c r="C67" s="88" t="e">
        <f>VLOOKUP(A67,AUTODIAGNÓSTICO!A60:J120,6,0)</f>
        <v>#N/A</v>
      </c>
      <c r="D67" s="88" t="e">
        <f>VLOOKUP(A67,AUTODIAGNÓSTICO!A60:J120,8,0)</f>
        <v>#N/A</v>
      </c>
      <c r="E67" s="89" t="e">
        <f>VLOOKUP(A67,AUTODIAGNÓSTICO!$A$9:$J$69,9,0)</f>
        <v>#N/A</v>
      </c>
      <c r="F67" s="90"/>
      <c r="G67" s="90"/>
      <c r="H67" s="90"/>
      <c r="I67" s="90"/>
      <c r="J67" s="90"/>
      <c r="K67" s="91"/>
      <c r="L67" s="91"/>
    </row>
    <row r="68" spans="1:12" ht="15.75" customHeight="1" x14ac:dyDescent="0.25">
      <c r="A68" s="87">
        <v>53</v>
      </c>
      <c r="B68" s="88" t="e">
        <f>VLOOKUP(A68,AUTODIAGNÓSTICO!$A$9:$J$69,3,0)</f>
        <v>#N/A</v>
      </c>
      <c r="C68" s="88" t="e">
        <f>VLOOKUP(A68,AUTODIAGNÓSTICO!A61:J121,6,0)</f>
        <v>#N/A</v>
      </c>
      <c r="D68" s="88" t="e">
        <f>VLOOKUP(A68,AUTODIAGNÓSTICO!A61:J121,8,0)</f>
        <v>#N/A</v>
      </c>
      <c r="E68" s="89" t="e">
        <f>VLOOKUP(A68,AUTODIAGNÓSTICO!$A$9:$J$69,9,0)</f>
        <v>#N/A</v>
      </c>
      <c r="F68" s="90"/>
      <c r="G68" s="90"/>
      <c r="H68" s="90"/>
      <c r="I68" s="90"/>
      <c r="J68" s="90"/>
      <c r="K68" s="91"/>
      <c r="L68" s="91"/>
    </row>
    <row r="69" spans="1:12" ht="15.75" customHeight="1" x14ac:dyDescent="0.25">
      <c r="A69" s="87">
        <v>54</v>
      </c>
      <c r="B69" s="88" t="e">
        <f>VLOOKUP(A69,AUTODIAGNÓSTICO!$A$9:$J$69,3,0)</f>
        <v>#N/A</v>
      </c>
      <c r="C69" s="88" t="e">
        <f>VLOOKUP(A69,AUTODIAGNÓSTICO!A62:J122,6,0)</f>
        <v>#N/A</v>
      </c>
      <c r="D69" s="88" t="e">
        <f>VLOOKUP(A69,AUTODIAGNÓSTICO!A62:J122,8,0)</f>
        <v>#N/A</v>
      </c>
      <c r="E69" s="89" t="e">
        <f>VLOOKUP(A69,AUTODIAGNÓSTICO!$A$9:$J$69,9,0)</f>
        <v>#N/A</v>
      </c>
      <c r="F69" s="90"/>
      <c r="G69" s="90"/>
      <c r="H69" s="90"/>
      <c r="I69" s="90"/>
      <c r="J69" s="90"/>
      <c r="K69" s="91"/>
      <c r="L69" s="91"/>
    </row>
    <row r="70" spans="1:12" ht="15.75" customHeight="1" x14ac:dyDescent="0.25">
      <c r="A70" s="87">
        <v>55</v>
      </c>
      <c r="B70" s="88" t="e">
        <f>VLOOKUP(A70,AUTODIAGNÓSTICO!$A$9:$J$69,3,0)</f>
        <v>#N/A</v>
      </c>
      <c r="C70" s="88" t="e">
        <f>VLOOKUP(A70,AUTODIAGNÓSTICO!A63:J123,6,0)</f>
        <v>#N/A</v>
      </c>
      <c r="D70" s="88" t="e">
        <f>VLOOKUP(A70,AUTODIAGNÓSTICO!A63:J123,8,0)</f>
        <v>#N/A</v>
      </c>
      <c r="E70" s="89" t="e">
        <f>VLOOKUP(A70,AUTODIAGNÓSTICO!$A$9:$J$69,9,0)</f>
        <v>#N/A</v>
      </c>
      <c r="F70" s="90"/>
      <c r="G70" s="90"/>
      <c r="H70" s="90"/>
      <c r="I70" s="90"/>
      <c r="J70" s="90"/>
      <c r="K70" s="91"/>
      <c r="L70" s="91"/>
    </row>
    <row r="71" spans="1:12" ht="15.75" customHeight="1" x14ac:dyDescent="0.25">
      <c r="A71" s="87">
        <v>56</v>
      </c>
      <c r="B71" s="88" t="e">
        <f>VLOOKUP(A71,AUTODIAGNÓSTICO!$A$9:$J$69,3,0)</f>
        <v>#N/A</v>
      </c>
      <c r="C71" s="88" t="e">
        <f>VLOOKUP(A71,AUTODIAGNÓSTICO!A64:J124,6,0)</f>
        <v>#N/A</v>
      </c>
      <c r="D71" s="88" t="e">
        <f>VLOOKUP(A71,AUTODIAGNÓSTICO!A64:J124,8,0)</f>
        <v>#N/A</v>
      </c>
      <c r="E71" s="89" t="e">
        <f>VLOOKUP(A71,AUTODIAGNÓSTICO!$A$9:$J$69,9,0)</f>
        <v>#N/A</v>
      </c>
      <c r="F71" s="90"/>
      <c r="G71" s="90"/>
      <c r="H71" s="90"/>
      <c r="I71" s="90"/>
      <c r="J71" s="90"/>
      <c r="K71" s="91"/>
      <c r="L71" s="91"/>
    </row>
    <row r="72" spans="1:12" ht="15.75" customHeight="1" x14ac:dyDescent="0.25">
      <c r="A72" s="87">
        <v>57</v>
      </c>
      <c r="B72" s="88" t="e">
        <f>VLOOKUP(A72,AUTODIAGNÓSTICO!$A$9:$J$69,3,0)</f>
        <v>#N/A</v>
      </c>
      <c r="C72" s="88" t="e">
        <f>VLOOKUP(A72,AUTODIAGNÓSTICO!A65:J125,6,0)</f>
        <v>#N/A</v>
      </c>
      <c r="D72" s="88" t="e">
        <f>VLOOKUP(A72,AUTODIAGNÓSTICO!A65:J125,8,0)</f>
        <v>#N/A</v>
      </c>
      <c r="E72" s="89" t="e">
        <f>VLOOKUP(A72,AUTODIAGNÓSTICO!$A$9:$J$69,9,0)</f>
        <v>#N/A</v>
      </c>
      <c r="F72" s="90"/>
      <c r="G72" s="90"/>
      <c r="H72" s="90"/>
      <c r="I72" s="90"/>
      <c r="J72" s="90"/>
      <c r="K72" s="91"/>
      <c r="L72" s="91"/>
    </row>
    <row r="73" spans="1:12" ht="15.75" customHeight="1" x14ac:dyDescent="0.25">
      <c r="A73" s="87">
        <v>58</v>
      </c>
      <c r="B73" s="88" t="e">
        <f>VLOOKUP(A73,AUTODIAGNÓSTICO!$A$9:$J$69,3,0)</f>
        <v>#N/A</v>
      </c>
      <c r="C73" s="88" t="e">
        <f>VLOOKUP(A73,AUTODIAGNÓSTICO!A66:J126,6,0)</f>
        <v>#N/A</v>
      </c>
      <c r="D73" s="88" t="e">
        <f>VLOOKUP(A73,AUTODIAGNÓSTICO!A66:J126,8,0)</f>
        <v>#N/A</v>
      </c>
      <c r="E73" s="89" t="e">
        <f>VLOOKUP(A73,AUTODIAGNÓSTICO!$A$9:$J$69,9,0)</f>
        <v>#N/A</v>
      </c>
      <c r="F73" s="90"/>
      <c r="G73" s="90"/>
      <c r="H73" s="90"/>
      <c r="I73" s="90"/>
      <c r="J73" s="90"/>
      <c r="K73" s="91"/>
      <c r="L73" s="91"/>
    </row>
    <row r="74" spans="1:12" ht="15.75" customHeight="1" x14ac:dyDescent="0.25">
      <c r="A74" s="87">
        <v>59</v>
      </c>
      <c r="B74" s="88" t="e">
        <f>VLOOKUP(A74,AUTODIAGNÓSTICO!$A$9:$J$69,3,0)</f>
        <v>#N/A</v>
      </c>
      <c r="C74" s="88" t="e">
        <f>VLOOKUP(A74,AUTODIAGNÓSTICO!A67:J127,6,0)</f>
        <v>#N/A</v>
      </c>
      <c r="D74" s="88" t="e">
        <f>VLOOKUP(A74,AUTODIAGNÓSTICO!A67:J127,8,0)</f>
        <v>#N/A</v>
      </c>
      <c r="E74" s="89" t="e">
        <f>VLOOKUP(A74,AUTODIAGNÓSTICO!$A$9:$J$69,9,0)</f>
        <v>#N/A</v>
      </c>
      <c r="F74" s="90"/>
      <c r="G74" s="90"/>
      <c r="H74" s="90"/>
      <c r="I74" s="90"/>
      <c r="J74" s="90"/>
      <c r="K74" s="91"/>
      <c r="L74" s="91"/>
    </row>
    <row r="75" spans="1:12" ht="15.75" customHeight="1" x14ac:dyDescent="0.25">
      <c r="A75" s="87">
        <v>60</v>
      </c>
      <c r="B75" s="88" t="e">
        <f>VLOOKUP(A75,AUTODIAGNÓSTICO!$A$9:$J$69,3,0)</f>
        <v>#N/A</v>
      </c>
      <c r="C75" s="88" t="e">
        <f>VLOOKUP(A75,AUTODIAGNÓSTICO!A68:J128,6,0)</f>
        <v>#N/A</v>
      </c>
      <c r="D75" s="88" t="e">
        <f>VLOOKUP(A75,AUTODIAGNÓSTICO!A68:J128,8,0)</f>
        <v>#N/A</v>
      </c>
      <c r="E75" s="89" t="e">
        <f>VLOOKUP(A75,AUTODIAGNÓSTICO!$A$9:$J$69,9,0)</f>
        <v>#N/A</v>
      </c>
      <c r="F75" s="90"/>
      <c r="G75" s="90"/>
      <c r="H75" s="90"/>
      <c r="I75" s="90"/>
      <c r="J75" s="90"/>
      <c r="K75" s="91"/>
      <c r="L75" s="91"/>
    </row>
    <row r="76" spans="1:12" ht="15.75" customHeight="1" x14ac:dyDescent="0.25">
      <c r="A76" s="87">
        <v>61</v>
      </c>
      <c r="B76" s="88" t="e">
        <f>VLOOKUP(A76,AUTODIAGNÓSTICO!$A$9:$J$69,3,0)</f>
        <v>#N/A</v>
      </c>
      <c r="C76" s="88" t="e">
        <f>VLOOKUP(A76,AUTODIAGNÓSTICO!A69:J129,6,0)</f>
        <v>#N/A</v>
      </c>
      <c r="D76" s="88" t="e">
        <f>VLOOKUP(A76,AUTODIAGNÓSTICO!A69:J129,8,0)</f>
        <v>#N/A</v>
      </c>
      <c r="E76" s="89" t="e">
        <f>VLOOKUP(A76,AUTODIAGNÓSTICO!$A$9:$J$69,9,0)</f>
        <v>#N/A</v>
      </c>
      <c r="F76" s="90"/>
      <c r="G76" s="90"/>
      <c r="H76" s="90"/>
      <c r="I76" s="90"/>
      <c r="J76" s="90"/>
      <c r="K76" s="91"/>
      <c r="L76" s="91"/>
    </row>
    <row r="77" spans="1:12" ht="15.75" customHeight="1" x14ac:dyDescent="0.25">
      <c r="A77" s="73"/>
      <c r="B77" s="74"/>
      <c r="C77" s="74"/>
      <c r="D77" s="74"/>
      <c r="E77" s="74"/>
    </row>
    <row r="78" spans="1:12" ht="15.75" customHeight="1" x14ac:dyDescent="0.25">
      <c r="A78" s="73"/>
      <c r="B78" s="74"/>
      <c r="C78" s="74"/>
      <c r="D78" s="74"/>
      <c r="E78" s="74"/>
    </row>
    <row r="79" spans="1:12" ht="15.75" customHeight="1" x14ac:dyDescent="0.25">
      <c r="A79" s="73"/>
      <c r="B79" s="74"/>
      <c r="C79" s="74"/>
      <c r="D79" s="74"/>
      <c r="E79" s="74"/>
    </row>
    <row r="80" spans="1:12" ht="15.75" customHeight="1" x14ac:dyDescent="0.25">
      <c r="A80" s="73"/>
      <c r="B80" s="74"/>
      <c r="C80" s="74"/>
      <c r="D80" s="74"/>
      <c r="E80" s="74"/>
    </row>
    <row r="81" spans="1:5" ht="15.75" customHeight="1" x14ac:dyDescent="0.25">
      <c r="A81" s="73"/>
      <c r="B81" s="74"/>
      <c r="C81" s="74"/>
      <c r="D81" s="74"/>
      <c r="E81" s="74"/>
    </row>
    <row r="82" spans="1:5" ht="15.75" customHeight="1" x14ac:dyDescent="0.25">
      <c r="A82" s="73"/>
      <c r="B82" s="74"/>
      <c r="C82" s="74"/>
      <c r="D82" s="74"/>
      <c r="E82" s="74"/>
    </row>
    <row r="83" spans="1:5" ht="15.75" customHeight="1" x14ac:dyDescent="0.25">
      <c r="A83" s="73"/>
      <c r="B83" s="74"/>
      <c r="C83" s="74"/>
      <c r="D83" s="74"/>
      <c r="E83" s="74"/>
    </row>
    <row r="84" spans="1:5" ht="15.75" customHeight="1" x14ac:dyDescent="0.25">
      <c r="A84" s="73"/>
      <c r="B84" s="74"/>
      <c r="C84" s="74"/>
      <c r="D84" s="74"/>
      <c r="E84" s="74"/>
    </row>
    <row r="85" spans="1:5" ht="15.75" customHeight="1" x14ac:dyDescent="0.25">
      <c r="A85" s="73"/>
      <c r="B85" s="74"/>
      <c r="C85" s="74"/>
      <c r="D85" s="74"/>
      <c r="E85" s="74"/>
    </row>
    <row r="86" spans="1:5" ht="15.75" customHeight="1" x14ac:dyDescent="0.25">
      <c r="A86" s="73"/>
      <c r="B86" s="74"/>
      <c r="C86" s="74"/>
      <c r="D86" s="74"/>
      <c r="E86" s="74"/>
    </row>
    <row r="87" spans="1:5" ht="15.75" customHeight="1" x14ac:dyDescent="0.25">
      <c r="A87" s="73"/>
      <c r="B87" s="74"/>
      <c r="C87" s="74"/>
      <c r="D87" s="74"/>
      <c r="E87" s="74"/>
    </row>
    <row r="88" spans="1:5" ht="15.75" customHeight="1" x14ac:dyDescent="0.25">
      <c r="A88" s="73"/>
      <c r="B88" s="74"/>
      <c r="C88" s="74"/>
      <c r="D88" s="74"/>
      <c r="E88" s="74"/>
    </row>
    <row r="89" spans="1:5" ht="15.75" customHeight="1" x14ac:dyDescent="0.25">
      <c r="A89" s="73"/>
      <c r="B89" s="74"/>
      <c r="C89" s="74"/>
      <c r="D89" s="74"/>
      <c r="E89" s="74"/>
    </row>
    <row r="90" spans="1:5" ht="15.75" customHeight="1" x14ac:dyDescent="0.25">
      <c r="A90" s="73"/>
      <c r="B90" s="74"/>
      <c r="C90" s="74"/>
      <c r="D90" s="74"/>
      <c r="E90" s="74"/>
    </row>
    <row r="91" spans="1:5" ht="15.75" customHeight="1" x14ac:dyDescent="0.25">
      <c r="A91" s="73"/>
      <c r="B91" s="74"/>
      <c r="C91" s="74"/>
      <c r="D91" s="74"/>
      <c r="E91" s="74"/>
    </row>
    <row r="92" spans="1:5" ht="15.75" customHeight="1" x14ac:dyDescent="0.25">
      <c r="A92" s="73"/>
      <c r="B92" s="74"/>
      <c r="C92" s="74"/>
      <c r="D92" s="74"/>
      <c r="E92" s="74"/>
    </row>
    <row r="93" spans="1:5" ht="15.75" customHeight="1" x14ac:dyDescent="0.25">
      <c r="A93" s="73"/>
      <c r="B93" s="74"/>
      <c r="C93" s="74"/>
      <c r="D93" s="74"/>
      <c r="E93" s="74"/>
    </row>
    <row r="94" spans="1:5" ht="15.75" customHeight="1" x14ac:dyDescent="0.25">
      <c r="A94" s="73"/>
      <c r="B94" s="74"/>
      <c r="C94" s="74"/>
      <c r="D94" s="74"/>
      <c r="E94" s="74"/>
    </row>
    <row r="95" spans="1:5" ht="15.75" customHeight="1" x14ac:dyDescent="0.25">
      <c r="A95" s="73"/>
      <c r="B95" s="74"/>
      <c r="C95" s="74"/>
      <c r="D95" s="74"/>
      <c r="E95" s="74"/>
    </row>
    <row r="96" spans="1:5" ht="15.75" customHeight="1" x14ac:dyDescent="0.25">
      <c r="A96" s="73"/>
      <c r="B96" s="74"/>
      <c r="C96" s="74"/>
      <c r="D96" s="74"/>
      <c r="E96" s="74"/>
    </row>
    <row r="97" spans="1:5" ht="15.75" customHeight="1" x14ac:dyDescent="0.25">
      <c r="A97" s="73"/>
      <c r="B97" s="74"/>
      <c r="C97" s="74"/>
      <c r="D97" s="74"/>
      <c r="E97" s="74"/>
    </row>
    <row r="98" spans="1:5" ht="15.75" customHeight="1" x14ac:dyDescent="0.25">
      <c r="A98" s="73"/>
      <c r="B98" s="74"/>
      <c r="C98" s="74"/>
      <c r="D98" s="74"/>
      <c r="E98" s="74"/>
    </row>
    <row r="99" spans="1:5" ht="15.75" customHeight="1" x14ac:dyDescent="0.25">
      <c r="A99" s="73"/>
      <c r="B99" s="74"/>
      <c r="C99" s="74"/>
      <c r="D99" s="74"/>
      <c r="E99" s="74"/>
    </row>
    <row r="100" spans="1:5" ht="15.75" customHeight="1" x14ac:dyDescent="0.25">
      <c r="A100" s="73"/>
      <c r="B100" s="74"/>
      <c r="C100" s="74"/>
      <c r="D100" s="74"/>
      <c r="E100" s="74"/>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formula1>$N$3:$N$15</formula1>
    </dataValidation>
    <dataValidation type="list" allowBlank="1" showErrorMessage="1" sqref="L9">
      <formula1>$O$3:$O$15</formula1>
    </dataValidation>
    <dataValidation type="date" operator="greaterThanOrEqual" allowBlank="1" showErrorMessage="1" sqref="K16:L76">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2023-03-16T13:55:32Z</dcterms:modified>
</cp:coreProperties>
</file>