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DOCUMENTOS  2023\RENDICION DE CUENTAS\"/>
    </mc:Choice>
  </mc:AlternateContent>
  <xr:revisionPtr revIDLastSave="0" documentId="13_ncr:1_{423B8EF6-3C8F-4F5A-AEF1-1DD8202B1898}" xr6:coauthVersionLast="46" xr6:coauthVersionMax="47" xr10:uidLastSave="{00000000-0000-0000-0000-000000000000}"/>
  <bookViews>
    <workbookView xWindow="-120" yWindow="-120" windowWidth="29040" windowHeight="15840" firstSheet="2"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62" i="4"/>
  <c r="G61" i="4"/>
  <c r="A9" i="3"/>
  <c r="I6" i="3"/>
  <c r="E11" i="5" s="1"/>
  <c r="E12" i="5" s="1"/>
  <c r="D9" i="3" l="1"/>
  <c r="F35" i="4" s="1"/>
  <c r="D16" i="6"/>
  <c r="B16" i="6"/>
  <c r="A10" i="3"/>
  <c r="G60" i="4"/>
  <c r="C16" i="6"/>
  <c r="F15" i="4"/>
  <c r="D17" i="6" l="1"/>
  <c r="C17" i="6"/>
  <c r="B17" i="6"/>
  <c r="A11" i="3"/>
  <c r="D18" i="6" s="1"/>
  <c r="E17" i="6"/>
  <c r="C18" i="6" l="1"/>
  <c r="E18" i="6"/>
  <c r="A12" i="3"/>
  <c r="A13" i="3" s="1"/>
  <c r="B18" i="6"/>
  <c r="A14" i="3" l="1"/>
  <c r="D21" i="6" s="1"/>
  <c r="B20" i="6"/>
  <c r="E20" i="6"/>
  <c r="B19" i="6"/>
  <c r="E19" i="6"/>
  <c r="D20" i="6"/>
  <c r="C20" i="6"/>
  <c r="D19" i="6"/>
  <c r="C19" i="6"/>
  <c r="B21" i="6" l="1"/>
  <c r="C21" i="6"/>
  <c r="E21" i="6"/>
  <c r="A15" i="3"/>
  <c r="A16" i="3" l="1"/>
  <c r="C22" i="6" s="1"/>
  <c r="A17" i="3" l="1"/>
  <c r="B22" i="6"/>
  <c r="D22" i="6"/>
  <c r="E22" i="6"/>
  <c r="A18" i="3" l="1"/>
  <c r="C23" i="6" l="1"/>
  <c r="B23" i="6"/>
  <c r="D23" i="6"/>
  <c r="A19" i="3"/>
  <c r="D24" i="6" s="1"/>
  <c r="A20" i="3"/>
  <c r="E24" i="6" l="1"/>
  <c r="B24" i="6"/>
  <c r="C24" i="6"/>
  <c r="A21" i="3"/>
  <c r="D25" i="6" s="1"/>
  <c r="E25" i="6" l="1"/>
  <c r="C25" i="6"/>
  <c r="A22" i="3"/>
  <c r="A23" i="3" l="1"/>
  <c r="A24" i="3" l="1"/>
  <c r="C26" i="6" l="1"/>
  <c r="B26" i="6"/>
  <c r="D26" i="6"/>
  <c r="E26" i="6"/>
  <c r="A25" i="3"/>
  <c r="A26" i="3" l="1"/>
  <c r="A27" i="3" l="1"/>
  <c r="D27" i="6" s="1"/>
  <c r="C27" i="6" l="1"/>
  <c r="A28" i="3"/>
  <c r="A29" i="3" l="1"/>
  <c r="D28" i="6" s="1"/>
  <c r="C28" i="6" l="1"/>
  <c r="A30" i="3"/>
  <c r="D29" i="6" s="1"/>
  <c r="C29" i="6" l="1"/>
  <c r="A31" i="3"/>
  <c r="A32" i="3" l="1"/>
  <c r="A33" i="3" l="1"/>
  <c r="A34" i="3" l="1"/>
  <c r="C30" i="6" s="1"/>
  <c r="D30" i="6" l="1"/>
  <c r="A35" i="3"/>
  <c r="C31" i="6" s="1"/>
  <c r="D31" i="6" l="1"/>
  <c r="A36" i="3"/>
  <c r="D32" i="6" s="1"/>
  <c r="C32" i="6" l="1"/>
  <c r="A37" i="3"/>
  <c r="C33" i="6" s="1"/>
  <c r="D33" i="6" l="1"/>
  <c r="A38" i="3"/>
  <c r="A39" i="3" l="1"/>
  <c r="A40" i="3" l="1"/>
  <c r="A41" i="3" l="1"/>
  <c r="A42" i="3" l="1"/>
  <c r="A43" i="3" l="1"/>
  <c r="A44" i="3" l="1"/>
  <c r="A45" i="3" l="1"/>
  <c r="D34" i="6" s="1"/>
  <c r="C34" i="6" l="1"/>
  <c r="A46" i="3"/>
  <c r="D35" i="6" s="1"/>
  <c r="C35" i="6" l="1"/>
  <c r="A47" i="3"/>
  <c r="A48" i="3" l="1"/>
  <c r="A49" i="3" l="1"/>
  <c r="C36" i="6" s="1"/>
  <c r="D36" i="6" l="1"/>
  <c r="A50" i="3"/>
  <c r="A51" i="3" l="1"/>
  <c r="A52" i="3" l="1"/>
  <c r="A53" i="3" l="1"/>
  <c r="C37" i="6" l="1"/>
  <c r="A54" i="3"/>
  <c r="D38" i="6" s="1"/>
  <c r="C38" i="6" l="1"/>
  <c r="A55" i="3"/>
  <c r="D39" i="6" s="1"/>
  <c r="C39" i="6" l="1"/>
  <c r="A56" i="3"/>
  <c r="A57" i="3" l="1"/>
  <c r="D40" i="6" s="1"/>
  <c r="C40" i="6" l="1"/>
  <c r="A58" i="3"/>
  <c r="D41" i="6" s="1"/>
  <c r="C41" i="6" l="1"/>
  <c r="A59" i="3"/>
  <c r="C42" i="6" l="1"/>
  <c r="D42" i="6"/>
  <c r="A60" i="3"/>
  <c r="C43" i="6" s="1"/>
  <c r="D43" i="6" l="1"/>
  <c r="A61" i="3"/>
  <c r="A62" i="3" l="1"/>
  <c r="D44" i="6" s="1"/>
  <c r="C44" i="6" l="1"/>
  <c r="A63" i="3"/>
  <c r="C45" i="6" s="1"/>
  <c r="D45" i="6" l="1"/>
  <c r="A64" i="3"/>
  <c r="C46" i="6" l="1"/>
  <c r="D46" i="6"/>
  <c r="A65" i="3"/>
  <c r="C47" i="6" s="1"/>
  <c r="D47" i="6" l="1"/>
  <c r="A66" i="3"/>
  <c r="C48" i="6" l="1"/>
  <c r="D48" i="6"/>
  <c r="A67" i="3"/>
  <c r="C49" i="6" s="1"/>
  <c r="D49" i="6" l="1"/>
  <c r="A68" i="3"/>
  <c r="C50" i="6" l="1"/>
  <c r="D50" i="6"/>
  <c r="A69" i="3"/>
  <c r="C51" i="6" s="1"/>
  <c r="D37" i="6" l="1"/>
  <c r="D51" i="6"/>
  <c r="D52" i="6"/>
  <c r="C52" i="6"/>
  <c r="D53" i="6"/>
  <c r="C53" i="6"/>
  <c r="D54" i="6"/>
  <c r="C55" i="6"/>
  <c r="C54" i="6"/>
  <c r="D55" i="6"/>
  <c r="B48" i="6"/>
  <c r="E44" i="6"/>
  <c r="E35" i="6"/>
  <c r="E23" i="6"/>
  <c r="B52" i="6"/>
  <c r="E34" i="6"/>
  <c r="B33" i="6"/>
  <c r="B40" i="6"/>
  <c r="B29" i="6"/>
  <c r="B36" i="6"/>
  <c r="E50" i="6"/>
  <c r="E48" i="6"/>
  <c r="B28" i="6"/>
  <c r="E27" i="6"/>
  <c r="B25" i="6"/>
  <c r="E42" i="6"/>
  <c r="E36" i="6"/>
  <c r="B51" i="6"/>
  <c r="B34" i="6"/>
  <c r="E29" i="6"/>
  <c r="B32" i="6"/>
  <c r="E46" i="6"/>
  <c r="E43" i="6"/>
  <c r="E40" i="6"/>
  <c r="B27" i="6"/>
  <c r="B44" i="6"/>
  <c r="E31" i="6"/>
  <c r="E51" i="6"/>
  <c r="E52" i="6"/>
  <c r="E45" i="6"/>
  <c r="B42" i="6"/>
  <c r="B31" i="6"/>
  <c r="E54" i="6"/>
  <c r="B49" i="6"/>
  <c r="E47" i="6"/>
  <c r="B50" i="6"/>
  <c r="B30" i="6"/>
  <c r="B47" i="6"/>
  <c r="E30" i="6"/>
  <c r="E49"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<sst xmlns="http://schemas.openxmlformats.org/spreadsheetml/2006/main" count="592" uniqueCount="367">
  <si>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</si>
  <si>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</si>
  <si>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</si>
  <si>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</si>
  <si>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</si>
  <si>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</si>
  <si>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</si>
  <si>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</si>
  <si>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</si>
  <si>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</si>
  <si>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</si>
  <si>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</si>
  <si>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</si>
  <si>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</si>
  <si>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</si>
  <si>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</si>
  <si>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</si>
  <si>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</si>
  <si>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</si>
  <si>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</si>
  <si>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</si>
  <si>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</si>
  <si>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</si>
  <si>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</si>
  <si>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</si>
  <si>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</si>
  <si>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</si>
  <si>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</si>
  <si>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</si>
  <si>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</si>
  <si>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</si>
  <si>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</si>
  <si>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</si>
  <si>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</si>
  <si>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</si>
  <si>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</si>
  <si>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</si>
  <si>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</si>
  <si>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</si>
  <si>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</si>
  <si>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</si>
  <si>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</si>
  <si>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</si>
  <si>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</si>
  <si>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</si>
  <si>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</si>
  <si>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</si>
  <si>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</si>
  <si>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</si>
  <si>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</si>
  <si>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</si>
  <si>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</si>
  <si>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</si>
  <si>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</si>
  <si>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</si>
  <si>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</si>
  <si>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</si>
  <si>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</si>
  <si>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</si>
  <si>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</si>
  <si>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</si>
  <si>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</si>
  <si>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</si>
  <si>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</si>
  <si>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</si>
  <si>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</si>
  <si>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</si>
  <si>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</si>
  <si>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</si>
  <si>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</si>
  <si>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</si>
  <si>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</si>
  <si>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</si>
  <si>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</si>
  <si>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</si>
  <si>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</si>
  <si>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</si>
  <si>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</si>
  <si>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</si>
  <si>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</si>
  <si>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</si>
  <si>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</si>
  <si>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</si>
  <si>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</si>
  <si>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</si>
  <si>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</si>
  <si>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</si>
  <si>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</si>
  <si>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</si>
  <si>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</si>
  <si>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</si>
  <si>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</si>
  <si>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</si>
  <si>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</si>
  <si>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</si>
  <si>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</si>
  <si>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</si>
  <si>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</si>
  <si>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</si>
  <si>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</si>
  <si>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</si>
  <si>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</si>
  <si>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</si>
  <si>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</si>
  <si>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</si>
  <si>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</si>
  <si>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</si>
  <si>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</si>
  <si>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</si>
  <si>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</si>
  <si>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</si>
  <si>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</si>
  <si>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</si>
  <si>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</si>
  <si>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</si>
  <si>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</si>
  <si>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</si>
  <si>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</si>
  <si>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</si>
  <si>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</si>
  <si>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</si>
  <si>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</si>
  <si>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</si>
  <si>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</si>
  <si>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</si>
  <si>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</si>
  <si>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</si>
  <si>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</si>
  <si>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</si>
  <si>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</si>
  <si>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</si>
  <si>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</si>
  <si>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</si>
  <si>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</si>
  <si>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</si>
  <si>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</si>
  <si>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</si>
  <si>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</si>
  <si>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</si>
  <si>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</si>
  <si>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</si>
  <si>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</si>
  <si>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</si>
  <si>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</si>
  <si>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</si>
  <si>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</si>
  <si>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</si>
  <si>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</si>
  <si>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</si>
  <si>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</si>
  <si>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</si>
  <si>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</si>
  <si>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</si>
  <si>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</si>
  <si>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</si>
  <si>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</si>
  <si>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</si>
  <si>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</si>
  <si>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</si>
  <si>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</si>
  <si>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</si>
  <si>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</si>
  <si>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</si>
  <si>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</si>
  <si>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</si>
  <si>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</si>
  <si>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</si>
  <si>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</si>
  <si>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</si>
  <si>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</si>
  <si>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</si>
  <si>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</si>
  <si>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</si>
  <si>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</si>
  <si>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</si>
  <si>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</si>
  <si>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</si>
  <si>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</si>
  <si>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</si>
  <si>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</si>
  <si>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</si>
  <si>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</si>
  <si>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</si>
  <si>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</si>
  <si>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</si>
  <si>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</si>
  <si>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</si>
  <si>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</si>
  <si>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</si>
  <si>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</si>
  <si>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</si>
  <si>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</si>
  <si>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</si>
  <si>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</si>
  <si>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</si>
  <si>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</si>
  <si>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</si>
  <si>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</si>
  <si>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</si>
  <si>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</si>
  <si>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</si>
  <si>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</si>
  <si>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</si>
  <si>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</si>
  <si>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</si>
  <si>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</si>
  <si>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</si>
  <si>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</si>
  <si>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</si>
  <si>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</si>
  <si>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</si>
  <si>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</si>
  <si>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</si>
  <si>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</si>
  <si>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</si>
  <si>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</si>
  <si>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No se cuenta con páginas web</t>
  </si>
  <si>
    <t>No se recibieron propuestas</t>
  </si>
  <si>
    <t>No se ha realizado</t>
  </si>
  <si>
    <t>No se radicaron preguntas</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</si>
  <si>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</si>
  <si>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</si>
  <si>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</si>
  <si>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</si>
  <si>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</si>
  <si>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</si>
  <si>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</si>
  <si>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</si>
  <si>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Preparar la audiencia pública de rendición de cuentas periodo 2022</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</si>
  <si>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</si>
  <si>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</si>
  <si>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</si>
  <si>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</si>
  <si>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</si>
  <si>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</si>
  <si>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</si>
  <si>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</si>
  <si>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</si>
  <si>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</si>
  <si>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</si>
  <si>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</si>
  <si>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</si>
  <si>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</si>
  <si>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</si>
  <si>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</si>
  <si>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</si>
  <si>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</si>
  <si>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</si>
  <si>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</si>
  <si>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</si>
  <si>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</si>
  <si>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</si>
  <si>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</si>
  <si>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</si>
  <si>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</si>
  <si>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</si>
  <si>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</si>
  <si>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</si>
  <si>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</si>
  <si>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</si>
  <si>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</si>
  <si>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</si>
  <si>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</si>
  <si>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</si>
  <si>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</si>
  <si>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</si>
  <si>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</si>
  <si>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</si>
  <si>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</si>
  <si>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</si>
  <si>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</si>
  <si>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</si>
  <si>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</si>
  <si>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</si>
  <si>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</si>
  <si>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</si>
  <si>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</si>
  <si>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</si>
  <si>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</si>
  <si>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</si>
  <si>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</si>
  <si>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</si>
  <si>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</si>
  <si>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</si>
  <si>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</si>
  <si>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</si>
  <si>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</si>
  <si>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</si>
  <si>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</si>
  <si>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</si>
  <si>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</si>
  <si>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</si>
  <si>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</si>
  <si>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</si>
  <si>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</si>
  <si>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</si>
  <si>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</si>
  <si>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</si>
  <si>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</si>
  <si>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</si>
  <si>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</si>
  <si>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</si>
  <si>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</si>
  <si>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</si>
  <si>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</si>
  <si>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</si>
  <si>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</si>
  <si>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</si>
  <si>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</si>
  <si>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</si>
  <si>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</si>
  <si>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</si>
  <si>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</si>
  <si>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</si>
  <si>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</si>
  <si>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</si>
  <si>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</si>
  <si>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</si>
  <si>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</si>
  <si>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</si>
  <si>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</si>
  <si>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</si>
  <si>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</si>
  <si>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</si>
  <si>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</si>
  <si>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</si>
  <si>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</si>
  <si>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</si>
  <si>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</si>
  <si>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</si>
  <si>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</si>
  <si>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</si>
  <si>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</si>
  <si>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</si>
  <si>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</si>
  <si>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CACOTA</t>
  </si>
  <si>
    <t>Marzo 6 del 2023</t>
  </si>
  <si>
    <t>CENTRO EDUCATIVO RURAL LA FENICIA</t>
  </si>
  <si>
    <t>LEONILDE PELAEZ PELAEZ</t>
  </si>
  <si>
    <t>Capacitacion  al equipo de trabajo sobre la rendiicón de cuentas  para dar  a conocer a  la información a la Comunidad Educativa.</t>
  </si>
  <si>
    <t>La mayoría de padres de familia  viven en el area rural ,
no cuentan con conectividad</t>
  </si>
  <si>
    <t xml:space="preserve">El municipio  cuenta con emisora, </t>
  </si>
  <si>
    <t xml:space="preserve">casi no hubo participacion, 
se le dificulto el desplazamiento </t>
  </si>
  <si>
    <t xml:space="preserve">Los padres de familia  del area rural
de escasos recursos, analfabetismo, no prestan el mismo 
interes </t>
  </si>
  <si>
    <t>Las sedes son bastante retiradas
cada area de gestion se  reune para preparar el informe</t>
  </si>
  <si>
    <t>se convocó 18  días antes</t>
  </si>
  <si>
    <t>Asegurar el suministro y acceso de información de forma previa  a la Comunidad Eductiva, los ciudadanos y grupos de valor  convocados, con relación a los temas a tratar en los ejercicios de rendición de cuentas definidos.</t>
  </si>
  <si>
    <t>Se realiza  dos  semana antes</t>
  </si>
  <si>
    <t xml:space="preserve">se publica en la palataform
a enjambre </t>
  </si>
  <si>
    <t>Aplicar la evaluación de la estrategia rendición de cuentas</t>
  </si>
  <si>
    <t>se tendra en cuenta, la emisora,
 carteleras, grupos de whatsapp e invitación.</t>
  </si>
  <si>
    <t>Se informa en reuniones de manera presencial y la informacion se publica en cartelera. En las actas reposan la informacion y sus participantes.</t>
  </si>
  <si>
    <t>El unico medio es el whatsapp con las comunidades que cuentan con conectividad</t>
  </si>
  <si>
    <t>Dentro de la agenda se establecieron 
también espacios de participación</t>
  </si>
  <si>
    <t>Radicado en la plataforma enjambre</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</si>
  <si>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</si>
  <si>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</si>
  <si>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</si>
  <si>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</si>
  <si>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</si>
  <si>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grupo de trabajo</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</si>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</sst>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b/>
      <sz val="10"/>
      <name val="Arial"/>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6"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5" fillId="0" borderId="47" xfId="0" applyFont="1" applyBorder="1" applyAlignment="1">
      <alignment horizontal="left" vertical="center" wrapText="1"/>
    </xf>
    <xf numFmtId="0" fontId="26" fillId="0" borderId="77" xfId="0" applyFont="1" applyBorder="1" applyAlignment="1">
      <alignment wrapText="1"/>
    </xf>
    <xf numFmtId="0" fontId="26" fillId="0" borderId="77" xfId="0" applyFont="1" applyBorder="1"/>
    <xf numFmtId="0" fontId="26"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15" fillId="0" borderId="76" xfId="0" applyFont="1" applyBorder="1" applyAlignment="1">
      <alignment horizontal="center" vertical="center" wrapText="1"/>
    </xf>
    <xf numFmtId="0" fontId="0" fillId="0" borderId="82" xfId="0" applyBorder="1" applyAlignment="1">
      <alignment horizontal="center" vertical="center"/>
    </xf>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Border="1" applyAlignment="1">
      <alignment horizontal="left" vertical="center"/>
    </xf>
    <xf numFmtId="0" fontId="2" fillId="0" borderId="100" xfId="0" applyFont="1" applyBorder="1" applyAlignment="1">
      <alignment horizontal="left"/>
    </xf>
    <xf numFmtId="0" fontId="0" fillId="0" borderId="19" xfId="0"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5"/>
      <c r="G4" s="96"/>
      <c r="H4" s="96"/>
      <c r="I4" s="96"/>
      <c r="J4" s="96"/>
      <c r="K4" s="97"/>
      <c r="L4" s="6"/>
      <c r="M4" s="1"/>
    </row>
    <row r="5" spans="1:13">
      <c r="A5" s="1"/>
      <c r="B5" s="5"/>
      <c r="C5" s="1"/>
      <c r="D5" s="1"/>
      <c r="E5" s="1"/>
      <c r="F5" s="98"/>
      <c r="G5" s="96"/>
      <c r="H5" s="96"/>
      <c r="I5" s="96"/>
      <c r="J5" s="96"/>
      <c r="K5" s="97"/>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9" t="s">
        <v>0</v>
      </c>
      <c r="D8" s="96"/>
      <c r="E8" s="96"/>
      <c r="F8" s="96"/>
      <c r="G8" s="96"/>
      <c r="H8" s="96"/>
      <c r="I8" s="96"/>
      <c r="J8" s="96"/>
      <c r="K8" s="97"/>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4"/>
      <c r="B7" s="135"/>
      <c r="C7" s="136"/>
      <c r="D7" s="130" t="s">
        <v>2</v>
      </c>
      <c r="E7" s="131"/>
      <c r="F7" s="131"/>
      <c r="G7" s="131"/>
      <c r="H7" s="131"/>
      <c r="I7" s="131"/>
      <c r="J7" s="131"/>
      <c r="K7" s="131"/>
      <c r="L7" s="131"/>
      <c r="M7" s="132"/>
    </row>
    <row r="8" spans="1:13" ht="36.75" customHeight="1">
      <c r="A8" s="137"/>
      <c r="B8" s="138"/>
      <c r="C8" s="139"/>
      <c r="D8" s="133" t="s">
        <v>3</v>
      </c>
      <c r="E8" s="101"/>
      <c r="F8" s="101"/>
      <c r="G8" s="101"/>
      <c r="H8" s="101"/>
      <c r="I8" s="101"/>
      <c r="J8" s="101"/>
      <c r="K8" s="101"/>
      <c r="L8" s="101"/>
      <c r="M8" s="128"/>
    </row>
    <row r="9" spans="1:13" ht="30" customHeight="1">
      <c r="A9" s="140"/>
      <c r="B9" s="141"/>
      <c r="C9" s="142"/>
      <c r="D9" s="149" t="s">
        <v>4</v>
      </c>
      <c r="E9" s="114"/>
      <c r="F9" s="114"/>
      <c r="G9" s="114"/>
      <c r="H9" s="114"/>
      <c r="I9" s="114"/>
      <c r="J9" s="114"/>
      <c r="K9" s="114"/>
      <c r="L9" s="114"/>
      <c r="M9" s="150"/>
    </row>
    <row r="10" spans="1:13" ht="7.5" customHeight="1">
      <c r="A10" s="147"/>
      <c r="B10" s="120"/>
      <c r="C10" s="120"/>
      <c r="D10" s="120"/>
      <c r="E10" s="120"/>
      <c r="F10" s="120"/>
      <c r="G10" s="120"/>
      <c r="H10" s="120"/>
      <c r="I10" s="120"/>
      <c r="J10" s="120"/>
      <c r="K10" s="120"/>
      <c r="L10" s="120"/>
      <c r="M10" s="121"/>
    </row>
    <row r="11" spans="1:13" ht="30" customHeight="1">
      <c r="A11" s="146" t="s">
        <v>5</v>
      </c>
      <c r="B11" s="120"/>
      <c r="C11" s="120"/>
      <c r="D11" s="120"/>
      <c r="E11" s="120"/>
      <c r="F11" s="120"/>
      <c r="G11" s="120"/>
      <c r="H11" s="120"/>
      <c r="I11" s="120"/>
      <c r="J11" s="120"/>
      <c r="K11" s="120"/>
      <c r="L11" s="120"/>
      <c r="M11" s="123"/>
    </row>
    <row r="12" spans="1:13" ht="126.75" customHeight="1">
      <c r="A12" s="148" t="s">
        <v>6</v>
      </c>
      <c r="B12" s="120"/>
      <c r="C12" s="120"/>
      <c r="D12" s="120"/>
      <c r="E12" s="120"/>
      <c r="F12" s="120"/>
      <c r="G12" s="120"/>
      <c r="H12" s="120"/>
      <c r="I12" s="120"/>
      <c r="J12" s="120"/>
      <c r="K12" s="120"/>
      <c r="L12" s="120"/>
      <c r="M12" s="123"/>
    </row>
    <row r="13" spans="1:13" ht="18.75">
      <c r="A13" s="144" t="s">
        <v>7</v>
      </c>
      <c r="B13" s="120"/>
      <c r="C13" s="120"/>
      <c r="D13" s="120"/>
      <c r="E13" s="120"/>
      <c r="F13" s="120"/>
      <c r="G13" s="120"/>
      <c r="H13" s="120"/>
      <c r="I13" s="120"/>
      <c r="J13" s="120"/>
      <c r="K13" s="120"/>
      <c r="L13" s="120"/>
      <c r="M13" s="123"/>
    </row>
    <row r="14" spans="1:13" ht="15.75">
      <c r="A14" s="145" t="s">
        <v>8</v>
      </c>
      <c r="B14" s="107"/>
      <c r="C14" s="108"/>
      <c r="D14" s="143" t="s">
        <v>9</v>
      </c>
      <c r="E14" s="107"/>
      <c r="F14" s="107"/>
      <c r="G14" s="107"/>
      <c r="H14" s="107"/>
      <c r="I14" s="107"/>
      <c r="J14" s="107"/>
      <c r="K14" s="107"/>
      <c r="L14" s="107"/>
      <c r="M14" s="116"/>
    </row>
    <row r="15" spans="1:13" ht="15.75">
      <c r="A15" s="110" t="s">
        <v>10</v>
      </c>
      <c r="B15" s="101"/>
      <c r="C15" s="102"/>
      <c r="D15" s="127" t="s">
        <v>11</v>
      </c>
      <c r="E15" s="101"/>
      <c r="F15" s="101"/>
      <c r="G15" s="101"/>
      <c r="H15" s="101"/>
      <c r="I15" s="101"/>
      <c r="J15" s="101"/>
      <c r="K15" s="101"/>
      <c r="L15" s="101"/>
      <c r="M15" s="128"/>
    </row>
    <row r="16" spans="1:13" ht="29.25" customHeight="1">
      <c r="A16" s="111" t="s">
        <v>12</v>
      </c>
      <c r="B16" s="101"/>
      <c r="C16" s="102"/>
      <c r="D16" s="129" t="s">
        <v>13</v>
      </c>
      <c r="E16" s="101"/>
      <c r="F16" s="101"/>
      <c r="G16" s="101"/>
      <c r="H16" s="101"/>
      <c r="I16" s="101"/>
      <c r="J16" s="101"/>
      <c r="K16" s="101"/>
      <c r="L16" s="101"/>
      <c r="M16" s="128"/>
    </row>
    <row r="17" spans="1:13" ht="30" customHeight="1">
      <c r="A17" s="112" t="s">
        <v>14</v>
      </c>
      <c r="B17" s="101"/>
      <c r="C17" s="102"/>
      <c r="D17" s="105" t="s">
        <v>15</v>
      </c>
      <c r="E17" s="101"/>
      <c r="F17" s="101"/>
      <c r="G17" s="101"/>
      <c r="H17" s="101"/>
      <c r="I17" s="101"/>
      <c r="J17" s="101"/>
      <c r="K17" s="101"/>
      <c r="L17" s="101"/>
      <c r="M17" s="128"/>
    </row>
    <row r="18" spans="1:13" ht="15.75">
      <c r="A18" s="113" t="s">
        <v>16</v>
      </c>
      <c r="B18" s="114"/>
      <c r="C18" s="115"/>
      <c r="D18" s="151" t="s">
        <v>17</v>
      </c>
      <c r="E18" s="114"/>
      <c r="F18" s="114"/>
      <c r="G18" s="114"/>
      <c r="H18" s="114"/>
      <c r="I18" s="114"/>
      <c r="J18" s="114"/>
      <c r="K18" s="114"/>
      <c r="L18" s="114"/>
      <c r="M18" s="150"/>
    </row>
    <row r="19" spans="1:13" ht="18.75">
      <c r="A19" s="144" t="s">
        <v>10</v>
      </c>
      <c r="B19" s="120"/>
      <c r="C19" s="120"/>
      <c r="D19" s="120"/>
      <c r="E19" s="120"/>
      <c r="F19" s="120"/>
      <c r="G19" s="120"/>
      <c r="H19" s="120"/>
      <c r="I19" s="120"/>
      <c r="J19" s="120"/>
      <c r="K19" s="120"/>
      <c r="L19" s="120"/>
      <c r="M19" s="123"/>
    </row>
    <row r="20" spans="1:13" ht="129.75" customHeight="1">
      <c r="A20" s="152" t="s">
        <v>18</v>
      </c>
      <c r="B20" s="153"/>
      <c r="C20" s="153"/>
      <c r="D20" s="153"/>
      <c r="E20" s="153"/>
      <c r="F20" s="153"/>
      <c r="G20" s="153"/>
      <c r="H20" s="153"/>
      <c r="I20" s="153"/>
      <c r="J20" s="153"/>
      <c r="K20" s="153"/>
      <c r="L20" s="153"/>
      <c r="M20" s="154"/>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55" t="s">
        <v>27</v>
      </c>
      <c r="B27" s="96"/>
      <c r="C27" s="96"/>
      <c r="D27" s="96"/>
      <c r="E27" s="96"/>
      <c r="F27" s="96"/>
      <c r="G27" s="96"/>
      <c r="H27" s="96"/>
      <c r="I27" s="96"/>
      <c r="J27" s="96"/>
      <c r="K27" s="96"/>
      <c r="L27" s="96"/>
      <c r="M27" s="156"/>
    </row>
    <row r="28" spans="1:13" ht="30" customHeight="1">
      <c r="A28" s="124" t="s">
        <v>28</v>
      </c>
      <c r="B28" s="125"/>
      <c r="C28" s="125"/>
      <c r="D28" s="125"/>
      <c r="E28" s="125"/>
      <c r="F28" s="125"/>
      <c r="G28" s="125"/>
      <c r="H28" s="125"/>
      <c r="I28" s="125"/>
      <c r="J28" s="125"/>
      <c r="K28" s="125"/>
      <c r="L28" s="125"/>
      <c r="M28" s="126"/>
    </row>
    <row r="29" spans="1:13" ht="20.25" customHeight="1">
      <c r="A29" s="119" t="s">
        <v>29</v>
      </c>
      <c r="B29" s="120"/>
      <c r="C29" s="121"/>
      <c r="D29" s="122" t="s">
        <v>30</v>
      </c>
      <c r="E29" s="120"/>
      <c r="F29" s="120"/>
      <c r="G29" s="120"/>
      <c r="H29" s="120"/>
      <c r="I29" s="120"/>
      <c r="J29" s="120"/>
      <c r="K29" s="120"/>
      <c r="L29" s="120"/>
      <c r="M29" s="123"/>
    </row>
    <row r="30" spans="1:13" ht="21" customHeight="1">
      <c r="A30" s="117" t="s">
        <v>31</v>
      </c>
      <c r="B30" s="107"/>
      <c r="C30" s="108"/>
      <c r="D30" s="106" t="s">
        <v>32</v>
      </c>
      <c r="E30" s="107"/>
      <c r="F30" s="107"/>
      <c r="G30" s="107"/>
      <c r="H30" s="107"/>
      <c r="I30" s="107"/>
      <c r="J30" s="107"/>
      <c r="K30" s="107"/>
      <c r="L30" s="107"/>
      <c r="M30" s="116"/>
    </row>
    <row r="31" spans="1:13" ht="33.75" customHeight="1">
      <c r="A31" s="118" t="s">
        <v>33</v>
      </c>
      <c r="B31" s="101"/>
      <c r="C31" s="102"/>
      <c r="D31" s="105" t="s">
        <v>34</v>
      </c>
      <c r="E31" s="101"/>
      <c r="F31" s="101"/>
      <c r="G31" s="101"/>
      <c r="H31" s="101"/>
      <c r="I31" s="101"/>
      <c r="J31" s="101"/>
      <c r="K31" s="101"/>
      <c r="L31" s="101"/>
      <c r="M31" s="128"/>
    </row>
    <row r="32" spans="1:13" ht="30" customHeight="1">
      <c r="A32" s="118" t="s">
        <v>35</v>
      </c>
      <c r="B32" s="101"/>
      <c r="C32" s="102"/>
      <c r="D32" s="109" t="s">
        <v>36</v>
      </c>
      <c r="E32" s="101"/>
      <c r="F32" s="101"/>
      <c r="G32" s="101"/>
      <c r="H32" s="101"/>
      <c r="I32" s="101"/>
      <c r="J32" s="101"/>
      <c r="K32" s="101"/>
      <c r="L32" s="101"/>
      <c r="M32" s="128"/>
    </row>
    <row r="33" spans="1:13" ht="31.5" customHeight="1">
      <c r="A33" s="118" t="s">
        <v>37</v>
      </c>
      <c r="B33" s="101"/>
      <c r="C33" s="102"/>
      <c r="D33" s="109" t="s">
        <v>38</v>
      </c>
      <c r="E33" s="101"/>
      <c r="F33" s="101"/>
      <c r="G33" s="101"/>
      <c r="H33" s="101"/>
      <c r="I33" s="101"/>
      <c r="J33" s="101"/>
      <c r="K33" s="101"/>
      <c r="L33" s="101"/>
      <c r="M33" s="128"/>
    </row>
    <row r="34" spans="1:13" ht="30.75" customHeight="1">
      <c r="A34" s="118" t="s">
        <v>39</v>
      </c>
      <c r="B34" s="101"/>
      <c r="C34" s="102"/>
      <c r="D34" s="105" t="s">
        <v>40</v>
      </c>
      <c r="E34" s="101"/>
      <c r="F34" s="101"/>
      <c r="G34" s="101"/>
      <c r="H34" s="101"/>
      <c r="I34" s="101"/>
      <c r="J34" s="101"/>
      <c r="K34" s="101"/>
      <c r="L34" s="101"/>
      <c r="M34" s="128"/>
    </row>
    <row r="35" spans="1:13" ht="35.25" customHeight="1">
      <c r="A35" s="118" t="s">
        <v>41</v>
      </c>
      <c r="B35" s="101"/>
      <c r="C35" s="102"/>
      <c r="D35" s="105" t="s">
        <v>42</v>
      </c>
      <c r="E35" s="101"/>
      <c r="F35" s="101"/>
      <c r="G35" s="101"/>
      <c r="H35" s="101"/>
      <c r="I35" s="101"/>
      <c r="J35" s="101"/>
      <c r="K35" s="101"/>
      <c r="L35" s="101"/>
      <c r="M35" s="128"/>
    </row>
    <row r="36" spans="1:13" ht="21" customHeight="1">
      <c r="A36" s="118" t="s">
        <v>43</v>
      </c>
      <c r="B36" s="101"/>
      <c r="C36" s="102"/>
      <c r="D36" s="109" t="s">
        <v>44</v>
      </c>
      <c r="E36" s="101"/>
      <c r="F36" s="101"/>
      <c r="G36" s="101"/>
      <c r="H36" s="101"/>
      <c r="I36" s="101"/>
      <c r="J36" s="101"/>
      <c r="K36" s="101"/>
      <c r="L36" s="101"/>
      <c r="M36" s="128"/>
    </row>
    <row r="37" spans="1:13" ht="36.75" customHeight="1">
      <c r="A37" s="118" t="s">
        <v>45</v>
      </c>
      <c r="B37" s="101"/>
      <c r="C37" s="102"/>
      <c r="D37" s="105" t="s">
        <v>46</v>
      </c>
      <c r="E37" s="101"/>
      <c r="F37" s="101"/>
      <c r="G37" s="101"/>
      <c r="H37" s="101"/>
      <c r="I37" s="101"/>
      <c r="J37" s="101"/>
      <c r="K37" s="101"/>
      <c r="L37" s="101"/>
      <c r="M37" s="128"/>
    </row>
    <row r="38" spans="1:13" ht="35.25" customHeight="1">
      <c r="A38" s="118" t="s">
        <v>47</v>
      </c>
      <c r="B38" s="101"/>
      <c r="C38" s="102"/>
      <c r="D38" s="105" t="s">
        <v>48</v>
      </c>
      <c r="E38" s="101"/>
      <c r="F38" s="101"/>
      <c r="G38" s="101"/>
      <c r="H38" s="101"/>
      <c r="I38" s="101"/>
      <c r="J38" s="101"/>
      <c r="K38" s="101"/>
      <c r="L38" s="101"/>
      <c r="M38" s="128"/>
    </row>
    <row r="39" spans="1:13" ht="21" customHeight="1">
      <c r="A39" s="118" t="s">
        <v>45</v>
      </c>
      <c r="B39" s="101"/>
      <c r="C39" s="102"/>
      <c r="D39" s="109" t="s">
        <v>49</v>
      </c>
      <c r="E39" s="101"/>
      <c r="F39" s="101"/>
      <c r="G39" s="101"/>
      <c r="H39" s="101"/>
      <c r="I39" s="101"/>
      <c r="J39" s="101"/>
      <c r="K39" s="101"/>
      <c r="L39" s="101"/>
      <c r="M39" s="128"/>
    </row>
    <row r="40" spans="1:13" ht="31.5" customHeight="1">
      <c r="A40" s="118" t="s">
        <v>50</v>
      </c>
      <c r="B40" s="101"/>
      <c r="C40" s="102"/>
      <c r="D40" s="109" t="s">
        <v>51</v>
      </c>
      <c r="E40" s="101"/>
      <c r="F40" s="101"/>
      <c r="G40" s="101"/>
      <c r="H40" s="101"/>
      <c r="I40" s="101"/>
      <c r="J40" s="101"/>
      <c r="K40" s="101"/>
      <c r="L40" s="101"/>
      <c r="M40" s="128"/>
    </row>
    <row r="41" spans="1:13" ht="54" customHeight="1">
      <c r="A41" s="118" t="s">
        <v>52</v>
      </c>
      <c r="B41" s="101"/>
      <c r="C41" s="102"/>
      <c r="D41" s="105" t="s">
        <v>53</v>
      </c>
      <c r="E41" s="101"/>
      <c r="F41" s="101"/>
      <c r="G41" s="101"/>
      <c r="H41" s="101"/>
      <c r="I41" s="101"/>
      <c r="J41" s="101"/>
      <c r="K41" s="101"/>
      <c r="L41" s="101"/>
      <c r="M41" s="128"/>
    </row>
    <row r="42" spans="1:13" ht="43.5" customHeight="1">
      <c r="A42" s="160" t="s">
        <v>54</v>
      </c>
      <c r="B42" s="158"/>
      <c r="C42" s="161"/>
      <c r="D42" s="157" t="s">
        <v>55</v>
      </c>
      <c r="E42" s="158"/>
      <c r="F42" s="158"/>
      <c r="G42" s="158"/>
      <c r="H42" s="158"/>
      <c r="I42" s="158"/>
      <c r="J42" s="158"/>
      <c r="K42" s="158"/>
      <c r="L42" s="158"/>
      <c r="M42" s="159"/>
    </row>
    <row r="43" spans="1:13" ht="15.75" customHeight="1">
      <c r="A43" s="144" t="s">
        <v>12</v>
      </c>
      <c r="B43" s="120"/>
      <c r="C43" s="120"/>
      <c r="D43" s="120"/>
      <c r="E43" s="120"/>
      <c r="F43" s="120"/>
      <c r="G43" s="120"/>
      <c r="H43" s="120"/>
      <c r="I43" s="120"/>
      <c r="J43" s="120"/>
      <c r="K43" s="120"/>
      <c r="L43" s="120"/>
      <c r="M43" s="123"/>
    </row>
    <row r="44" spans="1:13" ht="99" customHeight="1">
      <c r="A44" s="163" t="s">
        <v>56</v>
      </c>
      <c r="B44" s="120"/>
      <c r="C44" s="120"/>
      <c r="D44" s="120"/>
      <c r="E44" s="120"/>
      <c r="F44" s="120"/>
      <c r="G44" s="120"/>
      <c r="H44" s="120"/>
      <c r="I44" s="120"/>
      <c r="J44" s="120"/>
      <c r="K44" s="120"/>
      <c r="L44" s="120"/>
      <c r="M44" s="123"/>
    </row>
    <row r="45" spans="1:13" ht="15.75" customHeight="1">
      <c r="A45" s="162" t="s">
        <v>57</v>
      </c>
      <c r="B45" s="153"/>
      <c r="C45" s="153"/>
      <c r="D45" s="153"/>
      <c r="E45" s="153"/>
      <c r="F45" s="153"/>
      <c r="G45" s="153"/>
      <c r="H45" s="153"/>
      <c r="I45" s="153"/>
      <c r="J45" s="153"/>
      <c r="K45" s="153"/>
      <c r="L45" s="153"/>
      <c r="M45" s="154"/>
    </row>
    <row r="46" spans="1:13" ht="36.75" customHeight="1">
      <c r="A46" s="164" t="s">
        <v>58</v>
      </c>
      <c r="B46" s="153"/>
      <c r="C46" s="153"/>
      <c r="D46" s="153"/>
      <c r="E46" s="153"/>
      <c r="F46" s="153"/>
      <c r="G46" s="153"/>
      <c r="H46" s="153"/>
      <c r="I46" s="153"/>
      <c r="J46" s="153"/>
      <c r="K46" s="153"/>
      <c r="L46" s="153"/>
      <c r="M46" s="154"/>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65" t="s">
        <v>62</v>
      </c>
      <c r="B52" s="96"/>
      <c r="C52" s="96"/>
      <c r="D52" s="96"/>
      <c r="E52" s="96"/>
      <c r="F52" s="96"/>
      <c r="G52" s="96"/>
      <c r="H52" s="96"/>
      <c r="I52" s="96"/>
      <c r="J52" s="96"/>
      <c r="K52" s="96"/>
      <c r="L52" s="96"/>
      <c r="M52" s="156"/>
    </row>
    <row r="53" spans="1:13" ht="91.5" customHeight="1">
      <c r="A53" s="166" t="s">
        <v>63</v>
      </c>
      <c r="B53" s="101"/>
      <c r="C53" s="101"/>
      <c r="D53" s="101"/>
      <c r="E53" s="101"/>
      <c r="F53" s="101"/>
      <c r="G53" s="101"/>
      <c r="H53" s="101"/>
      <c r="I53" s="101"/>
      <c r="J53" s="101"/>
      <c r="K53" s="101"/>
      <c r="L53" s="101"/>
      <c r="M53" s="102"/>
    </row>
    <row r="54" spans="1:13" ht="15.75" customHeight="1">
      <c r="A54" s="167" t="s">
        <v>29</v>
      </c>
      <c r="B54" s="101"/>
      <c r="C54" s="102"/>
      <c r="D54" s="167" t="s">
        <v>30</v>
      </c>
      <c r="E54" s="101"/>
      <c r="F54" s="101"/>
      <c r="G54" s="101"/>
      <c r="H54" s="101"/>
      <c r="I54" s="101"/>
      <c r="J54" s="101"/>
      <c r="K54" s="101"/>
      <c r="L54" s="101"/>
      <c r="M54" s="102"/>
    </row>
    <row r="55" spans="1:13" ht="32.25" customHeight="1">
      <c r="A55" s="168" t="s">
        <v>64</v>
      </c>
      <c r="B55" s="107"/>
      <c r="C55" s="108"/>
      <c r="D55" s="168" t="s">
        <v>65</v>
      </c>
      <c r="E55" s="107"/>
      <c r="F55" s="107"/>
      <c r="G55" s="107"/>
      <c r="H55" s="107"/>
      <c r="I55" s="107"/>
      <c r="J55" s="107"/>
      <c r="K55" s="107"/>
      <c r="L55" s="107"/>
      <c r="M55" s="108"/>
    </row>
    <row r="56" spans="1:13" ht="15.75" customHeight="1">
      <c r="A56" s="109" t="s">
        <v>66</v>
      </c>
      <c r="B56" s="101"/>
      <c r="C56" s="102"/>
      <c r="D56" s="105" t="s">
        <v>67</v>
      </c>
      <c r="E56" s="101"/>
      <c r="F56" s="101"/>
      <c r="G56" s="101"/>
      <c r="H56" s="101"/>
      <c r="I56" s="101"/>
      <c r="J56" s="101"/>
      <c r="K56" s="101"/>
      <c r="L56" s="101"/>
      <c r="M56" s="102"/>
    </row>
    <row r="57" spans="1:13" ht="15.75" customHeight="1">
      <c r="A57" s="109" t="s">
        <v>68</v>
      </c>
      <c r="B57" s="101"/>
      <c r="C57" s="102"/>
      <c r="D57" s="105" t="s">
        <v>69</v>
      </c>
      <c r="E57" s="101"/>
      <c r="F57" s="101"/>
      <c r="G57" s="101"/>
      <c r="H57" s="101"/>
      <c r="I57" s="101"/>
      <c r="J57" s="101"/>
      <c r="K57" s="101"/>
      <c r="L57" s="101"/>
      <c r="M57" s="102"/>
    </row>
    <row r="58" spans="1:13" ht="15.75" customHeight="1">
      <c r="A58" s="109" t="s">
        <v>70</v>
      </c>
      <c r="B58" s="101"/>
      <c r="C58" s="102"/>
      <c r="D58" s="105" t="s">
        <v>71</v>
      </c>
      <c r="E58" s="101"/>
      <c r="F58" s="101"/>
      <c r="G58" s="101"/>
      <c r="H58" s="101"/>
      <c r="I58" s="101"/>
      <c r="J58" s="101"/>
      <c r="K58" s="101"/>
      <c r="L58" s="101"/>
      <c r="M58" s="102"/>
    </row>
    <row r="59" spans="1:13" ht="15.75" customHeight="1">
      <c r="A59" s="169" t="s">
        <v>72</v>
      </c>
      <c r="B59" s="158"/>
      <c r="C59" s="161"/>
      <c r="D59" s="105" t="s">
        <v>73</v>
      </c>
      <c r="E59" s="101"/>
      <c r="F59" s="101"/>
      <c r="G59" s="101"/>
      <c r="H59" s="101"/>
      <c r="I59" s="101"/>
      <c r="J59" s="101"/>
      <c r="K59" s="101"/>
      <c r="L59" s="101"/>
      <c r="M59" s="102"/>
    </row>
    <row r="60" spans="1:13" ht="28.5" customHeight="1">
      <c r="A60" s="157" t="s">
        <v>74</v>
      </c>
      <c r="B60" s="158"/>
      <c r="C60" s="161"/>
      <c r="D60" s="100" t="s">
        <v>75</v>
      </c>
      <c r="E60" s="101"/>
      <c r="F60" s="101"/>
      <c r="G60" s="101"/>
      <c r="H60" s="101"/>
      <c r="I60" s="101"/>
      <c r="J60" s="101"/>
      <c r="K60" s="101"/>
      <c r="L60" s="101"/>
      <c r="M60" s="102"/>
    </row>
    <row r="61" spans="1:13" ht="13.5" customHeight="1">
      <c r="A61" s="103" t="s">
        <v>76</v>
      </c>
      <c r="B61" s="96"/>
      <c r="C61" s="104"/>
      <c r="D61" s="100" t="s">
        <v>77</v>
      </c>
      <c r="E61" s="101"/>
      <c r="F61" s="101"/>
      <c r="G61" s="101"/>
      <c r="H61" s="101"/>
      <c r="I61" s="101"/>
      <c r="J61" s="101"/>
      <c r="K61" s="101"/>
      <c r="L61" s="101"/>
      <c r="M61" s="102"/>
    </row>
    <row r="62" spans="1:13" ht="15.75" customHeight="1">
      <c r="A62" s="106" t="s">
        <v>78</v>
      </c>
      <c r="B62" s="107"/>
      <c r="C62" s="108"/>
      <c r="D62" s="100" t="s">
        <v>79</v>
      </c>
      <c r="E62" s="101"/>
      <c r="F62" s="101"/>
      <c r="G62" s="101"/>
      <c r="H62" s="101"/>
      <c r="I62" s="101"/>
      <c r="J62" s="101"/>
      <c r="K62" s="101"/>
      <c r="L62" s="101"/>
      <c r="M62" s="102"/>
    </row>
    <row r="63" spans="1:13" ht="43.5" customHeight="1">
      <c r="A63" s="109" t="s">
        <v>80</v>
      </c>
      <c r="B63" s="101"/>
      <c r="C63" s="102"/>
      <c r="D63" s="105" t="s">
        <v>81</v>
      </c>
      <c r="E63" s="101"/>
      <c r="F63" s="101"/>
      <c r="G63" s="101"/>
      <c r="H63" s="101"/>
      <c r="I63" s="101"/>
      <c r="J63" s="101"/>
      <c r="K63" s="101"/>
      <c r="L63" s="101"/>
      <c r="M63" s="102"/>
    </row>
    <row r="64" spans="1:13" ht="41.25" customHeight="1">
      <c r="A64" s="109" t="s">
        <v>43</v>
      </c>
      <c r="B64" s="101"/>
      <c r="C64" s="102"/>
      <c r="D64" s="105" t="s">
        <v>82</v>
      </c>
      <c r="E64" s="101"/>
      <c r="F64" s="101"/>
      <c r="G64" s="101"/>
      <c r="H64" s="101"/>
      <c r="I64" s="101"/>
      <c r="J64" s="101"/>
      <c r="K64" s="101"/>
      <c r="L64" s="101"/>
      <c r="M64" s="102"/>
    </row>
    <row r="65" spans="1:13" ht="41.25" customHeight="1">
      <c r="A65" s="109" t="s">
        <v>83</v>
      </c>
      <c r="B65" s="101"/>
      <c r="C65" s="102"/>
      <c r="D65" s="105" t="s">
        <v>84</v>
      </c>
      <c r="E65" s="101"/>
      <c r="F65" s="101"/>
      <c r="G65" s="101"/>
      <c r="H65" s="101"/>
      <c r="I65" s="101"/>
      <c r="J65" s="101"/>
      <c r="K65" s="101"/>
      <c r="L65" s="101"/>
      <c r="M65" s="102"/>
    </row>
    <row r="66" spans="1:13" ht="50.25" customHeight="1">
      <c r="A66" s="105" t="s">
        <v>85</v>
      </c>
      <c r="B66" s="101"/>
      <c r="C66" s="102"/>
      <c r="D66" s="105" t="s">
        <v>86</v>
      </c>
      <c r="E66" s="101"/>
      <c r="F66" s="101"/>
      <c r="G66" s="101"/>
      <c r="H66" s="101"/>
      <c r="I66" s="101"/>
      <c r="J66" s="101"/>
      <c r="K66" s="101"/>
      <c r="L66" s="101"/>
      <c r="M66" s="102"/>
    </row>
    <row r="67" spans="1:13" ht="30.75" customHeight="1">
      <c r="A67" s="109" t="s">
        <v>45</v>
      </c>
      <c r="B67" s="101"/>
      <c r="C67" s="102"/>
      <c r="D67" s="105" t="s">
        <v>87</v>
      </c>
      <c r="E67" s="101"/>
      <c r="F67" s="101"/>
      <c r="G67" s="101"/>
      <c r="H67" s="101"/>
      <c r="I67" s="101"/>
      <c r="J67" s="101"/>
      <c r="K67" s="101"/>
      <c r="L67" s="101"/>
      <c r="M67" s="102"/>
    </row>
    <row r="68" spans="1:13" ht="15.75" customHeight="1">
      <c r="A68" s="109" t="s">
        <v>88</v>
      </c>
      <c r="B68" s="101"/>
      <c r="C68" s="102"/>
      <c r="D68" s="105" t="s">
        <v>89</v>
      </c>
      <c r="E68" s="101"/>
      <c r="F68" s="101"/>
      <c r="G68" s="101"/>
      <c r="H68" s="101"/>
      <c r="I68" s="101"/>
      <c r="J68" s="101"/>
      <c r="K68" s="101"/>
      <c r="L68" s="101"/>
      <c r="M68" s="102"/>
    </row>
    <row r="69" spans="1:13" ht="15.75" customHeight="1">
      <c r="A69" s="109" t="s">
        <v>90</v>
      </c>
      <c r="B69" s="101"/>
      <c r="C69" s="102"/>
      <c r="D69" s="105" t="s">
        <v>91</v>
      </c>
      <c r="E69" s="101"/>
      <c r="F69" s="101"/>
      <c r="G69" s="101"/>
      <c r="H69" s="101"/>
      <c r="I69" s="101"/>
      <c r="J69" s="101"/>
      <c r="K69" s="101"/>
      <c r="L69" s="101"/>
      <c r="M69" s="102"/>
    </row>
    <row r="70" spans="1:13" ht="15.75" customHeight="1">
      <c r="A70" s="109" t="s">
        <v>92</v>
      </c>
      <c r="B70" s="101"/>
      <c r="C70" s="102"/>
      <c r="D70" s="105" t="s">
        <v>93</v>
      </c>
      <c r="E70" s="101"/>
      <c r="F70" s="101"/>
      <c r="G70" s="101"/>
      <c r="H70" s="101"/>
      <c r="I70" s="101"/>
      <c r="J70" s="101"/>
      <c r="K70" s="101"/>
      <c r="L70" s="101"/>
      <c r="M70" s="102"/>
    </row>
    <row r="71" spans="1:13" ht="15.75" customHeight="1">
      <c r="A71" s="109" t="s">
        <v>94</v>
      </c>
      <c r="B71" s="101"/>
      <c r="C71" s="102"/>
      <c r="D71" s="105" t="s">
        <v>95</v>
      </c>
      <c r="E71" s="101"/>
      <c r="F71" s="101"/>
      <c r="G71" s="101"/>
      <c r="H71" s="101"/>
      <c r="I71" s="101"/>
      <c r="J71" s="101"/>
      <c r="K71" s="101"/>
      <c r="L71" s="101"/>
      <c r="M71" s="102"/>
    </row>
    <row r="72" spans="1:13" ht="15.75" customHeight="1">
      <c r="A72" s="109" t="s">
        <v>96</v>
      </c>
      <c r="B72" s="101"/>
      <c r="C72" s="102"/>
      <c r="D72" s="105" t="s">
        <v>97</v>
      </c>
      <c r="E72" s="101"/>
      <c r="F72" s="101"/>
      <c r="G72" s="101"/>
      <c r="H72" s="101"/>
      <c r="I72" s="101"/>
      <c r="J72" s="101"/>
      <c r="K72" s="101"/>
      <c r="L72" s="101"/>
      <c r="M72" s="102"/>
    </row>
    <row r="73" spans="1:13" ht="15.75" customHeight="1">
      <c r="A73" s="109" t="s">
        <v>98</v>
      </c>
      <c r="B73" s="101"/>
      <c r="C73" s="102"/>
      <c r="D73" s="105" t="s">
        <v>99</v>
      </c>
      <c r="E73" s="101"/>
      <c r="F73" s="101"/>
      <c r="G73" s="101"/>
      <c r="H73" s="101"/>
      <c r="I73" s="101"/>
      <c r="J73" s="101"/>
      <c r="K73" s="101"/>
      <c r="L73" s="101"/>
      <c r="M73" s="102"/>
    </row>
    <row r="74" spans="1:13" ht="15.75" customHeight="1">
      <c r="A74" s="109" t="s">
        <v>100</v>
      </c>
      <c r="B74" s="101"/>
      <c r="C74" s="102"/>
      <c r="D74" s="105" t="s">
        <v>101</v>
      </c>
      <c r="E74" s="101"/>
      <c r="F74" s="101"/>
      <c r="G74" s="101"/>
      <c r="H74" s="101"/>
      <c r="I74" s="101"/>
      <c r="J74" s="101"/>
      <c r="K74" s="101"/>
      <c r="L74" s="101"/>
      <c r="M74" s="102"/>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abSelected="1" topLeftCell="D2" zoomScaleNormal="100" workbookViewId="0">
      <selection activeCell="J2" sqref="J2"/>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5"/>
      <c r="H1" s="26"/>
      <c r="I1" s="27"/>
      <c r="J1" s="1"/>
      <c r="K1" s="1"/>
    </row>
    <row r="2" spans="1:11" ht="65.25" customHeight="1">
      <c r="A2" s="1"/>
      <c r="B2" s="1"/>
      <c r="C2" s="1"/>
      <c r="D2" s="1"/>
      <c r="E2" s="1"/>
      <c r="F2" s="1"/>
      <c r="G2" s="25"/>
      <c r="H2" s="26"/>
      <c r="I2" s="27"/>
      <c r="J2" s="1"/>
      <c r="K2" s="1"/>
    </row>
    <row r="3" spans="1:11" ht="34.5" customHeight="1">
      <c r="A3" s="1"/>
      <c r="B3" s="134"/>
      <c r="C3" s="135"/>
      <c r="D3" s="189"/>
      <c r="E3" s="187" t="s">
        <v>2</v>
      </c>
      <c r="F3" s="131"/>
      <c r="G3" s="131"/>
      <c r="H3" s="131"/>
      <c r="I3" s="131"/>
      <c r="J3" s="132"/>
      <c r="K3" s="1"/>
    </row>
    <row r="4" spans="1:11" ht="26.25" customHeight="1">
      <c r="A4" s="1"/>
      <c r="B4" s="190"/>
      <c r="C4" s="191"/>
      <c r="D4" s="192"/>
      <c r="E4" s="188" t="s">
        <v>3</v>
      </c>
      <c r="F4" s="158"/>
      <c r="G4" s="158"/>
      <c r="H4" s="158"/>
      <c r="I4" s="158"/>
      <c r="J4" s="159"/>
      <c r="K4" s="1"/>
    </row>
    <row r="5" spans="1:11" ht="33" customHeight="1">
      <c r="A5" s="1"/>
      <c r="B5" s="173" t="s">
        <v>31</v>
      </c>
      <c r="C5" s="101"/>
      <c r="D5" s="102"/>
      <c r="E5" s="28" t="s">
        <v>335</v>
      </c>
      <c r="F5" s="28"/>
      <c r="G5" s="29" t="s">
        <v>102</v>
      </c>
      <c r="H5" s="30" t="s">
        <v>336</v>
      </c>
      <c r="I5" s="194" t="s">
        <v>41</v>
      </c>
      <c r="J5" s="102"/>
      <c r="K5" s="1"/>
    </row>
    <row r="6" spans="1:11" ht="30.75" customHeight="1">
      <c r="A6" s="1"/>
      <c r="B6" s="173" t="s">
        <v>103</v>
      </c>
      <c r="C6" s="101"/>
      <c r="D6" s="102"/>
      <c r="E6" s="28">
        <v>254125000101</v>
      </c>
      <c r="F6" s="28"/>
      <c r="G6" s="31" t="s">
        <v>37</v>
      </c>
      <c r="H6" s="28" t="s">
        <v>337</v>
      </c>
      <c r="I6" s="195">
        <f>IF(SUM(I9:I69)=0,"",AVERAGE(I9:I69))</f>
        <v>50.377049180327866</v>
      </c>
      <c r="J6" s="196"/>
      <c r="K6" s="1"/>
    </row>
    <row r="7" spans="1:11" ht="17.25" customHeight="1">
      <c r="A7" s="1"/>
      <c r="B7" s="173" t="s">
        <v>104</v>
      </c>
      <c r="C7" s="101"/>
      <c r="D7" s="102"/>
      <c r="E7" s="174" t="s">
        <v>338</v>
      </c>
      <c r="F7" s="101"/>
      <c r="G7" s="101"/>
      <c r="H7" s="102"/>
      <c r="I7" s="197"/>
      <c r="J7" s="198"/>
      <c r="K7" s="1"/>
    </row>
    <row r="8" spans="1:11" ht="28.5" customHeight="1">
      <c r="A8" s="1"/>
      <c r="B8" s="32" t="s">
        <v>43</v>
      </c>
      <c r="C8" s="33" t="s">
        <v>43</v>
      </c>
      <c r="D8" s="34" t="s">
        <v>41</v>
      </c>
      <c r="E8" s="34" t="s">
        <v>105</v>
      </c>
      <c r="F8" s="34"/>
      <c r="G8" s="35" t="s">
        <v>41</v>
      </c>
      <c r="H8" s="34" t="s">
        <v>106</v>
      </c>
      <c r="I8" s="36" t="s">
        <v>107</v>
      </c>
      <c r="J8" s="37" t="s">
        <v>54</v>
      </c>
      <c r="K8" s="1"/>
    </row>
    <row r="9" spans="1:11" ht="50.25" customHeight="1">
      <c r="A9" s="38">
        <f t="shared" ref="A9:A69" si="0">IF(I9&lt;61,MAX($A$8:A8)+1,"")</f>
        <v>1</v>
      </c>
      <c r="B9" s="180" t="s">
        <v>108</v>
      </c>
      <c r="C9" s="39" t="s">
        <v>108</v>
      </c>
      <c r="D9" s="193">
        <f>IF(SUM(G9:G27)=0,"",AVERAGE(G9:G27))</f>
        <v>53.942857142857143</v>
      </c>
      <c r="E9" s="15" t="s">
        <v>109</v>
      </c>
      <c r="F9" s="15" t="s">
        <v>109</v>
      </c>
      <c r="G9" s="40">
        <v>52</v>
      </c>
      <c r="H9" s="41" t="s">
        <v>339</v>
      </c>
      <c r="I9" s="42">
        <v>51</v>
      </c>
      <c r="J9" s="43"/>
      <c r="K9" s="1"/>
    </row>
    <row r="10" spans="1:11" ht="51" customHeight="1">
      <c r="A10" s="38">
        <f t="shared" si="0"/>
        <v>2</v>
      </c>
      <c r="B10" s="181"/>
      <c r="C10" s="39" t="s">
        <v>108</v>
      </c>
      <c r="D10" s="171"/>
      <c r="E10" s="170" t="s">
        <v>110</v>
      </c>
      <c r="F10" s="44" t="s">
        <v>110</v>
      </c>
      <c r="G10" s="178">
        <v>45</v>
      </c>
      <c r="H10" s="41" t="s">
        <v>111</v>
      </c>
      <c r="I10" s="42">
        <v>52</v>
      </c>
      <c r="J10" s="43"/>
      <c r="K10" s="1"/>
    </row>
    <row r="11" spans="1:11" ht="93" customHeight="1">
      <c r="A11" s="38">
        <f t="shared" si="0"/>
        <v>3</v>
      </c>
      <c r="B11" s="181"/>
      <c r="C11" s="39" t="s">
        <v>108</v>
      </c>
      <c r="D11" s="171"/>
      <c r="E11" s="171"/>
      <c r="F11" s="44" t="s">
        <v>110</v>
      </c>
      <c r="G11" s="171"/>
      <c r="H11" s="41" t="s">
        <v>112</v>
      </c>
      <c r="I11" s="42">
        <v>40</v>
      </c>
      <c r="J11" s="43"/>
      <c r="K11" s="1"/>
    </row>
    <row r="12" spans="1:11" ht="32.25" customHeight="1">
      <c r="A12" s="38">
        <f t="shared" si="0"/>
        <v>4</v>
      </c>
      <c r="B12" s="181"/>
      <c r="C12" s="39" t="s">
        <v>108</v>
      </c>
      <c r="D12" s="171"/>
      <c r="E12" s="172"/>
      <c r="F12" s="44" t="s">
        <v>110</v>
      </c>
      <c r="G12" s="172"/>
      <c r="H12" s="41" t="s">
        <v>113</v>
      </c>
      <c r="I12" s="42">
        <v>50</v>
      </c>
      <c r="J12" s="43"/>
      <c r="K12" s="1"/>
    </row>
    <row r="13" spans="1:11" ht="45" customHeight="1">
      <c r="A13" s="38">
        <f t="shared" si="0"/>
        <v>5</v>
      </c>
      <c r="B13" s="181"/>
      <c r="C13" s="39" t="s">
        <v>108</v>
      </c>
      <c r="D13" s="171"/>
      <c r="E13" s="170" t="s">
        <v>114</v>
      </c>
      <c r="F13" s="44" t="s">
        <v>114</v>
      </c>
      <c r="G13" s="178">
        <v>63</v>
      </c>
      <c r="H13" s="41" t="s">
        <v>115</v>
      </c>
      <c r="I13" s="42">
        <v>60</v>
      </c>
      <c r="J13" s="43"/>
      <c r="K13" s="1"/>
    </row>
    <row r="14" spans="1:11" ht="30.75" customHeight="1">
      <c r="A14" s="38">
        <f t="shared" si="0"/>
        <v>6</v>
      </c>
      <c r="B14" s="181"/>
      <c r="C14" s="39" t="s">
        <v>108</v>
      </c>
      <c r="D14" s="171"/>
      <c r="E14" s="172"/>
      <c r="F14" s="44" t="s">
        <v>114</v>
      </c>
      <c r="G14" s="172"/>
      <c r="H14" s="41" t="s">
        <v>116</v>
      </c>
      <c r="I14" s="42">
        <v>60</v>
      </c>
      <c r="J14" s="43"/>
      <c r="K14" s="1"/>
    </row>
    <row r="15" spans="1:11" ht="48" customHeight="1">
      <c r="A15" s="38" t="str">
        <f t="shared" si="0"/>
        <v/>
      </c>
      <c r="B15" s="181"/>
      <c r="C15" s="39" t="s">
        <v>108</v>
      </c>
      <c r="D15" s="171"/>
      <c r="E15" s="170" t="s">
        <v>117</v>
      </c>
      <c r="F15" s="44" t="s">
        <v>117</v>
      </c>
      <c r="G15" s="178">
        <f>IF(SUM(I15:I20)=0,"",AVERAGE(I15:I20))</f>
        <v>56</v>
      </c>
      <c r="H15" s="41" t="s">
        <v>118</v>
      </c>
      <c r="I15" s="42">
        <v>65</v>
      </c>
      <c r="J15" s="43"/>
      <c r="K15" s="1"/>
    </row>
    <row r="16" spans="1:11" ht="44.25" customHeight="1">
      <c r="A16" s="38">
        <f t="shared" si="0"/>
        <v>7</v>
      </c>
      <c r="B16" s="181"/>
      <c r="C16" s="39" t="s">
        <v>108</v>
      </c>
      <c r="D16" s="171"/>
      <c r="E16" s="171"/>
      <c r="F16" s="44" t="s">
        <v>117</v>
      </c>
      <c r="G16" s="171"/>
      <c r="H16" s="41" t="s">
        <v>119</v>
      </c>
      <c r="I16" s="42">
        <v>45</v>
      </c>
      <c r="J16" s="43"/>
      <c r="K16" s="1"/>
    </row>
    <row r="17" spans="1:11" ht="45" customHeight="1">
      <c r="A17" s="38" t="str">
        <f t="shared" si="0"/>
        <v/>
      </c>
      <c r="B17" s="181"/>
      <c r="C17" s="39" t="s">
        <v>108</v>
      </c>
      <c r="D17" s="171"/>
      <c r="E17" s="171"/>
      <c r="F17" s="44" t="s">
        <v>117</v>
      </c>
      <c r="G17" s="171"/>
      <c r="H17" s="45" t="s">
        <v>120</v>
      </c>
      <c r="I17" s="42">
        <v>63</v>
      </c>
      <c r="J17" s="43"/>
      <c r="K17" s="1"/>
    </row>
    <row r="18" spans="1:11" ht="60" customHeight="1">
      <c r="A18" s="38">
        <f t="shared" si="0"/>
        <v>8</v>
      </c>
      <c r="B18" s="181"/>
      <c r="C18" s="39" t="s">
        <v>108</v>
      </c>
      <c r="D18" s="171"/>
      <c r="E18" s="171"/>
      <c r="F18" s="44" t="s">
        <v>117</v>
      </c>
      <c r="G18" s="171"/>
      <c r="H18" s="41" t="s">
        <v>121</v>
      </c>
      <c r="I18" s="42">
        <v>45</v>
      </c>
      <c r="J18" s="43"/>
      <c r="K18" s="1"/>
    </row>
    <row r="19" spans="1:11" ht="48" customHeight="1">
      <c r="A19" s="38">
        <f t="shared" si="0"/>
        <v>9</v>
      </c>
      <c r="B19" s="181"/>
      <c r="C19" s="39" t="s">
        <v>108</v>
      </c>
      <c r="D19" s="171"/>
      <c r="E19" s="171"/>
      <c r="F19" s="44" t="s">
        <v>117</v>
      </c>
      <c r="G19" s="171"/>
      <c r="H19" s="41" t="s">
        <v>122</v>
      </c>
      <c r="I19" s="42">
        <v>50</v>
      </c>
      <c r="J19" s="43"/>
      <c r="K19" s="1"/>
    </row>
    <row r="20" spans="1:11" ht="30" customHeight="1">
      <c r="A20" s="38" t="str">
        <f t="shared" si="0"/>
        <v/>
      </c>
      <c r="B20" s="181"/>
      <c r="C20" s="39" t="s">
        <v>108</v>
      </c>
      <c r="D20" s="171"/>
      <c r="E20" s="172"/>
      <c r="F20" s="44" t="s">
        <v>117</v>
      </c>
      <c r="G20" s="172"/>
      <c r="H20" s="41" t="s">
        <v>123</v>
      </c>
      <c r="I20" s="42">
        <v>68</v>
      </c>
      <c r="J20" s="43"/>
      <c r="K20" s="1"/>
    </row>
    <row r="21" spans="1:11" ht="31.5" customHeight="1">
      <c r="A21" s="38">
        <f t="shared" si="0"/>
        <v>10</v>
      </c>
      <c r="B21" s="181"/>
      <c r="C21" s="39" t="s">
        <v>108</v>
      </c>
      <c r="D21" s="171"/>
      <c r="E21" s="170" t="s">
        <v>124</v>
      </c>
      <c r="F21" s="44" t="s">
        <v>124</v>
      </c>
      <c r="G21" s="178">
        <f>IF(SUM(I21:I27)=0,"",AVERAGE(I21:I27))</f>
        <v>53.714285714285715</v>
      </c>
      <c r="H21" s="41" t="s">
        <v>125</v>
      </c>
      <c r="I21" s="42">
        <v>60</v>
      </c>
      <c r="J21" s="43"/>
      <c r="K21" s="1"/>
    </row>
    <row r="22" spans="1:11" ht="41.25" customHeight="1">
      <c r="A22" s="38" t="str">
        <f t="shared" si="0"/>
        <v/>
      </c>
      <c r="B22" s="181"/>
      <c r="C22" s="39" t="s">
        <v>108</v>
      </c>
      <c r="D22" s="171"/>
      <c r="E22" s="171"/>
      <c r="F22" s="44" t="s">
        <v>124</v>
      </c>
      <c r="G22" s="171"/>
      <c r="H22" s="41" t="s">
        <v>126</v>
      </c>
      <c r="I22" s="42">
        <v>70</v>
      </c>
      <c r="J22" s="43"/>
      <c r="K22" s="1"/>
    </row>
    <row r="23" spans="1:11" ht="59.25" customHeight="1">
      <c r="A23" s="38" t="str">
        <f t="shared" si="0"/>
        <v/>
      </c>
      <c r="B23" s="181"/>
      <c r="C23" s="39" t="s">
        <v>108</v>
      </c>
      <c r="D23" s="171"/>
      <c r="E23" s="171"/>
      <c r="F23" s="44" t="s">
        <v>124</v>
      </c>
      <c r="G23" s="171"/>
      <c r="H23" s="41" t="s">
        <v>127</v>
      </c>
      <c r="I23" s="42">
        <v>66</v>
      </c>
      <c r="J23" s="43"/>
      <c r="K23" s="1"/>
    </row>
    <row r="24" spans="1:11" ht="44.25" customHeight="1">
      <c r="A24" s="38">
        <f t="shared" si="0"/>
        <v>11</v>
      </c>
      <c r="B24" s="181"/>
      <c r="C24" s="39" t="s">
        <v>108</v>
      </c>
      <c r="D24" s="171"/>
      <c r="E24" s="171"/>
      <c r="F24" s="44" t="s">
        <v>124</v>
      </c>
      <c r="G24" s="171"/>
      <c r="H24" s="41" t="s">
        <v>128</v>
      </c>
      <c r="I24" s="42">
        <v>10</v>
      </c>
      <c r="J24" s="90" t="s">
        <v>340</v>
      </c>
      <c r="K24" s="1"/>
    </row>
    <row r="25" spans="1:11" ht="33.75" customHeight="1">
      <c r="A25" s="38" t="str">
        <f t="shared" si="0"/>
        <v/>
      </c>
      <c r="B25" s="181"/>
      <c r="C25" s="39" t="s">
        <v>108</v>
      </c>
      <c r="D25" s="171"/>
      <c r="E25" s="171"/>
      <c r="F25" s="44" t="s">
        <v>124</v>
      </c>
      <c r="G25" s="171"/>
      <c r="H25" s="41" t="s">
        <v>129</v>
      </c>
      <c r="I25" s="42">
        <v>75</v>
      </c>
      <c r="J25" s="43"/>
      <c r="K25" s="1"/>
    </row>
    <row r="26" spans="1:11" ht="35.25" customHeight="1">
      <c r="A26" s="38">
        <f t="shared" si="0"/>
        <v>12</v>
      </c>
      <c r="B26" s="181"/>
      <c r="C26" s="39" t="s">
        <v>108</v>
      </c>
      <c r="D26" s="171"/>
      <c r="E26" s="171"/>
      <c r="F26" s="44" t="s">
        <v>124</v>
      </c>
      <c r="G26" s="171"/>
      <c r="H26" s="41" t="s">
        <v>130</v>
      </c>
      <c r="I26" s="42">
        <v>60</v>
      </c>
      <c r="J26" s="90" t="s">
        <v>350</v>
      </c>
      <c r="K26" s="1"/>
    </row>
    <row r="27" spans="1:11" ht="75" customHeight="1">
      <c r="A27" s="38">
        <f t="shared" si="0"/>
        <v>13</v>
      </c>
      <c r="B27" s="182"/>
      <c r="C27" s="39" t="s">
        <v>108</v>
      </c>
      <c r="D27" s="172"/>
      <c r="E27" s="172"/>
      <c r="F27" s="44" t="s">
        <v>124</v>
      </c>
      <c r="G27" s="172"/>
      <c r="H27" s="41" t="s">
        <v>131</v>
      </c>
      <c r="I27" s="42">
        <v>35</v>
      </c>
      <c r="J27" s="43"/>
      <c r="K27" s="1"/>
    </row>
    <row r="28" spans="1:11" ht="31.5" customHeight="1">
      <c r="A28" s="38" t="str">
        <f t="shared" si="0"/>
        <v/>
      </c>
      <c r="B28" s="175" t="s">
        <v>132</v>
      </c>
      <c r="C28" s="46" t="s">
        <v>132</v>
      </c>
      <c r="D28" s="185">
        <f>IF(SUM(I28:I54)=0,"",AVERAGE(I28:I55))</f>
        <v>53.785714285714285</v>
      </c>
      <c r="E28" s="170" t="s">
        <v>133</v>
      </c>
      <c r="F28" s="47" t="s">
        <v>133</v>
      </c>
      <c r="G28" s="178">
        <f>IF(SUM(I28:I34)=0,"",AVERAGE(I28:I34))</f>
        <v>62.142857142857146</v>
      </c>
      <c r="H28" s="41" t="s">
        <v>134</v>
      </c>
      <c r="I28" s="42">
        <v>80</v>
      </c>
      <c r="J28" s="43"/>
      <c r="K28" s="1"/>
    </row>
    <row r="29" spans="1:11" ht="33.75" customHeight="1">
      <c r="A29" s="38">
        <f t="shared" si="0"/>
        <v>14</v>
      </c>
      <c r="B29" s="176"/>
      <c r="C29" s="46" t="s">
        <v>132</v>
      </c>
      <c r="D29" s="171"/>
      <c r="E29" s="171"/>
      <c r="F29" s="47" t="s">
        <v>133</v>
      </c>
      <c r="G29" s="171"/>
      <c r="H29" s="41" t="s">
        <v>135</v>
      </c>
      <c r="I29" s="42">
        <v>40</v>
      </c>
      <c r="J29" s="43"/>
      <c r="K29" s="1"/>
    </row>
    <row r="30" spans="1:11" ht="45.75" customHeight="1">
      <c r="A30" s="38">
        <f t="shared" si="0"/>
        <v>15</v>
      </c>
      <c r="B30" s="176"/>
      <c r="C30" s="46" t="s">
        <v>132</v>
      </c>
      <c r="D30" s="171"/>
      <c r="E30" s="171"/>
      <c r="F30" s="47" t="s">
        <v>133</v>
      </c>
      <c r="G30" s="171"/>
      <c r="H30" s="41" t="s">
        <v>136</v>
      </c>
      <c r="I30" s="42">
        <v>50</v>
      </c>
      <c r="J30" s="43"/>
      <c r="K30" s="1"/>
    </row>
    <row r="31" spans="1:11" ht="39" customHeight="1">
      <c r="A31" s="38" t="str">
        <f t="shared" si="0"/>
        <v/>
      </c>
      <c r="B31" s="176"/>
      <c r="C31" s="46" t="s">
        <v>132</v>
      </c>
      <c r="D31" s="171"/>
      <c r="E31" s="171"/>
      <c r="F31" s="47" t="s">
        <v>133</v>
      </c>
      <c r="G31" s="171"/>
      <c r="H31" s="41" t="s">
        <v>137</v>
      </c>
      <c r="I31" s="42">
        <v>80</v>
      </c>
      <c r="J31" s="43"/>
      <c r="K31" s="1"/>
    </row>
    <row r="32" spans="1:11" ht="47.25" customHeight="1">
      <c r="A32" s="38" t="str">
        <f t="shared" si="0"/>
        <v/>
      </c>
      <c r="B32" s="176"/>
      <c r="C32" s="46" t="s">
        <v>132</v>
      </c>
      <c r="D32" s="171"/>
      <c r="E32" s="171"/>
      <c r="F32" s="47" t="s">
        <v>133</v>
      </c>
      <c r="G32" s="171"/>
      <c r="H32" s="41" t="s">
        <v>138</v>
      </c>
      <c r="I32" s="42">
        <v>75</v>
      </c>
      <c r="J32" s="43"/>
      <c r="K32" s="1"/>
    </row>
    <row r="33" spans="1:11" ht="50.25" customHeight="1">
      <c r="A33" s="38">
        <f t="shared" si="0"/>
        <v>16</v>
      </c>
      <c r="B33" s="176"/>
      <c r="C33" s="46" t="s">
        <v>132</v>
      </c>
      <c r="D33" s="171"/>
      <c r="E33" s="171"/>
      <c r="F33" s="47" t="s">
        <v>133</v>
      </c>
      <c r="G33" s="171"/>
      <c r="H33" s="41" t="s">
        <v>139</v>
      </c>
      <c r="I33" s="42">
        <v>60</v>
      </c>
      <c r="J33" s="43"/>
      <c r="K33" s="1"/>
    </row>
    <row r="34" spans="1:11" ht="45" customHeight="1">
      <c r="A34" s="38">
        <f t="shared" si="0"/>
        <v>17</v>
      </c>
      <c r="B34" s="176"/>
      <c r="C34" s="46" t="s">
        <v>132</v>
      </c>
      <c r="D34" s="171"/>
      <c r="E34" s="172"/>
      <c r="F34" s="47" t="s">
        <v>133</v>
      </c>
      <c r="G34" s="172"/>
      <c r="H34" s="41" t="s">
        <v>140</v>
      </c>
      <c r="I34" s="42">
        <v>50</v>
      </c>
      <c r="J34" s="43"/>
      <c r="K34" s="1"/>
    </row>
    <row r="35" spans="1:11" ht="25.5" customHeight="1">
      <c r="A35" s="38" t="str">
        <f t="shared" si="0"/>
        <v/>
      </c>
      <c r="B35" s="176"/>
      <c r="C35" s="46" t="s">
        <v>132</v>
      </c>
      <c r="D35" s="171"/>
      <c r="E35" s="170" t="s">
        <v>141</v>
      </c>
      <c r="F35" s="47" t="s">
        <v>141</v>
      </c>
      <c r="G35" s="178">
        <f>IF(SUM(I35,I37)=0,"",AVERAGE(I35:I37))</f>
        <v>39</v>
      </c>
      <c r="H35" s="41" t="s">
        <v>142</v>
      </c>
      <c r="I35" s="42">
        <v>62</v>
      </c>
      <c r="J35" s="43"/>
      <c r="K35" s="1"/>
    </row>
    <row r="36" spans="1:11" ht="46.5" customHeight="1">
      <c r="A36" s="38">
        <f t="shared" si="0"/>
        <v>18</v>
      </c>
      <c r="B36" s="176"/>
      <c r="C36" s="46" t="s">
        <v>132</v>
      </c>
      <c r="D36" s="171"/>
      <c r="E36" s="171"/>
      <c r="F36" s="47" t="s">
        <v>141</v>
      </c>
      <c r="G36" s="171"/>
      <c r="H36" s="41" t="s">
        <v>143</v>
      </c>
      <c r="I36" s="42">
        <v>30</v>
      </c>
      <c r="J36" s="43" t="s">
        <v>216</v>
      </c>
      <c r="K36" s="1"/>
    </row>
    <row r="37" spans="1:11" ht="40.5" customHeight="1">
      <c r="A37" s="38">
        <f t="shared" si="0"/>
        <v>19</v>
      </c>
      <c r="B37" s="176"/>
      <c r="C37" s="46" t="s">
        <v>132</v>
      </c>
      <c r="D37" s="171"/>
      <c r="E37" s="172"/>
      <c r="F37" s="47" t="s">
        <v>141</v>
      </c>
      <c r="G37" s="172"/>
      <c r="H37" s="41" t="s">
        <v>144</v>
      </c>
      <c r="I37" s="42">
        <v>25</v>
      </c>
      <c r="J37" s="43" t="s">
        <v>341</v>
      </c>
      <c r="K37" s="1"/>
    </row>
    <row r="38" spans="1:11" ht="37.5" customHeight="1">
      <c r="A38" s="38">
        <f t="shared" si="0"/>
        <v>20</v>
      </c>
      <c r="B38" s="176"/>
      <c r="C38" s="46" t="s">
        <v>132</v>
      </c>
      <c r="D38" s="171"/>
      <c r="E38" s="170" t="s">
        <v>145</v>
      </c>
      <c r="F38" s="47" t="s">
        <v>145</v>
      </c>
      <c r="G38" s="178">
        <f>IF(SUM(I38:I40)=0,"",AVERAGE(I38:I40))</f>
        <v>61.666666666666664</v>
      </c>
      <c r="H38" s="41" t="s">
        <v>146</v>
      </c>
      <c r="I38" s="42">
        <v>50</v>
      </c>
      <c r="J38" s="90" t="s">
        <v>342</v>
      </c>
      <c r="K38" s="1"/>
    </row>
    <row r="39" spans="1:11" ht="36" customHeight="1">
      <c r="A39" s="38" t="str">
        <f t="shared" si="0"/>
        <v/>
      </c>
      <c r="B39" s="176"/>
      <c r="C39" s="46" t="s">
        <v>132</v>
      </c>
      <c r="D39" s="171"/>
      <c r="E39" s="171"/>
      <c r="F39" s="47" t="s">
        <v>145</v>
      </c>
      <c r="G39" s="171"/>
      <c r="H39" s="41" t="s">
        <v>147</v>
      </c>
      <c r="I39" s="42">
        <v>70</v>
      </c>
      <c r="J39" s="43"/>
      <c r="K39" s="1"/>
    </row>
    <row r="40" spans="1:11" ht="51" customHeight="1">
      <c r="A40" s="38" t="str">
        <f t="shared" si="0"/>
        <v/>
      </c>
      <c r="B40" s="176"/>
      <c r="C40" s="46" t="s">
        <v>132</v>
      </c>
      <c r="D40" s="171"/>
      <c r="E40" s="172"/>
      <c r="F40" s="47" t="s">
        <v>145</v>
      </c>
      <c r="G40" s="172"/>
      <c r="H40" s="41" t="s">
        <v>148</v>
      </c>
      <c r="I40" s="42">
        <v>65</v>
      </c>
      <c r="J40" s="43"/>
      <c r="K40" s="1"/>
    </row>
    <row r="41" spans="1:11" ht="57.75" customHeight="1">
      <c r="A41" s="38" t="str">
        <f t="shared" si="0"/>
        <v/>
      </c>
      <c r="B41" s="176"/>
      <c r="C41" s="46" t="s">
        <v>132</v>
      </c>
      <c r="D41" s="171"/>
      <c r="E41" s="170" t="s">
        <v>149</v>
      </c>
      <c r="F41" s="47" t="s">
        <v>149</v>
      </c>
      <c r="G41" s="178">
        <f>IF(SUM(I41:I43)=0,"",AVERAGE(I41:I43))</f>
        <v>58.333333333333336</v>
      </c>
      <c r="H41" s="41" t="s">
        <v>150</v>
      </c>
      <c r="I41" s="42">
        <v>65</v>
      </c>
      <c r="J41" s="90" t="s">
        <v>343</v>
      </c>
      <c r="K41" s="1"/>
    </row>
    <row r="42" spans="1:11" ht="48.75" customHeight="1">
      <c r="A42" s="38">
        <f t="shared" si="0"/>
        <v>21</v>
      </c>
      <c r="B42" s="176"/>
      <c r="C42" s="46" t="s">
        <v>132</v>
      </c>
      <c r="D42" s="171"/>
      <c r="E42" s="171"/>
      <c r="F42" s="47" t="s">
        <v>149</v>
      </c>
      <c r="G42" s="171"/>
      <c r="H42" s="91" t="s">
        <v>151</v>
      </c>
      <c r="I42" s="42">
        <v>50</v>
      </c>
      <c r="J42" s="90" t="s">
        <v>344</v>
      </c>
      <c r="K42" s="1"/>
    </row>
    <row r="43" spans="1:11" ht="50.25" customHeight="1">
      <c r="A43" s="38">
        <f t="shared" si="0"/>
        <v>22</v>
      </c>
      <c r="B43" s="176"/>
      <c r="C43" s="46" t="s">
        <v>132</v>
      </c>
      <c r="D43" s="171"/>
      <c r="E43" s="172"/>
      <c r="F43" s="47" t="s">
        <v>149</v>
      </c>
      <c r="G43" s="172"/>
      <c r="H43" s="41" t="s">
        <v>152</v>
      </c>
      <c r="I43" s="42">
        <v>60</v>
      </c>
      <c r="J43" s="43"/>
      <c r="K43" s="1"/>
    </row>
    <row r="44" spans="1:11" ht="30.75" customHeight="1">
      <c r="A44" s="38" t="str">
        <f t="shared" si="0"/>
        <v/>
      </c>
      <c r="B44" s="176"/>
      <c r="C44" s="46" t="s">
        <v>132</v>
      </c>
      <c r="D44" s="171"/>
      <c r="E44" s="183" t="s">
        <v>153</v>
      </c>
      <c r="F44" s="48" t="s">
        <v>153</v>
      </c>
      <c r="G44" s="178">
        <f>IF(SUM(I44:I54)=0,"",AVERAGE(I44:I55))</f>
        <v>49.5</v>
      </c>
      <c r="H44" s="41" t="s">
        <v>154</v>
      </c>
      <c r="I44" s="42">
        <v>68</v>
      </c>
      <c r="J44" s="43" t="s">
        <v>345</v>
      </c>
      <c r="K44" s="1"/>
    </row>
    <row r="45" spans="1:11" ht="60.75" customHeight="1">
      <c r="A45" s="38">
        <f t="shared" si="0"/>
        <v>23</v>
      </c>
      <c r="B45" s="176"/>
      <c r="C45" s="46" t="s">
        <v>132</v>
      </c>
      <c r="D45" s="171"/>
      <c r="E45" s="171"/>
      <c r="F45" s="48" t="s">
        <v>153</v>
      </c>
      <c r="G45" s="171"/>
      <c r="H45" s="41" t="s">
        <v>346</v>
      </c>
      <c r="I45" s="42">
        <v>30</v>
      </c>
      <c r="J45" s="92" t="s">
        <v>351</v>
      </c>
      <c r="K45" s="1"/>
    </row>
    <row r="46" spans="1:11" ht="47.25" customHeight="1">
      <c r="A46" s="38">
        <f t="shared" si="0"/>
        <v>24</v>
      </c>
      <c r="B46" s="176"/>
      <c r="C46" s="46" t="s">
        <v>132</v>
      </c>
      <c r="D46" s="171"/>
      <c r="E46" s="171"/>
      <c r="F46" s="48" t="s">
        <v>153</v>
      </c>
      <c r="G46" s="171"/>
      <c r="H46" s="41" t="s">
        <v>155</v>
      </c>
      <c r="I46" s="42">
        <v>10</v>
      </c>
      <c r="J46" s="92" t="s">
        <v>352</v>
      </c>
      <c r="K46" s="1"/>
    </row>
    <row r="47" spans="1:11" ht="57.75" customHeight="1">
      <c r="A47" s="38" t="str">
        <f t="shared" si="0"/>
        <v/>
      </c>
      <c r="B47" s="176"/>
      <c r="C47" s="46" t="s">
        <v>132</v>
      </c>
      <c r="D47" s="171"/>
      <c r="E47" s="171"/>
      <c r="F47" s="48" t="s">
        <v>153</v>
      </c>
      <c r="G47" s="171"/>
      <c r="H47" s="41" t="s">
        <v>156</v>
      </c>
      <c r="I47" s="42">
        <v>75</v>
      </c>
      <c r="J47" s="49"/>
      <c r="K47" s="1"/>
    </row>
    <row r="48" spans="1:11" ht="45.75" customHeight="1">
      <c r="A48" s="38" t="str">
        <f t="shared" si="0"/>
        <v/>
      </c>
      <c r="B48" s="176"/>
      <c r="C48" s="46" t="s">
        <v>132</v>
      </c>
      <c r="D48" s="171"/>
      <c r="E48" s="171"/>
      <c r="F48" s="48" t="s">
        <v>153</v>
      </c>
      <c r="G48" s="171"/>
      <c r="H48" s="41" t="s">
        <v>157</v>
      </c>
      <c r="I48" s="42">
        <v>75</v>
      </c>
      <c r="J48" s="43" t="s">
        <v>347</v>
      </c>
      <c r="K48" s="1"/>
    </row>
    <row r="49" spans="1:11" ht="34.5" customHeight="1">
      <c r="A49" s="38">
        <f t="shared" si="0"/>
        <v>25</v>
      </c>
      <c r="B49" s="176"/>
      <c r="C49" s="46" t="s">
        <v>132</v>
      </c>
      <c r="D49" s="171"/>
      <c r="E49" s="171"/>
      <c r="F49" s="48" t="s">
        <v>153</v>
      </c>
      <c r="G49" s="171"/>
      <c r="H49" s="41" t="s">
        <v>158</v>
      </c>
      <c r="I49" s="42">
        <v>5</v>
      </c>
      <c r="J49" s="43" t="s">
        <v>217</v>
      </c>
      <c r="K49" s="1"/>
    </row>
    <row r="50" spans="1:11" ht="53.25" customHeight="1">
      <c r="A50" s="38" t="str">
        <f t="shared" si="0"/>
        <v/>
      </c>
      <c r="B50" s="176"/>
      <c r="C50" s="46" t="s">
        <v>132</v>
      </c>
      <c r="D50" s="171"/>
      <c r="E50" s="171"/>
      <c r="F50" s="48" t="s">
        <v>153</v>
      </c>
      <c r="G50" s="171"/>
      <c r="H50" s="41" t="s">
        <v>159</v>
      </c>
      <c r="I50" s="42">
        <v>65</v>
      </c>
      <c r="J50" s="92" t="s">
        <v>353</v>
      </c>
      <c r="K50" s="1"/>
    </row>
    <row r="51" spans="1:11" ht="55.5" customHeight="1">
      <c r="A51" s="38" t="str">
        <f t="shared" si="0"/>
        <v/>
      </c>
      <c r="B51" s="176"/>
      <c r="C51" s="46" t="s">
        <v>132</v>
      </c>
      <c r="D51" s="171"/>
      <c r="E51" s="171"/>
      <c r="F51" s="48" t="s">
        <v>153</v>
      </c>
      <c r="G51" s="171"/>
      <c r="H51" s="41" t="s">
        <v>160</v>
      </c>
      <c r="I51" s="42">
        <v>66</v>
      </c>
      <c r="J51" s="49"/>
      <c r="K51" s="1"/>
    </row>
    <row r="52" spans="1:11" ht="21" customHeight="1">
      <c r="A52" s="38" t="str">
        <f t="shared" si="0"/>
        <v/>
      </c>
      <c r="B52" s="176"/>
      <c r="C52" s="46" t="s">
        <v>132</v>
      </c>
      <c r="D52" s="171"/>
      <c r="E52" s="171"/>
      <c r="F52" s="48" t="s">
        <v>153</v>
      </c>
      <c r="G52" s="171"/>
      <c r="H52" s="41" t="s">
        <v>161</v>
      </c>
      <c r="I52" s="42">
        <v>80</v>
      </c>
      <c r="J52" s="49"/>
      <c r="K52" s="1"/>
    </row>
    <row r="53" spans="1:11" ht="31.5" customHeight="1">
      <c r="A53" s="38">
        <f t="shared" si="0"/>
        <v>26</v>
      </c>
      <c r="B53" s="176"/>
      <c r="C53" s="46" t="s">
        <v>132</v>
      </c>
      <c r="D53" s="171"/>
      <c r="E53" s="171"/>
      <c r="F53" s="48" t="s">
        <v>153</v>
      </c>
      <c r="G53" s="171"/>
      <c r="H53" s="41" t="s">
        <v>162</v>
      </c>
      <c r="I53" s="42">
        <v>10</v>
      </c>
      <c r="J53" s="43" t="s">
        <v>218</v>
      </c>
      <c r="K53" s="1"/>
    </row>
    <row r="54" spans="1:11" ht="28.5" customHeight="1">
      <c r="A54" s="38">
        <f t="shared" si="0"/>
        <v>27</v>
      </c>
      <c r="B54" s="176"/>
      <c r="C54" s="46" t="s">
        <v>132</v>
      </c>
      <c r="D54" s="171"/>
      <c r="E54" s="171"/>
      <c r="F54" s="48" t="s">
        <v>153</v>
      </c>
      <c r="G54" s="171"/>
      <c r="H54" s="41" t="s">
        <v>163</v>
      </c>
      <c r="I54" s="42">
        <v>60</v>
      </c>
      <c r="J54" s="90" t="s">
        <v>348</v>
      </c>
      <c r="K54" s="1"/>
    </row>
    <row r="55" spans="1:11" ht="58.5" customHeight="1">
      <c r="A55" s="38">
        <f t="shared" si="0"/>
        <v>28</v>
      </c>
      <c r="B55" s="177"/>
      <c r="C55" s="46" t="s">
        <v>132</v>
      </c>
      <c r="D55" s="172"/>
      <c r="E55" s="172"/>
      <c r="F55" s="48" t="s">
        <v>153</v>
      </c>
      <c r="G55" s="172"/>
      <c r="H55" s="41" t="s">
        <v>164</v>
      </c>
      <c r="I55" s="42">
        <v>50</v>
      </c>
      <c r="J55" s="43" t="s">
        <v>219</v>
      </c>
      <c r="K55" s="1"/>
    </row>
    <row r="56" spans="1:11" ht="23.25" customHeight="1">
      <c r="A56" s="38" t="str">
        <f t="shared" si="0"/>
        <v/>
      </c>
      <c r="B56" s="184" t="s">
        <v>165</v>
      </c>
      <c r="C56" s="50" t="s">
        <v>165</v>
      </c>
      <c r="D56" s="186">
        <f>IF(SUM(I56:I61)=0,"",AVERAGE(I56:I64))</f>
        <v>44.666666666666664</v>
      </c>
      <c r="E56" s="170" t="s">
        <v>166</v>
      </c>
      <c r="F56" s="47" t="s">
        <v>166</v>
      </c>
      <c r="G56" s="178">
        <f>IF(SUM(I56:I61)=0,"",AVERAGE(I56:I64))</f>
        <v>44.666666666666664</v>
      </c>
      <c r="H56" s="41" t="s">
        <v>349</v>
      </c>
      <c r="I56" s="42">
        <v>74</v>
      </c>
      <c r="J56" s="43"/>
      <c r="K56" s="1"/>
    </row>
    <row r="57" spans="1:11" ht="34.5" customHeight="1">
      <c r="A57" s="38">
        <f t="shared" si="0"/>
        <v>29</v>
      </c>
      <c r="B57" s="176"/>
      <c r="C57" s="50" t="s">
        <v>165</v>
      </c>
      <c r="D57" s="171"/>
      <c r="E57" s="171"/>
      <c r="F57" s="47" t="s">
        <v>166</v>
      </c>
      <c r="G57" s="171"/>
      <c r="H57" s="41" t="s">
        <v>167</v>
      </c>
      <c r="I57" s="42">
        <v>45</v>
      </c>
      <c r="J57" s="43"/>
      <c r="K57" s="1"/>
    </row>
    <row r="58" spans="1:11" ht="141" customHeight="1">
      <c r="A58" s="38">
        <f t="shared" si="0"/>
        <v>30</v>
      </c>
      <c r="B58" s="176"/>
      <c r="C58" s="50" t="s">
        <v>165</v>
      </c>
      <c r="D58" s="171"/>
      <c r="E58" s="171"/>
      <c r="F58" s="47" t="s">
        <v>166</v>
      </c>
      <c r="G58" s="171"/>
      <c r="H58" s="41" t="s">
        <v>168</v>
      </c>
      <c r="I58" s="42">
        <v>45</v>
      </c>
      <c r="J58" s="93" t="s">
        <v>354</v>
      </c>
      <c r="K58" s="1"/>
    </row>
    <row r="59" spans="1:11" ht="42" customHeight="1">
      <c r="A59" s="38">
        <f t="shared" si="0"/>
        <v>31</v>
      </c>
      <c r="B59" s="176"/>
      <c r="C59" s="50" t="s">
        <v>165</v>
      </c>
      <c r="D59" s="171"/>
      <c r="E59" s="171"/>
      <c r="F59" s="47" t="s">
        <v>166</v>
      </c>
      <c r="G59" s="171"/>
      <c r="H59" s="41" t="s">
        <v>169</v>
      </c>
      <c r="I59" s="42">
        <v>45</v>
      </c>
      <c r="J59" s="43"/>
      <c r="K59" s="1"/>
    </row>
    <row r="60" spans="1:11" ht="64.5" customHeight="1">
      <c r="A60" s="38">
        <f t="shared" si="0"/>
        <v>32</v>
      </c>
      <c r="B60" s="176"/>
      <c r="C60" s="50" t="s">
        <v>165</v>
      </c>
      <c r="D60" s="171"/>
      <c r="E60" s="171"/>
      <c r="F60" s="47" t="s">
        <v>166</v>
      </c>
      <c r="G60" s="171"/>
      <c r="H60" s="41" t="s">
        <v>170</v>
      </c>
      <c r="I60" s="42">
        <v>30</v>
      </c>
      <c r="J60" s="43"/>
      <c r="K60" s="1"/>
    </row>
    <row r="61" spans="1:11" ht="40.5" customHeight="1">
      <c r="A61" s="38" t="str">
        <f t="shared" si="0"/>
        <v/>
      </c>
      <c r="B61" s="176"/>
      <c r="C61" s="50" t="s">
        <v>165</v>
      </c>
      <c r="D61" s="171"/>
      <c r="E61" s="171"/>
      <c r="F61" s="47" t="s">
        <v>166</v>
      </c>
      <c r="G61" s="171"/>
      <c r="H61" s="41" t="s">
        <v>171</v>
      </c>
      <c r="I61" s="42">
        <v>63</v>
      </c>
      <c r="J61" s="43"/>
      <c r="K61" s="1"/>
    </row>
    <row r="62" spans="1:11" ht="53.25" customHeight="1">
      <c r="A62" s="38">
        <f t="shared" si="0"/>
        <v>33</v>
      </c>
      <c r="B62" s="176"/>
      <c r="C62" s="50" t="s">
        <v>165</v>
      </c>
      <c r="D62" s="171"/>
      <c r="E62" s="171"/>
      <c r="F62" s="47" t="s">
        <v>166</v>
      </c>
      <c r="G62" s="171"/>
      <c r="H62" s="45" t="s">
        <v>172</v>
      </c>
      <c r="I62" s="42">
        <v>40</v>
      </c>
      <c r="J62" s="43"/>
      <c r="K62" s="1"/>
    </row>
    <row r="63" spans="1:11" ht="40.5" customHeight="1">
      <c r="A63" s="38">
        <f t="shared" si="0"/>
        <v>34</v>
      </c>
      <c r="B63" s="176"/>
      <c r="C63" s="50" t="s">
        <v>165</v>
      </c>
      <c r="D63" s="171"/>
      <c r="E63" s="171"/>
      <c r="F63" s="47" t="s">
        <v>166</v>
      </c>
      <c r="G63" s="171"/>
      <c r="H63" s="41" t="s">
        <v>173</v>
      </c>
      <c r="I63" s="42">
        <v>30</v>
      </c>
      <c r="J63" s="43"/>
      <c r="K63" s="1"/>
    </row>
    <row r="64" spans="1:11" ht="40.5" customHeight="1">
      <c r="A64" s="38">
        <f t="shared" si="0"/>
        <v>35</v>
      </c>
      <c r="B64" s="177"/>
      <c r="C64" s="50" t="s">
        <v>165</v>
      </c>
      <c r="D64" s="172"/>
      <c r="E64" s="172"/>
      <c r="F64" s="47" t="s">
        <v>166</v>
      </c>
      <c r="G64" s="172"/>
      <c r="H64" s="41" t="s">
        <v>174</v>
      </c>
      <c r="I64" s="42">
        <v>30</v>
      </c>
      <c r="J64" s="43"/>
      <c r="K64" s="1"/>
    </row>
    <row r="65" spans="1:11" ht="54" customHeight="1">
      <c r="A65" s="38">
        <f t="shared" si="0"/>
        <v>36</v>
      </c>
      <c r="B65" s="184" t="s">
        <v>175</v>
      </c>
      <c r="C65" s="50" t="s">
        <v>175</v>
      </c>
      <c r="D65" s="185">
        <f>IF(SUM(I65:I69)=0,"",AVERAGE(I65:I69))</f>
        <v>28</v>
      </c>
      <c r="E65" s="170" t="s">
        <v>176</v>
      </c>
      <c r="F65" s="47" t="s">
        <v>176</v>
      </c>
      <c r="G65" s="178">
        <f>IF(SUM(I65:I69)=0,"",AVERAGE(I65:I69))</f>
        <v>28</v>
      </c>
      <c r="H65" s="41" t="s">
        <v>177</v>
      </c>
      <c r="I65" s="42">
        <v>30</v>
      </c>
      <c r="J65" s="43"/>
      <c r="K65" s="1"/>
    </row>
    <row r="66" spans="1:11" ht="45" customHeight="1">
      <c r="A66" s="38">
        <f t="shared" si="0"/>
        <v>37</v>
      </c>
      <c r="B66" s="176"/>
      <c r="C66" s="50" t="s">
        <v>175</v>
      </c>
      <c r="D66" s="171"/>
      <c r="E66" s="171"/>
      <c r="F66" s="47" t="s">
        <v>176</v>
      </c>
      <c r="G66" s="171"/>
      <c r="H66" s="45" t="s">
        <v>178</v>
      </c>
      <c r="I66" s="42">
        <v>30</v>
      </c>
      <c r="J66" s="43"/>
      <c r="K66" s="1"/>
    </row>
    <row r="67" spans="1:11" ht="41.25" customHeight="1">
      <c r="A67" s="38">
        <f t="shared" si="0"/>
        <v>38</v>
      </c>
      <c r="B67" s="176"/>
      <c r="C67" s="50" t="s">
        <v>175</v>
      </c>
      <c r="D67" s="171"/>
      <c r="E67" s="171"/>
      <c r="F67" s="47" t="s">
        <v>176</v>
      </c>
      <c r="G67" s="171"/>
      <c r="H67" s="45" t="s">
        <v>179</v>
      </c>
      <c r="I67" s="42">
        <v>30</v>
      </c>
      <c r="J67" s="43"/>
      <c r="K67" s="1"/>
    </row>
    <row r="68" spans="1:11" ht="45.75" customHeight="1">
      <c r="A68" s="38">
        <f t="shared" si="0"/>
        <v>39</v>
      </c>
      <c r="B68" s="176"/>
      <c r="C68" s="50" t="s">
        <v>175</v>
      </c>
      <c r="D68" s="171"/>
      <c r="E68" s="171"/>
      <c r="F68" s="47" t="s">
        <v>176</v>
      </c>
      <c r="G68" s="171"/>
      <c r="H68" s="45" t="s">
        <v>180</v>
      </c>
      <c r="I68" s="42">
        <v>20</v>
      </c>
      <c r="J68" s="43"/>
      <c r="K68" s="1"/>
    </row>
    <row r="69" spans="1:11" ht="57" customHeight="1">
      <c r="A69" s="38">
        <f t="shared" si="0"/>
        <v>40</v>
      </c>
      <c r="B69" s="177"/>
      <c r="C69" s="50" t="s">
        <v>175</v>
      </c>
      <c r="D69" s="179"/>
      <c r="E69" s="179"/>
      <c r="F69" s="47" t="s">
        <v>176</v>
      </c>
      <c r="G69" s="179"/>
      <c r="H69" s="51" t="s">
        <v>181</v>
      </c>
      <c r="I69" s="42">
        <v>30</v>
      </c>
      <c r="J69" s="52"/>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36" activePane="bottomRight" state="frozen"/>
      <selection pane="topRight" activeCell="N1" sqref="N1"/>
      <selection pane="bottomLeft" activeCell="A7" sqref="A7"/>
      <selection pane="bottomRight"/>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3"/>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4"/>
      <c r="D4" s="136"/>
      <c r="E4" s="201" t="s">
        <v>2</v>
      </c>
      <c r="F4" s="131"/>
      <c r="G4" s="131"/>
      <c r="H4" s="131"/>
      <c r="I4" s="131"/>
      <c r="J4" s="131"/>
      <c r="K4" s="131"/>
      <c r="L4" s="132"/>
      <c r="M4" s="6"/>
      <c r="N4" s="1"/>
    </row>
    <row r="5" spans="1:14" ht="23.25">
      <c r="A5" s="1"/>
      <c r="B5" s="5"/>
      <c r="C5" s="140"/>
      <c r="D5" s="142"/>
      <c r="E5" s="200" t="s">
        <v>3</v>
      </c>
      <c r="F5" s="114"/>
      <c r="G5" s="114"/>
      <c r="H5" s="114"/>
      <c r="I5" s="114"/>
      <c r="J5" s="114"/>
      <c r="K5" s="114"/>
      <c r="L5" s="150"/>
      <c r="M5" s="6"/>
      <c r="N5" s="1"/>
    </row>
    <row r="6" spans="1:14" ht="6" customHeight="1">
      <c r="A6" s="1"/>
      <c r="B6" s="5"/>
      <c r="C6" s="1"/>
      <c r="D6" s="1"/>
      <c r="E6" s="1"/>
      <c r="F6" s="1"/>
      <c r="G6" s="1"/>
      <c r="H6" s="1"/>
      <c r="I6" s="1"/>
      <c r="J6" s="1"/>
      <c r="K6" s="1"/>
      <c r="L6" s="1"/>
      <c r="M6" s="6"/>
      <c r="N6" s="1"/>
    </row>
    <row r="7" spans="1:14" ht="33.75">
      <c r="A7" s="1"/>
      <c r="B7" s="5"/>
      <c r="C7" s="202" t="s">
        <v>182</v>
      </c>
      <c r="D7" s="96"/>
      <c r="E7" s="96"/>
      <c r="F7" s="96"/>
      <c r="G7" s="96"/>
      <c r="H7" s="96"/>
      <c r="I7" s="96"/>
      <c r="J7" s="96"/>
      <c r="K7" s="96"/>
      <c r="L7" s="97"/>
      <c r="M7" s="6"/>
      <c r="N7" s="1"/>
    </row>
    <row r="8" spans="1:14">
      <c r="A8" s="1"/>
      <c r="B8" s="5"/>
      <c r="C8" s="1"/>
      <c r="D8" s="1"/>
      <c r="E8" s="1"/>
      <c r="F8" s="1"/>
      <c r="G8" s="1"/>
      <c r="H8" s="1"/>
      <c r="I8" s="1"/>
      <c r="J8" s="1"/>
      <c r="K8" s="1"/>
      <c r="L8" s="1"/>
      <c r="M8" s="6"/>
      <c r="N8" s="1"/>
    </row>
    <row r="9" spans="1:14" ht="18.75">
      <c r="A9" s="1"/>
      <c r="B9" s="5"/>
      <c r="C9" s="54" t="s">
        <v>183</v>
      </c>
      <c r="D9" s="55"/>
      <c r="E9" s="55"/>
      <c r="F9" s="55"/>
      <c r="G9" s="55"/>
      <c r="H9" s="55"/>
      <c r="I9" s="55"/>
      <c r="J9" s="55"/>
      <c r="K9" s="55"/>
      <c r="L9" s="55"/>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184</v>
      </c>
      <c r="F14" s="1" t="s">
        <v>45</v>
      </c>
      <c r="G14" s="1"/>
      <c r="H14" s="1"/>
      <c r="I14" s="1"/>
      <c r="J14" s="1"/>
      <c r="K14" s="1"/>
      <c r="L14" s="1"/>
      <c r="M14" s="6"/>
      <c r="N14" s="1"/>
    </row>
    <row r="15" spans="1:14">
      <c r="A15" s="1"/>
      <c r="B15" s="5"/>
      <c r="C15" s="1"/>
      <c r="D15" s="1" t="s">
        <v>185</v>
      </c>
      <c r="E15" s="1">
        <v>100</v>
      </c>
      <c r="F15" s="56">
        <f>AUTODIAGNÓSTICO!I6</f>
        <v>50.377049180327866</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4" t="s">
        <v>186</v>
      </c>
      <c r="D32" s="55"/>
      <c r="E32" s="55"/>
      <c r="F32" s="55"/>
      <c r="G32" s="55"/>
      <c r="H32" s="55"/>
      <c r="I32" s="55"/>
      <c r="J32" s="55"/>
      <c r="K32" s="55"/>
      <c r="L32" s="55"/>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187</v>
      </c>
      <c r="F34" s="1" t="s">
        <v>19</v>
      </c>
      <c r="G34" s="1"/>
      <c r="H34" s="1"/>
      <c r="I34" s="1"/>
      <c r="J34" s="1"/>
      <c r="K34" s="1"/>
      <c r="L34" s="1"/>
      <c r="M34" s="6"/>
      <c r="N34" s="1"/>
    </row>
    <row r="35" spans="1:14" ht="15.75" customHeight="1">
      <c r="A35" s="1"/>
      <c r="B35" s="5"/>
      <c r="C35" s="1"/>
      <c r="D35" s="1" t="str">
        <f>AUTODIAGNÓSTICO!B9</f>
        <v>PLANEAR</v>
      </c>
      <c r="E35" s="1">
        <v>100</v>
      </c>
      <c r="F35" s="57">
        <f>AUTODIAGNÓSTICO!D9</f>
        <v>53.942857142857143</v>
      </c>
      <c r="G35" s="1"/>
      <c r="H35" s="1"/>
      <c r="I35" s="1"/>
      <c r="J35" s="1"/>
      <c r="K35" s="1"/>
      <c r="L35" s="1"/>
      <c r="M35" s="6"/>
      <c r="N35" s="1"/>
    </row>
    <row r="36" spans="1:14" ht="15.75" customHeight="1">
      <c r="A36" s="1"/>
      <c r="B36" s="5"/>
      <c r="C36" s="1"/>
      <c r="D36" s="1" t="str">
        <f>AUTODIAGNÓSTICO!B28</f>
        <v>EJECUTAR</v>
      </c>
      <c r="E36" s="1">
        <v>100</v>
      </c>
      <c r="F36" s="58">
        <f>AUTODIAGNÓSTICO!D28</f>
        <v>53.785714285714285</v>
      </c>
      <c r="G36" s="1"/>
      <c r="H36" s="1"/>
      <c r="I36" s="1"/>
      <c r="J36" s="1"/>
      <c r="K36" s="1"/>
      <c r="L36" s="1"/>
      <c r="M36" s="6"/>
      <c r="N36" s="1"/>
    </row>
    <row r="37" spans="1:14" ht="15.75" customHeight="1">
      <c r="A37" s="1"/>
      <c r="B37" s="5"/>
      <c r="C37" s="1"/>
      <c r="D37" s="1" t="str">
        <f>AUTODIAGNÓSTICO!B56</f>
        <v>VERIFICAR</v>
      </c>
      <c r="E37" s="1">
        <v>100</v>
      </c>
      <c r="F37" s="56">
        <f>AUTODIAGNÓSTICO!D56</f>
        <v>44.666666666666664</v>
      </c>
      <c r="G37" s="1"/>
      <c r="H37" s="1"/>
      <c r="I37" s="1"/>
      <c r="J37" s="1"/>
      <c r="K37" s="1"/>
      <c r="L37" s="1"/>
      <c r="M37" s="6"/>
      <c r="N37" s="1"/>
    </row>
    <row r="38" spans="1:14" ht="15.75" customHeight="1">
      <c r="A38" s="1"/>
      <c r="B38" s="5"/>
      <c r="C38" s="1"/>
      <c r="D38" s="1" t="str">
        <f>AUTODIAGNÓSTICO!B65</f>
        <v>ACTUAR</v>
      </c>
      <c r="E38" s="1">
        <v>100</v>
      </c>
      <c r="F38" s="58">
        <f>AUTODIAGNÓSTICO!D65</f>
        <v>28</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4" t="s">
        <v>188</v>
      </c>
      <c r="D54" s="55"/>
      <c r="E54" s="55"/>
      <c r="F54" s="55"/>
      <c r="G54" s="55"/>
      <c r="H54" s="55"/>
      <c r="I54" s="55"/>
      <c r="J54" s="55"/>
      <c r="K54" s="55"/>
      <c r="L54" s="55"/>
      <c r="M54" s="6"/>
      <c r="N54" s="1"/>
    </row>
    <row r="55" spans="1:14" ht="15.75" customHeight="1">
      <c r="A55" s="1"/>
      <c r="B55" s="5"/>
      <c r="C55" s="1"/>
      <c r="D55" s="1"/>
      <c r="E55" s="1"/>
      <c r="F55" s="1"/>
      <c r="G55" s="1"/>
      <c r="H55" s="1"/>
      <c r="I55" s="1"/>
      <c r="J55" s="1"/>
      <c r="K55" s="1"/>
      <c r="L55" s="1"/>
      <c r="M55" s="6"/>
      <c r="N55" s="1"/>
    </row>
    <row r="56" spans="1:14" ht="15.75" customHeight="1">
      <c r="A56" s="1"/>
      <c r="B56" s="5"/>
      <c r="C56" s="199" t="s">
        <v>189</v>
      </c>
      <c r="D56" s="96"/>
      <c r="E56" s="96"/>
      <c r="F56" s="96"/>
      <c r="G56" s="96"/>
      <c r="H56" s="96"/>
      <c r="I56" s="96"/>
      <c r="J56" s="96"/>
      <c r="K56" s="96"/>
      <c r="L56" s="97"/>
      <c r="M56" s="6"/>
      <c r="N56" s="1"/>
    </row>
    <row r="57" spans="1:14" ht="15.75" customHeight="1">
      <c r="A57" s="1"/>
      <c r="B57" s="5"/>
      <c r="C57" s="98"/>
      <c r="D57" s="96"/>
      <c r="E57" s="96"/>
      <c r="F57" s="96"/>
      <c r="G57" s="96"/>
      <c r="H57" s="96"/>
      <c r="I57" s="96"/>
      <c r="J57" s="97"/>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184</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6">
        <f>AUTODIAGNÓSTICO!G9</f>
        <v>52</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6">
        <f>AUTODIAGNÓSTICO!G10</f>
        <v>45</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6">
        <f>AUTODIAGNÓSTICO!G13</f>
        <v>63</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6">
        <f>AUTODIAGNÓSTICO!G15</f>
        <v>56</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6">
        <f>AUTODIAGNÓSTICO!G21</f>
        <v>53.714285714285715</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9" t="s">
        <v>190</v>
      </c>
      <c r="D78" s="96"/>
      <c r="E78" s="96"/>
      <c r="F78" s="96"/>
      <c r="G78" s="96"/>
      <c r="H78" s="96"/>
      <c r="I78" s="96"/>
      <c r="J78" s="96"/>
      <c r="K78" s="96"/>
      <c r="L78" s="97"/>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184</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7">
        <f>AUTODIAGNÓSTICO!G28</f>
        <v>62.142857142857146</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7">
        <f>AUTODIAGNÓSTICO!G35</f>
        <v>39</v>
      </c>
      <c r="H82" s="1"/>
      <c r="I82" s="1"/>
      <c r="J82" s="1"/>
      <c r="K82" s="1"/>
      <c r="L82" s="1"/>
      <c r="M82" s="6"/>
      <c r="N82" s="1"/>
    </row>
    <row r="83" spans="1:14" ht="15.75" customHeight="1">
      <c r="A83" s="1"/>
      <c r="B83" s="5"/>
      <c r="C83" s="1"/>
      <c r="D83" s="1"/>
      <c r="E83" s="1" t="str">
        <f>AUTODIAGNÓSTICO!E38</f>
        <v>Preparar los espacios de diálogo</v>
      </c>
      <c r="F83" s="1">
        <v>100</v>
      </c>
      <c r="G83" s="57">
        <f>AUTODIAGNÓSTICO!G38</f>
        <v>61.666666666666664</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7">
        <f>AUTODIAGNÓSTICO!G41</f>
        <v>58.333333333333336</v>
      </c>
      <c r="H84" s="1"/>
      <c r="I84" s="1"/>
      <c r="J84" s="1"/>
      <c r="K84" s="1"/>
      <c r="L84" s="1"/>
      <c r="M84" s="6"/>
      <c r="N84" s="1"/>
    </row>
    <row r="85" spans="1:14" ht="15.75" customHeight="1">
      <c r="A85" s="1"/>
      <c r="B85" s="5"/>
      <c r="C85" s="1"/>
      <c r="D85" s="1"/>
      <c r="E85" s="1" t="str">
        <f>AUTODIAGNÓSTICO!E44</f>
        <v>Realizar espacios de diálogo  de rendición de cuentas</v>
      </c>
      <c r="F85" s="1">
        <v>100</v>
      </c>
      <c r="G85" s="58">
        <f>AUTODIAGNÓSTICO!G44</f>
        <v>49.5</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9" t="s">
        <v>191</v>
      </c>
      <c r="D102" s="96"/>
      <c r="E102" s="96"/>
      <c r="F102" s="96"/>
      <c r="G102" s="96"/>
      <c r="H102" s="96"/>
      <c r="I102" s="96"/>
      <c r="J102" s="96"/>
      <c r="K102" s="96"/>
      <c r="L102" s="97"/>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192</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7">
        <f>AUTODIAGNÓSTICO!G56</f>
        <v>44.666666666666664</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9" t="s">
        <v>193</v>
      </c>
      <c r="D128" s="96"/>
      <c r="E128" s="96"/>
      <c r="F128" s="96"/>
      <c r="G128" s="96"/>
      <c r="H128" s="96"/>
      <c r="I128" s="96"/>
      <c r="J128" s="96"/>
      <c r="K128" s="96"/>
      <c r="L128" s="97"/>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192</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7">
        <f>AUTODIAGNÓSTICO!G65</f>
        <v>28</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2" activePane="bottomRight" state="frozen"/>
      <selection pane="topRight" activeCell="G1" sqref="G1"/>
      <selection pane="bottomLeft" activeCell="A3" sqref="A3"/>
      <selection pane="bottomRight"/>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59" t="s">
        <v>194</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3" t="s">
        <v>195</v>
      </c>
      <c r="D8" s="96"/>
      <c r="E8" s="97"/>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0" t="s">
        <v>196</v>
      </c>
      <c r="D10" s="61"/>
      <c r="E10" s="62" t="s">
        <v>197</v>
      </c>
      <c r="F10" s="6"/>
      <c r="G10" s="1"/>
      <c r="H10" s="1"/>
      <c r="I10" s="1"/>
      <c r="J10" s="1"/>
      <c r="K10" s="1"/>
      <c r="L10" s="1"/>
      <c r="M10" s="1"/>
      <c r="N10" s="1"/>
      <c r="O10" s="1"/>
    </row>
    <row r="11" spans="1:15" ht="41.25" customHeight="1">
      <c r="A11" s="1"/>
      <c r="B11" s="5"/>
      <c r="C11" s="204">
        <f>AUTODIAGNÓSTICO!E6</f>
        <v>254125000101</v>
      </c>
      <c r="D11" s="196"/>
      <c r="E11" s="63">
        <f>AUTODIAGNÓSTICO!I6</f>
        <v>50.377049180327866</v>
      </c>
      <c r="F11" s="64"/>
      <c r="G11" s="1"/>
      <c r="H11" s="1"/>
      <c r="I11" s="1"/>
      <c r="J11" s="1"/>
      <c r="K11" s="1"/>
      <c r="L11" s="1"/>
      <c r="M11" s="1"/>
      <c r="N11" s="1"/>
      <c r="O11" s="1"/>
    </row>
    <row r="12" spans="1:15" ht="45" customHeight="1">
      <c r="A12" s="1"/>
      <c r="B12" s="5"/>
      <c r="C12" s="140"/>
      <c r="D12" s="142"/>
      <c r="E12" s="65" t="str">
        <f>IF(E11="","",IF(E11&lt;=50,"NIVEL INICIAL",IF(E11&lt;=80,"NIVEL CONSOLIDACIÓN","NIVEL PERFECCIONAMIENTO")))</f>
        <v>NIVEL CONSOLIDACIÓN</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6" t="s">
        <v>198</v>
      </c>
      <c r="D15" s="66"/>
      <c r="E15" s="1"/>
      <c r="F15" s="6"/>
      <c r="G15" s="1"/>
      <c r="H15" s="1"/>
      <c r="I15" s="1"/>
      <c r="J15" s="1"/>
      <c r="K15" s="1"/>
      <c r="L15" s="1"/>
      <c r="M15" s="1"/>
      <c r="N15" s="1"/>
      <c r="O15" s="1"/>
    </row>
    <row r="16" spans="1:15" ht="18">
      <c r="A16" s="1"/>
      <c r="B16" s="5"/>
      <c r="C16" s="66"/>
      <c r="D16" s="66"/>
      <c r="E16" s="1"/>
      <c r="F16" s="6"/>
      <c r="G16" s="1"/>
      <c r="H16" s="1"/>
      <c r="I16" s="1"/>
      <c r="J16" s="1"/>
      <c r="K16" s="1"/>
      <c r="L16" s="1"/>
      <c r="M16" s="1"/>
      <c r="N16" s="1"/>
      <c r="O16" s="1"/>
    </row>
    <row r="17" spans="1:15" ht="15.75">
      <c r="A17" s="1"/>
      <c r="B17" s="5"/>
      <c r="C17" s="67" t="s">
        <v>199</v>
      </c>
      <c r="D17" s="68"/>
      <c r="E17" s="1"/>
      <c r="F17" s="6"/>
      <c r="G17" s="1"/>
      <c r="H17" s="1"/>
      <c r="I17" s="1"/>
      <c r="J17" s="1"/>
      <c r="K17" s="1"/>
      <c r="L17" s="1"/>
      <c r="M17" s="1"/>
      <c r="N17" s="1"/>
      <c r="O17" s="1"/>
    </row>
    <row r="18" spans="1:15" ht="15.75">
      <c r="A18" s="1"/>
      <c r="B18" s="5"/>
      <c r="C18" s="67" t="s">
        <v>200</v>
      </c>
      <c r="D18" s="69"/>
      <c r="E18" s="1"/>
      <c r="F18" s="6"/>
      <c r="G18" s="1"/>
      <c r="H18" s="1"/>
      <c r="I18" s="1"/>
      <c r="J18" s="1"/>
      <c r="K18" s="1"/>
      <c r="L18" s="1"/>
      <c r="M18" s="1"/>
      <c r="N18" s="1"/>
      <c r="O18" s="1"/>
    </row>
    <row r="19" spans="1:15" ht="15.75">
      <c r="A19" s="1"/>
      <c r="B19" s="5"/>
      <c r="C19" s="67" t="s">
        <v>201</v>
      </c>
      <c r="D19" s="70"/>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topLeftCell="A46" zoomScale="110" zoomScaleNormal="110" workbookViewId="0">
      <selection activeCell="D44" sqref="D44"/>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1"/>
      <c r="B1" s="72"/>
      <c r="C1" s="72"/>
      <c r="D1" s="72"/>
      <c r="E1" s="72"/>
    </row>
    <row r="2" spans="1:15">
      <c r="A2" s="71"/>
      <c r="B2" s="72"/>
      <c r="C2" s="72"/>
      <c r="D2" s="72"/>
      <c r="E2" s="72"/>
      <c r="N2" t="s">
        <v>202</v>
      </c>
      <c r="O2" t="s">
        <v>203</v>
      </c>
    </row>
    <row r="3" spans="1:15">
      <c r="A3" s="71"/>
      <c r="B3" s="72"/>
      <c r="C3" s="72"/>
      <c r="D3" s="72"/>
      <c r="E3" s="72"/>
      <c r="N3">
        <v>2022</v>
      </c>
      <c r="O3">
        <v>2022</v>
      </c>
    </row>
    <row r="4" spans="1:15">
      <c r="A4" s="71"/>
      <c r="B4" s="72"/>
      <c r="C4" s="72"/>
      <c r="D4" s="72"/>
      <c r="E4" s="72"/>
      <c r="N4">
        <v>2023</v>
      </c>
      <c r="O4">
        <v>2023</v>
      </c>
    </row>
    <row r="5" spans="1:15">
      <c r="A5" s="71"/>
      <c r="B5" s="72"/>
      <c r="C5" s="72"/>
      <c r="D5" s="72"/>
      <c r="E5" s="72"/>
      <c r="N5">
        <v>2024</v>
      </c>
      <c r="O5">
        <v>2024</v>
      </c>
    </row>
    <row r="6" spans="1:15">
      <c r="A6" s="71"/>
      <c r="B6" s="72"/>
      <c r="C6" s="72"/>
      <c r="D6" s="72"/>
      <c r="E6" s="72"/>
      <c r="N6">
        <v>2025</v>
      </c>
      <c r="O6">
        <v>2025</v>
      </c>
    </row>
    <row r="7" spans="1:15" ht="50.25" customHeight="1">
      <c r="A7" s="73"/>
      <c r="B7" s="73"/>
      <c r="C7" s="73"/>
      <c r="D7" s="74"/>
      <c r="E7" s="73"/>
      <c r="F7" s="73"/>
      <c r="G7" s="73"/>
      <c r="H7" s="73"/>
      <c r="I7" s="73"/>
      <c r="K7" s="207" t="s">
        <v>204</v>
      </c>
      <c r="L7" s="208"/>
      <c r="N7">
        <v>2026</v>
      </c>
      <c r="O7">
        <v>2026</v>
      </c>
    </row>
    <row r="8" spans="1:15" ht="28.5" customHeight="1">
      <c r="A8" s="205" t="s">
        <v>205</v>
      </c>
      <c r="B8" s="96"/>
      <c r="C8" s="206"/>
      <c r="D8" s="205" t="s">
        <v>206</v>
      </c>
      <c r="E8" s="97"/>
      <c r="F8" s="221" t="s">
        <v>207</v>
      </c>
      <c r="G8" s="154"/>
      <c r="H8" s="75" t="s">
        <v>208</v>
      </c>
      <c r="I8" s="205" t="s">
        <v>209</v>
      </c>
      <c r="J8" s="206"/>
      <c r="K8" s="76" t="s">
        <v>202</v>
      </c>
      <c r="L8" s="76" t="s">
        <v>203</v>
      </c>
      <c r="N8">
        <v>2027</v>
      </c>
      <c r="O8">
        <v>2027</v>
      </c>
    </row>
    <row r="9" spans="1:15">
      <c r="A9" s="209" t="s">
        <v>220</v>
      </c>
      <c r="B9" s="135"/>
      <c r="C9" s="210"/>
      <c r="D9" s="223" t="s">
        <v>223</v>
      </c>
      <c r="E9" s="135"/>
      <c r="F9" s="222" t="s">
        <v>221</v>
      </c>
      <c r="G9" s="210"/>
      <c r="H9" s="213" t="s">
        <v>222</v>
      </c>
      <c r="I9" s="216" t="s">
        <v>224</v>
      </c>
      <c r="J9" s="217"/>
      <c r="K9" s="226">
        <v>2022</v>
      </c>
      <c r="L9" s="224">
        <v>2023</v>
      </c>
      <c r="M9" s="77"/>
      <c r="N9">
        <v>2028</v>
      </c>
      <c r="O9">
        <v>2028</v>
      </c>
    </row>
    <row r="10" spans="1:15">
      <c r="A10" s="137"/>
      <c r="B10" s="138"/>
      <c r="C10" s="211"/>
      <c r="D10" s="138"/>
      <c r="E10" s="138"/>
      <c r="F10" s="137"/>
      <c r="G10" s="211"/>
      <c r="H10" s="214"/>
      <c r="I10" s="218" t="s">
        <v>225</v>
      </c>
      <c r="J10" s="219"/>
      <c r="K10" s="176"/>
      <c r="L10" s="176"/>
      <c r="M10" s="77"/>
      <c r="N10">
        <v>2029</v>
      </c>
      <c r="O10">
        <v>2029</v>
      </c>
    </row>
    <row r="11" spans="1:15">
      <c r="A11" s="137"/>
      <c r="B11" s="138"/>
      <c r="C11" s="211"/>
      <c r="D11" s="138"/>
      <c r="E11" s="138"/>
      <c r="F11" s="137"/>
      <c r="G11" s="211"/>
      <c r="H11" s="214"/>
      <c r="I11" s="218" t="s">
        <v>226</v>
      </c>
      <c r="J11" s="219"/>
      <c r="K11" s="176"/>
      <c r="L11" s="176"/>
      <c r="M11" s="77"/>
      <c r="N11">
        <v>2030</v>
      </c>
      <c r="O11">
        <v>2030</v>
      </c>
    </row>
    <row r="12" spans="1:15">
      <c r="A12" s="137"/>
      <c r="B12" s="138"/>
      <c r="C12" s="211"/>
      <c r="D12" s="138"/>
      <c r="E12" s="138"/>
      <c r="F12" s="137"/>
      <c r="G12" s="211"/>
      <c r="H12" s="214"/>
      <c r="I12" s="218" t="s">
        <v>227</v>
      </c>
      <c r="J12" s="219"/>
      <c r="K12" s="176"/>
      <c r="L12" s="176"/>
      <c r="M12" s="77"/>
      <c r="N12">
        <v>2031</v>
      </c>
      <c r="O12">
        <v>2031</v>
      </c>
    </row>
    <row r="13" spans="1:15">
      <c r="A13" s="140"/>
      <c r="B13" s="141"/>
      <c r="C13" s="212"/>
      <c r="D13" s="141"/>
      <c r="E13" s="141"/>
      <c r="F13" s="140"/>
      <c r="G13" s="212"/>
      <c r="H13" s="215"/>
      <c r="I13" s="220" t="s">
        <v>228</v>
      </c>
      <c r="J13" s="212"/>
      <c r="K13" s="227"/>
      <c r="L13" s="225"/>
      <c r="M13" s="77"/>
      <c r="N13">
        <v>2032</v>
      </c>
      <c r="O13">
        <v>2032</v>
      </c>
    </row>
    <row r="14" spans="1:15">
      <c r="A14" s="71"/>
      <c r="B14" s="72"/>
      <c r="C14" s="72"/>
      <c r="D14" s="72"/>
      <c r="E14" s="72"/>
      <c r="H14" s="86"/>
      <c r="N14">
        <v>2033</v>
      </c>
      <c r="O14">
        <v>2033</v>
      </c>
    </row>
    <row r="15" spans="1:15" ht="30">
      <c r="A15" s="78" t="s">
        <v>80</v>
      </c>
      <c r="B15" s="79" t="s">
        <v>43</v>
      </c>
      <c r="C15" s="80" t="s">
        <v>105</v>
      </c>
      <c r="D15" s="80" t="s">
        <v>106</v>
      </c>
      <c r="E15" s="80" t="s">
        <v>210</v>
      </c>
      <c r="F15" s="81" t="s">
        <v>211</v>
      </c>
      <c r="G15" s="82" t="s">
        <v>212</v>
      </c>
      <c r="H15" s="78" t="s">
        <v>92</v>
      </c>
      <c r="I15" s="78" t="s">
        <v>94</v>
      </c>
      <c r="J15" s="78" t="s">
        <v>213</v>
      </c>
      <c r="K15" s="78" t="s">
        <v>214</v>
      </c>
      <c r="L15" s="78" t="s">
        <v>215</v>
      </c>
      <c r="M15" s="83"/>
      <c r="N15">
        <v>2034</v>
      </c>
      <c r="O15">
        <v>2034</v>
      </c>
    </row>
    <row r="16" spans="1:15" ht="60">
      <c r="A16" s="84">
        <v>1</v>
      </c>
      <c r="B16" s="44" t="str">
        <f>VLOOKUP(A16,AUTODIAGNÓSTICO!$A$9:$J$69,3,0)</f>
        <v>PLANEAR</v>
      </c>
      <c r="C16" s="44" t="str">
        <f>VLOOKUP(A16,AUTODIAGNÓSTICO!A9:J69,6,0)</f>
        <v>Sensibilizar frente al proceso de Rendición de Cuentas</v>
      </c>
      <c r="D16" s="44" t="str">
        <f>VLOOKUP(A16,AUTODIAGNÓSTICO!A9:J69,8,0)</f>
        <v>Capacitacion  al equipo de trabajo sobre la rendiicón de cuentas  para dar  a conocer a  la información a la Comunidad Educativa.</v>
      </c>
      <c r="E16" s="42">
        <v>60</v>
      </c>
      <c r="F16" s="87" t="s">
        <v>230</v>
      </c>
      <c r="G16" s="87" t="s">
        <v>229</v>
      </c>
      <c r="H16" s="94" t="s">
        <v>355</v>
      </c>
      <c r="I16" s="94" t="s">
        <v>356</v>
      </c>
      <c r="J16" s="94" t="s">
        <v>360</v>
      </c>
      <c r="K16" s="88">
        <v>44963</v>
      </c>
      <c r="L16" s="88">
        <v>44963</v>
      </c>
    </row>
    <row r="17" spans="1:12" ht="120">
      <c r="A17" s="84">
        <v>2</v>
      </c>
      <c r="B17" s="44" t="str">
        <f>VLOOKUP(A17,AUTODIAGNÓSTICO!$A$9:$J$69,3,0)</f>
        <v>PLANEAR</v>
      </c>
      <c r="C17" s="44" t="str">
        <f>VLOOKUP(A17,AUTODIAGNÓSTICO!A10:J70,6,0)</f>
        <v>Analizar las debilidades y fortalezas para la rendicón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42">
        <f>VLOOKUP(A17,AUTODIAGNÓSTICO!$A$9:$J$69,9,0)</f>
        <v>52</v>
      </c>
      <c r="F17" s="87" t="s">
        <v>243</v>
      </c>
      <c r="G17" s="87" t="s">
        <v>231</v>
      </c>
      <c r="H17" s="87" t="s">
        <v>232</v>
      </c>
      <c r="I17" s="87" t="s">
        <v>233</v>
      </c>
      <c r="J17" s="94" t="s">
        <v>361</v>
      </c>
      <c r="K17" s="88">
        <v>44963</v>
      </c>
      <c r="L17" s="88">
        <v>44966</v>
      </c>
    </row>
    <row r="18" spans="1:12" ht="165">
      <c r="A18" s="84">
        <v>3</v>
      </c>
      <c r="B18" s="44" t="str">
        <f>VLOOKUP(A18,AUTODIAGNÓSTICO!$A$9:$J$69,3,0)</f>
        <v>PLANEAR</v>
      </c>
      <c r="C18" s="44" t="str">
        <f>VLOOKUP(A18,AUTODIAGNÓSTICO!A11:J71,6,0)</f>
        <v>Analizar las debilidades y fortalezas para la rendicón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42">
        <f>VLOOKUP(A18,AUTODIAGNÓSTICO!$A$9:$J$69,9,0)</f>
        <v>40</v>
      </c>
      <c r="F18" s="94" t="s">
        <v>358</v>
      </c>
      <c r="G18" s="87" t="s">
        <v>234</v>
      </c>
      <c r="H18" s="87" t="s">
        <v>232</v>
      </c>
      <c r="I18" s="94" t="s">
        <v>359</v>
      </c>
      <c r="J18" s="94" t="s">
        <v>361</v>
      </c>
      <c r="K18" s="88">
        <v>44963</v>
      </c>
      <c r="L18" s="88">
        <v>44966</v>
      </c>
    </row>
    <row r="19" spans="1:12" ht="75">
      <c r="A19" s="84">
        <v>4</v>
      </c>
      <c r="B19" s="44" t="str">
        <f>VLOOKUP(A19,AUTODIAGNÓSTICO!$A$9:$J$69,3,0)</f>
        <v>PLANEAR</v>
      </c>
      <c r="C19" s="44" t="str">
        <f>VLOOKUP(A19,AUTODIAGNÓSTICO!A12:J72,6,0)</f>
        <v>Analizar las debilidades y fortalezas para la rendicón de cuentas</v>
      </c>
      <c r="D19" s="44" t="str">
        <f>VLOOKUP(A19,AUTODIAGNÓSTICO!A12:J72,8,0)</f>
        <v>Socializar al interior del establecimiento educatio, los resultados del diagnóstico del proceso de rendición de cuentas institucional.</v>
      </c>
      <c r="E19" s="42">
        <f>VLOOKUP(A19,AUTODIAGNÓSTICO!$A$9:$J$69,9,0)</f>
        <v>50</v>
      </c>
      <c r="F19" s="87" t="s">
        <v>243</v>
      </c>
      <c r="G19" s="87" t="s">
        <v>235</v>
      </c>
      <c r="H19" s="87" t="s">
        <v>236</v>
      </c>
      <c r="I19" s="87" t="s">
        <v>233</v>
      </c>
      <c r="J19" s="94" t="s">
        <v>361</v>
      </c>
      <c r="K19" s="88">
        <v>44963</v>
      </c>
      <c r="L19" s="88">
        <v>44966</v>
      </c>
    </row>
    <row r="20" spans="1:12" ht="90">
      <c r="A20" s="84">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42">
        <f>VLOOKUP(A20,AUTODIAGNÓSTICO!$A$9:$J$69,9,0)</f>
        <v>60</v>
      </c>
      <c r="F20" s="87" t="s">
        <v>238</v>
      </c>
      <c r="G20" s="87" t="s">
        <v>237</v>
      </c>
      <c r="H20" s="87" t="s">
        <v>239</v>
      </c>
      <c r="I20" s="87" t="s">
        <v>233</v>
      </c>
      <c r="J20" s="94" t="s">
        <v>361</v>
      </c>
      <c r="K20" s="88">
        <v>44963</v>
      </c>
      <c r="L20" s="88">
        <v>44966</v>
      </c>
    </row>
    <row r="21" spans="1:12" ht="66.75" customHeight="1">
      <c r="A21" s="84">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42">
        <f>VLOOKUP(A21,AUTODIAGNÓSTICO!$A$9:$J$69,9,0)</f>
        <v>60</v>
      </c>
      <c r="F21" s="87" t="s">
        <v>244</v>
      </c>
      <c r="G21" s="87" t="s">
        <v>240</v>
      </c>
      <c r="H21" s="94" t="s">
        <v>241</v>
      </c>
      <c r="I21" s="87" t="s">
        <v>242</v>
      </c>
      <c r="J21" s="94" t="s">
        <v>361</v>
      </c>
      <c r="K21" s="88">
        <v>44963</v>
      </c>
      <c r="L21" s="88">
        <v>44963</v>
      </c>
    </row>
    <row r="22" spans="1:12" ht="74.25" customHeight="1">
      <c r="A22" s="84">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Identificar los espacios y mecanismos de las actividades permanentes institucionales que pueden utilizarse como ejercicios de diálogo para la rendición de cuentas tales como: mesas de trabajo, foros, reuniones, etc.</v>
      </c>
      <c r="E22" s="42">
        <f>VLOOKUP(A22,AUTODIAGNÓSTICO!$A$9:$J$69,9,0)</f>
        <v>45</v>
      </c>
      <c r="F22" s="87" t="s">
        <v>245</v>
      </c>
      <c r="G22" s="87" t="s">
        <v>246</v>
      </c>
      <c r="H22" s="87" t="s">
        <v>247</v>
      </c>
      <c r="I22" s="87" t="s">
        <v>242</v>
      </c>
      <c r="J22" s="94" t="s">
        <v>357</v>
      </c>
      <c r="K22" s="88">
        <v>44964</v>
      </c>
      <c r="L22" s="88">
        <v>44964</v>
      </c>
    </row>
    <row r="23" spans="1:12" ht="69.75" customHeight="1">
      <c r="A23" s="84">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3" s="42">
        <f>VLOOKUP(A23,AUTODIAGNÓSTICO!$A$9:$J$69,9,0)</f>
        <v>45</v>
      </c>
      <c r="F23" s="87" t="s">
        <v>245</v>
      </c>
      <c r="G23" s="87" t="s">
        <v>246</v>
      </c>
      <c r="H23" s="87" t="s">
        <v>248</v>
      </c>
      <c r="I23" s="87" t="s">
        <v>242</v>
      </c>
      <c r="J23" s="94" t="s">
        <v>362</v>
      </c>
      <c r="K23" s="88">
        <v>44964</v>
      </c>
      <c r="L23" s="88">
        <v>44964</v>
      </c>
    </row>
    <row r="24" spans="1:12" ht="92.25" customHeight="1">
      <c r="A24" s="84">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 xml:space="preserve">Clasificar los interlocutores que convocará a los espacios de diálogo para la rendición de cuentas, e identificar si están incluidos en al menos una de las actividades e instancias ya identificadas. </v>
      </c>
      <c r="E24" s="42">
        <f>VLOOKUP(A24,AUTODIAGNÓSTICO!$A$9:$J$69,9,0)</f>
        <v>50</v>
      </c>
      <c r="F24" s="87" t="s">
        <v>249</v>
      </c>
      <c r="G24" s="87" t="s">
        <v>250</v>
      </c>
      <c r="H24" s="87" t="s">
        <v>253</v>
      </c>
      <c r="I24" s="87" t="s">
        <v>242</v>
      </c>
      <c r="J24" s="87" t="s">
        <v>363</v>
      </c>
      <c r="K24" s="88">
        <v>44964</v>
      </c>
      <c r="L24" s="88">
        <v>44964</v>
      </c>
    </row>
    <row r="25" spans="1:12" ht="79.5" customHeight="1">
      <c r="A25" s="84">
        <v>10</v>
      </c>
      <c r="B25" s="44" t="str">
        <f>VLOOKUP(A25,AUTODIAGNÓSTICO!$A$9:$J$69,3,0)</f>
        <v>PLANEAR</v>
      </c>
      <c r="C25" s="44" t="str">
        <f>VLOOKUP(A25,AUTODIAGNÓSTICO!A18:J78,6,0)</f>
        <v>Construir la estrategia de rendición de cuentas 
 Paso 2. 
Definir la estrategia para implementar el ejercicio de rendición de cuentas</v>
      </c>
      <c r="D25" s="44" t="str">
        <f>VLOOKUP(A25,AUTODIAGNÓSTICO!A18:J78,8,0)</f>
        <v>Definir las actividades necesarias para el desarrollo de cada una de las etapas de la estrategia de las rendición de cuentas.</v>
      </c>
      <c r="E25" s="42">
        <f>VLOOKUP(A25,AUTODIAGNÓSTICO!$A$9:$J$69,9,0)</f>
        <v>60</v>
      </c>
      <c r="F25" s="87" t="s">
        <v>251</v>
      </c>
      <c r="G25" s="87" t="s">
        <v>252</v>
      </c>
      <c r="H25" s="87" t="s">
        <v>254</v>
      </c>
      <c r="I25" s="87" t="s">
        <v>242</v>
      </c>
      <c r="J25" s="87" t="s">
        <v>363</v>
      </c>
      <c r="K25" s="88">
        <v>44964</v>
      </c>
      <c r="L25" s="88">
        <v>44964</v>
      </c>
    </row>
    <row r="26" spans="1:12" ht="94.5" customHeight="1">
      <c r="A26" s="84">
        <v>11</v>
      </c>
      <c r="B26" s="44" t="str">
        <f>VLOOKUP(A26,AUTODIAGNÓSTICO!$A$9:$J$69,3,0)</f>
        <v>PLANEAR</v>
      </c>
      <c r="C26" s="44" t="str">
        <f>VLOOKUP(A26,AUTODIAGNÓSTICO!A19:J79,6,0)</f>
        <v>Construir la estrategia de rendición de cuentas 
 Paso 2. 
Definir la estrategia para implementar el ejercicio de rendición de cuentas</v>
      </c>
      <c r="D26" s="44" t="str">
        <f>VLOOKUP(A26,AUTODIAGNÓSTICO!A19:J79,8,0)</f>
        <v>Establecer los canales y mecanismos virtuales que complementarán las acciones de diálogo definidas para temas específicos y para los temas generales.</v>
      </c>
      <c r="E26" s="42">
        <f>VLOOKUP(A26,AUTODIAGNÓSTICO!$A$9:$J$69,9,0)</f>
        <v>10</v>
      </c>
      <c r="F26" s="87" t="s">
        <v>255</v>
      </c>
      <c r="G26" s="87" t="s">
        <v>256</v>
      </c>
      <c r="H26" s="87" t="s">
        <v>257</v>
      </c>
      <c r="I26" s="87" t="s">
        <v>258</v>
      </c>
      <c r="J26" s="87" t="s">
        <v>363</v>
      </c>
      <c r="K26" s="88">
        <v>44964</v>
      </c>
      <c r="L26" s="88">
        <v>44964</v>
      </c>
    </row>
    <row r="27" spans="1:12" ht="75" customHeight="1">
      <c r="A27" s="84">
        <v>12</v>
      </c>
      <c r="B27" s="44" t="str">
        <f>VLOOKUP(A27,AUTODIAGNÓSTICO!$A$9:$J$69,3,0)</f>
        <v>PLANEAR</v>
      </c>
      <c r="C27" s="44" t="str">
        <f>VLOOKUP(A27,AUTODIAGNÓSTICO!A20:J80,6,0)</f>
        <v>Construir la estrategia de rendición de cuentas 
 Paso 2. 
Definir la estrategia para implementar el ejercicio de rendición de cuentas</v>
      </c>
      <c r="D27" s="44" t="str">
        <f>VLOOKUP(A27,AUTODIAGNÓSTICO!A20:J80,8,0)</f>
        <v>Definir el componente de comunicaciones para la estrategia de rendición de cuentas.</v>
      </c>
      <c r="E27" s="42">
        <f>VLOOKUP(A27,AUTODIAGNÓSTICO!$A$9:$J$69,9,0)</f>
        <v>60</v>
      </c>
      <c r="F27" s="87" t="s">
        <v>259</v>
      </c>
      <c r="G27" s="87" t="s">
        <v>260</v>
      </c>
      <c r="H27" s="87" t="s">
        <v>261</v>
      </c>
      <c r="I27" s="87" t="s">
        <v>242</v>
      </c>
      <c r="J27" s="87" t="s">
        <v>363</v>
      </c>
      <c r="K27" s="88">
        <v>44964</v>
      </c>
      <c r="L27" s="88">
        <v>44964</v>
      </c>
    </row>
    <row r="28" spans="1:12" ht="49.5" customHeight="1">
      <c r="A28" s="84">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8" s="42">
        <f>VLOOKUP(A28,AUTODIAGNÓSTICO!$A$9:$J$69,9,0)</f>
        <v>35</v>
      </c>
      <c r="F28" s="87" t="s">
        <v>264</v>
      </c>
      <c r="G28" s="87" t="s">
        <v>262</v>
      </c>
      <c r="H28" s="87" t="s">
        <v>263</v>
      </c>
      <c r="I28" s="87" t="s">
        <v>242</v>
      </c>
      <c r="J28" s="87" t="s">
        <v>363</v>
      </c>
      <c r="K28" s="88">
        <v>44964</v>
      </c>
      <c r="L28" s="88">
        <v>44964</v>
      </c>
    </row>
    <row r="29" spans="1:12" ht="53.25" customHeight="1">
      <c r="A29" s="84">
        <v>14</v>
      </c>
      <c r="B29" s="44" t="str">
        <f>VLOOKUP(A29,AUTODIAGNÓSTICO!$A$9:$J$69,3,0)</f>
        <v>EJECUTAR</v>
      </c>
      <c r="C29" s="44" t="str">
        <f>VLOOKUP(A29,AUTODIAGNÓSTICO!A22:J82,6,0)</f>
        <v xml:space="preserve">Generación y análisis de la información para el diálogo en la rendición de cuentas en lenguaje claro </v>
      </c>
      <c r="D29" s="44" t="str">
        <f>VLOOKUP(A29,AUTODIAGNÓSTICO!A22:J82,8,0)</f>
        <v>Preparar la información con base en los temas de interés priorizados por la comunidad educativa en la consulta realizada.</v>
      </c>
      <c r="E29" s="42">
        <f>VLOOKUP(A29,AUTODIAGNÓSTICO!$A$9:$J$69,9,0)</f>
        <v>40</v>
      </c>
      <c r="F29" s="87" t="s">
        <v>265</v>
      </c>
      <c r="G29" s="87" t="s">
        <v>266</v>
      </c>
      <c r="H29" s="87" t="s">
        <v>267</v>
      </c>
      <c r="I29" s="87" t="s">
        <v>242</v>
      </c>
      <c r="J29" s="87" t="s">
        <v>363</v>
      </c>
      <c r="K29" s="88">
        <v>44974</v>
      </c>
      <c r="L29" s="88">
        <v>44974</v>
      </c>
    </row>
    <row r="30" spans="1:12" ht="50.25" customHeight="1">
      <c r="A30" s="84">
        <v>15</v>
      </c>
      <c r="B30" s="44" t="str">
        <f>VLOOKUP(A30,AUTODIAGNÓSTICO!$A$9:$J$69,3,0)</f>
        <v>EJECUTAR</v>
      </c>
      <c r="C30" s="44" t="str">
        <f>VLOOKUP(A30,AUTODIAGNÓSTICO!A23:J83,6,0)</f>
        <v xml:space="preserve">Generación y análisis de la información para el diálogo en la rendición de cuentas en lenguaje claro </v>
      </c>
      <c r="D30" s="44" t="str">
        <f>VLOOKUP(A30,AUTODIAGNÓSTICO!A23:J83,8,0)</f>
        <v>Preparar la información sobre el cumplimiento de metas plan de mejoramiento institucional (PMI), con sus respectivos indicadores, verificando la calidad de la misma .</v>
      </c>
      <c r="E30" s="42">
        <f>VLOOKUP(A30,AUTODIAGNÓSTICO!$A$9:$J$69,9,0)</f>
        <v>50</v>
      </c>
      <c r="F30" s="87" t="s">
        <v>268</v>
      </c>
      <c r="G30" s="87" t="s">
        <v>269</v>
      </c>
      <c r="H30" s="87" t="s">
        <v>270</v>
      </c>
      <c r="I30" s="87" t="s">
        <v>242</v>
      </c>
      <c r="J30" s="87" t="s">
        <v>363</v>
      </c>
      <c r="K30" s="88">
        <v>44974</v>
      </c>
      <c r="L30" s="88">
        <v>44974</v>
      </c>
    </row>
    <row r="31" spans="1:12" ht="50.25" customHeight="1">
      <c r="A31" s="84">
        <v>16</v>
      </c>
      <c r="B31" s="44" t="str">
        <f>VLOOKUP(A31,AUTODIAGNÓSTICO!$A$9:$J$69,3,0)</f>
        <v>EJECUTAR</v>
      </c>
      <c r="C31" s="44" t="str">
        <f>VLOOKUP(A31,AUTODIAGNÓSTICO!A24:J84,6,0)</f>
        <v xml:space="preserve">Generación y análisis de la información para el diálogo en la rendición de cuentas en lenguaje claro </v>
      </c>
      <c r="D31" s="44" t="str">
        <f>VLOOKUP(A31,AUTODIAGNÓSTICO!A24:J84,8,0)</f>
        <v>Preparar la información sobre acciones de mejoramiento de la entidad (Planes de mejora) asociados a la gestión realizada, verificando la calidad de la misma.</v>
      </c>
      <c r="E31" s="42">
        <f>VLOOKUP(A31,AUTODIAGNÓSTICO!$A$9:$J$69,9,0)</f>
        <v>60</v>
      </c>
      <c r="F31" s="87" t="s">
        <v>271</v>
      </c>
      <c r="G31" s="87" t="s">
        <v>272</v>
      </c>
      <c r="H31" s="87" t="s">
        <v>273</v>
      </c>
      <c r="I31" s="87" t="s">
        <v>242</v>
      </c>
      <c r="J31" s="87" t="s">
        <v>364</v>
      </c>
      <c r="K31" s="88">
        <v>45007</v>
      </c>
      <c r="L31" s="88">
        <v>45007</v>
      </c>
    </row>
    <row r="32" spans="1:12" ht="73.5" customHeight="1">
      <c r="A32" s="84">
        <v>17</v>
      </c>
      <c r="B32" s="44" t="str">
        <f>VLOOKUP(A32,AUTODIAGNÓSTICO!$A$9:$J$69,3,0)</f>
        <v>EJECUTAR</v>
      </c>
      <c r="C32" s="44" t="str">
        <f>VLOOKUP(A32,AUTODIAGNÓSTICO!A25:J85,6,0)</f>
        <v xml:space="preserve">Generación y análisis de la información para el diálogo en la rendición de cuentas en lenguaje claro </v>
      </c>
      <c r="D32" s="44" t="str">
        <f>VLOOKUP(A32,AUTODIAGNÓSTICO!A25:J85,8,0)</f>
        <v>Preparar la información sobre la gestión realizada frente a los temas recurrentes de las peticiones, quejas, reclamos o denuncias recibidas por el establecimiento educativo.</v>
      </c>
      <c r="E32" s="42">
        <f>VLOOKUP(A32,AUTODIAGNÓSTICO!$A$9:$J$69,9,0)</f>
        <v>50</v>
      </c>
      <c r="F32" s="87" t="s">
        <v>274</v>
      </c>
      <c r="G32" s="87" t="s">
        <v>275</v>
      </c>
      <c r="H32" s="87" t="s">
        <v>276</v>
      </c>
      <c r="I32" s="87" t="s">
        <v>242</v>
      </c>
      <c r="J32" s="87" t="s">
        <v>364</v>
      </c>
      <c r="K32" s="88">
        <v>44963</v>
      </c>
      <c r="L32" s="88">
        <v>44974</v>
      </c>
    </row>
    <row r="33" spans="1:12" ht="89.25" customHeight="1">
      <c r="A33" s="84">
        <v>18</v>
      </c>
      <c r="B33" s="44" t="str">
        <f>VLOOKUP(A33,AUTODIAGNÓSTICO!$A$9:$J$69,3,0)</f>
        <v>EJECUTAR</v>
      </c>
      <c r="C33" s="44" t="str">
        <f>VLOOKUP(A33,AUTODIAGNÓSTICO!A26:J86,6,0)</f>
        <v xml:space="preserve">Publicación de la información 
 a través de los diferentes canales de comunicación </v>
      </c>
      <c r="D33" s="44" t="str">
        <f>VLOOKUP(A33,AUTODIAGNÓSTICO!A26:J86,8,0)</f>
        <v xml:space="preserve">Actualizar los canales de comunicación diferentes a la página web, con la información preparada por la entidad, atendiendo a lo estipulado en el cronograma elaborado anteriormente. </v>
      </c>
      <c r="E33" s="42">
        <f>VLOOKUP(A33,AUTODIAGNÓSTICO!$A$9:$J$69,9,0)</f>
        <v>30</v>
      </c>
      <c r="F33" s="87" t="s">
        <v>277</v>
      </c>
      <c r="G33" s="87" t="s">
        <v>278</v>
      </c>
      <c r="H33" s="87" t="s">
        <v>279</v>
      </c>
      <c r="I33" s="87" t="s">
        <v>242</v>
      </c>
      <c r="J33" s="87" t="s">
        <v>364</v>
      </c>
      <c r="K33" s="88">
        <v>44963</v>
      </c>
      <c r="L33" s="88">
        <v>44974</v>
      </c>
    </row>
    <row r="34" spans="1:12" ht="85.5" customHeight="1">
      <c r="A34" s="84">
        <v>19</v>
      </c>
      <c r="B34" s="44" t="str">
        <f>VLOOKUP(A34,AUTODIAGNÓSTICO!$A$9:$J$69,3,0)</f>
        <v>EJECUTAR</v>
      </c>
      <c r="C34" s="44" t="str">
        <f>VLOOKUP(A34,AUTODIAGNÓSTICO!A27:J87,6,0)</f>
        <v xml:space="preserve">Publicación de la información 
 a través de los diferentes canales de comunicación </v>
      </c>
      <c r="D34" s="44" t="str">
        <f>VLOOKUP(A34,AUTODIAGNÓSTICO!A27:J87,8,0)</f>
        <v>Realizar difusión masiva de los informes de rendición de cuentas, en espacios tales como: medios impresos; emisoras locales etc.</v>
      </c>
      <c r="E34" s="42">
        <f>VLOOKUP(A34,AUTODIAGNÓSTICO!$A$9:$J$69,9,0)</f>
        <v>25</v>
      </c>
      <c r="F34" s="87" t="s">
        <v>280</v>
      </c>
      <c r="G34" s="87" t="s">
        <v>281</v>
      </c>
      <c r="H34" s="87" t="s">
        <v>282</v>
      </c>
      <c r="I34" s="87" t="s">
        <v>242</v>
      </c>
      <c r="J34" s="87" t="s">
        <v>364</v>
      </c>
      <c r="K34" s="88">
        <v>44963</v>
      </c>
      <c r="L34" s="88">
        <v>44974</v>
      </c>
    </row>
    <row r="35" spans="1:12" ht="105" customHeight="1">
      <c r="A35" s="84">
        <v>20</v>
      </c>
      <c r="B35" s="44" t="str">
        <f>VLOOKUP(A35,AUTODIAGNÓSTICO!$A$9:$J$69,3,0)</f>
        <v>EJECUTAR</v>
      </c>
      <c r="C35" s="44" t="str">
        <f>VLOOKUP(A35,AUTODIAGNÓSTICO!A28:J88,6,0)</f>
        <v>Preparar los espacios de diálogo</v>
      </c>
      <c r="D35" s="44" t="str">
        <f>VLOOKUP(A35,AUTODIAGNÓSTICO!A28:J88,8,0)</f>
        <v xml:space="preserve">Identificar si en los ejercicios de rendición de cuentas de la vigencia anterior, involucró a todos los grupos de valor . </v>
      </c>
      <c r="E35" s="42">
        <f>VLOOKUP(A35,AUTODIAGNÓSTICO!$A$9:$J$69,9,0)</f>
        <v>50</v>
      </c>
      <c r="F35" s="87" t="s">
        <v>283</v>
      </c>
      <c r="G35" s="87" t="s">
        <v>284</v>
      </c>
      <c r="H35" s="87" t="s">
        <v>285</v>
      </c>
      <c r="I35" s="87" t="s">
        <v>286</v>
      </c>
      <c r="J35" s="87" t="s">
        <v>364</v>
      </c>
      <c r="K35" s="89">
        <v>44945</v>
      </c>
      <c r="L35" s="89">
        <v>44945</v>
      </c>
    </row>
    <row r="36" spans="1:12" ht="76.5" customHeight="1">
      <c r="A36" s="84">
        <v>21</v>
      </c>
      <c r="B36" s="44" t="str">
        <f>VLOOKUP(A36,AUTODIAGNÓSTICO!$A$9:$J$69,3,0)</f>
        <v>EJECUTAR</v>
      </c>
      <c r="C36" s="44" t="str">
        <f>VLOOKUP(A36,AUTODIAGNÓSTICO!A29:J89,6,0)</f>
        <v>Convocar a los ciudadanos y grupos de interés para participar en los espacios de diálogo para la rendición de cuentas</v>
      </c>
      <c r="D36" s="44" t="str">
        <f>VLOOKUP(A36,AUTODIAGNÓSTICO!A29:J89,8,0)</f>
        <v>Realizar reuniones preparatorias y acciones de capacitación con líderes de área de gestión y docentes para formular  y ejecutar mecanismos de convocatoria a los espacios de diálogo.</v>
      </c>
      <c r="E36" s="42">
        <f>VLOOKUP(A36,AUTODIAGNÓSTICO!$A$9:$J$69,9,0)</f>
        <v>50</v>
      </c>
      <c r="F36" s="87" t="s">
        <v>288</v>
      </c>
      <c r="G36" s="87" t="s">
        <v>287</v>
      </c>
      <c r="H36" s="87" t="s">
        <v>289</v>
      </c>
      <c r="I36" s="87" t="s">
        <v>242</v>
      </c>
      <c r="J36" s="87" t="s">
        <v>364</v>
      </c>
      <c r="K36" s="88">
        <v>44963</v>
      </c>
      <c r="L36" s="88">
        <v>44974</v>
      </c>
    </row>
    <row r="37" spans="1:12" ht="66.75" customHeight="1">
      <c r="A37" s="84">
        <v>22</v>
      </c>
      <c r="B37" s="44" t="str">
        <f>VLOOKUP(A37,AUTODIAGNÓSTICO!$A$9:$J$69,3,0)</f>
        <v>EJECUTAR</v>
      </c>
      <c r="C37" s="44" t="str">
        <f>VLOOKUP(A37,AUTODIAGNÓSTICO!A30:J90,6,0)</f>
        <v>Convocar a los ciudadanos y grupos de interés para participar en los espacios de diálogo para la rendición de cuentas</v>
      </c>
      <c r="D37" s="44" t="str">
        <f>VLOOKUP(A37,AUTODIAGNÓSTICO!A30:J90,8,0)</f>
        <v xml:space="preserve">Convocar a través de medios electrónicos (Facebook, Twitter, Instagram, whatsapp, entre otros) a la comunidad educativa, ciudadanos y grupos de interés, de acuerdo a los espacios de rendición de cuentas definidos. </v>
      </c>
      <c r="E37" s="42">
        <f>VLOOKUP(A37,AUTODIAGNÓSTICO!$A$9:$J$69,9,0)</f>
        <v>60</v>
      </c>
      <c r="F37" s="87" t="s">
        <v>290</v>
      </c>
      <c r="G37" s="87" t="s">
        <v>291</v>
      </c>
      <c r="H37" s="87" t="s">
        <v>292</v>
      </c>
      <c r="I37" s="87" t="s">
        <v>293</v>
      </c>
      <c r="J37" s="87" t="s">
        <v>364</v>
      </c>
      <c r="K37" s="88">
        <v>44963</v>
      </c>
      <c r="L37" s="88">
        <v>44974</v>
      </c>
    </row>
    <row r="38" spans="1:12" ht="69" customHeight="1">
      <c r="A38" s="84">
        <v>23</v>
      </c>
      <c r="B38" s="44" t="str">
        <f>VLOOKUP(A38,AUTODIAGNÓSTICO!$A$9:$J$69,3,0)</f>
        <v>EJECUTAR</v>
      </c>
      <c r="C38" s="44" t="str">
        <f>VLOOKUP(A38,AUTODIAGNÓSTICO!A31:J91,6,0)</f>
        <v>Realizar espacios de diálogo  de rendición de cuentas</v>
      </c>
      <c r="D38" s="44" t="str">
        <f>VLOOKUP(A38,AUTODIAGNÓSTICO!A31:J91,8,0)</f>
        <v>Asegurar el suministro y acceso de información de forma previa  a la Comunidad Eductiva, los ciudadanos y grupos de valor  convocados, con relación a los temas a tratar en los ejercicios de rendición de cuentas definidos.</v>
      </c>
      <c r="E38" s="42">
        <f>VLOOKUP(A38,AUTODIAGNÓSTICO!$A$9:$J$69,9,0)</f>
        <v>30</v>
      </c>
      <c r="F38" s="87" t="s">
        <v>294</v>
      </c>
      <c r="G38" s="87" t="s">
        <v>295</v>
      </c>
      <c r="H38" s="87" t="s">
        <v>296</v>
      </c>
      <c r="I38" s="87" t="s">
        <v>297</v>
      </c>
      <c r="J38" s="87" t="s">
        <v>364</v>
      </c>
      <c r="K38" s="88">
        <v>44963</v>
      </c>
      <c r="L38" s="88">
        <v>44974</v>
      </c>
    </row>
    <row r="39" spans="1:12" ht="88.5" customHeight="1">
      <c r="A39" s="84">
        <v>24</v>
      </c>
      <c r="B39" s="44" t="str">
        <f>VLOOKUP(A39,AUTODIAGNÓSTICO!$A$9:$J$69,3,0)</f>
        <v>EJECUTAR</v>
      </c>
      <c r="C39" s="44" t="str">
        <f>VLOOKUP(A39,AUTODIAGNÓSTICO!A32:J92,6,0)</f>
        <v>Realizar espacios de diálogo  de rendición de cuentas</v>
      </c>
      <c r="D39" s="44" t="str">
        <f>VLOOKUP(A39,AUTODIAGNÓSTICO!A32:J92,8,0)</f>
        <v>Implementar los canales y mecanismos virtuales que complementarán las acciones de diálogo definidas para la rendición de cuentas sobre temas específicos y para los temas generales.</v>
      </c>
      <c r="E39" s="42">
        <f>VLOOKUP(A39,AUTODIAGNÓSTICO!$A$9:$J$69,9,0)</f>
        <v>10</v>
      </c>
      <c r="F39" s="87" t="s">
        <v>298</v>
      </c>
      <c r="G39" s="87" t="s">
        <v>299</v>
      </c>
      <c r="H39" s="87" t="s">
        <v>300</v>
      </c>
      <c r="I39" s="87" t="s">
        <v>301</v>
      </c>
      <c r="J39" s="87" t="s">
        <v>364</v>
      </c>
      <c r="K39" s="89">
        <v>44974</v>
      </c>
      <c r="L39" s="89">
        <v>44974</v>
      </c>
    </row>
    <row r="40" spans="1:12" ht="75.75" customHeight="1">
      <c r="A40" s="84">
        <v>25</v>
      </c>
      <c r="B40" s="44" t="str">
        <f>VLOOKUP(A40,AUTODIAGNÓSTICO!$A$9:$J$69,3,0)</f>
        <v>EJECUTAR</v>
      </c>
      <c r="C40" s="44" t="str">
        <f>VLOOKUP(A40,AUTODIAGNÓSTICO!A33:J93,6,0)</f>
        <v>Realizar espacios de diálogo  de rendición de cuentas</v>
      </c>
      <c r="D40" s="44" t="str">
        <f>VLOOKUP(A40,AUTODIAGNÓSTICO!A33:J93,8,0)</f>
        <v>Recibir y analizar las propuestas para abrir el espacio de participación por parte de la comunidad, los ciudadanos y grupos de interés</v>
      </c>
      <c r="E40" s="42">
        <f>VLOOKUP(A40,AUTODIAGNÓSTICO!$A$9:$J$69,9,0)</f>
        <v>5</v>
      </c>
      <c r="F40" s="87" t="s">
        <v>302</v>
      </c>
      <c r="G40" s="87" t="s">
        <v>303</v>
      </c>
      <c r="H40" s="87" t="s">
        <v>304</v>
      </c>
      <c r="I40" s="87" t="s">
        <v>305</v>
      </c>
      <c r="J40" s="87" t="s">
        <v>364</v>
      </c>
      <c r="K40" s="89">
        <v>44985</v>
      </c>
      <c r="L40" s="89">
        <v>44985</v>
      </c>
    </row>
    <row r="41" spans="1:12" ht="72.75" customHeight="1">
      <c r="A41" s="84">
        <v>26</v>
      </c>
      <c r="B41" s="44" t="str">
        <f>VLOOKUP(A41,AUTODIAGNÓSTICO!$A$9:$J$69,3,0)</f>
        <v>EJECUTAR</v>
      </c>
      <c r="C41" s="44" t="str">
        <f>VLOOKUP(A41,AUTODIAGNÓSTICO!A34:J94,6,0)</f>
        <v>Realizar espacios de diálogo  de rendición de cuentas</v>
      </c>
      <c r="D41" s="44" t="str">
        <f>VLOOKUP(A41,AUTODIAGNÓSTICO!A34:J94,8,0)</f>
        <v xml:space="preserve">Diligenciar el formato interno de reporte de los resultados obtenidos en el ejercicio. </v>
      </c>
      <c r="E41" s="42">
        <f>VLOOKUP(A41,AUTODIAGNÓSTICO!$A$9:$J$69,9,0)</f>
        <v>10</v>
      </c>
      <c r="F41" s="87" t="s">
        <v>306</v>
      </c>
      <c r="G41" s="87" t="s">
        <v>307</v>
      </c>
      <c r="H41" s="87" t="s">
        <v>308</v>
      </c>
      <c r="I41" s="87" t="s">
        <v>293</v>
      </c>
      <c r="J41" s="87" t="s">
        <v>365</v>
      </c>
      <c r="K41" s="89">
        <v>44985</v>
      </c>
      <c r="L41" s="89">
        <v>44985</v>
      </c>
    </row>
    <row r="42" spans="1:12" ht="63" customHeight="1">
      <c r="A42" s="84">
        <v>27</v>
      </c>
      <c r="B42" s="44" t="str">
        <f>VLOOKUP(A42,AUTODIAGNÓSTICO!$A$9:$J$69,3,0)</f>
        <v>EJECUTAR</v>
      </c>
      <c r="C42" s="44" t="str">
        <f>VLOOKUP(A42,AUTODIAGNÓSTICO!A35:J95,6,0)</f>
        <v>Realizar espacios de diálogo  de rendición de cuentas</v>
      </c>
      <c r="D42" s="44" t="str">
        <f>VLOOKUP(A42,AUTODIAGNÓSTICO!A35:J95,8,0)</f>
        <v>Publicar el informe ejecutivo y las evidencias de la rendición de cuentas en la plataforma enjambre</v>
      </c>
      <c r="E42" s="42">
        <f>VLOOKUP(A42,AUTODIAGNÓSTICO!$A$9:$J$69,9,0)</f>
        <v>60</v>
      </c>
      <c r="F42" s="87" t="s">
        <v>309</v>
      </c>
      <c r="G42" s="87" t="s">
        <v>310</v>
      </c>
      <c r="H42" s="87" t="s">
        <v>311</v>
      </c>
      <c r="I42" s="87" t="s">
        <v>293</v>
      </c>
      <c r="J42" s="87" t="s">
        <v>366</v>
      </c>
      <c r="K42" s="89">
        <v>44985</v>
      </c>
      <c r="L42" s="89">
        <v>44985</v>
      </c>
    </row>
    <row r="43" spans="1:12" ht="86.25" customHeight="1">
      <c r="A43" s="84">
        <v>28</v>
      </c>
      <c r="B43" s="44" t="str">
        <f>VLOOKUP(A43,AUTODIAGNÓSTICO!$A$9:$J$69,3,0)</f>
        <v>EJECUTAR</v>
      </c>
      <c r="C43" s="44" t="str">
        <f>VLOOKUP(A43,AUTODIAGNÓSTICO!A36:J96,6,0)</f>
        <v>Realizar espacios de diálogo  de rendición de cuentas</v>
      </c>
      <c r="D43" s="44" t="str">
        <f>VLOOKUP(A43,AUTODIAGNÓSTICO!A36:J96,8,0)</f>
        <v>Otorgar respuestas escritas, en el término de quince días a las preguntas de los ciudadanos formuladas en el marco del proceso de rendición de cuentas y publicarlas en la página web o en los medios de difusión oficiales de las entidades.</v>
      </c>
      <c r="E43" s="42">
        <f>VLOOKUP(A43,AUTODIAGNÓSTICO!$A$9:$J$69,9,0)</f>
        <v>50</v>
      </c>
      <c r="F43" s="87" t="s">
        <v>312</v>
      </c>
      <c r="G43" s="87" t="s">
        <v>313</v>
      </c>
      <c r="H43" s="87" t="s">
        <v>314</v>
      </c>
      <c r="I43" s="87" t="s">
        <v>293</v>
      </c>
      <c r="J43" s="87" t="s">
        <v>366</v>
      </c>
      <c r="K43" s="89">
        <v>44985</v>
      </c>
      <c r="L43" s="89">
        <v>44985</v>
      </c>
    </row>
    <row r="44" spans="1:12" ht="59.25" customHeight="1">
      <c r="A44" s="84">
        <v>29</v>
      </c>
      <c r="B44" s="44" t="str">
        <f>VLOOKUP(A44,AUTODIAGNÓSTICO!$A$9:$J$69,3,0)</f>
        <v>VERIFICAR</v>
      </c>
      <c r="C44" s="44" t="str">
        <f>VLOOKUP(A44,AUTODIAGNÓSTICO!A37:J97,6,0)</f>
        <v>Cuantificar el impacto de las acciones de rendición de cuentas para divulgarlos a la ciudadanía</v>
      </c>
      <c r="D44" s="44" t="str">
        <f>VLOOKUP(A44,AUTODIAGNÓSTICO!A37:J97,8,0)</f>
        <v>Analizar las evaluaciones, recomendaciones u objeciones recibidas en el espacio de diálogo para la rendición de cuentas,</v>
      </c>
      <c r="E44" s="42">
        <f>VLOOKUP(A44,AUTODIAGNÓSTICO!$A$9:$J$69,9,0)</f>
        <v>45</v>
      </c>
      <c r="F44" s="87" t="s">
        <v>315</v>
      </c>
      <c r="G44" s="87" t="s">
        <v>316</v>
      </c>
      <c r="H44" s="87" t="s">
        <v>317</v>
      </c>
      <c r="I44" s="87" t="s">
        <v>318</v>
      </c>
      <c r="J44" s="87" t="s">
        <v>366</v>
      </c>
      <c r="K44" s="89">
        <v>44991</v>
      </c>
      <c r="L44" s="89">
        <v>45002</v>
      </c>
    </row>
    <row r="45" spans="1:12" ht="70.5" customHeight="1">
      <c r="A45" s="84">
        <v>30</v>
      </c>
      <c r="B45" s="44" t="str">
        <f>VLOOKUP(A45,AUTODIAGNÓSTICO!$A$9:$J$69,3,0)</f>
        <v>VERIFICAR</v>
      </c>
      <c r="C45" s="44" t="str">
        <f>VLOOKUP(A45,AUTODIAGNÓSTICO!A38:J98,6,0)</f>
        <v>Cuantificar el impacto de las acciones de rendición de cuentas para divulgarlos a la ciudadanía</v>
      </c>
      <c r="D45" s="44" t="str">
        <f>VLOOKUP(A45,AUTODIAGNÓSTICO!A38:J98,8,0)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5" s="42">
        <f>VLOOKUP(A45,AUTODIAGNÓSTICO!$A$9:$J$69,9,0)</f>
        <v>45</v>
      </c>
      <c r="F45" s="87" t="s">
        <v>315</v>
      </c>
      <c r="G45" s="87" t="s">
        <v>316</v>
      </c>
      <c r="H45" s="87" t="s">
        <v>319</v>
      </c>
      <c r="I45" s="87" t="s">
        <v>318</v>
      </c>
      <c r="J45" s="87" t="s">
        <v>366</v>
      </c>
      <c r="K45" s="89">
        <v>44991</v>
      </c>
      <c r="L45" s="89">
        <v>45002</v>
      </c>
    </row>
    <row r="46" spans="1:12" ht="83.25" customHeight="1">
      <c r="A46" s="84">
        <v>31</v>
      </c>
      <c r="B46" s="44" t="str">
        <f>VLOOKUP(A46,AUTODIAGNÓSTICO!$A$9:$J$69,3,0)</f>
        <v>VERIFICAR</v>
      </c>
      <c r="C46" s="44" t="str">
        <f>VLOOKUP(A46,AUTODIAGNÓSTICO!A39:J99,6,0)</f>
        <v>Cuantificar el impacto de las acciones de rendición de cuentas para divulgarlos a la ciudadanía</v>
      </c>
      <c r="D46" s="44" t="str">
        <f>VLOOKUP(A46,AUTODIAGNÓSTICO!A39:J99,8,0)</f>
        <v>Formular, previa evaluación por parte de los responsables, planes de mejoramiento a la gestión institucional a partir de las observaciones, propuestas y recomendaciones ciudadanas.</v>
      </c>
      <c r="E46" s="42">
        <f>VLOOKUP(A46,AUTODIAGNÓSTICO!$A$9:$J$69,9,0)</f>
        <v>45</v>
      </c>
      <c r="F46" s="87" t="s">
        <v>315</v>
      </c>
      <c r="G46" s="87" t="s">
        <v>320</v>
      </c>
      <c r="H46" s="87" t="s">
        <v>321</v>
      </c>
      <c r="I46" s="87" t="s">
        <v>322</v>
      </c>
      <c r="J46" s="87" t="s">
        <v>366</v>
      </c>
      <c r="K46" s="89">
        <v>44991</v>
      </c>
      <c r="L46" s="89">
        <v>45002</v>
      </c>
    </row>
    <row r="47" spans="1:12" ht="80.25" customHeight="1">
      <c r="A47" s="84">
        <v>32</v>
      </c>
      <c r="B47" s="44" t="str">
        <f>VLOOKUP(A47,AUTODIAGNÓSTICO!$A$9:$J$69,3,0)</f>
        <v>VERIFICAR</v>
      </c>
      <c r="C47" s="44" t="str">
        <f>VLOOKUP(A47,AUTODIAGNÓSTICO!A40:J100,6,0)</f>
        <v>Cuantificar el impacto de las acciones de rendición de cuentas para divulgarlos a la ciudadanía</v>
      </c>
      <c r="D47" s="44" t="str">
        <f>VLOOKUP(A47,AUTODIAGNÓSTICO!A40:J100,8,0)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7" s="42">
        <f>VLOOKUP(A47,AUTODIAGNÓSTICO!$A$9:$J$69,9,0)</f>
        <v>30</v>
      </c>
      <c r="F47" s="87" t="s">
        <v>324</v>
      </c>
      <c r="G47" s="87" t="s">
        <v>323</v>
      </c>
      <c r="H47" s="87" t="s">
        <v>325</v>
      </c>
      <c r="I47" s="87" t="s">
        <v>318</v>
      </c>
      <c r="J47" s="87" t="s">
        <v>366</v>
      </c>
      <c r="K47" s="89">
        <v>44991</v>
      </c>
      <c r="L47" s="89">
        <v>45002</v>
      </c>
    </row>
    <row r="48" spans="1:12" ht="67.5" customHeight="1">
      <c r="A48" s="84">
        <v>33</v>
      </c>
      <c r="B48" s="44" t="str">
        <f>VLOOKUP(A48,AUTODIAGNÓSTICO!$A$9:$J$69,3,0)</f>
        <v>VERIFICAR</v>
      </c>
      <c r="C48" s="44" t="str">
        <f>VLOOKUP(A48,AUTODIAGNÓSTICO!A41:J101,6,0)</f>
        <v>Cuantificar el impacto de las acciones de rendición de cuentas para divulgarlos a la ciudadanía</v>
      </c>
      <c r="D48" s="44" t="str">
        <f>VLOOKUP(A48,AUTODIAGNÓSTICO!A41:J101,8,0)</f>
        <v>Analizar las recomendaciones realizadas por los órganos de control frente a los informes de rendición de cuentas y establecer correctivos que optimicen la gestión y faciliten el cumplimiento de las metas del plan  institucional.</v>
      </c>
      <c r="E48" s="42">
        <f>VLOOKUP(A48,AUTODIAGNÓSTICO!$A$9:$J$69,9,0)</f>
        <v>40</v>
      </c>
      <c r="F48" s="87" t="s">
        <v>315</v>
      </c>
      <c r="G48" s="87" t="s">
        <v>326</v>
      </c>
      <c r="H48" s="87" t="s">
        <v>327</v>
      </c>
      <c r="I48" s="87" t="s">
        <v>318</v>
      </c>
      <c r="J48" s="87" t="s">
        <v>366</v>
      </c>
      <c r="K48" s="89">
        <v>44991</v>
      </c>
      <c r="L48" s="89">
        <v>45002</v>
      </c>
    </row>
    <row r="49" spans="1:12" ht="57" customHeight="1">
      <c r="A49" s="84">
        <v>34</v>
      </c>
      <c r="B49" s="44" t="str">
        <f>VLOOKUP(A49,AUTODIAGNÓSTICO!$A$9:$J$69,3,0)</f>
        <v>VERIFICAR</v>
      </c>
      <c r="C49" s="44" t="str">
        <f>VLOOKUP(A49,AUTODIAGNÓSTICO!A42:J102,6,0)</f>
        <v>Cuantificar el impacto de las acciones de rendición de cuentas para divulgarlos a la ciudadanía</v>
      </c>
      <c r="D49" s="44" t="str">
        <f>VLOOKUP(A49,AUTODIAGNÓSTICO!A42:J102,8,0)</f>
        <v>Analizar las recomendaciones derivadas de cada espacio de diálogo y establecer correctivos que optimicen la gestión y faciliten el cumplimiento de las metas del plan  institucional.</v>
      </c>
      <c r="E49" s="42">
        <f>VLOOKUP(A49,AUTODIAGNÓSTICO!$A$9:$J$69,9,0)</f>
        <v>30</v>
      </c>
      <c r="F49" s="87" t="s">
        <v>329</v>
      </c>
      <c r="G49" s="87" t="s">
        <v>328</v>
      </c>
      <c r="H49" s="87" t="s">
        <v>330</v>
      </c>
      <c r="I49" s="87" t="s">
        <v>318</v>
      </c>
      <c r="J49" s="87" t="s">
        <v>366</v>
      </c>
      <c r="K49" s="89">
        <v>44991</v>
      </c>
      <c r="L49" s="89">
        <v>45002</v>
      </c>
    </row>
    <row r="50" spans="1:12" ht="71.25" customHeight="1">
      <c r="A50" s="84">
        <v>35</v>
      </c>
      <c r="B50" s="44" t="str">
        <f>VLOOKUP(A50,AUTODIAGNÓSTICO!$A$9:$J$69,3,0)</f>
        <v>VERIFICAR</v>
      </c>
      <c r="C50" s="44" t="str">
        <f>VLOOKUP(A50,AUTODIAGNÓSTICO!A43:J103,6,0)</f>
        <v>Cuantificar el impacto de las acciones de rendición de cuentas para divulgarlos a la ciudadanía</v>
      </c>
      <c r="D50" s="44" t="str">
        <f>VLOOKUP(A50,AUTODIAGNÓSTICO!A43:J103,8,0)</f>
        <v>Evaluar y verificar los resultados de la implementación de la estrategia de rendición de cuentas, valorando el cumplimiento de las metas definidas frente al reto y objetivos de la estrategia.</v>
      </c>
      <c r="E50" s="42">
        <f>VLOOKUP(A50,AUTODIAGNÓSTICO!$A$9:$J$69,9,0)</f>
        <v>30</v>
      </c>
      <c r="F50" s="87" t="s">
        <v>315</v>
      </c>
      <c r="G50" s="87" t="s">
        <v>331</v>
      </c>
      <c r="H50" s="87" t="s">
        <v>332</v>
      </c>
      <c r="I50" s="87" t="s">
        <v>318</v>
      </c>
      <c r="J50" s="87" t="s">
        <v>366</v>
      </c>
      <c r="K50" s="89">
        <v>44991</v>
      </c>
      <c r="L50" s="89">
        <v>45002</v>
      </c>
    </row>
    <row r="51" spans="1:12" ht="117.75" customHeight="1">
      <c r="A51" s="84">
        <v>36</v>
      </c>
      <c r="B51" s="44" t="str">
        <f>VLOOKUP(A51,AUTODIAGNÓSTICO!$A$9:$J$69,3,0)</f>
        <v>ACTUAR</v>
      </c>
      <c r="C51" s="44" t="str">
        <f>VLOOKUP(A51,AUTODIAGNÓSTICO!A44:J104,6,0)</f>
        <v>Establecer acciones de mejora del proceso de rendición de cuenta</v>
      </c>
      <c r="D51" s="44" t="str">
        <f>VLOOKUP(A51,AUTODIAGNÓSTICO!A44:J104,8,0)</f>
        <v>Incorporar en los informes dirigidos a los órganos de control y cuerpos colegiados los resultados de las recomendaciones y compromisos asumidas en los ejercicios de rendición de cuentas.</v>
      </c>
      <c r="E51" s="42">
        <f>VLOOKUP(A51,AUTODIAGNÓSTICO!$A$9:$J$69,9,0)</f>
        <v>30</v>
      </c>
      <c r="F51" s="87" t="s">
        <v>315</v>
      </c>
      <c r="G51" s="87" t="s">
        <v>333</v>
      </c>
      <c r="H51" s="87" t="s">
        <v>334</v>
      </c>
      <c r="I51" s="87" t="s">
        <v>318</v>
      </c>
      <c r="J51" s="87" t="s">
        <v>366</v>
      </c>
      <c r="K51" s="89">
        <v>45020</v>
      </c>
      <c r="L51" s="89">
        <v>45023</v>
      </c>
    </row>
    <row r="52" spans="1:12" ht="57.75" customHeight="1">
      <c r="A52" s="84">
        <v>37</v>
      </c>
      <c r="B52" s="44" t="str">
        <f>VLOOKUP(A52,AUTODIAGNÓSTICO!$A$9:$J$69,3,0)</f>
        <v>ACTUAR</v>
      </c>
      <c r="C52" s="44" t="str">
        <f>VLOOKUP(A52,AUTODIAGNÓSTICO!A45:J105,6,0)</f>
        <v>Establecer acciones de mejora del proceso de rendición de cuenta</v>
      </c>
      <c r="D52" s="44" t="str">
        <f>VLOOKUP(A52,AUTODIAGNÓSTICO!A45:J105,8,0)</f>
        <v xml:space="preserve">Evaluar y verificar por parte de la oficina de control interno que se garanticen los mecanismos de participación ciudadana en la rendición de cuentas. </v>
      </c>
      <c r="E52" s="42">
        <f>VLOOKUP(A52,AUTODIAGNÓSTICO!$A$9:$J$69,9,0)</f>
        <v>30</v>
      </c>
      <c r="F52" s="85"/>
      <c r="G52" s="85"/>
      <c r="H52" s="85"/>
      <c r="I52" s="85"/>
      <c r="J52" s="85"/>
      <c r="K52" s="89">
        <v>45020</v>
      </c>
      <c r="L52" s="89">
        <v>45023</v>
      </c>
    </row>
    <row r="53" spans="1:12" ht="66" customHeight="1">
      <c r="A53" s="84">
        <v>38</v>
      </c>
      <c r="B53" s="44" t="str">
        <f>VLOOKUP(A53,AUTODIAGNÓSTICO!$A$9:$J$69,3,0)</f>
        <v>ACTUAR</v>
      </c>
      <c r="C53" s="44" t="str">
        <f>VLOOKUP(A53,AUTODIAGNÓSTICO!A46:J106,6,0)</f>
        <v>Establecer acciones de mejora del proceso de rendición de cuenta</v>
      </c>
      <c r="D53" s="44" t="str">
        <f>VLOOKUP(A53,AUTODIAGNÓSTICO!A46:J106,8,0)</f>
        <v>Elaborar el plan de acción que permita mejorar el proceso de rendición de cuentas</v>
      </c>
      <c r="E53" s="42">
        <f>VLOOKUP(A53,AUTODIAGNÓSTICO!$A$9:$J$69,9,0)</f>
        <v>30</v>
      </c>
      <c r="F53" s="85"/>
      <c r="G53" s="85"/>
      <c r="H53" s="85"/>
      <c r="I53" s="85"/>
      <c r="J53" s="85"/>
      <c r="K53" s="89">
        <v>45020</v>
      </c>
      <c r="L53" s="89">
        <v>45023</v>
      </c>
    </row>
    <row r="54" spans="1:12" ht="99.75" customHeight="1">
      <c r="A54" s="84">
        <v>39</v>
      </c>
      <c r="B54" s="44" t="str">
        <f>VLOOKUP(A54,AUTODIAGNÓSTICO!$A$9:$J$69,3,0)</f>
        <v>ACTUAR</v>
      </c>
      <c r="C54" s="44" t="str">
        <f>VLOOKUP(A54,AUTODIAGNÓSTICO!A47:J107,6,0)</f>
        <v>Establecer acciones de mejora del proceso de rendición de cuenta</v>
      </c>
      <c r="D54" s="44" t="str">
        <f>VLOOKUP(A54,AUTODIAGNÓSTICO!A47:J107,8,0)</f>
        <v>Garantizar la aplicación de mecanismos internos de mejora y atender los requerimientos de la Secretaría de Educación y  control externo como resultados de los ejercicios de rendición de cuentas.</v>
      </c>
      <c r="E54" s="42">
        <f>VLOOKUP(A54,AUTODIAGNÓSTICO!$A$9:$J$69,9,0)</f>
        <v>20</v>
      </c>
      <c r="F54" s="85"/>
      <c r="G54" s="85"/>
      <c r="H54" s="85"/>
      <c r="I54" s="85"/>
      <c r="J54" s="85"/>
      <c r="K54" s="89">
        <v>45020</v>
      </c>
      <c r="L54" s="89">
        <v>45023</v>
      </c>
    </row>
    <row r="55" spans="1:12" ht="73.5" customHeight="1">
      <c r="A55" s="84">
        <v>40</v>
      </c>
      <c r="B55" s="44" t="str">
        <f>VLOOKUP(A55,AUTODIAGNÓSTICO!$A$9:$J$69,3,0)</f>
        <v>ACTUAR</v>
      </c>
      <c r="C55" s="44" t="str">
        <f>VLOOKUP(A55,AUTODIAGNÓSTICO!A48:J108,6,0)</f>
        <v>Establecer acciones de mejora del proceso de rendición de cuenta</v>
      </c>
      <c r="D55" s="44" t="str">
        <f>VLOOKUP(A55,AUTODIAGNÓSTICO!A48:J108,8,0)</f>
        <v>Documentar las buenas prácticas del establecimiento educativo en materia de espacios de diálogo para la rendición de cuentas y  sistematizarlas como insumo para la formulación de nuevas estrategias de rendición de cuentas.</v>
      </c>
      <c r="E55" s="42">
        <f>VLOOKUP(A55,AUTODIAGNÓSTICO!$A$9:$J$69,9,0)</f>
        <v>30</v>
      </c>
      <c r="F55" s="85"/>
      <c r="G55" s="85"/>
      <c r="H55" s="85"/>
      <c r="I55" s="85"/>
      <c r="J55" s="85"/>
      <c r="K55" s="89">
        <v>45020</v>
      </c>
      <c r="L55" s="89">
        <v>45023</v>
      </c>
    </row>
    <row r="56" spans="1:12" ht="15.75" customHeight="1">
      <c r="A56" s="71"/>
      <c r="B56" s="72"/>
      <c r="C56" s="72"/>
      <c r="D56" s="72"/>
      <c r="E56" s="72"/>
    </row>
    <row r="57" spans="1:12" ht="15.75" customHeight="1">
      <c r="A57" s="71"/>
      <c r="B57" s="72"/>
      <c r="C57" s="72"/>
      <c r="D57" s="72"/>
      <c r="E57" s="72"/>
    </row>
    <row r="58" spans="1:12" ht="15.75" customHeight="1">
      <c r="A58" s="71"/>
      <c r="B58" s="72"/>
      <c r="C58" s="72"/>
      <c r="D58" s="72"/>
      <c r="E58" s="72"/>
    </row>
    <row r="59" spans="1:12" ht="15.75" customHeight="1">
      <c r="A59" s="71"/>
      <c r="B59" s="72"/>
      <c r="C59" s="72"/>
      <c r="D59" s="72"/>
      <c r="E59" s="72"/>
    </row>
    <row r="60" spans="1:12" ht="15.75" customHeight="1">
      <c r="A60" s="71"/>
      <c r="B60" s="72"/>
      <c r="C60" s="72"/>
      <c r="D60" s="72"/>
      <c r="E60" s="72"/>
    </row>
    <row r="61" spans="1:12" ht="15.75" customHeight="1">
      <c r="A61" s="71"/>
      <c r="B61" s="72"/>
      <c r="C61" s="72"/>
      <c r="D61" s="72"/>
      <c r="E61" s="72"/>
    </row>
    <row r="62" spans="1:12" ht="15.75" customHeight="1">
      <c r="A62" s="71"/>
      <c r="B62" s="72"/>
      <c r="C62" s="72"/>
      <c r="D62" s="72"/>
      <c r="E62" s="72"/>
    </row>
    <row r="63" spans="1:12" ht="15.75" customHeight="1">
      <c r="A63" s="71"/>
      <c r="B63" s="72"/>
      <c r="C63" s="72"/>
      <c r="D63" s="72"/>
      <c r="E63" s="72"/>
    </row>
    <row r="64" spans="1:12" ht="15.75" customHeight="1">
      <c r="A64" s="71"/>
      <c r="B64" s="72"/>
      <c r="C64" s="72"/>
      <c r="D64" s="72"/>
      <c r="E64" s="72"/>
    </row>
    <row r="65" spans="1:5" ht="15.75" customHeight="1">
      <c r="A65" s="71"/>
      <c r="B65" s="72"/>
      <c r="C65" s="72"/>
      <c r="D65" s="72"/>
      <c r="E65" s="72"/>
    </row>
    <row r="66" spans="1:5" ht="15.75" customHeight="1">
      <c r="A66" s="71"/>
      <c r="B66" s="72"/>
      <c r="C66" s="72"/>
      <c r="D66" s="72"/>
      <c r="E66" s="72"/>
    </row>
    <row r="67" spans="1:5" ht="15.75" customHeight="1">
      <c r="A67" s="71"/>
      <c r="B67" s="72"/>
      <c r="C67" s="72"/>
      <c r="D67" s="72"/>
      <c r="E67" s="72"/>
    </row>
    <row r="68" spans="1:5" ht="15.75" customHeight="1">
      <c r="A68" s="71"/>
      <c r="B68" s="72"/>
      <c r="C68" s="72"/>
      <c r="D68" s="72"/>
      <c r="E68" s="72"/>
    </row>
    <row r="69" spans="1:5" ht="15.75" customHeight="1">
      <c r="A69" s="71"/>
      <c r="B69" s="72"/>
      <c r="C69" s="72"/>
      <c r="D69" s="72"/>
      <c r="E69" s="72"/>
    </row>
    <row r="70" spans="1:5" ht="15.75" customHeight="1">
      <c r="A70" s="71"/>
      <c r="B70" s="72"/>
      <c r="C70" s="72"/>
      <c r="D70" s="72"/>
      <c r="E70" s="72"/>
    </row>
    <row r="71" spans="1:5" ht="15.75" customHeight="1">
      <c r="A71" s="71"/>
      <c r="B71" s="72"/>
      <c r="C71" s="72"/>
      <c r="D71" s="72"/>
      <c r="E71" s="72"/>
    </row>
    <row r="72" spans="1:5" ht="15.75" customHeight="1">
      <c r="A72" s="71"/>
      <c r="B72" s="72"/>
      <c r="C72" s="72"/>
      <c r="D72" s="72"/>
      <c r="E72" s="72"/>
    </row>
    <row r="73" spans="1:5" ht="15.75" customHeight="1">
      <c r="A73" s="71"/>
      <c r="B73" s="72"/>
      <c r="C73" s="72"/>
      <c r="D73" s="72"/>
      <c r="E73" s="72"/>
    </row>
    <row r="74" spans="1:5" ht="15.75" customHeight="1">
      <c r="A74" s="71"/>
      <c r="B74" s="72"/>
      <c r="C74" s="72"/>
      <c r="D74" s="72"/>
      <c r="E74" s="72"/>
    </row>
    <row r="75" spans="1:5" ht="15.75" customHeight="1">
      <c r="A75" s="71"/>
      <c r="B75" s="72"/>
      <c r="C75" s="72"/>
      <c r="D75" s="72"/>
      <c r="E75" s="72"/>
    </row>
    <row r="76" spans="1:5" ht="15.75" customHeight="1">
      <c r="A76" s="71"/>
      <c r="B76" s="72"/>
      <c r="C76" s="72"/>
      <c r="D76" s="72"/>
      <c r="E76" s="72"/>
    </row>
    <row r="77" spans="1:5" ht="15.75" customHeight="1">
      <c r="A77" s="71"/>
      <c r="B77" s="72"/>
      <c r="C77" s="72"/>
      <c r="D77" s="72"/>
      <c r="E77" s="72"/>
    </row>
    <row r="78" spans="1:5" ht="15.75" customHeight="1">
      <c r="A78" s="71"/>
      <c r="B78" s="72"/>
      <c r="C78" s="72"/>
      <c r="D78" s="72"/>
      <c r="E78" s="72"/>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onditionalFormatting>
  <conditionalFormatting sqref="E16:E55">
    <cfRule type="cellIs" dxfId="3" priority="2" operator="between">
      <formula>61</formula>
      <formula>80</formula>
    </cfRule>
  </conditionalFormatting>
  <conditionalFormatting sqref="E16:E55">
    <cfRule type="cellIs" dxfId="2" priority="3" operator="between">
      <formula>41</formula>
      <formula>60</formula>
    </cfRule>
  </conditionalFormatting>
  <conditionalFormatting sqref="E16:E55">
    <cfRule type="cellIs" dxfId="1" priority="4" operator="between">
      <formula>21</formula>
      <formula>40</formula>
    </cfRule>
  </conditionalFormatting>
  <conditionalFormatting sqref="E16:E55">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2023-02-09T00:15:45Z</dcterms:modified>
</cp:coreProperties>
</file>