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USUARIO\Desktop\"/>
    </mc:Choice>
  </mc:AlternateContent>
  <workbookProtection workbookAlgorithmName="SHA-512" workbookHashValue="wWCbfeLC7mzj86oQ6QJ8BJ0brb9kkghylltIWRPB29ufiPupw6closfRr0hS8XyHvywu33mLdBla35uXA5T06A==" workbookSaltValue="X/BWykS2MWBAIKNdNwT6Aw==" workbookSpinCount="100000" lockStructure="1"/>
  <bookViews>
    <workbookView xWindow="-105" yWindow="-105" windowWidth="16605" windowHeight="8835" firstSheet="8" activeTab="12"/>
  </bookViews>
  <sheets>
    <sheet name="Presentación" sheetId="34" r:id="rId1"/>
    <sheet name="ExA_LENGUAJE" sheetId="23" r:id="rId2"/>
    <sheet name="ExA_LENGUAJE(2)" sheetId="40" r:id="rId3"/>
    <sheet name="PLAN_LENG" sheetId="25" r:id="rId4"/>
    <sheet name="ExA_MATEMATICAS" sheetId="27" r:id="rId5"/>
    <sheet name="ExA_MATEMATICAS(2)" sheetId="39" r:id="rId6"/>
    <sheet name="PLAN_MAT" sheetId="29" r:id="rId7"/>
    <sheet name="ExA_SOCIALES" sheetId="28" r:id="rId8"/>
    <sheet name="ExA_SOCIALES(2)" sheetId="38" r:id="rId9"/>
    <sheet name="PLAN_SOC" sheetId="30" r:id="rId10"/>
    <sheet name="ExA_NATURALES" sheetId="32" r:id="rId11"/>
    <sheet name="ExA_NATURALES(2)" sheetId="37" r:id="rId12"/>
    <sheet name="PLAN_NAT" sheetId="33" r:id="rId13"/>
    <sheet name="Malla R. Leng 2021" sheetId="35" r:id="rId14"/>
    <sheet name="Malla R. Mat 2021" sheetId="36" r:id="rId15"/>
    <sheet name="DATOS" sheetId="8" state="hidden" r:id="rId16"/>
  </sheets>
  <definedNames>
    <definedName name="_xlnm.Print_Area" localSheetId="1">ExA_LENGUAJE!$A$1:$AC$110</definedName>
    <definedName name="_xlnm.Print_Area" localSheetId="2">'ExA_LENGUAJE(2)'!$A$1:$AC$110</definedName>
    <definedName name="_xlnm.Print_Area" localSheetId="4">ExA_MATEMATICAS!$B$1:$AC$114</definedName>
    <definedName name="_xlnm.Print_Area" localSheetId="5">'ExA_MATEMATICAS(2)'!$B$1:$AC$114</definedName>
    <definedName name="_xlnm.Print_Area" localSheetId="10">ExA_NATURALES!$A$1:$AC$114</definedName>
    <definedName name="_xlnm.Print_Area" localSheetId="11">'ExA_NATURALES(2)'!$A$1:$AC$114</definedName>
    <definedName name="_xlnm.Print_Area" localSheetId="7">ExA_SOCIALES!$B$1:$AC$113</definedName>
    <definedName name="_xlnm.Print_Area" localSheetId="8">'ExA_SOCIALES(2)'!$B$1:$AC$113</definedName>
    <definedName name="_xlnm.Print_Area" localSheetId="12">PLAN_NAT!$A$1:$P$135</definedName>
    <definedName name="Clave">DATOS!$G$2:$G$5</definedName>
    <definedName name="Competencia">DATOS!$H$2:$H$5</definedName>
    <definedName name="Cuadernillo">DATOS!$D$2:$D$11</definedName>
    <definedName name="Docente">DATOS!$D$2:$D$31</definedName>
    <definedName name="Grado">DATOS!$B$2:$B$10</definedName>
    <definedName name="Grupo">DATOS!$A$2:$A$10</definedName>
    <definedName name="Grupos">DATOS!$C$2:$C$11</definedName>
    <definedName name="Instrumento">DATOS!$E$2:$E$5</definedName>
    <definedName name="Prueba">DATOS!$F$2:$F$10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6" i="33" l="1"/>
  <c r="B81" i="30"/>
  <c r="B121" i="33"/>
  <c r="B122" i="33"/>
  <c r="B123" i="33"/>
  <c r="B124" i="33"/>
  <c r="B125" i="33"/>
  <c r="B126" i="33"/>
  <c r="B127" i="33"/>
  <c r="B128" i="33"/>
  <c r="B129" i="33"/>
  <c r="B130" i="33"/>
  <c r="B131" i="33"/>
  <c r="B132" i="33"/>
  <c r="B133" i="33"/>
  <c r="B134" i="33"/>
  <c r="B120" i="33"/>
  <c r="B99" i="33"/>
  <c r="B100" i="33"/>
  <c r="B101" i="33"/>
  <c r="B102" i="33"/>
  <c r="B103" i="33"/>
  <c r="B104" i="33"/>
  <c r="B105" i="33"/>
  <c r="B106" i="33"/>
  <c r="B107" i="33"/>
  <c r="B108" i="33"/>
  <c r="B109" i="33"/>
  <c r="B110" i="33"/>
  <c r="B111" i="33"/>
  <c r="B112" i="33"/>
  <c r="B98" i="33"/>
  <c r="B77" i="33"/>
  <c r="B78" i="33"/>
  <c r="B79" i="33"/>
  <c r="B80" i="33"/>
  <c r="B81" i="33"/>
  <c r="B82" i="33"/>
  <c r="B83" i="33"/>
  <c r="B84" i="33"/>
  <c r="B85" i="33"/>
  <c r="B86" i="33"/>
  <c r="B87" i="33"/>
  <c r="B88" i="33"/>
  <c r="B89" i="33"/>
  <c r="B90" i="33"/>
  <c r="B76" i="33"/>
  <c r="B121" i="30"/>
  <c r="B122" i="30"/>
  <c r="B123" i="30"/>
  <c r="B124" i="30"/>
  <c r="B125" i="30"/>
  <c r="B126" i="30"/>
  <c r="B127" i="30"/>
  <c r="B128" i="30"/>
  <c r="B129" i="30"/>
  <c r="B130" i="30"/>
  <c r="B131" i="30"/>
  <c r="B132" i="30"/>
  <c r="B133" i="30"/>
  <c r="B134" i="30"/>
  <c r="B120" i="30"/>
  <c r="B99" i="30"/>
  <c r="B100" i="30"/>
  <c r="B101" i="30"/>
  <c r="B102" i="30"/>
  <c r="B103" i="30"/>
  <c r="B104" i="30"/>
  <c r="B105" i="30"/>
  <c r="B106" i="30"/>
  <c r="B107" i="30"/>
  <c r="B108" i="30"/>
  <c r="B109" i="30"/>
  <c r="B110" i="30"/>
  <c r="B111" i="30"/>
  <c r="B112" i="30"/>
  <c r="B98" i="30"/>
  <c r="B77" i="30"/>
  <c r="B78" i="30"/>
  <c r="B79" i="30"/>
  <c r="B80" i="30"/>
  <c r="B82" i="30"/>
  <c r="B83" i="30"/>
  <c r="B84" i="30"/>
  <c r="B85" i="30"/>
  <c r="B86" i="30"/>
  <c r="B87" i="30"/>
  <c r="B88" i="30"/>
  <c r="B89" i="30"/>
  <c r="B90" i="30"/>
  <c r="B76" i="30"/>
  <c r="B121" i="29"/>
  <c r="B122" i="29"/>
  <c r="B123" i="29"/>
  <c r="B124" i="29"/>
  <c r="B125" i="29"/>
  <c r="B126" i="29"/>
  <c r="B127" i="29"/>
  <c r="B128" i="29"/>
  <c r="B129" i="29"/>
  <c r="B130" i="29"/>
  <c r="B131" i="29"/>
  <c r="B132" i="29"/>
  <c r="B133" i="29"/>
  <c r="B134" i="29"/>
  <c r="B120" i="29"/>
  <c r="B99" i="29"/>
  <c r="B100" i="29"/>
  <c r="B101" i="29"/>
  <c r="B102" i="29"/>
  <c r="B103" i="29"/>
  <c r="B104" i="29"/>
  <c r="B105" i="29"/>
  <c r="B106" i="29"/>
  <c r="B107" i="29"/>
  <c r="B108" i="29"/>
  <c r="B109" i="29"/>
  <c r="B110" i="29"/>
  <c r="B111" i="29"/>
  <c r="B112" i="29"/>
  <c r="B98" i="29"/>
  <c r="B77" i="29"/>
  <c r="B78" i="29"/>
  <c r="B79" i="29"/>
  <c r="B80" i="29"/>
  <c r="B81" i="29"/>
  <c r="B82" i="29"/>
  <c r="B83" i="29"/>
  <c r="B84" i="29"/>
  <c r="B85" i="29"/>
  <c r="B86" i="29"/>
  <c r="B87" i="29"/>
  <c r="B88" i="29"/>
  <c r="B89" i="29"/>
  <c r="B90" i="29"/>
  <c r="B76" i="29"/>
  <c r="B121" i="25"/>
  <c r="B122" i="25"/>
  <c r="B123" i="25"/>
  <c r="B124" i="25"/>
  <c r="B125" i="25"/>
  <c r="B126" i="25"/>
  <c r="B127" i="25"/>
  <c r="B128" i="25"/>
  <c r="B129" i="25"/>
  <c r="B130" i="25"/>
  <c r="B131" i="25"/>
  <c r="B132" i="25"/>
  <c r="B133" i="25"/>
  <c r="B134" i="25"/>
  <c r="B120" i="25"/>
  <c r="B99" i="25"/>
  <c r="B100" i="25"/>
  <c r="B101" i="25"/>
  <c r="B102" i="25"/>
  <c r="B103" i="25"/>
  <c r="B104" i="25"/>
  <c r="B105" i="25"/>
  <c r="B106" i="25"/>
  <c r="B107" i="25"/>
  <c r="B108" i="25"/>
  <c r="B109" i="25"/>
  <c r="B110" i="25"/>
  <c r="B111" i="25"/>
  <c r="B112" i="25"/>
  <c r="B98" i="25"/>
  <c r="B77" i="25"/>
  <c r="B78" i="25"/>
  <c r="B79" i="25"/>
  <c r="B80" i="25"/>
  <c r="B81" i="25"/>
  <c r="B82" i="25"/>
  <c r="B83" i="25"/>
  <c r="B84" i="25"/>
  <c r="B85" i="25"/>
  <c r="B86" i="25"/>
  <c r="B87" i="25"/>
  <c r="B88" i="25"/>
  <c r="B89" i="25"/>
  <c r="B90" i="25"/>
  <c r="B76" i="25"/>
  <c r="C121" i="25"/>
  <c r="C122" i="25"/>
  <c r="C123" i="25"/>
  <c r="C124" i="25"/>
  <c r="C125" i="25"/>
  <c r="C126" i="25"/>
  <c r="C127" i="25"/>
  <c r="C128" i="25"/>
  <c r="C129" i="25"/>
  <c r="C130" i="25"/>
  <c r="C131" i="25"/>
  <c r="C132" i="25"/>
  <c r="C133" i="25"/>
  <c r="C134" i="25"/>
  <c r="C120" i="25"/>
  <c r="C99" i="25"/>
  <c r="C100" i="25"/>
  <c r="C101" i="25"/>
  <c r="C102" i="25"/>
  <c r="C103" i="25"/>
  <c r="C104" i="25"/>
  <c r="C105" i="25"/>
  <c r="C106" i="25"/>
  <c r="C107" i="25"/>
  <c r="C108" i="25"/>
  <c r="C109" i="25"/>
  <c r="C110" i="25"/>
  <c r="C111" i="25"/>
  <c r="C112" i="25"/>
  <c r="C98" i="25"/>
  <c r="C77" i="25"/>
  <c r="C78" i="25"/>
  <c r="C79" i="25"/>
  <c r="C80" i="25"/>
  <c r="C81" i="25"/>
  <c r="C82" i="25"/>
  <c r="C83" i="25"/>
  <c r="C84" i="25"/>
  <c r="C85" i="25"/>
  <c r="C86" i="25"/>
  <c r="C87" i="25"/>
  <c r="C88" i="25"/>
  <c r="C89" i="25"/>
  <c r="C90" i="25"/>
  <c r="C76" i="25"/>
  <c r="J26" i="25"/>
  <c r="C5" i="40"/>
  <c r="X110" i="40"/>
  <c r="W110" i="40"/>
  <c r="V110" i="40"/>
  <c r="U110" i="40"/>
  <c r="T110" i="40"/>
  <c r="S110" i="40"/>
  <c r="R110" i="40"/>
  <c r="Q110" i="40"/>
  <c r="P110" i="40"/>
  <c r="O110" i="40"/>
  <c r="N110" i="40"/>
  <c r="M110" i="40"/>
  <c r="L110" i="40"/>
  <c r="K110" i="40"/>
  <c r="J110" i="40"/>
  <c r="I110" i="40"/>
  <c r="H110" i="40"/>
  <c r="G110" i="40"/>
  <c r="F110" i="40"/>
  <c r="E110" i="40"/>
  <c r="X108" i="40"/>
  <c r="W108" i="40"/>
  <c r="V108" i="40"/>
  <c r="U108" i="40"/>
  <c r="T108" i="40"/>
  <c r="S108" i="40"/>
  <c r="R108" i="40"/>
  <c r="Q108" i="40"/>
  <c r="P108" i="40"/>
  <c r="O108" i="40"/>
  <c r="N108" i="40"/>
  <c r="M108" i="40"/>
  <c r="L108" i="40"/>
  <c r="K108" i="40"/>
  <c r="J108" i="40"/>
  <c r="I108" i="40"/>
  <c r="H108" i="40"/>
  <c r="G108" i="40"/>
  <c r="F108" i="40"/>
  <c r="E108" i="40"/>
  <c r="X98" i="40"/>
  <c r="W98" i="40"/>
  <c r="V98" i="40"/>
  <c r="U98" i="40"/>
  <c r="T98" i="40"/>
  <c r="S98" i="40"/>
  <c r="R98" i="40"/>
  <c r="Q98" i="40"/>
  <c r="P98" i="40"/>
  <c r="O98" i="40"/>
  <c r="N98" i="40"/>
  <c r="M98" i="40"/>
  <c r="L98" i="40"/>
  <c r="K98" i="40"/>
  <c r="J98" i="40"/>
  <c r="I98" i="40"/>
  <c r="H98" i="40"/>
  <c r="G98" i="40"/>
  <c r="F98" i="40"/>
  <c r="E98" i="40"/>
  <c r="X97" i="40"/>
  <c r="W97" i="40"/>
  <c r="V97" i="40"/>
  <c r="U97" i="40"/>
  <c r="T97" i="40"/>
  <c r="S97" i="40"/>
  <c r="R97" i="40"/>
  <c r="Q97" i="40"/>
  <c r="P97" i="40"/>
  <c r="O97" i="40"/>
  <c r="N97" i="40"/>
  <c r="M97" i="40"/>
  <c r="L97" i="40"/>
  <c r="K97" i="40"/>
  <c r="J97" i="40"/>
  <c r="I97" i="40"/>
  <c r="H97" i="40"/>
  <c r="G97" i="40"/>
  <c r="F97" i="40"/>
  <c r="E97" i="40"/>
  <c r="X96" i="40"/>
  <c r="W96" i="40"/>
  <c r="V96" i="40"/>
  <c r="U96" i="40"/>
  <c r="T96" i="40"/>
  <c r="S96" i="40"/>
  <c r="R96" i="40"/>
  <c r="Q96" i="40"/>
  <c r="P96" i="40"/>
  <c r="O96" i="40"/>
  <c r="N96" i="40"/>
  <c r="M96" i="40"/>
  <c r="L96" i="40"/>
  <c r="K96" i="40"/>
  <c r="J96" i="40"/>
  <c r="I96" i="40"/>
  <c r="H96" i="40"/>
  <c r="G96" i="40"/>
  <c r="F96" i="40"/>
  <c r="E96" i="40"/>
  <c r="X95" i="40"/>
  <c r="W95" i="40"/>
  <c r="V95" i="40"/>
  <c r="U95" i="40"/>
  <c r="T95" i="40"/>
  <c r="S95" i="40"/>
  <c r="R95" i="40"/>
  <c r="Q95" i="40"/>
  <c r="P95" i="40"/>
  <c r="O95" i="40"/>
  <c r="N95" i="40"/>
  <c r="M95" i="40"/>
  <c r="L95" i="40"/>
  <c r="K95" i="40"/>
  <c r="J95" i="40"/>
  <c r="I95" i="40"/>
  <c r="H95" i="40"/>
  <c r="G95" i="40"/>
  <c r="F95" i="40"/>
  <c r="E95" i="40"/>
  <c r="X94" i="40"/>
  <c r="W94" i="40"/>
  <c r="V94" i="40"/>
  <c r="U94" i="40"/>
  <c r="T94" i="40"/>
  <c r="S94" i="40"/>
  <c r="R94" i="40"/>
  <c r="Q94" i="40"/>
  <c r="P94" i="40"/>
  <c r="O94" i="40"/>
  <c r="N94" i="40"/>
  <c r="M94" i="40"/>
  <c r="L94" i="40"/>
  <c r="K94" i="40"/>
  <c r="J94" i="40"/>
  <c r="I94" i="40"/>
  <c r="H94" i="40"/>
  <c r="G94" i="40"/>
  <c r="F94" i="40"/>
  <c r="E94" i="40"/>
  <c r="X93" i="40"/>
  <c r="W93" i="40"/>
  <c r="W10" i="40" s="1"/>
  <c r="V93" i="40"/>
  <c r="U93" i="40"/>
  <c r="T93" i="40"/>
  <c r="S93" i="40"/>
  <c r="R93" i="40"/>
  <c r="Q93" i="40"/>
  <c r="P93" i="40"/>
  <c r="O93" i="40"/>
  <c r="O10" i="40" s="1"/>
  <c r="N93" i="40"/>
  <c r="M93" i="40"/>
  <c r="L93" i="40"/>
  <c r="K93" i="40"/>
  <c r="J93" i="40"/>
  <c r="I93" i="40"/>
  <c r="H93" i="40"/>
  <c r="G93" i="40"/>
  <c r="G10" i="40" s="1"/>
  <c r="F93" i="40"/>
  <c r="E93"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16" i="40"/>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B55" i="40" s="1"/>
  <c r="B56" i="40" s="1"/>
  <c r="B57" i="40" s="1"/>
  <c r="B58" i="40" s="1"/>
  <c r="B59" i="40" s="1"/>
  <c r="B60" i="40" s="1"/>
  <c r="X10" i="40"/>
  <c r="V10" i="40"/>
  <c r="U10" i="40"/>
  <c r="T10" i="40"/>
  <c r="S10" i="40"/>
  <c r="R10" i="40"/>
  <c r="Q10" i="40"/>
  <c r="P10" i="40"/>
  <c r="N10" i="40"/>
  <c r="M10" i="40"/>
  <c r="L10" i="40"/>
  <c r="K10" i="40"/>
  <c r="J10" i="40"/>
  <c r="I10" i="40"/>
  <c r="H10" i="40"/>
  <c r="F10" i="40"/>
  <c r="E10" i="40"/>
  <c r="O18" i="25"/>
  <c r="J26" i="29"/>
  <c r="O18" i="29"/>
  <c r="M46" i="29"/>
  <c r="L46" i="29"/>
  <c r="K46" i="29"/>
  <c r="M45" i="29"/>
  <c r="L45" i="29"/>
  <c r="M44" i="29"/>
  <c r="C5" i="39"/>
  <c r="X114" i="39"/>
  <c r="W114" i="39"/>
  <c r="V114" i="39"/>
  <c r="U114" i="39"/>
  <c r="T114" i="39"/>
  <c r="S114" i="39"/>
  <c r="R114" i="39"/>
  <c r="Q114" i="39"/>
  <c r="P114" i="39"/>
  <c r="O114" i="39"/>
  <c r="N114" i="39"/>
  <c r="M114" i="39"/>
  <c r="L114" i="39"/>
  <c r="K114" i="39"/>
  <c r="J114" i="39"/>
  <c r="I114" i="39"/>
  <c r="H114" i="39"/>
  <c r="G114" i="39"/>
  <c r="F114" i="39"/>
  <c r="E114" i="39"/>
  <c r="X113" i="39"/>
  <c r="W113" i="39"/>
  <c r="V113" i="39"/>
  <c r="U113" i="39"/>
  <c r="T113" i="39"/>
  <c r="S113" i="39"/>
  <c r="R113" i="39"/>
  <c r="Q113" i="39"/>
  <c r="P113" i="39"/>
  <c r="O113" i="39"/>
  <c r="N113" i="39"/>
  <c r="M113" i="39"/>
  <c r="L113" i="39"/>
  <c r="K113" i="39"/>
  <c r="J113" i="39"/>
  <c r="I113" i="39"/>
  <c r="H113" i="39"/>
  <c r="G113" i="39"/>
  <c r="F113" i="39"/>
  <c r="E113" i="39"/>
  <c r="X112" i="39"/>
  <c r="W112" i="39"/>
  <c r="V112" i="39"/>
  <c r="U112" i="39"/>
  <c r="T112" i="39"/>
  <c r="S112" i="39"/>
  <c r="R112" i="39"/>
  <c r="Q112" i="39"/>
  <c r="P112" i="39"/>
  <c r="O112" i="39"/>
  <c r="N112" i="39"/>
  <c r="M112" i="39"/>
  <c r="L112" i="39"/>
  <c r="K112" i="39"/>
  <c r="J112" i="39"/>
  <c r="I112" i="39"/>
  <c r="H112" i="39"/>
  <c r="G112" i="39"/>
  <c r="F112" i="39"/>
  <c r="E112" i="39"/>
  <c r="X110" i="39"/>
  <c r="W110" i="39"/>
  <c r="V110" i="39"/>
  <c r="U110" i="39"/>
  <c r="T110" i="39"/>
  <c r="S110" i="39"/>
  <c r="R110" i="39"/>
  <c r="Q110" i="39"/>
  <c r="P110" i="39"/>
  <c r="O110" i="39"/>
  <c r="N110" i="39"/>
  <c r="M110" i="39"/>
  <c r="L110" i="39"/>
  <c r="K110" i="39"/>
  <c r="J110" i="39"/>
  <c r="I110" i="39"/>
  <c r="H110" i="39"/>
  <c r="G110" i="39"/>
  <c r="F110" i="39"/>
  <c r="E110" i="39"/>
  <c r="X109" i="39"/>
  <c r="W109" i="39"/>
  <c r="V109" i="39"/>
  <c r="U109" i="39"/>
  <c r="T109" i="39"/>
  <c r="S109" i="39"/>
  <c r="R109" i="39"/>
  <c r="Q109" i="39"/>
  <c r="P109" i="39"/>
  <c r="O109" i="39"/>
  <c r="N109" i="39"/>
  <c r="M109" i="39"/>
  <c r="L109" i="39"/>
  <c r="K109" i="39"/>
  <c r="J109" i="39"/>
  <c r="I109" i="39"/>
  <c r="H109" i="39"/>
  <c r="G109" i="39"/>
  <c r="F109" i="39"/>
  <c r="E109" i="39"/>
  <c r="X108" i="39"/>
  <c r="W108" i="39"/>
  <c r="V108" i="39"/>
  <c r="U108" i="39"/>
  <c r="T108" i="39"/>
  <c r="S108" i="39"/>
  <c r="R108" i="39"/>
  <c r="Q108" i="39"/>
  <c r="P108" i="39"/>
  <c r="O108" i="39"/>
  <c r="N108" i="39"/>
  <c r="M108" i="39"/>
  <c r="L108" i="39"/>
  <c r="K108" i="39"/>
  <c r="J108" i="39"/>
  <c r="I108" i="39"/>
  <c r="H108" i="39"/>
  <c r="G108" i="39"/>
  <c r="F108" i="39"/>
  <c r="E108" i="39"/>
  <c r="X98" i="39"/>
  <c r="W98" i="39"/>
  <c r="V98" i="39"/>
  <c r="U98" i="39"/>
  <c r="T98" i="39"/>
  <c r="S98" i="39"/>
  <c r="R98" i="39"/>
  <c r="Q98" i="39"/>
  <c r="P98" i="39"/>
  <c r="O98" i="39"/>
  <c r="N98" i="39"/>
  <c r="M98" i="39"/>
  <c r="L98" i="39"/>
  <c r="K98" i="39"/>
  <c r="J98" i="39"/>
  <c r="I98" i="39"/>
  <c r="H98" i="39"/>
  <c r="G98" i="39"/>
  <c r="F98" i="39"/>
  <c r="E98" i="39"/>
  <c r="X97" i="39"/>
  <c r="W97" i="39"/>
  <c r="V97" i="39"/>
  <c r="U97" i="39"/>
  <c r="T97" i="39"/>
  <c r="S97" i="39"/>
  <c r="R97" i="39"/>
  <c r="Q97" i="39"/>
  <c r="P97" i="39"/>
  <c r="O97" i="39"/>
  <c r="N97" i="39"/>
  <c r="M97" i="39"/>
  <c r="L97" i="39"/>
  <c r="K97" i="39"/>
  <c r="J97" i="39"/>
  <c r="I97" i="39"/>
  <c r="H97" i="39"/>
  <c r="G97" i="39"/>
  <c r="F97" i="39"/>
  <c r="E97" i="39"/>
  <c r="X96" i="39"/>
  <c r="W96" i="39"/>
  <c r="V96" i="39"/>
  <c r="U96" i="39"/>
  <c r="T96" i="39"/>
  <c r="S96" i="39"/>
  <c r="R96" i="39"/>
  <c r="Q96" i="39"/>
  <c r="P96" i="39"/>
  <c r="O96" i="39"/>
  <c r="N96" i="39"/>
  <c r="M96" i="39"/>
  <c r="L96" i="39"/>
  <c r="K96" i="39"/>
  <c r="J96" i="39"/>
  <c r="I96" i="39"/>
  <c r="H96" i="39"/>
  <c r="G96" i="39"/>
  <c r="F96" i="39"/>
  <c r="E96" i="39"/>
  <c r="X95" i="39"/>
  <c r="W95" i="39"/>
  <c r="V95" i="39"/>
  <c r="U95" i="39"/>
  <c r="T95" i="39"/>
  <c r="S95" i="39"/>
  <c r="R95" i="39"/>
  <c r="Q95" i="39"/>
  <c r="P95" i="39"/>
  <c r="O95" i="39"/>
  <c r="N95" i="39"/>
  <c r="M95" i="39"/>
  <c r="L95" i="39"/>
  <c r="K95" i="39"/>
  <c r="J95" i="39"/>
  <c r="I95" i="39"/>
  <c r="H95" i="39"/>
  <c r="G95" i="39"/>
  <c r="F95" i="39"/>
  <c r="E95" i="39"/>
  <c r="X94" i="39"/>
  <c r="W94" i="39"/>
  <c r="V94" i="39"/>
  <c r="U94" i="39"/>
  <c r="T94" i="39"/>
  <c r="S94" i="39"/>
  <c r="R94" i="39"/>
  <c r="Q94" i="39"/>
  <c r="P94" i="39"/>
  <c r="O94" i="39"/>
  <c r="N94" i="39"/>
  <c r="M94" i="39"/>
  <c r="L94" i="39"/>
  <c r="K94" i="39"/>
  <c r="J94" i="39"/>
  <c r="I94" i="39"/>
  <c r="H94" i="39"/>
  <c r="G94" i="39"/>
  <c r="F94" i="39"/>
  <c r="E94" i="39"/>
  <c r="X93" i="39"/>
  <c r="W93" i="39"/>
  <c r="V93" i="39"/>
  <c r="U93" i="39"/>
  <c r="T93" i="39"/>
  <c r="T10" i="39" s="1"/>
  <c r="S93" i="39"/>
  <c r="R93" i="39"/>
  <c r="Q93" i="39"/>
  <c r="P93" i="39"/>
  <c r="O93" i="39"/>
  <c r="N93" i="39"/>
  <c r="M93" i="39"/>
  <c r="L93" i="39"/>
  <c r="L10" i="39" s="1"/>
  <c r="K93" i="39"/>
  <c r="J93" i="39"/>
  <c r="I93" i="39"/>
  <c r="H93" i="39"/>
  <c r="G93" i="39"/>
  <c r="F93" i="39"/>
  <c r="E93" i="39"/>
  <c r="AW90" i="39"/>
  <c r="AV90" i="39"/>
  <c r="AU90" i="39"/>
  <c r="AT90" i="39"/>
  <c r="AS90" i="39"/>
  <c r="AR90" i="39"/>
  <c r="AQ90" i="39"/>
  <c r="AP90" i="39"/>
  <c r="AO90" i="39"/>
  <c r="AN90" i="39"/>
  <c r="AM90" i="39"/>
  <c r="AL90" i="39"/>
  <c r="AK90" i="39"/>
  <c r="AJ90" i="39"/>
  <c r="AI90" i="39"/>
  <c r="BC90" i="39" s="1"/>
  <c r="AH90" i="39"/>
  <c r="BB90" i="39" s="1"/>
  <c r="AG90" i="39"/>
  <c r="BA90" i="39" s="1"/>
  <c r="AF90" i="39"/>
  <c r="AZ90" i="39" s="1"/>
  <c r="AE90" i="39"/>
  <c r="AY90" i="39" s="1"/>
  <c r="AD90" i="39"/>
  <c r="AX90" i="39" s="1"/>
  <c r="B90" i="39"/>
  <c r="AW89" i="39"/>
  <c r="AV89" i="39"/>
  <c r="AU89" i="39"/>
  <c r="AT89" i="39"/>
  <c r="AS89" i="39"/>
  <c r="AR89" i="39"/>
  <c r="AQ89" i="39"/>
  <c r="AP89" i="39"/>
  <c r="AO89" i="39"/>
  <c r="AN89" i="39"/>
  <c r="AM89" i="39"/>
  <c r="AL89" i="39"/>
  <c r="AK89" i="39"/>
  <c r="AJ89" i="39"/>
  <c r="AI89" i="39"/>
  <c r="BC89" i="39" s="1"/>
  <c r="AH89" i="39"/>
  <c r="BB89" i="39" s="1"/>
  <c r="AG89" i="39"/>
  <c r="BA89" i="39" s="1"/>
  <c r="AF89" i="39"/>
  <c r="AZ89" i="39" s="1"/>
  <c r="AE89" i="39"/>
  <c r="AY89" i="39" s="1"/>
  <c r="AD89" i="39"/>
  <c r="AX89" i="39" s="1"/>
  <c r="B89" i="39"/>
  <c r="AW88" i="39"/>
  <c r="AV88" i="39"/>
  <c r="AU88" i="39"/>
  <c r="AT88" i="39"/>
  <c r="AS88" i="39"/>
  <c r="AR88" i="39"/>
  <c r="AQ88" i="39"/>
  <c r="AP88" i="39"/>
  <c r="AO88" i="39"/>
  <c r="AN88" i="39"/>
  <c r="AM88" i="39"/>
  <c r="AL88" i="39"/>
  <c r="AK88" i="39"/>
  <c r="AJ88" i="39"/>
  <c r="AI88" i="39"/>
  <c r="BC88" i="39" s="1"/>
  <c r="AH88" i="39"/>
  <c r="BB88" i="39" s="1"/>
  <c r="AG88" i="39"/>
  <c r="BA88" i="39" s="1"/>
  <c r="AF88" i="39"/>
  <c r="AZ88" i="39" s="1"/>
  <c r="AE88" i="39"/>
  <c r="AY88" i="39" s="1"/>
  <c r="AD88" i="39"/>
  <c r="AX88" i="39" s="1"/>
  <c r="B88" i="39"/>
  <c r="AW87" i="39"/>
  <c r="AV87" i="39"/>
  <c r="AU87" i="39"/>
  <c r="AT87" i="39"/>
  <c r="AS87" i="39"/>
  <c r="AR87" i="39"/>
  <c r="AQ87" i="39"/>
  <c r="AP87" i="39"/>
  <c r="AO87" i="39"/>
  <c r="AN87" i="39"/>
  <c r="AM87" i="39"/>
  <c r="AL87" i="39"/>
  <c r="AK87" i="39"/>
  <c r="AJ87" i="39"/>
  <c r="AI87" i="39"/>
  <c r="BC87" i="39" s="1"/>
  <c r="AH87" i="39"/>
  <c r="BB87" i="39" s="1"/>
  <c r="AG87" i="39"/>
  <c r="BA87" i="39" s="1"/>
  <c r="AF87" i="39"/>
  <c r="AZ87" i="39" s="1"/>
  <c r="AE87" i="39"/>
  <c r="AY87" i="39" s="1"/>
  <c r="AD87" i="39"/>
  <c r="AX87" i="39" s="1"/>
  <c r="B87" i="39"/>
  <c r="AW86" i="39"/>
  <c r="AV86" i="39"/>
  <c r="AU86" i="39"/>
  <c r="AT86" i="39"/>
  <c r="AS86" i="39"/>
  <c r="AR86" i="39"/>
  <c r="AQ86" i="39"/>
  <c r="AP86" i="39"/>
  <c r="AO86" i="39"/>
  <c r="AN86" i="39"/>
  <c r="AM86" i="39"/>
  <c r="AL86" i="39"/>
  <c r="AK86" i="39"/>
  <c r="AJ86" i="39"/>
  <c r="AI86" i="39"/>
  <c r="BC86" i="39" s="1"/>
  <c r="AH86" i="39"/>
  <c r="BB86" i="39" s="1"/>
  <c r="AG86" i="39"/>
  <c r="BA86" i="39" s="1"/>
  <c r="AF86" i="39"/>
  <c r="AZ86" i="39" s="1"/>
  <c r="AE86" i="39"/>
  <c r="AY86" i="39" s="1"/>
  <c r="AD86" i="39"/>
  <c r="AX86" i="39" s="1"/>
  <c r="B86" i="39"/>
  <c r="AW85" i="39"/>
  <c r="AV85" i="39"/>
  <c r="AU85" i="39"/>
  <c r="AT85" i="39"/>
  <c r="AS85" i="39"/>
  <c r="AR85" i="39"/>
  <c r="AQ85" i="39"/>
  <c r="AP85" i="39"/>
  <c r="AO85" i="39"/>
  <c r="AN85" i="39"/>
  <c r="AM85" i="39"/>
  <c r="AL85" i="39"/>
  <c r="AK85" i="39"/>
  <c r="AJ85" i="39"/>
  <c r="AI85" i="39"/>
  <c r="BC85" i="39" s="1"/>
  <c r="AH85" i="39"/>
  <c r="BB85" i="39" s="1"/>
  <c r="AG85" i="39"/>
  <c r="BA85" i="39" s="1"/>
  <c r="AF85" i="39"/>
  <c r="AZ85" i="39" s="1"/>
  <c r="AE85" i="39"/>
  <c r="AY85" i="39" s="1"/>
  <c r="AD85" i="39"/>
  <c r="AX85" i="39" s="1"/>
  <c r="B85" i="39"/>
  <c r="AW84" i="39"/>
  <c r="AV84" i="39"/>
  <c r="AU84" i="39"/>
  <c r="AT84" i="39"/>
  <c r="AS84" i="39"/>
  <c r="AR84" i="39"/>
  <c r="AQ84" i="39"/>
  <c r="AP84" i="39"/>
  <c r="AO84" i="39"/>
  <c r="AN84" i="39"/>
  <c r="AM84" i="39"/>
  <c r="AL84" i="39"/>
  <c r="AK84" i="39"/>
  <c r="AJ84" i="39"/>
  <c r="AI84" i="39"/>
  <c r="BC84" i="39" s="1"/>
  <c r="AH84" i="39"/>
  <c r="BB84" i="39" s="1"/>
  <c r="AG84" i="39"/>
  <c r="BA84" i="39" s="1"/>
  <c r="AF84" i="39"/>
  <c r="AZ84" i="39" s="1"/>
  <c r="AE84" i="39"/>
  <c r="AY84" i="39" s="1"/>
  <c r="AD84" i="39"/>
  <c r="AX84" i="39" s="1"/>
  <c r="B84" i="39"/>
  <c r="AW83" i="39"/>
  <c r="AV83" i="39"/>
  <c r="AU83" i="39"/>
  <c r="AT83" i="39"/>
  <c r="AS83" i="39"/>
  <c r="AR83" i="39"/>
  <c r="AQ83" i="39"/>
  <c r="AP83" i="39"/>
  <c r="AO83" i="39"/>
  <c r="AN83" i="39"/>
  <c r="AM83" i="39"/>
  <c r="AL83" i="39"/>
  <c r="AK83" i="39"/>
  <c r="AJ83" i="39"/>
  <c r="AI83" i="39"/>
  <c r="BC83" i="39" s="1"/>
  <c r="AH83" i="39"/>
  <c r="BB83" i="39" s="1"/>
  <c r="AG83" i="39"/>
  <c r="BA83" i="39" s="1"/>
  <c r="AF83" i="39"/>
  <c r="AZ83" i="39" s="1"/>
  <c r="AE83" i="39"/>
  <c r="AY83" i="39" s="1"/>
  <c r="AD83" i="39"/>
  <c r="AX83" i="39" s="1"/>
  <c r="B83" i="39"/>
  <c r="AW82" i="39"/>
  <c r="AV82" i="39"/>
  <c r="AU82" i="39"/>
  <c r="AT82" i="39"/>
  <c r="AS82" i="39"/>
  <c r="AR82" i="39"/>
  <c r="AQ82" i="39"/>
  <c r="AP82" i="39"/>
  <c r="AO82" i="39"/>
  <c r="AN82" i="39"/>
  <c r="AM82" i="39"/>
  <c r="AL82" i="39"/>
  <c r="AK82" i="39"/>
  <c r="AJ82" i="39"/>
  <c r="AI82" i="39"/>
  <c r="BC82" i="39" s="1"/>
  <c r="AH82" i="39"/>
  <c r="BB82" i="39" s="1"/>
  <c r="AG82" i="39"/>
  <c r="BA82" i="39" s="1"/>
  <c r="AF82" i="39"/>
  <c r="AZ82" i="39" s="1"/>
  <c r="AE82" i="39"/>
  <c r="AY82" i="39" s="1"/>
  <c r="AD82" i="39"/>
  <c r="AX82" i="39" s="1"/>
  <c r="B82" i="39"/>
  <c r="AW81" i="39"/>
  <c r="AV81" i="39"/>
  <c r="AU81" i="39"/>
  <c r="AT81" i="39"/>
  <c r="AS81" i="39"/>
  <c r="AR81" i="39"/>
  <c r="AQ81" i="39"/>
  <c r="AP81" i="39"/>
  <c r="AO81" i="39"/>
  <c r="AN81" i="39"/>
  <c r="AM81" i="39"/>
  <c r="AL81" i="39"/>
  <c r="AK81" i="39"/>
  <c r="AJ81" i="39"/>
  <c r="AI81" i="39"/>
  <c r="BC81" i="39" s="1"/>
  <c r="AH81" i="39"/>
  <c r="BB81" i="39" s="1"/>
  <c r="AG81" i="39"/>
  <c r="BA81" i="39" s="1"/>
  <c r="AF81" i="39"/>
  <c r="AZ81" i="39" s="1"/>
  <c r="AE81" i="39"/>
  <c r="AY81" i="39" s="1"/>
  <c r="AD81" i="39"/>
  <c r="AX81" i="39" s="1"/>
  <c r="B81" i="39"/>
  <c r="AW80" i="39"/>
  <c r="AV80" i="39"/>
  <c r="AU80" i="39"/>
  <c r="AT80" i="39"/>
  <c r="AS80" i="39"/>
  <c r="AR80" i="39"/>
  <c r="AQ80" i="39"/>
  <c r="AP80" i="39"/>
  <c r="AO80" i="39"/>
  <c r="AN80" i="39"/>
  <c r="AM80" i="39"/>
  <c r="AL80" i="39"/>
  <c r="AK80" i="39"/>
  <c r="AJ80" i="39"/>
  <c r="AI80" i="39"/>
  <c r="BC80" i="39" s="1"/>
  <c r="AH80" i="39"/>
  <c r="BB80" i="39" s="1"/>
  <c r="AG80" i="39"/>
  <c r="BA80" i="39" s="1"/>
  <c r="AF80" i="39"/>
  <c r="AZ80" i="39" s="1"/>
  <c r="AE80" i="39"/>
  <c r="AY80" i="39" s="1"/>
  <c r="AD80" i="39"/>
  <c r="AX80" i="39" s="1"/>
  <c r="B80" i="39"/>
  <c r="AW79" i="39"/>
  <c r="AV79" i="39"/>
  <c r="AU79" i="39"/>
  <c r="AT79" i="39"/>
  <c r="AS79" i="39"/>
  <c r="AR79" i="39"/>
  <c r="AQ79" i="39"/>
  <c r="AP79" i="39"/>
  <c r="AO79" i="39"/>
  <c r="AN79" i="39"/>
  <c r="AM79" i="39"/>
  <c r="AL79" i="39"/>
  <c r="AK79" i="39"/>
  <c r="AJ79" i="39"/>
  <c r="AI79" i="39"/>
  <c r="BC79" i="39" s="1"/>
  <c r="AH79" i="39"/>
  <c r="BB79" i="39" s="1"/>
  <c r="AG79" i="39"/>
  <c r="BA79" i="39" s="1"/>
  <c r="AF79" i="39"/>
  <c r="AZ79" i="39" s="1"/>
  <c r="AE79" i="39"/>
  <c r="AY79" i="39" s="1"/>
  <c r="AD79" i="39"/>
  <c r="AX79" i="39" s="1"/>
  <c r="B79" i="39"/>
  <c r="AW78" i="39"/>
  <c r="AV78" i="39"/>
  <c r="AU78" i="39"/>
  <c r="AT78" i="39"/>
  <c r="AS78" i="39"/>
  <c r="AR78" i="39"/>
  <c r="AQ78" i="39"/>
  <c r="AP78" i="39"/>
  <c r="AO78" i="39"/>
  <c r="AN78" i="39"/>
  <c r="AM78" i="39"/>
  <c r="AL78" i="39"/>
  <c r="AK78" i="39"/>
  <c r="AJ78" i="39"/>
  <c r="AI78" i="39"/>
  <c r="BC78" i="39" s="1"/>
  <c r="AH78" i="39"/>
  <c r="BB78" i="39" s="1"/>
  <c r="AG78" i="39"/>
  <c r="BA78" i="39" s="1"/>
  <c r="AF78" i="39"/>
  <c r="AZ78" i="39" s="1"/>
  <c r="AE78" i="39"/>
  <c r="AY78" i="39" s="1"/>
  <c r="AD78" i="39"/>
  <c r="AX78" i="39" s="1"/>
  <c r="B78" i="39"/>
  <c r="AW77" i="39"/>
  <c r="AV77" i="39"/>
  <c r="AU77" i="39"/>
  <c r="AT77" i="39"/>
  <c r="AS77" i="39"/>
  <c r="AR77" i="39"/>
  <c r="AQ77" i="39"/>
  <c r="AP77" i="39"/>
  <c r="AO77" i="39"/>
  <c r="AN77" i="39"/>
  <c r="AM77" i="39"/>
  <c r="AL77" i="39"/>
  <c r="AK77" i="39"/>
  <c r="AJ77" i="39"/>
  <c r="AI77" i="39"/>
  <c r="BC77" i="39" s="1"/>
  <c r="AH77" i="39"/>
  <c r="BB77" i="39" s="1"/>
  <c r="AG77" i="39"/>
  <c r="BA77" i="39" s="1"/>
  <c r="AF77" i="39"/>
  <c r="AZ77" i="39" s="1"/>
  <c r="AE77" i="39"/>
  <c r="AY77" i="39" s="1"/>
  <c r="AD77" i="39"/>
  <c r="AX77" i="39" s="1"/>
  <c r="B77" i="39"/>
  <c r="AW76" i="39"/>
  <c r="AV76" i="39"/>
  <c r="AU76" i="39"/>
  <c r="AT76" i="39"/>
  <c r="AS76" i="39"/>
  <c r="AR76" i="39"/>
  <c r="AQ76" i="39"/>
  <c r="AP76" i="39"/>
  <c r="AO76" i="39"/>
  <c r="AN76" i="39"/>
  <c r="AM76" i="39"/>
  <c r="AL76" i="39"/>
  <c r="AK76" i="39"/>
  <c r="AJ76" i="39"/>
  <c r="AI76" i="39"/>
  <c r="BC76" i="39" s="1"/>
  <c r="AH76" i="39"/>
  <c r="BB76" i="39" s="1"/>
  <c r="AG76" i="39"/>
  <c r="BA76" i="39" s="1"/>
  <c r="AF76" i="39"/>
  <c r="AZ76" i="39" s="1"/>
  <c r="AE76" i="39"/>
  <c r="AY76" i="39" s="1"/>
  <c r="AD76" i="39"/>
  <c r="AX76" i="39" s="1"/>
  <c r="B76" i="39"/>
  <c r="AW75" i="39"/>
  <c r="AV75" i="39"/>
  <c r="AU75" i="39"/>
  <c r="AT75" i="39"/>
  <c r="AS75" i="39"/>
  <c r="AR75" i="39"/>
  <c r="AQ75" i="39"/>
  <c r="AP75" i="39"/>
  <c r="AO75" i="39"/>
  <c r="AN75" i="39"/>
  <c r="AM75" i="39"/>
  <c r="AL75" i="39"/>
  <c r="AK75" i="39"/>
  <c r="AJ75" i="39"/>
  <c r="AI75" i="39"/>
  <c r="BC75" i="39" s="1"/>
  <c r="AH75" i="39"/>
  <c r="BB75" i="39" s="1"/>
  <c r="AG75" i="39"/>
  <c r="BA75" i="39" s="1"/>
  <c r="AF75" i="39"/>
  <c r="AZ75" i="39" s="1"/>
  <c r="AE75" i="39"/>
  <c r="AY75" i="39" s="1"/>
  <c r="AD75" i="39"/>
  <c r="AX75" i="39" s="1"/>
  <c r="B75" i="39"/>
  <c r="AW74" i="39"/>
  <c r="AV74" i="39"/>
  <c r="AU74" i="39"/>
  <c r="AT74" i="39"/>
  <c r="AS74" i="39"/>
  <c r="AR74" i="39"/>
  <c r="AQ74" i="39"/>
  <c r="AP74" i="39"/>
  <c r="AO74" i="39"/>
  <c r="AN74" i="39"/>
  <c r="AM74" i="39"/>
  <c r="AL74" i="39"/>
  <c r="AK74" i="39"/>
  <c r="AJ74" i="39"/>
  <c r="AI74" i="39"/>
  <c r="BC74" i="39" s="1"/>
  <c r="AH74" i="39"/>
  <c r="BB74" i="39" s="1"/>
  <c r="AG74" i="39"/>
  <c r="BA74" i="39" s="1"/>
  <c r="AF74" i="39"/>
  <c r="AZ74" i="39" s="1"/>
  <c r="AE74" i="39"/>
  <c r="AY74" i="39" s="1"/>
  <c r="AD74" i="39"/>
  <c r="AX74" i="39" s="1"/>
  <c r="B74" i="39"/>
  <c r="AW73" i="39"/>
  <c r="AV73" i="39"/>
  <c r="AU73" i="39"/>
  <c r="AT73" i="39"/>
  <c r="AS73" i="39"/>
  <c r="AR73" i="39"/>
  <c r="AQ73" i="39"/>
  <c r="AP73" i="39"/>
  <c r="AO73" i="39"/>
  <c r="AN73" i="39"/>
  <c r="AM73" i="39"/>
  <c r="AL73" i="39"/>
  <c r="AK73" i="39"/>
  <c r="AJ73" i="39"/>
  <c r="AI73" i="39"/>
  <c r="BC73" i="39" s="1"/>
  <c r="AH73" i="39"/>
  <c r="BB73" i="39" s="1"/>
  <c r="AG73" i="39"/>
  <c r="BA73" i="39" s="1"/>
  <c r="AF73" i="39"/>
  <c r="AZ73" i="39" s="1"/>
  <c r="AE73" i="39"/>
  <c r="AY73" i="39" s="1"/>
  <c r="AD73" i="39"/>
  <c r="AX73" i="39" s="1"/>
  <c r="B73" i="39"/>
  <c r="AW72" i="39"/>
  <c r="AV72" i="39"/>
  <c r="AU72" i="39"/>
  <c r="AT72" i="39"/>
  <c r="AS72" i="39"/>
  <c r="AR72" i="39"/>
  <c r="AQ72" i="39"/>
  <c r="AP72" i="39"/>
  <c r="AO72" i="39"/>
  <c r="AN72" i="39"/>
  <c r="AM72" i="39"/>
  <c r="AL72" i="39"/>
  <c r="AK72" i="39"/>
  <c r="AJ72" i="39"/>
  <c r="AI72" i="39"/>
  <c r="BC72" i="39" s="1"/>
  <c r="AH72" i="39"/>
  <c r="BB72" i="39" s="1"/>
  <c r="AG72" i="39"/>
  <c r="BA72" i="39" s="1"/>
  <c r="AF72" i="39"/>
  <c r="AZ72" i="39" s="1"/>
  <c r="AE72" i="39"/>
  <c r="AY72" i="39" s="1"/>
  <c r="AD72" i="39"/>
  <c r="AX72" i="39" s="1"/>
  <c r="B72" i="39"/>
  <c r="AW71" i="39"/>
  <c r="AV71" i="39"/>
  <c r="AU71" i="39"/>
  <c r="AT71" i="39"/>
  <c r="AS71" i="39"/>
  <c r="AR71" i="39"/>
  <c r="AQ71" i="39"/>
  <c r="AP71" i="39"/>
  <c r="AO71" i="39"/>
  <c r="AN71" i="39"/>
  <c r="AM71" i="39"/>
  <c r="AL71" i="39"/>
  <c r="AK71" i="39"/>
  <c r="AJ71" i="39"/>
  <c r="AI71" i="39"/>
  <c r="BC71" i="39" s="1"/>
  <c r="AH71" i="39"/>
  <c r="BB71" i="39" s="1"/>
  <c r="AG71" i="39"/>
  <c r="BA71" i="39" s="1"/>
  <c r="AF71" i="39"/>
  <c r="AZ71" i="39" s="1"/>
  <c r="AE71" i="39"/>
  <c r="AY71" i="39" s="1"/>
  <c r="AD71" i="39"/>
  <c r="AX71" i="39" s="1"/>
  <c r="B71" i="39"/>
  <c r="AW70" i="39"/>
  <c r="AV70" i="39"/>
  <c r="AU70" i="39"/>
  <c r="AT70" i="39"/>
  <c r="AS70" i="39"/>
  <c r="AR70" i="39"/>
  <c r="AQ70" i="39"/>
  <c r="AP70" i="39"/>
  <c r="AO70" i="39"/>
  <c r="AN70" i="39"/>
  <c r="AM70" i="39"/>
  <c r="AL70" i="39"/>
  <c r="AK70" i="39"/>
  <c r="AJ70" i="39"/>
  <c r="AI70" i="39"/>
  <c r="BC70" i="39" s="1"/>
  <c r="AH70" i="39"/>
  <c r="BB70" i="39" s="1"/>
  <c r="AG70" i="39"/>
  <c r="BA70" i="39" s="1"/>
  <c r="AF70" i="39"/>
  <c r="AZ70" i="39" s="1"/>
  <c r="AE70" i="39"/>
  <c r="AY70" i="39" s="1"/>
  <c r="AD70" i="39"/>
  <c r="AX70" i="39" s="1"/>
  <c r="B70" i="39"/>
  <c r="AW69" i="39"/>
  <c r="AV69" i="39"/>
  <c r="AU69" i="39"/>
  <c r="AT69" i="39"/>
  <c r="AS69" i="39"/>
  <c r="AR69" i="39"/>
  <c r="AQ69" i="39"/>
  <c r="AP69" i="39"/>
  <c r="AO69" i="39"/>
  <c r="AN69" i="39"/>
  <c r="AM69" i="39"/>
  <c r="AL69" i="39"/>
  <c r="AK69" i="39"/>
  <c r="AJ69" i="39"/>
  <c r="AI69" i="39"/>
  <c r="BC69" i="39" s="1"/>
  <c r="AH69" i="39"/>
  <c r="BB69" i="39" s="1"/>
  <c r="AG69" i="39"/>
  <c r="BA69" i="39" s="1"/>
  <c r="AF69" i="39"/>
  <c r="AZ69" i="39" s="1"/>
  <c r="AE69" i="39"/>
  <c r="AY69" i="39" s="1"/>
  <c r="AD69" i="39"/>
  <c r="AX69" i="39" s="1"/>
  <c r="B69" i="39"/>
  <c r="AW68" i="39"/>
  <c r="AV68" i="39"/>
  <c r="AU68" i="39"/>
  <c r="AT68" i="39"/>
  <c r="AS68" i="39"/>
  <c r="AR68" i="39"/>
  <c r="AQ68" i="39"/>
  <c r="AP68" i="39"/>
  <c r="AO68" i="39"/>
  <c r="AN68" i="39"/>
  <c r="AM68" i="39"/>
  <c r="AL68" i="39"/>
  <c r="AK68" i="39"/>
  <c r="AJ68" i="39"/>
  <c r="AI68" i="39"/>
  <c r="BC68" i="39" s="1"/>
  <c r="AH68" i="39"/>
  <c r="BB68" i="39" s="1"/>
  <c r="AG68" i="39"/>
  <c r="BA68" i="39" s="1"/>
  <c r="AF68" i="39"/>
  <c r="AZ68" i="39" s="1"/>
  <c r="AE68" i="39"/>
  <c r="AY68" i="39" s="1"/>
  <c r="AD68" i="39"/>
  <c r="AX68" i="39" s="1"/>
  <c r="B68" i="39"/>
  <c r="AW67" i="39"/>
  <c r="AV67" i="39"/>
  <c r="AU67" i="39"/>
  <c r="AT67" i="39"/>
  <c r="AS67" i="39"/>
  <c r="AR67" i="39"/>
  <c r="AQ67" i="39"/>
  <c r="AP67" i="39"/>
  <c r="AO67" i="39"/>
  <c r="AN67" i="39"/>
  <c r="AM67" i="39"/>
  <c r="AL67" i="39"/>
  <c r="AK67" i="39"/>
  <c r="AJ67" i="39"/>
  <c r="AI67" i="39"/>
  <c r="BC67" i="39" s="1"/>
  <c r="AH67" i="39"/>
  <c r="BB67" i="39" s="1"/>
  <c r="AG67" i="39"/>
  <c r="BA67" i="39" s="1"/>
  <c r="AF67" i="39"/>
  <c r="AZ67" i="39" s="1"/>
  <c r="AE67" i="39"/>
  <c r="AY67" i="39" s="1"/>
  <c r="AD67" i="39"/>
  <c r="AX67" i="39" s="1"/>
  <c r="B67" i="39"/>
  <c r="AW66" i="39"/>
  <c r="AV66" i="39"/>
  <c r="AU66" i="39"/>
  <c r="AT66" i="39"/>
  <c r="AS66" i="39"/>
  <c r="AR66" i="39"/>
  <c r="AQ66" i="39"/>
  <c r="AP66" i="39"/>
  <c r="AO66" i="39"/>
  <c r="AN66" i="39"/>
  <c r="AM66" i="39"/>
  <c r="AL66" i="39"/>
  <c r="AK66" i="39"/>
  <c r="AJ66" i="39"/>
  <c r="AI66" i="39"/>
  <c r="BC66" i="39" s="1"/>
  <c r="AH66" i="39"/>
  <c r="BB66" i="39" s="1"/>
  <c r="AG66" i="39"/>
  <c r="BA66" i="39" s="1"/>
  <c r="AF66" i="39"/>
  <c r="AZ66" i="39" s="1"/>
  <c r="AE66" i="39"/>
  <c r="AY66" i="39" s="1"/>
  <c r="AD66" i="39"/>
  <c r="AX66" i="39" s="1"/>
  <c r="B66" i="39"/>
  <c r="AW65" i="39"/>
  <c r="AV65" i="39"/>
  <c r="AU65" i="39"/>
  <c r="AT65" i="39"/>
  <c r="AS65" i="39"/>
  <c r="AR65" i="39"/>
  <c r="AQ65" i="39"/>
  <c r="AP65" i="39"/>
  <c r="AO65" i="39"/>
  <c r="AN65" i="39"/>
  <c r="AM65" i="39"/>
  <c r="AL65" i="39"/>
  <c r="AK65" i="39"/>
  <c r="AJ65" i="39"/>
  <c r="AI65" i="39"/>
  <c r="BC65" i="39" s="1"/>
  <c r="AH65" i="39"/>
  <c r="BB65" i="39" s="1"/>
  <c r="AG65" i="39"/>
  <c r="BA65" i="39" s="1"/>
  <c r="AF65" i="39"/>
  <c r="AZ65" i="39" s="1"/>
  <c r="AE65" i="39"/>
  <c r="AY65" i="39" s="1"/>
  <c r="AD65" i="39"/>
  <c r="AX65" i="39" s="1"/>
  <c r="B65" i="39"/>
  <c r="AW64" i="39"/>
  <c r="AV64" i="39"/>
  <c r="AU64" i="39"/>
  <c r="AT64" i="39"/>
  <c r="AS64" i="39"/>
  <c r="AR64" i="39"/>
  <c r="AQ64" i="39"/>
  <c r="AP64" i="39"/>
  <c r="AO64" i="39"/>
  <c r="AN64" i="39"/>
  <c r="AM64" i="39"/>
  <c r="AL64" i="39"/>
  <c r="AK64" i="39"/>
  <c r="AJ64" i="39"/>
  <c r="AI64" i="39"/>
  <c r="BC64" i="39" s="1"/>
  <c r="AH64" i="39"/>
  <c r="BB64" i="39" s="1"/>
  <c r="AG64" i="39"/>
  <c r="BA64" i="39" s="1"/>
  <c r="AF64" i="39"/>
  <c r="AZ64" i="39" s="1"/>
  <c r="AE64" i="39"/>
  <c r="AY64" i="39" s="1"/>
  <c r="AD64" i="39"/>
  <c r="AX64" i="39" s="1"/>
  <c r="B64" i="39"/>
  <c r="AW63" i="39"/>
  <c r="AV63" i="39"/>
  <c r="AU63" i="39"/>
  <c r="AT63" i="39"/>
  <c r="AS63" i="39"/>
  <c r="AR63" i="39"/>
  <c r="AQ63" i="39"/>
  <c r="AP63" i="39"/>
  <c r="AO63" i="39"/>
  <c r="AN63" i="39"/>
  <c r="AM63" i="39"/>
  <c r="AL63" i="39"/>
  <c r="AK63" i="39"/>
  <c r="AJ63" i="39"/>
  <c r="AI63" i="39"/>
  <c r="BC63" i="39" s="1"/>
  <c r="AH63" i="39"/>
  <c r="BB63" i="39" s="1"/>
  <c r="AG63" i="39"/>
  <c r="BA63" i="39" s="1"/>
  <c r="AF63" i="39"/>
  <c r="AZ63" i="39" s="1"/>
  <c r="AE63" i="39"/>
  <c r="AY63" i="39" s="1"/>
  <c r="AD63" i="39"/>
  <c r="AX63" i="39" s="1"/>
  <c r="B63" i="39"/>
  <c r="AW62" i="39"/>
  <c r="AV62" i="39"/>
  <c r="AU62" i="39"/>
  <c r="AT62" i="39"/>
  <c r="AS62" i="39"/>
  <c r="AR62" i="39"/>
  <c r="AQ62" i="39"/>
  <c r="AP62" i="39"/>
  <c r="AO62" i="39"/>
  <c r="AN62" i="39"/>
  <c r="AM62" i="39"/>
  <c r="AL62" i="39"/>
  <c r="AK62" i="39"/>
  <c r="AJ62" i="39"/>
  <c r="AI62" i="39"/>
  <c r="BC62" i="39" s="1"/>
  <c r="AH62" i="39"/>
  <c r="BB62" i="39" s="1"/>
  <c r="AG62" i="39"/>
  <c r="BA62" i="39" s="1"/>
  <c r="AF62" i="39"/>
  <c r="AZ62" i="39" s="1"/>
  <c r="AE62" i="39"/>
  <c r="AY62" i="39" s="1"/>
  <c r="AD62" i="39"/>
  <c r="AX62" i="39" s="1"/>
  <c r="B62" i="39"/>
  <c r="AW61" i="39"/>
  <c r="AV61" i="39"/>
  <c r="AU61" i="39"/>
  <c r="AT61" i="39"/>
  <c r="AS61" i="39"/>
  <c r="AR61" i="39"/>
  <c r="AQ61" i="39"/>
  <c r="AP61" i="39"/>
  <c r="AO61" i="39"/>
  <c r="AN61" i="39"/>
  <c r="AM61" i="39"/>
  <c r="AL61" i="39"/>
  <c r="AK61" i="39"/>
  <c r="AJ61" i="39"/>
  <c r="AI61" i="39"/>
  <c r="BC61" i="39" s="1"/>
  <c r="AH61" i="39"/>
  <c r="BB61" i="39" s="1"/>
  <c r="AG61" i="39"/>
  <c r="BA61" i="39" s="1"/>
  <c r="AF61" i="39"/>
  <c r="AZ61" i="39" s="1"/>
  <c r="AE61" i="39"/>
  <c r="AY61" i="39" s="1"/>
  <c r="AD61" i="39"/>
  <c r="AX61" i="39" s="1"/>
  <c r="B61" i="39"/>
  <c r="AW60" i="39"/>
  <c r="AV60" i="39"/>
  <c r="AU60" i="39"/>
  <c r="AT60" i="39"/>
  <c r="AS60" i="39"/>
  <c r="AR60" i="39"/>
  <c r="AQ60" i="39"/>
  <c r="AP60" i="39"/>
  <c r="AO60" i="39"/>
  <c r="AN60" i="39"/>
  <c r="AM60" i="39"/>
  <c r="AL60" i="39"/>
  <c r="AK60" i="39"/>
  <c r="AJ60" i="39"/>
  <c r="AI60" i="39"/>
  <c r="BC60" i="39" s="1"/>
  <c r="AH60" i="39"/>
  <c r="BB60" i="39" s="1"/>
  <c r="AG60" i="39"/>
  <c r="BA60" i="39" s="1"/>
  <c r="AF60" i="39"/>
  <c r="AZ60" i="39" s="1"/>
  <c r="AE60" i="39"/>
  <c r="AY60" i="39" s="1"/>
  <c r="AD60" i="39"/>
  <c r="AX60" i="39" s="1"/>
  <c r="B60" i="39"/>
  <c r="AW59" i="39"/>
  <c r="AV59" i="39"/>
  <c r="AU59" i="39"/>
  <c r="AT59" i="39"/>
  <c r="AS59" i="39"/>
  <c r="AR59" i="39"/>
  <c r="AQ59" i="39"/>
  <c r="AP59" i="39"/>
  <c r="AO59" i="39"/>
  <c r="AN59" i="39"/>
  <c r="AM59" i="39"/>
  <c r="AL59" i="39"/>
  <c r="AK59" i="39"/>
  <c r="AJ59" i="39"/>
  <c r="AI59" i="39"/>
  <c r="BC59" i="39" s="1"/>
  <c r="AH59" i="39"/>
  <c r="BB59" i="39" s="1"/>
  <c r="AG59" i="39"/>
  <c r="BA59" i="39" s="1"/>
  <c r="AF59" i="39"/>
  <c r="AZ59" i="39" s="1"/>
  <c r="AE59" i="39"/>
  <c r="AY59" i="39" s="1"/>
  <c r="AD59" i="39"/>
  <c r="AX59" i="39" s="1"/>
  <c r="B59" i="39"/>
  <c r="AW58" i="39"/>
  <c r="AV58" i="39"/>
  <c r="AU58" i="39"/>
  <c r="AT58" i="39"/>
  <c r="AS58" i="39"/>
  <c r="AR58" i="39"/>
  <c r="AQ58" i="39"/>
  <c r="AP58" i="39"/>
  <c r="AO58" i="39"/>
  <c r="AN58" i="39"/>
  <c r="AM58" i="39"/>
  <c r="AL58" i="39"/>
  <c r="AK58" i="39"/>
  <c r="AJ58" i="39"/>
  <c r="AI58" i="39"/>
  <c r="AH58" i="39"/>
  <c r="BB58" i="39" s="1"/>
  <c r="AG58" i="39"/>
  <c r="BA58" i="39" s="1"/>
  <c r="AF58" i="39"/>
  <c r="AE58" i="39"/>
  <c r="AD58" i="39"/>
  <c r="AX58" i="39" s="1"/>
  <c r="AW57" i="39"/>
  <c r="AV57" i="39"/>
  <c r="AU57" i="39"/>
  <c r="AT57" i="39"/>
  <c r="AS57" i="39"/>
  <c r="AR57" i="39"/>
  <c r="AQ57" i="39"/>
  <c r="AP57" i="39"/>
  <c r="AO57" i="39"/>
  <c r="AN57" i="39"/>
  <c r="AM57" i="39"/>
  <c r="AL57" i="39"/>
  <c r="AK57" i="39"/>
  <c r="AJ57" i="39"/>
  <c r="AI57" i="39"/>
  <c r="AH57" i="39"/>
  <c r="BB57" i="39" s="1"/>
  <c r="AG57" i="39"/>
  <c r="BA57" i="39" s="1"/>
  <c r="AF57" i="39"/>
  <c r="AE57" i="39"/>
  <c r="AD57" i="39"/>
  <c r="AX57" i="39" s="1"/>
  <c r="AW56" i="39"/>
  <c r="AV56" i="39"/>
  <c r="AU56" i="39"/>
  <c r="AT56" i="39"/>
  <c r="AS56" i="39"/>
  <c r="AR56" i="39"/>
  <c r="AQ56" i="39"/>
  <c r="AP56" i="39"/>
  <c r="AO56" i="39"/>
  <c r="AN56" i="39"/>
  <c r="AM56" i="39"/>
  <c r="AL56" i="39"/>
  <c r="AK56" i="39"/>
  <c r="AJ56" i="39"/>
  <c r="AI56" i="39"/>
  <c r="AH56" i="39"/>
  <c r="BB56" i="39" s="1"/>
  <c r="AG56" i="39"/>
  <c r="BA56" i="39" s="1"/>
  <c r="AF56" i="39"/>
  <c r="AE56" i="39"/>
  <c r="AD56" i="39"/>
  <c r="AX56" i="39" s="1"/>
  <c r="AW55" i="39"/>
  <c r="AV55" i="39"/>
  <c r="AU55" i="39"/>
  <c r="AT55" i="39"/>
  <c r="AS55" i="39"/>
  <c r="AR55" i="39"/>
  <c r="AQ55" i="39"/>
  <c r="AP55" i="39"/>
  <c r="AO55" i="39"/>
  <c r="AN55" i="39"/>
  <c r="AM55" i="39"/>
  <c r="AL55" i="39"/>
  <c r="AK55" i="39"/>
  <c r="AJ55" i="39"/>
  <c r="AI55" i="39"/>
  <c r="AH55" i="39"/>
  <c r="BB55" i="39" s="1"/>
  <c r="AG55" i="39"/>
  <c r="BA55" i="39" s="1"/>
  <c r="AF55" i="39"/>
  <c r="AE55" i="39"/>
  <c r="AD55" i="39"/>
  <c r="AX55" i="39" s="1"/>
  <c r="AW54" i="39"/>
  <c r="AV54" i="39"/>
  <c r="AU54" i="39"/>
  <c r="AT54" i="39"/>
  <c r="AS54" i="39"/>
  <c r="AR54" i="39"/>
  <c r="AQ54" i="39"/>
  <c r="AP54" i="39"/>
  <c r="AO54" i="39"/>
  <c r="AN54" i="39"/>
  <c r="AM54" i="39"/>
  <c r="AL54" i="39"/>
  <c r="AK54" i="39"/>
  <c r="AJ54" i="39"/>
  <c r="AI54" i="39"/>
  <c r="AH54" i="39"/>
  <c r="BB54" i="39" s="1"/>
  <c r="AG54" i="39"/>
  <c r="BA54" i="39" s="1"/>
  <c r="AF54" i="39"/>
  <c r="AE54" i="39"/>
  <c r="AD54" i="39"/>
  <c r="AX54" i="39" s="1"/>
  <c r="AW53" i="39"/>
  <c r="AV53" i="39"/>
  <c r="AU53" i="39"/>
  <c r="AT53" i="39"/>
  <c r="AS53" i="39"/>
  <c r="AR53" i="39"/>
  <c r="AQ53" i="39"/>
  <c r="AP53" i="39"/>
  <c r="AO53" i="39"/>
  <c r="AN53" i="39"/>
  <c r="AM53" i="39"/>
  <c r="AL53" i="39"/>
  <c r="AK53" i="39"/>
  <c r="AJ53" i="39"/>
  <c r="AI53" i="39"/>
  <c r="AH53" i="39"/>
  <c r="BB53" i="39" s="1"/>
  <c r="AG53" i="39"/>
  <c r="BA53" i="39" s="1"/>
  <c r="AF53" i="39"/>
  <c r="AE53" i="39"/>
  <c r="AD53" i="39"/>
  <c r="AX53" i="39" s="1"/>
  <c r="AW52" i="39"/>
  <c r="AV52" i="39"/>
  <c r="AU52" i="39"/>
  <c r="AT52" i="39"/>
  <c r="AS52" i="39"/>
  <c r="AR52" i="39"/>
  <c r="AQ52" i="39"/>
  <c r="AP52" i="39"/>
  <c r="AO52" i="39"/>
  <c r="AN52" i="39"/>
  <c r="AM52" i="39"/>
  <c r="AL52" i="39"/>
  <c r="AK52" i="39"/>
  <c r="AJ52" i="39"/>
  <c r="AI52" i="39"/>
  <c r="AH52" i="39"/>
  <c r="BB52" i="39" s="1"/>
  <c r="AG52" i="39"/>
  <c r="BA52" i="39" s="1"/>
  <c r="AF52" i="39"/>
  <c r="AE52" i="39"/>
  <c r="AD52" i="39"/>
  <c r="AX52" i="39" s="1"/>
  <c r="AW51" i="39"/>
  <c r="AV51" i="39"/>
  <c r="AU51" i="39"/>
  <c r="AT51" i="39"/>
  <c r="AS51" i="39"/>
  <c r="AR51" i="39"/>
  <c r="AQ51" i="39"/>
  <c r="AP51" i="39"/>
  <c r="AO51" i="39"/>
  <c r="AN51" i="39"/>
  <c r="AM51" i="39"/>
  <c r="AL51" i="39"/>
  <c r="AK51" i="39"/>
  <c r="AJ51" i="39"/>
  <c r="AI51" i="39"/>
  <c r="AH51" i="39"/>
  <c r="BB51" i="39" s="1"/>
  <c r="AG51" i="39"/>
  <c r="BA51" i="39" s="1"/>
  <c r="AF51" i="39"/>
  <c r="AE51" i="39"/>
  <c r="AD51" i="39"/>
  <c r="AX51" i="39" s="1"/>
  <c r="AW50" i="39"/>
  <c r="AV50" i="39"/>
  <c r="AU50" i="39"/>
  <c r="AT50" i="39"/>
  <c r="AS50" i="39"/>
  <c r="AR50" i="39"/>
  <c r="AQ50" i="39"/>
  <c r="AP50" i="39"/>
  <c r="AO50" i="39"/>
  <c r="AN50" i="39"/>
  <c r="AM50" i="39"/>
  <c r="AL50" i="39"/>
  <c r="AK50" i="39"/>
  <c r="AJ50" i="39"/>
  <c r="AI50" i="39"/>
  <c r="AH50" i="39"/>
  <c r="BB50" i="39" s="1"/>
  <c r="AG50" i="39"/>
  <c r="BA50" i="39" s="1"/>
  <c r="AF50" i="39"/>
  <c r="AE50" i="39"/>
  <c r="AD50" i="39"/>
  <c r="AX50" i="39" s="1"/>
  <c r="AW49" i="39"/>
  <c r="AV49" i="39"/>
  <c r="AU49" i="39"/>
  <c r="AT49" i="39"/>
  <c r="AS49" i="39"/>
  <c r="AR49" i="39"/>
  <c r="AQ49" i="39"/>
  <c r="AP49" i="39"/>
  <c r="AO49" i="39"/>
  <c r="AN49" i="39"/>
  <c r="AM49" i="39"/>
  <c r="AL49" i="39"/>
  <c r="AK49" i="39"/>
  <c r="AJ49" i="39"/>
  <c r="AI49" i="39"/>
  <c r="AH49" i="39"/>
  <c r="BB49" i="39" s="1"/>
  <c r="AG49" i="39"/>
  <c r="BA49" i="39" s="1"/>
  <c r="AF49" i="39"/>
  <c r="AE49" i="39"/>
  <c r="AD49" i="39"/>
  <c r="AX49" i="39" s="1"/>
  <c r="AW48" i="39"/>
  <c r="AV48" i="39"/>
  <c r="AU48" i="39"/>
  <c r="AT48" i="39"/>
  <c r="AS48" i="39"/>
  <c r="AR48" i="39"/>
  <c r="AQ48" i="39"/>
  <c r="AP48" i="39"/>
  <c r="AO48" i="39"/>
  <c r="AN48" i="39"/>
  <c r="AM48" i="39"/>
  <c r="AL48" i="39"/>
  <c r="AK48" i="39"/>
  <c r="AJ48" i="39"/>
  <c r="AI48" i="39"/>
  <c r="AH48" i="39"/>
  <c r="BB48" i="39" s="1"/>
  <c r="AG48" i="39"/>
  <c r="BA48" i="39" s="1"/>
  <c r="AF48" i="39"/>
  <c r="AE48" i="39"/>
  <c r="AD48" i="39"/>
  <c r="AX48" i="39" s="1"/>
  <c r="AW47" i="39"/>
  <c r="AV47" i="39"/>
  <c r="AU47" i="39"/>
  <c r="AT47" i="39"/>
  <c r="AS47" i="39"/>
  <c r="AR47" i="39"/>
  <c r="AQ47" i="39"/>
  <c r="AP47" i="39"/>
  <c r="AO47" i="39"/>
  <c r="AN47" i="39"/>
  <c r="AM47" i="39"/>
  <c r="AL47" i="39"/>
  <c r="AK47" i="39"/>
  <c r="AJ47" i="39"/>
  <c r="AI47" i="39"/>
  <c r="AH47" i="39"/>
  <c r="BB47" i="39" s="1"/>
  <c r="AG47" i="39"/>
  <c r="BA47" i="39" s="1"/>
  <c r="AF47" i="39"/>
  <c r="AE47" i="39"/>
  <c r="AD47" i="39"/>
  <c r="AX47" i="39" s="1"/>
  <c r="AW46" i="39"/>
  <c r="AV46" i="39"/>
  <c r="AU46" i="39"/>
  <c r="AT46" i="39"/>
  <c r="AS46" i="39"/>
  <c r="AR46" i="39"/>
  <c r="AQ46" i="39"/>
  <c r="AP46" i="39"/>
  <c r="AO46" i="39"/>
  <c r="AN46" i="39"/>
  <c r="AM46" i="39"/>
  <c r="AL46" i="39"/>
  <c r="AK46" i="39"/>
  <c r="AJ46" i="39"/>
  <c r="AI46" i="39"/>
  <c r="AH46" i="39"/>
  <c r="BB46" i="39" s="1"/>
  <c r="AG46" i="39"/>
  <c r="BA46" i="39" s="1"/>
  <c r="AF46" i="39"/>
  <c r="AE46" i="39"/>
  <c r="AD46" i="39"/>
  <c r="AX46" i="39" s="1"/>
  <c r="AW45" i="39"/>
  <c r="AV45" i="39"/>
  <c r="AU45" i="39"/>
  <c r="AT45" i="39"/>
  <c r="AS45" i="39"/>
  <c r="AR45" i="39"/>
  <c r="AQ45" i="39"/>
  <c r="AP45" i="39"/>
  <c r="AO45" i="39"/>
  <c r="AN45" i="39"/>
  <c r="AM45" i="39"/>
  <c r="AL45" i="39"/>
  <c r="AK45" i="39"/>
  <c r="AJ45" i="39"/>
  <c r="AI45" i="39"/>
  <c r="AH45" i="39"/>
  <c r="BB45" i="39" s="1"/>
  <c r="AG45" i="39"/>
  <c r="BA45" i="39" s="1"/>
  <c r="AF45" i="39"/>
  <c r="AE45" i="39"/>
  <c r="AD45" i="39"/>
  <c r="AX45" i="39" s="1"/>
  <c r="AW44" i="39"/>
  <c r="AV44" i="39"/>
  <c r="AU44" i="39"/>
  <c r="AT44" i="39"/>
  <c r="AS44" i="39"/>
  <c r="AR44" i="39"/>
  <c r="AQ44" i="39"/>
  <c r="AP44" i="39"/>
  <c r="AO44" i="39"/>
  <c r="AN44" i="39"/>
  <c r="AM44" i="39"/>
  <c r="AL44" i="39"/>
  <c r="AK44" i="39"/>
  <c r="AJ44" i="39"/>
  <c r="AI44" i="39"/>
  <c r="AH44" i="39"/>
  <c r="BB44" i="39" s="1"/>
  <c r="AG44" i="39"/>
  <c r="BA44" i="39" s="1"/>
  <c r="AF44" i="39"/>
  <c r="AE44" i="39"/>
  <c r="AD44" i="39"/>
  <c r="AX44" i="39" s="1"/>
  <c r="AW43" i="39"/>
  <c r="AV43" i="39"/>
  <c r="AU43" i="39"/>
  <c r="AT43" i="39"/>
  <c r="AS43" i="39"/>
  <c r="AR43" i="39"/>
  <c r="AQ43" i="39"/>
  <c r="AP43" i="39"/>
  <c r="AO43" i="39"/>
  <c r="AN43" i="39"/>
  <c r="AM43" i="39"/>
  <c r="AL43" i="39"/>
  <c r="AK43" i="39"/>
  <c r="AJ43" i="39"/>
  <c r="AI43" i="39"/>
  <c r="AH43" i="39"/>
  <c r="BB43" i="39" s="1"/>
  <c r="AG43" i="39"/>
  <c r="BA43" i="39" s="1"/>
  <c r="AF43" i="39"/>
  <c r="AE43" i="39"/>
  <c r="AD43" i="39"/>
  <c r="AX43" i="39" s="1"/>
  <c r="AW42" i="39"/>
  <c r="AV42" i="39"/>
  <c r="AU42" i="39"/>
  <c r="AT42" i="39"/>
  <c r="AS42" i="39"/>
  <c r="AR42" i="39"/>
  <c r="AQ42" i="39"/>
  <c r="AP42" i="39"/>
  <c r="AO42" i="39"/>
  <c r="AN42" i="39"/>
  <c r="AM42" i="39"/>
  <c r="AL42" i="39"/>
  <c r="AK42" i="39"/>
  <c r="AJ42" i="39"/>
  <c r="AI42" i="39"/>
  <c r="AH42" i="39"/>
  <c r="BB42" i="39" s="1"/>
  <c r="AG42" i="39"/>
  <c r="BA42" i="39" s="1"/>
  <c r="AF42" i="39"/>
  <c r="AE42" i="39"/>
  <c r="AD42" i="39"/>
  <c r="AX42" i="39" s="1"/>
  <c r="AW41" i="39"/>
  <c r="AV41" i="39"/>
  <c r="AU41" i="39"/>
  <c r="AT41" i="39"/>
  <c r="AS41" i="39"/>
  <c r="AR41" i="39"/>
  <c r="AQ41" i="39"/>
  <c r="AP41" i="39"/>
  <c r="AO41" i="39"/>
  <c r="AN41" i="39"/>
  <c r="AM41" i="39"/>
  <c r="AL41" i="39"/>
  <c r="AK41" i="39"/>
  <c r="AJ41" i="39"/>
  <c r="AI41" i="39"/>
  <c r="AH41" i="39"/>
  <c r="BB41" i="39" s="1"/>
  <c r="AG41" i="39"/>
  <c r="BA41" i="39" s="1"/>
  <c r="AF41" i="39"/>
  <c r="AE41" i="39"/>
  <c r="AD41" i="39"/>
  <c r="AX41" i="39" s="1"/>
  <c r="AW40" i="39"/>
  <c r="AV40" i="39"/>
  <c r="AU40" i="39"/>
  <c r="AT40" i="39"/>
  <c r="AS40" i="39"/>
  <c r="AR40" i="39"/>
  <c r="AQ40" i="39"/>
  <c r="AP40" i="39"/>
  <c r="AO40" i="39"/>
  <c r="AN40" i="39"/>
  <c r="AM40" i="39"/>
  <c r="AL40" i="39"/>
  <c r="AK40" i="39"/>
  <c r="AJ40" i="39"/>
  <c r="AI40" i="39"/>
  <c r="AH40" i="39"/>
  <c r="BB40" i="39" s="1"/>
  <c r="AG40" i="39"/>
  <c r="BA40" i="39" s="1"/>
  <c r="AF40" i="39"/>
  <c r="AE40" i="39"/>
  <c r="AD40" i="39"/>
  <c r="AX40" i="39" s="1"/>
  <c r="AW39" i="39"/>
  <c r="AV39" i="39"/>
  <c r="AU39" i="39"/>
  <c r="AT39" i="39"/>
  <c r="AS39" i="39"/>
  <c r="AR39" i="39"/>
  <c r="AQ39" i="39"/>
  <c r="AP39" i="39"/>
  <c r="AO39" i="39"/>
  <c r="AN39" i="39"/>
  <c r="AM39" i="39"/>
  <c r="AL39" i="39"/>
  <c r="AK39" i="39"/>
  <c r="AJ39" i="39"/>
  <c r="AI39" i="39"/>
  <c r="AH39" i="39"/>
  <c r="BB39" i="39" s="1"/>
  <c r="AG39" i="39"/>
  <c r="BA39" i="39" s="1"/>
  <c r="AF39" i="39"/>
  <c r="AE39" i="39"/>
  <c r="AD39" i="39"/>
  <c r="AX39" i="39" s="1"/>
  <c r="AW38" i="39"/>
  <c r="AV38" i="39"/>
  <c r="AU38" i="39"/>
  <c r="AT38" i="39"/>
  <c r="AS38" i="39"/>
  <c r="AR38" i="39"/>
  <c r="AQ38" i="39"/>
  <c r="AP38" i="39"/>
  <c r="AO38" i="39"/>
  <c r="AN38" i="39"/>
  <c r="AM38" i="39"/>
  <c r="AL38" i="39"/>
  <c r="AK38" i="39"/>
  <c r="AJ38" i="39"/>
  <c r="AI38" i="39"/>
  <c r="AH38" i="39"/>
  <c r="BB38" i="39" s="1"/>
  <c r="AG38" i="39"/>
  <c r="BA38" i="39" s="1"/>
  <c r="AF38" i="39"/>
  <c r="AE38" i="39"/>
  <c r="AD38" i="39"/>
  <c r="AX38" i="39" s="1"/>
  <c r="AW37" i="39"/>
  <c r="AV37" i="39"/>
  <c r="AU37" i="39"/>
  <c r="AT37" i="39"/>
  <c r="AS37" i="39"/>
  <c r="AR37" i="39"/>
  <c r="AQ37" i="39"/>
  <c r="AP37" i="39"/>
  <c r="AO37" i="39"/>
  <c r="AN37" i="39"/>
  <c r="AM37" i="39"/>
  <c r="AL37" i="39"/>
  <c r="AK37" i="39"/>
  <c r="AJ37" i="39"/>
  <c r="AI37" i="39"/>
  <c r="AH37" i="39"/>
  <c r="BB37" i="39" s="1"/>
  <c r="AG37" i="39"/>
  <c r="BA37" i="39" s="1"/>
  <c r="AF37" i="39"/>
  <c r="AE37" i="39"/>
  <c r="AD37" i="39"/>
  <c r="AX37" i="39" s="1"/>
  <c r="AW36" i="39"/>
  <c r="AV36" i="39"/>
  <c r="AU36" i="39"/>
  <c r="AT36" i="39"/>
  <c r="AS36" i="39"/>
  <c r="AR36" i="39"/>
  <c r="AQ36" i="39"/>
  <c r="AP36" i="39"/>
  <c r="AO36" i="39"/>
  <c r="AN36" i="39"/>
  <c r="AM36" i="39"/>
  <c r="AL36" i="39"/>
  <c r="AK36" i="39"/>
  <c r="AJ36" i="39"/>
  <c r="AI36" i="39"/>
  <c r="AH36" i="39"/>
  <c r="BB36" i="39" s="1"/>
  <c r="AG36" i="39"/>
  <c r="BA36" i="39" s="1"/>
  <c r="AF36" i="39"/>
  <c r="AE36" i="39"/>
  <c r="AD36" i="39"/>
  <c r="AX36" i="39" s="1"/>
  <c r="AW35" i="39"/>
  <c r="AV35" i="39"/>
  <c r="AU35" i="39"/>
  <c r="AT35" i="39"/>
  <c r="AS35" i="39"/>
  <c r="AR35" i="39"/>
  <c r="AQ35" i="39"/>
  <c r="AP35" i="39"/>
  <c r="AO35" i="39"/>
  <c r="AN35" i="39"/>
  <c r="AM35" i="39"/>
  <c r="AL35" i="39"/>
  <c r="AK35" i="39"/>
  <c r="AJ35" i="39"/>
  <c r="AI35" i="39"/>
  <c r="AH35" i="39"/>
  <c r="BB35" i="39" s="1"/>
  <c r="AG35" i="39"/>
  <c r="BA35" i="39" s="1"/>
  <c r="AF35" i="39"/>
  <c r="AE35" i="39"/>
  <c r="AD35" i="39"/>
  <c r="AX35" i="39" s="1"/>
  <c r="AW34" i="39"/>
  <c r="AV34" i="39"/>
  <c r="AU34" i="39"/>
  <c r="AT34" i="39"/>
  <c r="AS34" i="39"/>
  <c r="AR34" i="39"/>
  <c r="AQ34" i="39"/>
  <c r="AP34" i="39"/>
  <c r="AO34" i="39"/>
  <c r="AN34" i="39"/>
  <c r="AM34" i="39"/>
  <c r="AL34" i="39"/>
  <c r="AK34" i="39"/>
  <c r="AJ34" i="39"/>
  <c r="AI34" i="39"/>
  <c r="AH34" i="39"/>
  <c r="BB34" i="39" s="1"/>
  <c r="AG34" i="39"/>
  <c r="BA34" i="39" s="1"/>
  <c r="AF34" i="39"/>
  <c r="AE34" i="39"/>
  <c r="AD34" i="39"/>
  <c r="AX34" i="39" s="1"/>
  <c r="AW33" i="39"/>
  <c r="AV33" i="39"/>
  <c r="AU33" i="39"/>
  <c r="AT33" i="39"/>
  <c r="AS33" i="39"/>
  <c r="AR33" i="39"/>
  <c r="AQ33" i="39"/>
  <c r="AP33" i="39"/>
  <c r="AO33" i="39"/>
  <c r="AN33" i="39"/>
  <c r="AM33" i="39"/>
  <c r="AL33" i="39"/>
  <c r="AK33" i="39"/>
  <c r="AJ33" i="39"/>
  <c r="AI33" i="39"/>
  <c r="AH33" i="39"/>
  <c r="BB33" i="39" s="1"/>
  <c r="AG33" i="39"/>
  <c r="BA33" i="39" s="1"/>
  <c r="AF33" i="39"/>
  <c r="AE33" i="39"/>
  <c r="AD33" i="39"/>
  <c r="AX33" i="39" s="1"/>
  <c r="AW32" i="39"/>
  <c r="AV32" i="39"/>
  <c r="AU32" i="39"/>
  <c r="AT32" i="39"/>
  <c r="AS32" i="39"/>
  <c r="AR32" i="39"/>
  <c r="AQ32" i="39"/>
  <c r="AP32" i="39"/>
  <c r="AO32" i="39"/>
  <c r="AN32" i="39"/>
  <c r="AM32" i="39"/>
  <c r="AL32" i="39"/>
  <c r="AK32" i="39"/>
  <c r="AJ32" i="39"/>
  <c r="AI32" i="39"/>
  <c r="AH32" i="39"/>
  <c r="BB32" i="39" s="1"/>
  <c r="AG32" i="39"/>
  <c r="BA32" i="39" s="1"/>
  <c r="AF32" i="39"/>
  <c r="AE32" i="39"/>
  <c r="AD32" i="39"/>
  <c r="AX32" i="39" s="1"/>
  <c r="AW31" i="39"/>
  <c r="AV31" i="39"/>
  <c r="AU31" i="39"/>
  <c r="AT31" i="39"/>
  <c r="AS31" i="39"/>
  <c r="AR31" i="39"/>
  <c r="AQ31" i="39"/>
  <c r="AP31" i="39"/>
  <c r="AO31" i="39"/>
  <c r="AN31" i="39"/>
  <c r="AM31" i="39"/>
  <c r="AL31" i="39"/>
  <c r="AK31" i="39"/>
  <c r="AJ31" i="39"/>
  <c r="AI31" i="39"/>
  <c r="AH31" i="39"/>
  <c r="BB31" i="39" s="1"/>
  <c r="AG31" i="39"/>
  <c r="BA31" i="39" s="1"/>
  <c r="AF31" i="39"/>
  <c r="AE31" i="39"/>
  <c r="AD31" i="39"/>
  <c r="AX31" i="39" s="1"/>
  <c r="AW30" i="39"/>
  <c r="AV30" i="39"/>
  <c r="AU30" i="39"/>
  <c r="AT30" i="39"/>
  <c r="AS30" i="39"/>
  <c r="AR30" i="39"/>
  <c r="AQ30" i="39"/>
  <c r="AP30" i="39"/>
  <c r="AO30" i="39"/>
  <c r="AN30" i="39"/>
  <c r="AM30" i="39"/>
  <c r="AL30" i="39"/>
  <c r="AK30" i="39"/>
  <c r="AJ30" i="39"/>
  <c r="AI30" i="39"/>
  <c r="AH30" i="39"/>
  <c r="BB30" i="39" s="1"/>
  <c r="AG30" i="39"/>
  <c r="BA30" i="39" s="1"/>
  <c r="AF30" i="39"/>
  <c r="AE30" i="39"/>
  <c r="AD30" i="39"/>
  <c r="AX30" i="39" s="1"/>
  <c r="AW29" i="39"/>
  <c r="AV29" i="39"/>
  <c r="AU29" i="39"/>
  <c r="AT29" i="39"/>
  <c r="AS29" i="39"/>
  <c r="AR29" i="39"/>
  <c r="AQ29" i="39"/>
  <c r="AP29" i="39"/>
  <c r="AO29" i="39"/>
  <c r="AN29" i="39"/>
  <c r="AM29" i="39"/>
  <c r="AL29" i="39"/>
  <c r="AK29" i="39"/>
  <c r="AJ29" i="39"/>
  <c r="AI29" i="39"/>
  <c r="AH29" i="39"/>
  <c r="BB29" i="39" s="1"/>
  <c r="AG29" i="39"/>
  <c r="BA29" i="39" s="1"/>
  <c r="AF29" i="39"/>
  <c r="AE29" i="39"/>
  <c r="AD29" i="39"/>
  <c r="AX29" i="39" s="1"/>
  <c r="AW28" i="39"/>
  <c r="AV28" i="39"/>
  <c r="AU28" i="39"/>
  <c r="AT28" i="39"/>
  <c r="AS28" i="39"/>
  <c r="AR28" i="39"/>
  <c r="AQ28" i="39"/>
  <c r="AP28" i="39"/>
  <c r="AO28" i="39"/>
  <c r="AN28" i="39"/>
  <c r="AM28" i="39"/>
  <c r="AL28" i="39"/>
  <c r="AK28" i="39"/>
  <c r="AJ28" i="39"/>
  <c r="AI28" i="39"/>
  <c r="AH28" i="39"/>
  <c r="BB28" i="39" s="1"/>
  <c r="AG28" i="39"/>
  <c r="BA28" i="39" s="1"/>
  <c r="AF28" i="39"/>
  <c r="AE28" i="39"/>
  <c r="AD28" i="39"/>
  <c r="AX28" i="39" s="1"/>
  <c r="AW27" i="39"/>
  <c r="AV27" i="39"/>
  <c r="AU27" i="39"/>
  <c r="AT27" i="39"/>
  <c r="AS27" i="39"/>
  <c r="AR27" i="39"/>
  <c r="AQ27" i="39"/>
  <c r="AP27" i="39"/>
  <c r="AO27" i="39"/>
  <c r="AN27" i="39"/>
  <c r="AM27" i="39"/>
  <c r="AL27" i="39"/>
  <c r="AK27" i="39"/>
  <c r="AJ27" i="39"/>
  <c r="AI27" i="39"/>
  <c r="AH27" i="39"/>
  <c r="BB27" i="39" s="1"/>
  <c r="AG27" i="39"/>
  <c r="BA27" i="39" s="1"/>
  <c r="AF27" i="39"/>
  <c r="AE27" i="39"/>
  <c r="AD27" i="39"/>
  <c r="AX27" i="39" s="1"/>
  <c r="AW26" i="39"/>
  <c r="AV26" i="39"/>
  <c r="AU26" i="39"/>
  <c r="AT26" i="39"/>
  <c r="AS26" i="39"/>
  <c r="AR26" i="39"/>
  <c r="AQ26" i="39"/>
  <c r="AP26" i="39"/>
  <c r="AO26" i="39"/>
  <c r="AN26" i="39"/>
  <c r="AM26" i="39"/>
  <c r="AL26" i="39"/>
  <c r="AK26" i="39"/>
  <c r="AJ26" i="39"/>
  <c r="AI26" i="39"/>
  <c r="AH26" i="39"/>
  <c r="BB26" i="39" s="1"/>
  <c r="AG26" i="39"/>
  <c r="BA26" i="39" s="1"/>
  <c r="AF26" i="39"/>
  <c r="AE26" i="39"/>
  <c r="AD26" i="39"/>
  <c r="AX26" i="39" s="1"/>
  <c r="AW25" i="39"/>
  <c r="AV25" i="39"/>
  <c r="AU25" i="39"/>
  <c r="AT25" i="39"/>
  <c r="AS25" i="39"/>
  <c r="AR25" i="39"/>
  <c r="AQ25" i="39"/>
  <c r="AP25" i="39"/>
  <c r="AO25" i="39"/>
  <c r="AN25" i="39"/>
  <c r="AM25" i="39"/>
  <c r="AL25" i="39"/>
  <c r="AK25" i="39"/>
  <c r="AJ25" i="39"/>
  <c r="AI25" i="39"/>
  <c r="AH25" i="39"/>
  <c r="BB25" i="39" s="1"/>
  <c r="AG25" i="39"/>
  <c r="BA25" i="39" s="1"/>
  <c r="AF25" i="39"/>
  <c r="AE25" i="39"/>
  <c r="AD25" i="39"/>
  <c r="AX25" i="39" s="1"/>
  <c r="AW24" i="39"/>
  <c r="AV24" i="39"/>
  <c r="AU24" i="39"/>
  <c r="AT24" i="39"/>
  <c r="AS24" i="39"/>
  <c r="AR24" i="39"/>
  <c r="AQ24" i="39"/>
  <c r="AP24" i="39"/>
  <c r="AO24" i="39"/>
  <c r="AN24" i="39"/>
  <c r="AM24" i="39"/>
  <c r="AL24" i="39"/>
  <c r="AK24" i="39"/>
  <c r="AJ24" i="39"/>
  <c r="AI24" i="39"/>
  <c r="AH24" i="39"/>
  <c r="BB24" i="39" s="1"/>
  <c r="AG24" i="39"/>
  <c r="BA24" i="39" s="1"/>
  <c r="AF24" i="39"/>
  <c r="AE24" i="39"/>
  <c r="AD24" i="39"/>
  <c r="AX24" i="39" s="1"/>
  <c r="AW23" i="39"/>
  <c r="AV23" i="39"/>
  <c r="AU23" i="39"/>
  <c r="AT23" i="39"/>
  <c r="AS23" i="39"/>
  <c r="AR23" i="39"/>
  <c r="AQ23" i="39"/>
  <c r="AP23" i="39"/>
  <c r="AO23" i="39"/>
  <c r="AN23" i="39"/>
  <c r="AM23" i="39"/>
  <c r="AL23" i="39"/>
  <c r="AK23" i="39"/>
  <c r="AJ23" i="39"/>
  <c r="AI23" i="39"/>
  <c r="AH23" i="39"/>
  <c r="BB23" i="39" s="1"/>
  <c r="AG23" i="39"/>
  <c r="BA23" i="39" s="1"/>
  <c r="AF23" i="39"/>
  <c r="AE23" i="39"/>
  <c r="AD23" i="39"/>
  <c r="AX23" i="39" s="1"/>
  <c r="AW22" i="39"/>
  <c r="AV22" i="39"/>
  <c r="AU22" i="39"/>
  <c r="AT22" i="39"/>
  <c r="AS22" i="39"/>
  <c r="AR22" i="39"/>
  <c r="AQ22" i="39"/>
  <c r="AP22" i="39"/>
  <c r="AO22" i="39"/>
  <c r="AN22" i="39"/>
  <c r="AM22" i="39"/>
  <c r="AL22" i="39"/>
  <c r="AK22" i="39"/>
  <c r="AJ22" i="39"/>
  <c r="AI22" i="39"/>
  <c r="AH22" i="39"/>
  <c r="BB22" i="39" s="1"/>
  <c r="AG22" i="39"/>
  <c r="BA22" i="39" s="1"/>
  <c r="AF22" i="39"/>
  <c r="AE22" i="39"/>
  <c r="AD22" i="39"/>
  <c r="AX22" i="39" s="1"/>
  <c r="AW21" i="39"/>
  <c r="AV21" i="39"/>
  <c r="AU21" i="39"/>
  <c r="AT21" i="39"/>
  <c r="AS21" i="39"/>
  <c r="AR21" i="39"/>
  <c r="AQ21" i="39"/>
  <c r="AP21" i="39"/>
  <c r="AO21" i="39"/>
  <c r="AN21" i="39"/>
  <c r="AM21" i="39"/>
  <c r="AL21" i="39"/>
  <c r="AK21" i="39"/>
  <c r="AJ21" i="39"/>
  <c r="AI21" i="39"/>
  <c r="AH21" i="39"/>
  <c r="BB21" i="39" s="1"/>
  <c r="AG21" i="39"/>
  <c r="BA21" i="39" s="1"/>
  <c r="AF21" i="39"/>
  <c r="AE21" i="39"/>
  <c r="AD21" i="39"/>
  <c r="AX21" i="39" s="1"/>
  <c r="AW20" i="39"/>
  <c r="AV20" i="39"/>
  <c r="AU20" i="39"/>
  <c r="AT20" i="39"/>
  <c r="AS20" i="39"/>
  <c r="AR20" i="39"/>
  <c r="AQ20" i="39"/>
  <c r="AP20" i="39"/>
  <c r="AO20" i="39"/>
  <c r="AN20" i="39"/>
  <c r="AM20" i="39"/>
  <c r="AL20" i="39"/>
  <c r="AK20" i="39"/>
  <c r="AJ20" i="39"/>
  <c r="AI20" i="39"/>
  <c r="AH20" i="39"/>
  <c r="BB20" i="39" s="1"/>
  <c r="AG20" i="39"/>
  <c r="BA20" i="39" s="1"/>
  <c r="AF20" i="39"/>
  <c r="AE20" i="39"/>
  <c r="AD20" i="39"/>
  <c r="AX20" i="39" s="1"/>
  <c r="AW19" i="39"/>
  <c r="AV19" i="39"/>
  <c r="AU19" i="39"/>
  <c r="AT19" i="39"/>
  <c r="AS19" i="39"/>
  <c r="AR19" i="39"/>
  <c r="AQ19" i="39"/>
  <c r="AP19" i="39"/>
  <c r="AO19" i="39"/>
  <c r="AN19" i="39"/>
  <c r="AM19" i="39"/>
  <c r="AL19" i="39"/>
  <c r="AK19" i="39"/>
  <c r="AJ19" i="39"/>
  <c r="AI19" i="39"/>
  <c r="AH19" i="39"/>
  <c r="BB19" i="39" s="1"/>
  <c r="AG19" i="39"/>
  <c r="BA19" i="39" s="1"/>
  <c r="AF19" i="39"/>
  <c r="AE19" i="39"/>
  <c r="AD19" i="39"/>
  <c r="AX19" i="39" s="1"/>
  <c r="AW18" i="39"/>
  <c r="AV18" i="39"/>
  <c r="AU18" i="39"/>
  <c r="AT18" i="39"/>
  <c r="AS18" i="39"/>
  <c r="AR18" i="39"/>
  <c r="AQ18" i="39"/>
  <c r="AP18" i="39"/>
  <c r="AO18" i="39"/>
  <c r="AN18" i="39"/>
  <c r="AM18" i="39"/>
  <c r="AL18" i="39"/>
  <c r="AK18" i="39"/>
  <c r="AJ18" i="39"/>
  <c r="AI18" i="39"/>
  <c r="AH18" i="39"/>
  <c r="BB18" i="39" s="1"/>
  <c r="AG18" i="39"/>
  <c r="BA18" i="39" s="1"/>
  <c r="AF18" i="39"/>
  <c r="AE18" i="39"/>
  <c r="AD18" i="39"/>
  <c r="AX18" i="39" s="1"/>
  <c r="AW17" i="39"/>
  <c r="AV17" i="39"/>
  <c r="AU17" i="39"/>
  <c r="AT17" i="39"/>
  <c r="AS17" i="39"/>
  <c r="AR17" i="39"/>
  <c r="AQ17" i="39"/>
  <c r="AP17" i="39"/>
  <c r="AO17" i="39"/>
  <c r="AN17" i="39"/>
  <c r="AM17" i="39"/>
  <c r="AL17" i="39"/>
  <c r="AK17" i="39"/>
  <c r="AJ17" i="39"/>
  <c r="AI17" i="39"/>
  <c r="AH17" i="39"/>
  <c r="BB17" i="39" s="1"/>
  <c r="AG17" i="39"/>
  <c r="BA17" i="39" s="1"/>
  <c r="AF17" i="39"/>
  <c r="AE17" i="39"/>
  <c r="AD17" i="39"/>
  <c r="AX17" i="39" s="1"/>
  <c r="AW16" i="39"/>
  <c r="AV16" i="39"/>
  <c r="AU16" i="39"/>
  <c r="AT16" i="39"/>
  <c r="AS16" i="39"/>
  <c r="AR16" i="39"/>
  <c r="AQ16" i="39"/>
  <c r="AP16" i="39"/>
  <c r="AO16" i="39"/>
  <c r="AN16" i="39"/>
  <c r="AM16" i="39"/>
  <c r="AL16" i="39"/>
  <c r="AK16" i="39"/>
  <c r="AJ16" i="39"/>
  <c r="AI16" i="39"/>
  <c r="AH16" i="39"/>
  <c r="BB16" i="39" s="1"/>
  <c r="AG16" i="39"/>
  <c r="BA16" i="39" s="1"/>
  <c r="BA91" i="39" s="1"/>
  <c r="AF16" i="39"/>
  <c r="AE16" i="39"/>
  <c r="AD16" i="39"/>
  <c r="AX16" i="39" s="1"/>
  <c r="B16" i="39"/>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C13" i="39"/>
  <c r="BB13" i="39"/>
  <c r="BA13" i="39"/>
  <c r="AZ13" i="39"/>
  <c r="AY13" i="39"/>
  <c r="AX13" i="39"/>
  <c r="X10" i="39"/>
  <c r="W10" i="39"/>
  <c r="V10" i="39"/>
  <c r="U10" i="39"/>
  <c r="S10" i="39"/>
  <c r="R10" i="39"/>
  <c r="Q10" i="39"/>
  <c r="P10" i="39"/>
  <c r="O10" i="39"/>
  <c r="N10" i="39"/>
  <c r="M10" i="39"/>
  <c r="K10" i="39"/>
  <c r="J10" i="39"/>
  <c r="I10" i="39"/>
  <c r="H10" i="39"/>
  <c r="G10" i="39"/>
  <c r="F10" i="39"/>
  <c r="E10" i="39"/>
  <c r="C99" i="29"/>
  <c r="C100" i="29"/>
  <c r="C101" i="29"/>
  <c r="C102" i="29"/>
  <c r="C103" i="29"/>
  <c r="C104" i="29"/>
  <c r="C105" i="29"/>
  <c r="C106" i="29"/>
  <c r="C107" i="29"/>
  <c r="C108" i="29"/>
  <c r="C109" i="29"/>
  <c r="C110" i="29"/>
  <c r="C111" i="29"/>
  <c r="C112" i="29"/>
  <c r="C98" i="29"/>
  <c r="C77" i="29"/>
  <c r="C78" i="29"/>
  <c r="C79" i="29"/>
  <c r="C80" i="29"/>
  <c r="C81" i="29"/>
  <c r="C82" i="29"/>
  <c r="C83" i="29"/>
  <c r="C84" i="29"/>
  <c r="C85" i="29"/>
  <c r="C86" i="29"/>
  <c r="C87" i="29"/>
  <c r="C88" i="29"/>
  <c r="C89" i="29"/>
  <c r="C90" i="29"/>
  <c r="C76" i="29"/>
  <c r="C121" i="30"/>
  <c r="C122" i="30"/>
  <c r="C123" i="30"/>
  <c r="C124" i="30"/>
  <c r="C125" i="30"/>
  <c r="C126" i="30"/>
  <c r="C127" i="30"/>
  <c r="C128" i="30"/>
  <c r="C129" i="30"/>
  <c r="C130" i="30"/>
  <c r="C131" i="30"/>
  <c r="C132" i="30"/>
  <c r="C133" i="30"/>
  <c r="C134" i="30"/>
  <c r="C120" i="30"/>
  <c r="C5" i="37"/>
  <c r="C5" i="38"/>
  <c r="C99" i="33"/>
  <c r="C100" i="33"/>
  <c r="C101" i="33"/>
  <c r="C102" i="33"/>
  <c r="C103" i="33"/>
  <c r="C104" i="33"/>
  <c r="C105" i="33"/>
  <c r="C106" i="33"/>
  <c r="C107" i="33"/>
  <c r="C108" i="33"/>
  <c r="C109" i="33"/>
  <c r="C110" i="33"/>
  <c r="C111" i="33"/>
  <c r="C112" i="33"/>
  <c r="C98" i="33"/>
  <c r="C77" i="33"/>
  <c r="C78" i="33"/>
  <c r="C79" i="33"/>
  <c r="C80" i="33"/>
  <c r="C81" i="33"/>
  <c r="C82" i="33"/>
  <c r="C83" i="33"/>
  <c r="C84" i="33"/>
  <c r="C85" i="33"/>
  <c r="C86" i="33"/>
  <c r="C87" i="33"/>
  <c r="C88" i="33"/>
  <c r="C89" i="33"/>
  <c r="C90" i="33"/>
  <c r="C76" i="33"/>
  <c r="F8" i="37"/>
  <c r="G8" i="37"/>
  <c r="H8" i="37"/>
  <c r="I8" i="37"/>
  <c r="J8" i="37"/>
  <c r="K8" i="37"/>
  <c r="L8" i="37"/>
  <c r="M8" i="37"/>
  <c r="N8" i="37"/>
  <c r="O8" i="37"/>
  <c r="P8" i="37"/>
  <c r="Q8" i="37"/>
  <c r="R8" i="37"/>
  <c r="S8" i="37"/>
  <c r="T8" i="37"/>
  <c r="U8" i="37"/>
  <c r="V8" i="37"/>
  <c r="W8" i="37"/>
  <c r="X8" i="37"/>
  <c r="E8" i="37"/>
  <c r="F8" i="32"/>
  <c r="G8" i="32"/>
  <c r="H8" i="32"/>
  <c r="I8" i="32"/>
  <c r="J8" i="32"/>
  <c r="K8" i="32"/>
  <c r="L8" i="32"/>
  <c r="M8" i="32"/>
  <c r="N8" i="32"/>
  <c r="O8" i="32"/>
  <c r="P8" i="32"/>
  <c r="Q8" i="32"/>
  <c r="R8" i="32"/>
  <c r="S8" i="32"/>
  <c r="T8" i="32"/>
  <c r="U8" i="32"/>
  <c r="V8" i="32"/>
  <c r="W8" i="32"/>
  <c r="X8" i="32"/>
  <c r="E8" i="32"/>
  <c r="J26" i="30"/>
  <c r="C26" i="30"/>
  <c r="G8" i="38"/>
  <c r="H8" i="38"/>
  <c r="I8" i="38"/>
  <c r="J8" i="38"/>
  <c r="K8" i="38"/>
  <c r="L8" i="38"/>
  <c r="M8" i="38"/>
  <c r="N8" i="38"/>
  <c r="O8" i="38"/>
  <c r="P8" i="38"/>
  <c r="Q8" i="38"/>
  <c r="R8" i="38"/>
  <c r="S8" i="38"/>
  <c r="T8" i="38"/>
  <c r="U8" i="38"/>
  <c r="V8" i="38"/>
  <c r="W8" i="38"/>
  <c r="X8" i="38"/>
  <c r="F8" i="38"/>
  <c r="E8" i="38"/>
  <c r="F8" i="28"/>
  <c r="G8" i="28"/>
  <c r="H8" i="28"/>
  <c r="I8" i="28"/>
  <c r="J8" i="28"/>
  <c r="K8" i="28"/>
  <c r="L8" i="28"/>
  <c r="M8" i="28"/>
  <c r="N8" i="28"/>
  <c r="O8" i="28"/>
  <c r="P8" i="28"/>
  <c r="Q8" i="28"/>
  <c r="R8" i="28"/>
  <c r="S8" i="28"/>
  <c r="T8" i="28"/>
  <c r="U8" i="28"/>
  <c r="V8" i="28"/>
  <c r="W8" i="28"/>
  <c r="X8" i="28"/>
  <c r="E8" i="28"/>
  <c r="X113" i="38"/>
  <c r="W113" i="38"/>
  <c r="V113" i="38"/>
  <c r="U113" i="38"/>
  <c r="T113" i="38"/>
  <c r="S113" i="38"/>
  <c r="R113" i="38"/>
  <c r="Q113" i="38"/>
  <c r="P113" i="38"/>
  <c r="O113" i="38"/>
  <c r="N113" i="38"/>
  <c r="M113" i="38"/>
  <c r="L113" i="38"/>
  <c r="K113" i="38"/>
  <c r="J113" i="38"/>
  <c r="I113" i="38"/>
  <c r="H113" i="38"/>
  <c r="G113" i="38"/>
  <c r="F113" i="38"/>
  <c r="E113" i="38"/>
  <c r="X112" i="38"/>
  <c r="W112" i="38"/>
  <c r="V112" i="38"/>
  <c r="U112" i="38"/>
  <c r="T112" i="38"/>
  <c r="S112" i="38"/>
  <c r="R112" i="38"/>
  <c r="Q112" i="38"/>
  <c r="P112" i="38"/>
  <c r="O112" i="38"/>
  <c r="N112" i="38"/>
  <c r="M112" i="38"/>
  <c r="L112" i="38"/>
  <c r="K112" i="38"/>
  <c r="J112" i="38"/>
  <c r="I112" i="38"/>
  <c r="H112" i="38"/>
  <c r="G112" i="38"/>
  <c r="F112" i="38"/>
  <c r="E112" i="38"/>
  <c r="X111" i="38"/>
  <c r="W111" i="38"/>
  <c r="V111" i="38"/>
  <c r="U111" i="38"/>
  <c r="T111" i="38"/>
  <c r="S111" i="38"/>
  <c r="R111" i="38"/>
  <c r="Q111" i="38"/>
  <c r="P111" i="38"/>
  <c r="O111" i="38"/>
  <c r="N111" i="38"/>
  <c r="M111" i="38"/>
  <c r="L111" i="38"/>
  <c r="K111" i="38"/>
  <c r="J111" i="38"/>
  <c r="I111" i="38"/>
  <c r="H111" i="38"/>
  <c r="G111" i="38"/>
  <c r="F111" i="38"/>
  <c r="E111" i="38"/>
  <c r="X110" i="38"/>
  <c r="W110" i="38"/>
  <c r="V110" i="38"/>
  <c r="U110" i="38"/>
  <c r="T110" i="38"/>
  <c r="S110" i="38"/>
  <c r="R110" i="38"/>
  <c r="Q110" i="38"/>
  <c r="P110" i="38"/>
  <c r="O110" i="38"/>
  <c r="N110" i="38"/>
  <c r="M110" i="38"/>
  <c r="L110" i="38"/>
  <c r="K110" i="38"/>
  <c r="J110" i="38"/>
  <c r="I110" i="38"/>
  <c r="H110" i="38"/>
  <c r="G110" i="38"/>
  <c r="F110" i="38"/>
  <c r="E110" i="38"/>
  <c r="X108" i="38"/>
  <c r="W108" i="38"/>
  <c r="V108" i="38"/>
  <c r="U108" i="38"/>
  <c r="T108" i="38"/>
  <c r="S108" i="38"/>
  <c r="R108" i="38"/>
  <c r="Q108" i="38"/>
  <c r="P108" i="38"/>
  <c r="O108" i="38"/>
  <c r="N108" i="38"/>
  <c r="M108" i="38"/>
  <c r="L108" i="38"/>
  <c r="K108" i="38"/>
  <c r="J108" i="38"/>
  <c r="I108" i="38"/>
  <c r="H108" i="38"/>
  <c r="G108" i="38"/>
  <c r="F108" i="38"/>
  <c r="E108" i="38"/>
  <c r="X98" i="38"/>
  <c r="W98" i="38"/>
  <c r="V98" i="38"/>
  <c r="U98" i="38"/>
  <c r="T98" i="38"/>
  <c r="S98" i="38"/>
  <c r="R98" i="38"/>
  <c r="Q98" i="38"/>
  <c r="P98" i="38"/>
  <c r="O98" i="38"/>
  <c r="N98" i="38"/>
  <c r="M98" i="38"/>
  <c r="L98" i="38"/>
  <c r="K98" i="38"/>
  <c r="J98" i="38"/>
  <c r="I98" i="38"/>
  <c r="H98" i="38"/>
  <c r="G98" i="38"/>
  <c r="F98" i="38"/>
  <c r="E98" i="38"/>
  <c r="X97" i="38"/>
  <c r="W97" i="38"/>
  <c r="V97" i="38"/>
  <c r="U97" i="38"/>
  <c r="T97" i="38"/>
  <c r="S97" i="38"/>
  <c r="R97" i="38"/>
  <c r="Q97" i="38"/>
  <c r="P97" i="38"/>
  <c r="O97" i="38"/>
  <c r="N97" i="38"/>
  <c r="M97" i="38"/>
  <c r="L97" i="38"/>
  <c r="K97" i="38"/>
  <c r="J97" i="38"/>
  <c r="I97" i="38"/>
  <c r="H97" i="38"/>
  <c r="G97" i="38"/>
  <c r="F97" i="38"/>
  <c r="E97" i="38"/>
  <c r="X96" i="38"/>
  <c r="W96" i="38"/>
  <c r="V96" i="38"/>
  <c r="U96" i="38"/>
  <c r="T96" i="38"/>
  <c r="S96" i="38"/>
  <c r="R96" i="38"/>
  <c r="Q96" i="38"/>
  <c r="P96" i="38"/>
  <c r="O96" i="38"/>
  <c r="N96" i="38"/>
  <c r="M96" i="38"/>
  <c r="L96" i="38"/>
  <c r="K96" i="38"/>
  <c r="J96" i="38"/>
  <c r="I96" i="38"/>
  <c r="H96" i="38"/>
  <c r="G96" i="38"/>
  <c r="F96" i="38"/>
  <c r="E96" i="38"/>
  <c r="X95" i="38"/>
  <c r="W95" i="38"/>
  <c r="V95" i="38"/>
  <c r="U95" i="38"/>
  <c r="T95" i="38"/>
  <c r="S95" i="38"/>
  <c r="R95" i="38"/>
  <c r="Q95" i="38"/>
  <c r="P95" i="38"/>
  <c r="O95" i="38"/>
  <c r="N95" i="38"/>
  <c r="M95" i="38"/>
  <c r="L95" i="38"/>
  <c r="K95" i="38"/>
  <c r="J95" i="38"/>
  <c r="I95" i="38"/>
  <c r="H95" i="38"/>
  <c r="G95" i="38"/>
  <c r="F95" i="38"/>
  <c r="E95" i="38"/>
  <c r="X94" i="38"/>
  <c r="W94" i="38"/>
  <c r="V94" i="38"/>
  <c r="U94" i="38"/>
  <c r="T94" i="38"/>
  <c r="S94" i="38"/>
  <c r="R94" i="38"/>
  <c r="Q94" i="38"/>
  <c r="P94" i="38"/>
  <c r="O94" i="38"/>
  <c r="N94" i="38"/>
  <c r="M94" i="38"/>
  <c r="L94" i="38"/>
  <c r="K94" i="38"/>
  <c r="J94" i="38"/>
  <c r="I94" i="38"/>
  <c r="H94" i="38"/>
  <c r="G94" i="38"/>
  <c r="F94" i="38"/>
  <c r="E94" i="38"/>
  <c r="X93" i="38"/>
  <c r="W93" i="38"/>
  <c r="V93" i="38"/>
  <c r="V10" i="38" s="1"/>
  <c r="U93" i="38"/>
  <c r="T93" i="38"/>
  <c r="S93" i="38"/>
  <c r="R93" i="38"/>
  <c r="Q93" i="38"/>
  <c r="P93" i="38"/>
  <c r="O93" i="38"/>
  <c r="N93" i="38"/>
  <c r="N10" i="38" s="1"/>
  <c r="M93" i="38"/>
  <c r="L93" i="38"/>
  <c r="K93" i="38"/>
  <c r="J93" i="38"/>
  <c r="I93" i="38"/>
  <c r="H93" i="38"/>
  <c r="G93" i="38"/>
  <c r="F93" i="38"/>
  <c r="F10" i="38" s="1"/>
  <c r="E93" i="38"/>
  <c r="AW90" i="38"/>
  <c r="AV90" i="38"/>
  <c r="AU90" i="38"/>
  <c r="AT90" i="38"/>
  <c r="AS90" i="38"/>
  <c r="AR90" i="38"/>
  <c r="AQ90" i="38"/>
  <c r="AP90" i="38"/>
  <c r="AO90" i="38"/>
  <c r="AN90" i="38"/>
  <c r="AM90" i="38"/>
  <c r="AL90" i="38"/>
  <c r="AK90" i="38"/>
  <c r="AJ90" i="38"/>
  <c r="AI90" i="38"/>
  <c r="AH90" i="38"/>
  <c r="AG90" i="38"/>
  <c r="BA90" i="38" s="1"/>
  <c r="AF90" i="38"/>
  <c r="AZ90" i="38" s="1"/>
  <c r="AE90" i="38"/>
  <c r="AY90" i="38" s="1"/>
  <c r="AD90" i="38"/>
  <c r="AX90" i="38" s="1"/>
  <c r="B90" i="38"/>
  <c r="AW89" i="38"/>
  <c r="AV89" i="38"/>
  <c r="AU89" i="38"/>
  <c r="AT89" i="38"/>
  <c r="AS89" i="38"/>
  <c r="AR89" i="38"/>
  <c r="AQ89" i="38"/>
  <c r="AP89" i="38"/>
  <c r="AO89" i="38"/>
  <c r="AN89" i="38"/>
  <c r="AM89" i="38"/>
  <c r="AL89" i="38"/>
  <c r="AK89" i="38"/>
  <c r="AJ89" i="38"/>
  <c r="AI89" i="38"/>
  <c r="AH89" i="38"/>
  <c r="AG89" i="38"/>
  <c r="BA89" i="38" s="1"/>
  <c r="AF89" i="38"/>
  <c r="AZ89" i="38" s="1"/>
  <c r="AE89" i="38"/>
  <c r="AY89" i="38" s="1"/>
  <c r="AD89" i="38"/>
  <c r="AX89" i="38" s="1"/>
  <c r="B89" i="38"/>
  <c r="AW88" i="38"/>
  <c r="AV88" i="38"/>
  <c r="AU88" i="38"/>
  <c r="AT88" i="38"/>
  <c r="AS88" i="38"/>
  <c r="AR88" i="38"/>
  <c r="AQ88" i="38"/>
  <c r="AP88" i="38"/>
  <c r="AO88" i="38"/>
  <c r="AN88" i="38"/>
  <c r="AM88" i="38"/>
  <c r="AL88" i="38"/>
  <c r="AK88" i="38"/>
  <c r="AJ88" i="38"/>
  <c r="AI88" i="38"/>
  <c r="AH88" i="38"/>
  <c r="AG88" i="38"/>
  <c r="BA88" i="38" s="1"/>
  <c r="AF88" i="38"/>
  <c r="AZ88" i="38" s="1"/>
  <c r="AE88" i="38"/>
  <c r="AY88" i="38" s="1"/>
  <c r="AD88" i="38"/>
  <c r="AX88" i="38" s="1"/>
  <c r="B88" i="38"/>
  <c r="AW87" i="38"/>
  <c r="AV87" i="38"/>
  <c r="AU87" i="38"/>
  <c r="AT87" i="38"/>
  <c r="AS87" i="38"/>
  <c r="AR87" i="38"/>
  <c r="AQ87" i="38"/>
  <c r="AP87" i="38"/>
  <c r="AO87" i="38"/>
  <c r="AN87" i="38"/>
  <c r="AM87" i="38"/>
  <c r="AL87" i="38"/>
  <c r="AK87" i="38"/>
  <c r="AJ87" i="38"/>
  <c r="AI87" i="38"/>
  <c r="AH87" i="38"/>
  <c r="AG87" i="38"/>
  <c r="BA87" i="38" s="1"/>
  <c r="AF87" i="38"/>
  <c r="AZ87" i="38" s="1"/>
  <c r="AE87" i="38"/>
  <c r="AY87" i="38" s="1"/>
  <c r="AD87" i="38"/>
  <c r="AX87" i="38" s="1"/>
  <c r="B87" i="38"/>
  <c r="AW86" i="38"/>
  <c r="AV86" i="38"/>
  <c r="AU86" i="38"/>
  <c r="AT86" i="38"/>
  <c r="AS86" i="38"/>
  <c r="AR86" i="38"/>
  <c r="AQ86" i="38"/>
  <c r="AP86" i="38"/>
  <c r="AO86" i="38"/>
  <c r="AN86" i="38"/>
  <c r="AM86" i="38"/>
  <c r="AL86" i="38"/>
  <c r="AK86" i="38"/>
  <c r="AJ86" i="38"/>
  <c r="AI86" i="38"/>
  <c r="AH86" i="38"/>
  <c r="AG86" i="38"/>
  <c r="BA86" i="38" s="1"/>
  <c r="AF86" i="38"/>
  <c r="AZ86" i="38" s="1"/>
  <c r="AE86" i="38"/>
  <c r="AY86" i="38" s="1"/>
  <c r="AD86" i="38"/>
  <c r="AX86" i="38" s="1"/>
  <c r="B86" i="38"/>
  <c r="AW85" i="38"/>
  <c r="AV85" i="38"/>
  <c r="AU85" i="38"/>
  <c r="AT85" i="38"/>
  <c r="AS85" i="38"/>
  <c r="AR85" i="38"/>
  <c r="AQ85" i="38"/>
  <c r="AP85" i="38"/>
  <c r="AO85" i="38"/>
  <c r="AN85" i="38"/>
  <c r="AM85" i="38"/>
  <c r="AL85" i="38"/>
  <c r="AK85" i="38"/>
  <c r="AJ85" i="38"/>
  <c r="AI85" i="38"/>
  <c r="AH85" i="38"/>
  <c r="AG85" i="38"/>
  <c r="BA85" i="38" s="1"/>
  <c r="AF85" i="38"/>
  <c r="AZ85" i="38" s="1"/>
  <c r="AE85" i="38"/>
  <c r="AY85" i="38" s="1"/>
  <c r="AD85" i="38"/>
  <c r="AX85" i="38" s="1"/>
  <c r="B85" i="38"/>
  <c r="AW84" i="38"/>
  <c r="AV84" i="38"/>
  <c r="AU84" i="38"/>
  <c r="AT84" i="38"/>
  <c r="AS84" i="38"/>
  <c r="AR84" i="38"/>
  <c r="AQ84" i="38"/>
  <c r="AP84" i="38"/>
  <c r="AO84" i="38"/>
  <c r="AN84" i="38"/>
  <c r="AM84" i="38"/>
  <c r="AL84" i="38"/>
  <c r="AK84" i="38"/>
  <c r="AJ84" i="38"/>
  <c r="AI84" i="38"/>
  <c r="AH84" i="38"/>
  <c r="AG84" i="38"/>
  <c r="BA84" i="38" s="1"/>
  <c r="AF84" i="38"/>
  <c r="AZ84" i="38" s="1"/>
  <c r="AE84" i="38"/>
  <c r="AY84" i="38" s="1"/>
  <c r="AD84" i="38"/>
  <c r="AX84" i="38" s="1"/>
  <c r="B84" i="38"/>
  <c r="AW83" i="38"/>
  <c r="AV83" i="38"/>
  <c r="AU83" i="38"/>
  <c r="AT83" i="38"/>
  <c r="AS83" i="38"/>
  <c r="AR83" i="38"/>
  <c r="AQ83" i="38"/>
  <c r="AP83" i="38"/>
  <c r="AO83" i="38"/>
  <c r="AN83" i="38"/>
  <c r="AM83" i="38"/>
  <c r="AL83" i="38"/>
  <c r="AK83" i="38"/>
  <c r="AJ83" i="38"/>
  <c r="AI83" i="38"/>
  <c r="AH83" i="38"/>
  <c r="AG83" i="38"/>
  <c r="BA83" i="38" s="1"/>
  <c r="AF83" i="38"/>
  <c r="AZ83" i="38" s="1"/>
  <c r="AE83" i="38"/>
  <c r="AY83" i="38" s="1"/>
  <c r="AD83" i="38"/>
  <c r="AX83" i="38" s="1"/>
  <c r="B83" i="38"/>
  <c r="AW82" i="38"/>
  <c r="AV82" i="38"/>
  <c r="AU82" i="38"/>
  <c r="AT82" i="38"/>
  <c r="AS82" i="38"/>
  <c r="AR82" i="38"/>
  <c r="AQ82" i="38"/>
  <c r="AP82" i="38"/>
  <c r="AO82" i="38"/>
  <c r="AN82" i="38"/>
  <c r="AM82" i="38"/>
  <c r="AL82" i="38"/>
  <c r="AK82" i="38"/>
  <c r="AJ82" i="38"/>
  <c r="AI82" i="38"/>
  <c r="AH82" i="38"/>
  <c r="AG82" i="38"/>
  <c r="BA82" i="38" s="1"/>
  <c r="AF82" i="38"/>
  <c r="AZ82" i="38" s="1"/>
  <c r="AE82" i="38"/>
  <c r="AY82" i="38" s="1"/>
  <c r="AD82" i="38"/>
  <c r="AX82" i="38" s="1"/>
  <c r="B82" i="38"/>
  <c r="AW81" i="38"/>
  <c r="AV81" i="38"/>
  <c r="AU81" i="38"/>
  <c r="AT81" i="38"/>
  <c r="AS81" i="38"/>
  <c r="AR81" i="38"/>
  <c r="AQ81" i="38"/>
  <c r="AP81" i="38"/>
  <c r="AO81" i="38"/>
  <c r="AN81" i="38"/>
  <c r="AM81" i="38"/>
  <c r="AL81" i="38"/>
  <c r="AK81" i="38"/>
  <c r="AJ81" i="38"/>
  <c r="AI81" i="38"/>
  <c r="AH81" i="38"/>
  <c r="AG81" i="38"/>
  <c r="BA81" i="38" s="1"/>
  <c r="AF81" i="38"/>
  <c r="AZ81" i="38" s="1"/>
  <c r="AE81" i="38"/>
  <c r="AY81" i="38" s="1"/>
  <c r="AD81" i="38"/>
  <c r="AX81" i="38" s="1"/>
  <c r="B81" i="38"/>
  <c r="AW80" i="38"/>
  <c r="AV80" i="38"/>
  <c r="AU80" i="38"/>
  <c r="AT80" i="38"/>
  <c r="AS80" i="38"/>
  <c r="AR80" i="38"/>
  <c r="AQ80" i="38"/>
  <c r="AP80" i="38"/>
  <c r="AO80" i="38"/>
  <c r="AN80" i="38"/>
  <c r="AM80" i="38"/>
  <c r="AL80" i="38"/>
  <c r="AK80" i="38"/>
  <c r="AJ80" i="38"/>
  <c r="AI80" i="38"/>
  <c r="AH80" i="38"/>
  <c r="AG80" i="38"/>
  <c r="BA80" i="38" s="1"/>
  <c r="AF80" i="38"/>
  <c r="AZ80" i="38" s="1"/>
  <c r="AE80" i="38"/>
  <c r="AY80" i="38" s="1"/>
  <c r="AD80" i="38"/>
  <c r="AX80" i="38" s="1"/>
  <c r="B80" i="38"/>
  <c r="AW79" i="38"/>
  <c r="AV79" i="38"/>
  <c r="AU79" i="38"/>
  <c r="AT79" i="38"/>
  <c r="AS79" i="38"/>
  <c r="AR79" i="38"/>
  <c r="AQ79" i="38"/>
  <c r="AP79" i="38"/>
  <c r="AO79" i="38"/>
  <c r="AN79" i="38"/>
  <c r="AM79" i="38"/>
  <c r="AL79" i="38"/>
  <c r="AK79" i="38"/>
  <c r="AJ79" i="38"/>
  <c r="AI79" i="38"/>
  <c r="AH79" i="38"/>
  <c r="AG79" i="38"/>
  <c r="BA79" i="38" s="1"/>
  <c r="AF79" i="38"/>
  <c r="AZ79" i="38" s="1"/>
  <c r="AE79" i="38"/>
  <c r="AY79" i="38" s="1"/>
  <c r="AD79" i="38"/>
  <c r="AX79" i="38" s="1"/>
  <c r="B79" i="38"/>
  <c r="AW78" i="38"/>
  <c r="AV78" i="38"/>
  <c r="AU78" i="38"/>
  <c r="AT78" i="38"/>
  <c r="AS78" i="38"/>
  <c r="AR78" i="38"/>
  <c r="AQ78" i="38"/>
  <c r="AP78" i="38"/>
  <c r="AO78" i="38"/>
  <c r="AN78" i="38"/>
  <c r="AM78" i="38"/>
  <c r="AL78" i="38"/>
  <c r="AK78" i="38"/>
  <c r="AJ78" i="38"/>
  <c r="AI78" i="38"/>
  <c r="AH78" i="38"/>
  <c r="AG78" i="38"/>
  <c r="BA78" i="38" s="1"/>
  <c r="AF78" i="38"/>
  <c r="AZ78" i="38" s="1"/>
  <c r="AE78" i="38"/>
  <c r="AY78" i="38" s="1"/>
  <c r="AD78" i="38"/>
  <c r="AX78" i="38" s="1"/>
  <c r="B78" i="38"/>
  <c r="AW77" i="38"/>
  <c r="AV77" i="38"/>
  <c r="AU77" i="38"/>
  <c r="AT77" i="38"/>
  <c r="AS77" i="38"/>
  <c r="AR77" i="38"/>
  <c r="AQ77" i="38"/>
  <c r="AP77" i="38"/>
  <c r="AO77" i="38"/>
  <c r="AN77" i="38"/>
  <c r="AM77" i="38"/>
  <c r="AL77" i="38"/>
  <c r="AK77" i="38"/>
  <c r="AJ77" i="38"/>
  <c r="AI77" i="38"/>
  <c r="AH77" i="38"/>
  <c r="AG77" i="38"/>
  <c r="BA77" i="38" s="1"/>
  <c r="AF77" i="38"/>
  <c r="AZ77" i="38" s="1"/>
  <c r="AE77" i="38"/>
  <c r="AY77" i="38" s="1"/>
  <c r="AD77" i="38"/>
  <c r="AX77" i="38" s="1"/>
  <c r="B77" i="38"/>
  <c r="AW76" i="38"/>
  <c r="AV76" i="38"/>
  <c r="AU76" i="38"/>
  <c r="AT76" i="38"/>
  <c r="AS76" i="38"/>
  <c r="AR76" i="38"/>
  <c r="AQ76" i="38"/>
  <c r="AP76" i="38"/>
  <c r="AO76" i="38"/>
  <c r="AN76" i="38"/>
  <c r="AM76" i="38"/>
  <c r="AL76" i="38"/>
  <c r="AK76" i="38"/>
  <c r="AJ76" i="38"/>
  <c r="AI76" i="38"/>
  <c r="AH76" i="38"/>
  <c r="AG76" i="38"/>
  <c r="BA76" i="38" s="1"/>
  <c r="AF76" i="38"/>
  <c r="AZ76" i="38" s="1"/>
  <c r="AE76" i="38"/>
  <c r="AY76" i="38" s="1"/>
  <c r="AD76" i="38"/>
  <c r="AX76" i="38" s="1"/>
  <c r="B76" i="38"/>
  <c r="AW75" i="38"/>
  <c r="AV75" i="38"/>
  <c r="AU75" i="38"/>
  <c r="AT75" i="38"/>
  <c r="AS75" i="38"/>
  <c r="AR75" i="38"/>
  <c r="AQ75" i="38"/>
  <c r="AP75" i="38"/>
  <c r="AO75" i="38"/>
  <c r="AN75" i="38"/>
  <c r="AM75" i="38"/>
  <c r="AL75" i="38"/>
  <c r="AK75" i="38"/>
  <c r="AJ75" i="38"/>
  <c r="AI75" i="38"/>
  <c r="AH75" i="38"/>
  <c r="AG75" i="38"/>
  <c r="BA75" i="38" s="1"/>
  <c r="AF75" i="38"/>
  <c r="AZ75" i="38" s="1"/>
  <c r="AE75" i="38"/>
  <c r="AY75" i="38" s="1"/>
  <c r="AD75" i="38"/>
  <c r="AX75" i="38" s="1"/>
  <c r="B75" i="38"/>
  <c r="AW74" i="38"/>
  <c r="AV74" i="38"/>
  <c r="AU74" i="38"/>
  <c r="AT74" i="38"/>
  <c r="AS74" i="38"/>
  <c r="AR74" i="38"/>
  <c r="AQ74" i="38"/>
  <c r="AP74" i="38"/>
  <c r="AO74" i="38"/>
  <c r="AN74" i="38"/>
  <c r="AM74" i="38"/>
  <c r="AL74" i="38"/>
  <c r="AK74" i="38"/>
  <c r="AJ74" i="38"/>
  <c r="AI74" i="38"/>
  <c r="AH74" i="38"/>
  <c r="AG74" i="38"/>
  <c r="BA74" i="38" s="1"/>
  <c r="AF74" i="38"/>
  <c r="AZ74" i="38" s="1"/>
  <c r="AE74" i="38"/>
  <c r="AY74" i="38" s="1"/>
  <c r="AD74" i="38"/>
  <c r="AX74" i="38" s="1"/>
  <c r="B74" i="38"/>
  <c r="AW73" i="38"/>
  <c r="AV73" i="38"/>
  <c r="AU73" i="38"/>
  <c r="AT73" i="38"/>
  <c r="AS73" i="38"/>
  <c r="AR73" i="38"/>
  <c r="AQ73" i="38"/>
  <c r="AP73" i="38"/>
  <c r="AO73" i="38"/>
  <c r="AN73" i="38"/>
  <c r="AM73" i="38"/>
  <c r="AL73" i="38"/>
  <c r="AK73" i="38"/>
  <c r="AJ73" i="38"/>
  <c r="AI73" i="38"/>
  <c r="AH73" i="38"/>
  <c r="AG73" i="38"/>
  <c r="BA73" i="38" s="1"/>
  <c r="AF73" i="38"/>
  <c r="AZ73" i="38" s="1"/>
  <c r="AE73" i="38"/>
  <c r="AY73" i="38" s="1"/>
  <c r="AD73" i="38"/>
  <c r="AX73" i="38" s="1"/>
  <c r="B73" i="38"/>
  <c r="AW72" i="38"/>
  <c r="AV72" i="38"/>
  <c r="AU72" i="38"/>
  <c r="AT72" i="38"/>
  <c r="AS72" i="38"/>
  <c r="AR72" i="38"/>
  <c r="AQ72" i="38"/>
  <c r="AP72" i="38"/>
  <c r="AO72" i="38"/>
  <c r="AN72" i="38"/>
  <c r="AM72" i="38"/>
  <c r="AL72" i="38"/>
  <c r="AK72" i="38"/>
  <c r="AJ72" i="38"/>
  <c r="AI72" i="38"/>
  <c r="AH72" i="38"/>
  <c r="AG72" i="38"/>
  <c r="BA72" i="38" s="1"/>
  <c r="AF72" i="38"/>
  <c r="AZ72" i="38" s="1"/>
  <c r="AE72" i="38"/>
  <c r="AY72" i="38" s="1"/>
  <c r="AD72" i="38"/>
  <c r="AX72" i="38" s="1"/>
  <c r="B72" i="38"/>
  <c r="AW71" i="38"/>
  <c r="AV71" i="38"/>
  <c r="AU71" i="38"/>
  <c r="AT71" i="38"/>
  <c r="AS71" i="38"/>
  <c r="AR71" i="38"/>
  <c r="AQ71" i="38"/>
  <c r="AP71" i="38"/>
  <c r="AO71" i="38"/>
  <c r="AN71" i="38"/>
  <c r="AM71" i="38"/>
  <c r="AL71" i="38"/>
  <c r="AK71" i="38"/>
  <c r="AJ71" i="38"/>
  <c r="AI71" i="38"/>
  <c r="AH71" i="38"/>
  <c r="AG71" i="38"/>
  <c r="BA71" i="38" s="1"/>
  <c r="AF71" i="38"/>
  <c r="AZ71" i="38" s="1"/>
  <c r="AE71" i="38"/>
  <c r="AY71" i="38" s="1"/>
  <c r="AD71" i="38"/>
  <c r="AX71" i="38" s="1"/>
  <c r="B71" i="38"/>
  <c r="AW70" i="38"/>
  <c r="AV70" i="38"/>
  <c r="AU70" i="38"/>
  <c r="AT70" i="38"/>
  <c r="AS70" i="38"/>
  <c r="AR70" i="38"/>
  <c r="AQ70" i="38"/>
  <c r="AP70" i="38"/>
  <c r="AO70" i="38"/>
  <c r="AN70" i="38"/>
  <c r="AM70" i="38"/>
  <c r="AL70" i="38"/>
  <c r="AK70" i="38"/>
  <c r="AJ70" i="38"/>
  <c r="AI70" i="38"/>
  <c r="AH70" i="38"/>
  <c r="AG70" i="38"/>
  <c r="BA70" i="38" s="1"/>
  <c r="AF70" i="38"/>
  <c r="AZ70" i="38" s="1"/>
  <c r="AE70" i="38"/>
  <c r="AY70" i="38" s="1"/>
  <c r="AD70" i="38"/>
  <c r="AX70" i="38" s="1"/>
  <c r="B70" i="38"/>
  <c r="AW69" i="38"/>
  <c r="AV69" i="38"/>
  <c r="AU69" i="38"/>
  <c r="AT69" i="38"/>
  <c r="AS69" i="38"/>
  <c r="AR69" i="38"/>
  <c r="AQ69" i="38"/>
  <c r="AP69" i="38"/>
  <c r="AO69" i="38"/>
  <c r="AN69" i="38"/>
  <c r="AM69" i="38"/>
  <c r="AL69" i="38"/>
  <c r="AK69" i="38"/>
  <c r="AJ69" i="38"/>
  <c r="AI69" i="38"/>
  <c r="AH69" i="38"/>
  <c r="AG69" i="38"/>
  <c r="BA69" i="38" s="1"/>
  <c r="AF69" i="38"/>
  <c r="AZ69" i="38" s="1"/>
  <c r="AE69" i="38"/>
  <c r="AY69" i="38" s="1"/>
  <c r="AD69" i="38"/>
  <c r="AX69" i="38" s="1"/>
  <c r="B69" i="38"/>
  <c r="AW68" i="38"/>
  <c r="AV68" i="38"/>
  <c r="AU68" i="38"/>
  <c r="AT68" i="38"/>
  <c r="AS68" i="38"/>
  <c r="AR68" i="38"/>
  <c r="AQ68" i="38"/>
  <c r="AP68" i="38"/>
  <c r="AO68" i="38"/>
  <c r="AN68" i="38"/>
  <c r="AM68" i="38"/>
  <c r="AL68" i="38"/>
  <c r="AK68" i="38"/>
  <c r="AJ68" i="38"/>
  <c r="AI68" i="38"/>
  <c r="AH68" i="38"/>
  <c r="AG68" i="38"/>
  <c r="BA68" i="38" s="1"/>
  <c r="AF68" i="38"/>
  <c r="AZ68" i="38" s="1"/>
  <c r="AE68" i="38"/>
  <c r="AY68" i="38" s="1"/>
  <c r="AD68" i="38"/>
  <c r="AX68" i="38" s="1"/>
  <c r="B68" i="38"/>
  <c r="AW67" i="38"/>
  <c r="AV67" i="38"/>
  <c r="AU67" i="38"/>
  <c r="AT67" i="38"/>
  <c r="AS67" i="38"/>
  <c r="AR67" i="38"/>
  <c r="AQ67" i="38"/>
  <c r="AP67" i="38"/>
  <c r="AO67" i="38"/>
  <c r="AN67" i="38"/>
  <c r="AM67" i="38"/>
  <c r="AL67" i="38"/>
  <c r="AK67" i="38"/>
  <c r="AJ67" i="38"/>
  <c r="AI67" i="38"/>
  <c r="AH67" i="38"/>
  <c r="AG67" i="38"/>
  <c r="BA67" i="38" s="1"/>
  <c r="AF67" i="38"/>
  <c r="AZ67" i="38" s="1"/>
  <c r="AE67" i="38"/>
  <c r="AY67" i="38" s="1"/>
  <c r="AD67" i="38"/>
  <c r="AX67" i="38" s="1"/>
  <c r="B67" i="38"/>
  <c r="AW66" i="38"/>
  <c r="AV66" i="38"/>
  <c r="AU66" i="38"/>
  <c r="AT66" i="38"/>
  <c r="AS66" i="38"/>
  <c r="AR66" i="38"/>
  <c r="AQ66" i="38"/>
  <c r="AP66" i="38"/>
  <c r="AO66" i="38"/>
  <c r="AN66" i="38"/>
  <c r="AM66" i="38"/>
  <c r="AL66" i="38"/>
  <c r="AK66" i="38"/>
  <c r="AJ66" i="38"/>
  <c r="AI66" i="38"/>
  <c r="AH66" i="38"/>
  <c r="AG66" i="38"/>
  <c r="BA66" i="38" s="1"/>
  <c r="AF66" i="38"/>
  <c r="AZ66" i="38" s="1"/>
  <c r="AE66" i="38"/>
  <c r="AY66" i="38" s="1"/>
  <c r="AD66" i="38"/>
  <c r="AX66" i="38" s="1"/>
  <c r="B66" i="38"/>
  <c r="AW65" i="38"/>
  <c r="AV65" i="38"/>
  <c r="AU65" i="38"/>
  <c r="AT65" i="38"/>
  <c r="AS65" i="38"/>
  <c r="AR65" i="38"/>
  <c r="AQ65" i="38"/>
  <c r="AP65" i="38"/>
  <c r="AO65" i="38"/>
  <c r="AN65" i="38"/>
  <c r="AM65" i="38"/>
  <c r="AL65" i="38"/>
  <c r="AK65" i="38"/>
  <c r="AJ65" i="38"/>
  <c r="AI65" i="38"/>
  <c r="AH65" i="38"/>
  <c r="AG65" i="38"/>
  <c r="BA65" i="38" s="1"/>
  <c r="AF65" i="38"/>
  <c r="AZ65" i="38" s="1"/>
  <c r="AE65" i="38"/>
  <c r="AY65" i="38" s="1"/>
  <c r="AD65" i="38"/>
  <c r="AX65" i="38" s="1"/>
  <c r="B65" i="38"/>
  <c r="AW64" i="38"/>
  <c r="AV64" i="38"/>
  <c r="AU64" i="38"/>
  <c r="AT64" i="38"/>
  <c r="AS64" i="38"/>
  <c r="AR64" i="38"/>
  <c r="AQ64" i="38"/>
  <c r="AP64" i="38"/>
  <c r="AO64" i="38"/>
  <c r="AN64" i="38"/>
  <c r="AM64" i="38"/>
  <c r="AL64" i="38"/>
  <c r="AK64" i="38"/>
  <c r="AJ64" i="38"/>
  <c r="AI64" i="38"/>
  <c r="AH64" i="38"/>
  <c r="AG64" i="38"/>
  <c r="BA64" i="38" s="1"/>
  <c r="AF64" i="38"/>
  <c r="AZ64" i="38" s="1"/>
  <c r="AE64" i="38"/>
  <c r="AY64" i="38" s="1"/>
  <c r="AD64" i="38"/>
  <c r="AX64" i="38" s="1"/>
  <c r="B64" i="38"/>
  <c r="AW63" i="38"/>
  <c r="AV63" i="38"/>
  <c r="AU63" i="38"/>
  <c r="AT63" i="38"/>
  <c r="AS63" i="38"/>
  <c r="AR63" i="38"/>
  <c r="AQ63" i="38"/>
  <c r="AP63" i="38"/>
  <c r="AO63" i="38"/>
  <c r="AN63" i="38"/>
  <c r="AM63" i="38"/>
  <c r="AL63" i="38"/>
  <c r="AK63" i="38"/>
  <c r="AJ63" i="38"/>
  <c r="AI63" i="38"/>
  <c r="AH63" i="38"/>
  <c r="AG63" i="38"/>
  <c r="BA63" i="38" s="1"/>
  <c r="AF63" i="38"/>
  <c r="AZ63" i="38" s="1"/>
  <c r="AE63" i="38"/>
  <c r="AY63" i="38" s="1"/>
  <c r="AD63" i="38"/>
  <c r="AX63" i="38" s="1"/>
  <c r="B63" i="38"/>
  <c r="AW62" i="38"/>
  <c r="AV62" i="38"/>
  <c r="AU62" i="38"/>
  <c r="AT62" i="38"/>
  <c r="AS62" i="38"/>
  <c r="AR62" i="38"/>
  <c r="AQ62" i="38"/>
  <c r="AP62" i="38"/>
  <c r="AO62" i="38"/>
  <c r="AN62" i="38"/>
  <c r="AM62" i="38"/>
  <c r="AL62" i="38"/>
  <c r="AK62" i="38"/>
  <c r="AJ62" i="38"/>
  <c r="AI62" i="38"/>
  <c r="AH62" i="38"/>
  <c r="AG62" i="38"/>
  <c r="BA62" i="38" s="1"/>
  <c r="AF62" i="38"/>
  <c r="AZ62" i="38" s="1"/>
  <c r="AE62" i="38"/>
  <c r="AY62" i="38" s="1"/>
  <c r="AD62" i="38"/>
  <c r="AX62" i="38" s="1"/>
  <c r="B62" i="38"/>
  <c r="AW61" i="38"/>
  <c r="AV61" i="38"/>
  <c r="AU61" i="38"/>
  <c r="AT61" i="38"/>
  <c r="AS61" i="38"/>
  <c r="AR61" i="38"/>
  <c r="AQ61" i="38"/>
  <c r="AP61" i="38"/>
  <c r="AO61" i="38"/>
  <c r="AN61" i="38"/>
  <c r="AM61" i="38"/>
  <c r="AL61" i="38"/>
  <c r="AK61" i="38"/>
  <c r="AJ61" i="38"/>
  <c r="AI61" i="38"/>
  <c r="AH61" i="38"/>
  <c r="AG61" i="38"/>
  <c r="BA61" i="38" s="1"/>
  <c r="AF61" i="38"/>
  <c r="AZ61" i="38" s="1"/>
  <c r="AE61" i="38"/>
  <c r="AY61" i="38" s="1"/>
  <c r="AD61" i="38"/>
  <c r="AX61" i="38" s="1"/>
  <c r="B61" i="38"/>
  <c r="AW60" i="38"/>
  <c r="AV60" i="38"/>
  <c r="AU60" i="38"/>
  <c r="AT60" i="38"/>
  <c r="AS60" i="38"/>
  <c r="AR60" i="38"/>
  <c r="AQ60" i="38"/>
  <c r="AP60" i="38"/>
  <c r="AO60" i="38"/>
  <c r="AN60" i="38"/>
  <c r="AM60" i="38"/>
  <c r="AL60" i="38"/>
  <c r="AK60" i="38"/>
  <c r="AJ60" i="38"/>
  <c r="AI60" i="38"/>
  <c r="AH60" i="38"/>
  <c r="AG60" i="38"/>
  <c r="BA60" i="38" s="1"/>
  <c r="AF60" i="38"/>
  <c r="AZ60" i="38" s="1"/>
  <c r="AE60" i="38"/>
  <c r="AY60" i="38" s="1"/>
  <c r="AD60" i="38"/>
  <c r="AX60" i="38" s="1"/>
  <c r="B60" i="38"/>
  <c r="AW59" i="38"/>
  <c r="AV59" i="38"/>
  <c r="AU59" i="38"/>
  <c r="AT59" i="38"/>
  <c r="AS59" i="38"/>
  <c r="AR59" i="38"/>
  <c r="AQ59" i="38"/>
  <c r="AP59" i="38"/>
  <c r="AO59" i="38"/>
  <c r="AN59" i="38"/>
  <c r="AM59" i="38"/>
  <c r="AL59" i="38"/>
  <c r="AK59" i="38"/>
  <c r="AJ59" i="38"/>
  <c r="AI59" i="38"/>
  <c r="AH59" i="38"/>
  <c r="AG59" i="38"/>
  <c r="BA59" i="38" s="1"/>
  <c r="AF59" i="38"/>
  <c r="AZ59" i="38" s="1"/>
  <c r="AE59" i="38"/>
  <c r="AY59" i="38" s="1"/>
  <c r="AD59" i="38"/>
  <c r="AX59" i="38" s="1"/>
  <c r="B59" i="38"/>
  <c r="AW58" i="38"/>
  <c r="AV58" i="38"/>
  <c r="AU58" i="38"/>
  <c r="AT58" i="38"/>
  <c r="AS58" i="38"/>
  <c r="AR58" i="38"/>
  <c r="AQ58" i="38"/>
  <c r="AP58" i="38"/>
  <c r="AO58" i="38"/>
  <c r="AN58" i="38"/>
  <c r="AM58" i="38"/>
  <c r="AL58" i="38"/>
  <c r="AK58" i="38"/>
  <c r="AJ58" i="38"/>
  <c r="AI58" i="38"/>
  <c r="AH58" i="38"/>
  <c r="AG58" i="38"/>
  <c r="BA58" i="38" s="1"/>
  <c r="AF58" i="38"/>
  <c r="AZ58" i="38" s="1"/>
  <c r="AE58" i="38"/>
  <c r="AY58" i="38" s="1"/>
  <c r="AD58" i="38"/>
  <c r="AX58" i="38" s="1"/>
  <c r="AW57" i="38"/>
  <c r="AV57" i="38"/>
  <c r="AU57" i="38"/>
  <c r="AT57" i="38"/>
  <c r="AS57" i="38"/>
  <c r="AR57" i="38"/>
  <c r="AQ57" i="38"/>
  <c r="AP57" i="38"/>
  <c r="AO57" i="38"/>
  <c r="AN57" i="38"/>
  <c r="AM57" i="38"/>
  <c r="AL57" i="38"/>
  <c r="AK57" i="38"/>
  <c r="AJ57" i="38"/>
  <c r="AI57" i="38"/>
  <c r="AH57" i="38"/>
  <c r="AG57" i="38"/>
  <c r="BA57" i="38" s="1"/>
  <c r="AF57" i="38"/>
  <c r="AZ57" i="38" s="1"/>
  <c r="AE57" i="38"/>
  <c r="AY57" i="38" s="1"/>
  <c r="AD57" i="38"/>
  <c r="AX57" i="38" s="1"/>
  <c r="AW56" i="38"/>
  <c r="AV56" i="38"/>
  <c r="AU56" i="38"/>
  <c r="AT56" i="38"/>
  <c r="AS56" i="38"/>
  <c r="AR56" i="38"/>
  <c r="AQ56" i="38"/>
  <c r="AP56" i="38"/>
  <c r="AO56" i="38"/>
  <c r="AN56" i="38"/>
  <c r="AM56" i="38"/>
  <c r="AL56" i="38"/>
  <c r="AK56" i="38"/>
  <c r="AJ56" i="38"/>
  <c r="AI56" i="38"/>
  <c r="AH56" i="38"/>
  <c r="AG56" i="38"/>
  <c r="BA56" i="38" s="1"/>
  <c r="AF56" i="38"/>
  <c r="AZ56" i="38" s="1"/>
  <c r="AE56" i="38"/>
  <c r="AY56" i="38" s="1"/>
  <c r="AD56" i="38"/>
  <c r="AX56" i="38" s="1"/>
  <c r="AW55" i="38"/>
  <c r="AV55" i="38"/>
  <c r="AU55" i="38"/>
  <c r="AT55" i="38"/>
  <c r="AS55" i="38"/>
  <c r="AR55" i="38"/>
  <c r="AQ55" i="38"/>
  <c r="AP55" i="38"/>
  <c r="AO55" i="38"/>
  <c r="AN55" i="38"/>
  <c r="AM55" i="38"/>
  <c r="AL55" i="38"/>
  <c r="AK55" i="38"/>
  <c r="AJ55" i="38"/>
  <c r="AI55" i="38"/>
  <c r="AH55" i="38"/>
  <c r="AG55" i="38"/>
  <c r="BA55" i="38" s="1"/>
  <c r="AF55" i="38"/>
  <c r="AZ55" i="38" s="1"/>
  <c r="AE55" i="38"/>
  <c r="AY55" i="38" s="1"/>
  <c r="AD55" i="38"/>
  <c r="AX55" i="38" s="1"/>
  <c r="AW54" i="38"/>
  <c r="AV54" i="38"/>
  <c r="AU54" i="38"/>
  <c r="AT54" i="38"/>
  <c r="AS54" i="38"/>
  <c r="AR54" i="38"/>
  <c r="AQ54" i="38"/>
  <c r="AP54" i="38"/>
  <c r="AO54" i="38"/>
  <c r="AN54" i="38"/>
  <c r="AM54" i="38"/>
  <c r="AL54" i="38"/>
  <c r="AK54" i="38"/>
  <c r="AJ54" i="38"/>
  <c r="AI54" i="38"/>
  <c r="AH54" i="38"/>
  <c r="AG54" i="38"/>
  <c r="BA54" i="38" s="1"/>
  <c r="AF54" i="38"/>
  <c r="AZ54" i="38" s="1"/>
  <c r="AE54" i="38"/>
  <c r="AY54" i="38" s="1"/>
  <c r="AD54" i="38"/>
  <c r="AX54" i="38" s="1"/>
  <c r="AW53" i="38"/>
  <c r="AV53" i="38"/>
  <c r="AU53" i="38"/>
  <c r="AT53" i="38"/>
  <c r="AS53" i="38"/>
  <c r="AR53" i="38"/>
  <c r="AQ53" i="38"/>
  <c r="AP53" i="38"/>
  <c r="AO53" i="38"/>
  <c r="AN53" i="38"/>
  <c r="AM53" i="38"/>
  <c r="AL53" i="38"/>
  <c r="AK53" i="38"/>
  <c r="AJ53" i="38"/>
  <c r="AI53" i="38"/>
  <c r="AH53" i="38"/>
  <c r="AG53" i="38"/>
  <c r="BA53" i="38" s="1"/>
  <c r="AF53" i="38"/>
  <c r="AZ53" i="38" s="1"/>
  <c r="AE53" i="38"/>
  <c r="AY53" i="38" s="1"/>
  <c r="AD53" i="38"/>
  <c r="AX53" i="38" s="1"/>
  <c r="AW52" i="38"/>
  <c r="AV52" i="38"/>
  <c r="AU52" i="38"/>
  <c r="AT52" i="38"/>
  <c r="AS52" i="38"/>
  <c r="AR52" i="38"/>
  <c r="AQ52" i="38"/>
  <c r="AP52" i="38"/>
  <c r="AO52" i="38"/>
  <c r="AN52" i="38"/>
  <c r="AM52" i="38"/>
  <c r="AL52" i="38"/>
  <c r="AK52" i="38"/>
  <c r="AJ52" i="38"/>
  <c r="AI52" i="38"/>
  <c r="AH52" i="38"/>
  <c r="AG52" i="38"/>
  <c r="BA52" i="38" s="1"/>
  <c r="AF52" i="38"/>
  <c r="AZ52" i="38" s="1"/>
  <c r="AE52" i="38"/>
  <c r="AY52" i="38" s="1"/>
  <c r="AD52" i="38"/>
  <c r="AX52" i="38" s="1"/>
  <c r="AW51" i="38"/>
  <c r="AV51" i="38"/>
  <c r="AU51" i="38"/>
  <c r="AT51" i="38"/>
  <c r="AS51" i="38"/>
  <c r="AR51" i="38"/>
  <c r="AQ51" i="38"/>
  <c r="AP51" i="38"/>
  <c r="AO51" i="38"/>
  <c r="AN51" i="38"/>
  <c r="AM51" i="38"/>
  <c r="AL51" i="38"/>
  <c r="AK51" i="38"/>
  <c r="AJ51" i="38"/>
  <c r="AI51" i="38"/>
  <c r="AH51" i="38"/>
  <c r="AG51" i="38"/>
  <c r="BA51" i="38" s="1"/>
  <c r="AF51" i="38"/>
  <c r="AZ51" i="38" s="1"/>
  <c r="AE51" i="38"/>
  <c r="AY51" i="38" s="1"/>
  <c r="AD51" i="38"/>
  <c r="AX51" i="38" s="1"/>
  <c r="AW50" i="38"/>
  <c r="AV50" i="38"/>
  <c r="AU50" i="38"/>
  <c r="AT50" i="38"/>
  <c r="AS50" i="38"/>
  <c r="AR50" i="38"/>
  <c r="AQ50" i="38"/>
  <c r="AP50" i="38"/>
  <c r="AO50" i="38"/>
  <c r="AN50" i="38"/>
  <c r="AM50" i="38"/>
  <c r="AL50" i="38"/>
  <c r="AK50" i="38"/>
  <c r="AJ50" i="38"/>
  <c r="AI50" i="38"/>
  <c r="AH50" i="38"/>
  <c r="AG50" i="38"/>
  <c r="BA50" i="38" s="1"/>
  <c r="AF50" i="38"/>
  <c r="AZ50" i="38" s="1"/>
  <c r="AE50" i="38"/>
  <c r="AY50" i="38" s="1"/>
  <c r="AD50" i="38"/>
  <c r="AX50" i="38" s="1"/>
  <c r="AW49" i="38"/>
  <c r="AV49" i="38"/>
  <c r="AU49" i="38"/>
  <c r="AT49" i="38"/>
  <c r="AS49" i="38"/>
  <c r="AR49" i="38"/>
  <c r="AQ49" i="38"/>
  <c r="AP49" i="38"/>
  <c r="AO49" i="38"/>
  <c r="AN49" i="38"/>
  <c r="AM49" i="38"/>
  <c r="AL49" i="38"/>
  <c r="AK49" i="38"/>
  <c r="AJ49" i="38"/>
  <c r="AI49" i="38"/>
  <c r="AH49" i="38"/>
  <c r="AG49" i="38"/>
  <c r="BA49" i="38" s="1"/>
  <c r="AF49" i="38"/>
  <c r="AZ49" i="38" s="1"/>
  <c r="AE49" i="38"/>
  <c r="AY49" i="38" s="1"/>
  <c r="AD49" i="38"/>
  <c r="AX49" i="38" s="1"/>
  <c r="AW48" i="38"/>
  <c r="AV48" i="38"/>
  <c r="AU48" i="38"/>
  <c r="AT48" i="38"/>
  <c r="AS48" i="38"/>
  <c r="AR48" i="38"/>
  <c r="AQ48" i="38"/>
  <c r="AP48" i="38"/>
  <c r="AO48" i="38"/>
  <c r="AN48" i="38"/>
  <c r="AM48" i="38"/>
  <c r="AL48" i="38"/>
  <c r="AK48" i="38"/>
  <c r="AJ48" i="38"/>
  <c r="AI48" i="38"/>
  <c r="AH48" i="38"/>
  <c r="AG48" i="38"/>
  <c r="BA48" i="38" s="1"/>
  <c r="AF48" i="38"/>
  <c r="AZ48" i="38" s="1"/>
  <c r="AE48" i="38"/>
  <c r="AY48" i="38" s="1"/>
  <c r="AD48" i="38"/>
  <c r="AX48" i="38" s="1"/>
  <c r="AW47" i="38"/>
  <c r="AV47" i="38"/>
  <c r="AU47" i="38"/>
  <c r="AT47" i="38"/>
  <c r="AS47" i="38"/>
  <c r="AR47" i="38"/>
  <c r="AQ47" i="38"/>
  <c r="AP47" i="38"/>
  <c r="AO47" i="38"/>
  <c r="AN47" i="38"/>
  <c r="AM47" i="38"/>
  <c r="AL47" i="38"/>
  <c r="AK47" i="38"/>
  <c r="AJ47" i="38"/>
  <c r="AI47" i="38"/>
  <c r="AH47" i="38"/>
  <c r="AG47" i="38"/>
  <c r="BA47" i="38" s="1"/>
  <c r="AF47" i="38"/>
  <c r="AZ47" i="38" s="1"/>
  <c r="AE47" i="38"/>
  <c r="AY47" i="38" s="1"/>
  <c r="AD47" i="38"/>
  <c r="AX47" i="38" s="1"/>
  <c r="AW46" i="38"/>
  <c r="AV46" i="38"/>
  <c r="AU46" i="38"/>
  <c r="AT46" i="38"/>
  <c r="AS46" i="38"/>
  <c r="AR46" i="38"/>
  <c r="AQ46" i="38"/>
  <c r="AP46" i="38"/>
  <c r="AO46" i="38"/>
  <c r="AN46" i="38"/>
  <c r="AM46" i="38"/>
  <c r="AL46" i="38"/>
  <c r="AK46" i="38"/>
  <c r="AJ46" i="38"/>
  <c r="AI46" i="38"/>
  <c r="AH46" i="38"/>
  <c r="AG46" i="38"/>
  <c r="BA46" i="38" s="1"/>
  <c r="AF46" i="38"/>
  <c r="AZ46" i="38" s="1"/>
  <c r="AE46" i="38"/>
  <c r="AY46" i="38" s="1"/>
  <c r="AD46" i="38"/>
  <c r="AX46" i="38" s="1"/>
  <c r="AW45" i="38"/>
  <c r="AV45" i="38"/>
  <c r="AU45" i="38"/>
  <c r="AT45" i="38"/>
  <c r="AS45" i="38"/>
  <c r="AR45" i="38"/>
  <c r="AQ45" i="38"/>
  <c r="AP45" i="38"/>
  <c r="AO45" i="38"/>
  <c r="AN45" i="38"/>
  <c r="AM45" i="38"/>
  <c r="AL45" i="38"/>
  <c r="AK45" i="38"/>
  <c r="AJ45" i="38"/>
  <c r="AI45" i="38"/>
  <c r="AH45" i="38"/>
  <c r="AG45" i="38"/>
  <c r="BA45" i="38" s="1"/>
  <c r="AF45" i="38"/>
  <c r="AZ45" i="38" s="1"/>
  <c r="AE45" i="38"/>
  <c r="AY45" i="38" s="1"/>
  <c r="AD45" i="38"/>
  <c r="AX45" i="38" s="1"/>
  <c r="AW44" i="38"/>
  <c r="AV44" i="38"/>
  <c r="AU44" i="38"/>
  <c r="AT44" i="38"/>
  <c r="AS44" i="38"/>
  <c r="AR44" i="38"/>
  <c r="AQ44" i="38"/>
  <c r="AP44" i="38"/>
  <c r="AO44" i="38"/>
  <c r="AN44" i="38"/>
  <c r="AM44" i="38"/>
  <c r="AL44" i="38"/>
  <c r="AK44" i="38"/>
  <c r="AJ44" i="38"/>
  <c r="AI44" i="38"/>
  <c r="AH44" i="38"/>
  <c r="AG44" i="38"/>
  <c r="BA44" i="38" s="1"/>
  <c r="AF44" i="38"/>
  <c r="AZ44" i="38" s="1"/>
  <c r="AE44" i="38"/>
  <c r="AY44" i="38" s="1"/>
  <c r="AD44" i="38"/>
  <c r="AX44" i="38" s="1"/>
  <c r="AW43" i="38"/>
  <c r="AV43" i="38"/>
  <c r="AU43" i="38"/>
  <c r="AT43" i="38"/>
  <c r="AS43" i="38"/>
  <c r="AR43" i="38"/>
  <c r="AQ43" i="38"/>
  <c r="AP43" i="38"/>
  <c r="AO43" i="38"/>
  <c r="AN43" i="38"/>
  <c r="AM43" i="38"/>
  <c r="AL43" i="38"/>
  <c r="AK43" i="38"/>
  <c r="AJ43" i="38"/>
  <c r="AI43" i="38"/>
  <c r="AH43" i="38"/>
  <c r="AG43" i="38"/>
  <c r="BA43" i="38" s="1"/>
  <c r="AF43" i="38"/>
  <c r="AZ43" i="38" s="1"/>
  <c r="AE43" i="38"/>
  <c r="AY43" i="38" s="1"/>
  <c r="AD43" i="38"/>
  <c r="AX43" i="38" s="1"/>
  <c r="AW42" i="38"/>
  <c r="AV42" i="38"/>
  <c r="AU42" i="38"/>
  <c r="AT42" i="38"/>
  <c r="AS42" i="38"/>
  <c r="AR42" i="38"/>
  <c r="AQ42" i="38"/>
  <c r="AP42" i="38"/>
  <c r="AO42" i="38"/>
  <c r="AN42" i="38"/>
  <c r="AM42" i="38"/>
  <c r="AL42" i="38"/>
  <c r="AK42" i="38"/>
  <c r="AJ42" i="38"/>
  <c r="AI42" i="38"/>
  <c r="AH42" i="38"/>
  <c r="AG42" i="38"/>
  <c r="BA42" i="38" s="1"/>
  <c r="AF42" i="38"/>
  <c r="AZ42" i="38" s="1"/>
  <c r="AE42" i="38"/>
  <c r="AY42" i="38" s="1"/>
  <c r="AD42" i="38"/>
  <c r="AX42" i="38" s="1"/>
  <c r="AW41" i="38"/>
  <c r="AV41" i="38"/>
  <c r="AU41" i="38"/>
  <c r="AT41" i="38"/>
  <c r="AS41" i="38"/>
  <c r="AR41" i="38"/>
  <c r="AQ41" i="38"/>
  <c r="AP41" i="38"/>
  <c r="AO41" i="38"/>
  <c r="AN41" i="38"/>
  <c r="AM41" i="38"/>
  <c r="AL41" i="38"/>
  <c r="AK41" i="38"/>
  <c r="AJ41" i="38"/>
  <c r="AI41" i="38"/>
  <c r="AH41" i="38"/>
  <c r="AG41" i="38"/>
  <c r="BA41" i="38" s="1"/>
  <c r="AF41" i="38"/>
  <c r="AZ41" i="38" s="1"/>
  <c r="AE41" i="38"/>
  <c r="AY41" i="38" s="1"/>
  <c r="AD41" i="38"/>
  <c r="AX41" i="38" s="1"/>
  <c r="AW40" i="38"/>
  <c r="AV40" i="38"/>
  <c r="AU40" i="38"/>
  <c r="AT40" i="38"/>
  <c r="AS40" i="38"/>
  <c r="AR40" i="38"/>
  <c r="AQ40" i="38"/>
  <c r="AP40" i="38"/>
  <c r="AO40" i="38"/>
  <c r="AN40" i="38"/>
  <c r="AM40" i="38"/>
  <c r="AL40" i="38"/>
  <c r="AK40" i="38"/>
  <c r="AJ40" i="38"/>
  <c r="AI40" i="38"/>
  <c r="AH40" i="38"/>
  <c r="AG40" i="38"/>
  <c r="BA40" i="38" s="1"/>
  <c r="AF40" i="38"/>
  <c r="AZ40" i="38" s="1"/>
  <c r="AE40" i="38"/>
  <c r="AY40" i="38" s="1"/>
  <c r="AD40" i="38"/>
  <c r="AX40" i="38" s="1"/>
  <c r="AW39" i="38"/>
  <c r="AV39" i="38"/>
  <c r="AU39" i="38"/>
  <c r="AT39" i="38"/>
  <c r="AS39" i="38"/>
  <c r="AR39" i="38"/>
  <c r="AQ39" i="38"/>
  <c r="AP39" i="38"/>
  <c r="AO39" i="38"/>
  <c r="AN39" i="38"/>
  <c r="AM39" i="38"/>
  <c r="AL39" i="38"/>
  <c r="AK39" i="38"/>
  <c r="AJ39" i="38"/>
  <c r="AI39" i="38"/>
  <c r="AH39" i="38"/>
  <c r="AG39" i="38"/>
  <c r="BA39" i="38" s="1"/>
  <c r="AF39" i="38"/>
  <c r="AZ39" i="38" s="1"/>
  <c r="AE39" i="38"/>
  <c r="AY39" i="38" s="1"/>
  <c r="AD39" i="38"/>
  <c r="AX39" i="38" s="1"/>
  <c r="AW38" i="38"/>
  <c r="AV38" i="38"/>
  <c r="AU38" i="38"/>
  <c r="AT38" i="38"/>
  <c r="AS38" i="38"/>
  <c r="AR38" i="38"/>
  <c r="AQ38" i="38"/>
  <c r="AP38" i="38"/>
  <c r="AO38" i="38"/>
  <c r="AN38" i="38"/>
  <c r="AM38" i="38"/>
  <c r="AL38" i="38"/>
  <c r="AK38" i="38"/>
  <c r="AJ38" i="38"/>
  <c r="AI38" i="38"/>
  <c r="AH38" i="38"/>
  <c r="AG38" i="38"/>
  <c r="BA38" i="38" s="1"/>
  <c r="AF38" i="38"/>
  <c r="AZ38" i="38" s="1"/>
  <c r="AE38" i="38"/>
  <c r="AY38" i="38" s="1"/>
  <c r="AD38" i="38"/>
  <c r="AX38" i="38" s="1"/>
  <c r="AW37" i="38"/>
  <c r="AV37" i="38"/>
  <c r="AU37" i="38"/>
  <c r="AT37" i="38"/>
  <c r="AS37" i="38"/>
  <c r="AR37" i="38"/>
  <c r="AQ37" i="38"/>
  <c r="AP37" i="38"/>
  <c r="AO37" i="38"/>
  <c r="AN37" i="38"/>
  <c r="AM37" i="38"/>
  <c r="AL37" i="38"/>
  <c r="AK37" i="38"/>
  <c r="AJ37" i="38"/>
  <c r="AI37" i="38"/>
  <c r="AH37" i="38"/>
  <c r="AG37" i="38"/>
  <c r="BA37" i="38" s="1"/>
  <c r="AF37" i="38"/>
  <c r="AZ37" i="38" s="1"/>
  <c r="AE37" i="38"/>
  <c r="AY37" i="38" s="1"/>
  <c r="AD37" i="38"/>
  <c r="AX37" i="38" s="1"/>
  <c r="AW36" i="38"/>
  <c r="AV36" i="38"/>
  <c r="AU36" i="38"/>
  <c r="AT36" i="38"/>
  <c r="AS36" i="38"/>
  <c r="AR36" i="38"/>
  <c r="AQ36" i="38"/>
  <c r="AP36" i="38"/>
  <c r="AO36" i="38"/>
  <c r="AN36" i="38"/>
  <c r="AM36" i="38"/>
  <c r="AL36" i="38"/>
  <c r="AK36" i="38"/>
  <c r="AJ36" i="38"/>
  <c r="AI36" i="38"/>
  <c r="AH36" i="38"/>
  <c r="AG36" i="38"/>
  <c r="BA36" i="38" s="1"/>
  <c r="AF36" i="38"/>
  <c r="AZ36" i="38" s="1"/>
  <c r="AE36" i="38"/>
  <c r="AY36" i="38" s="1"/>
  <c r="AD36" i="38"/>
  <c r="AX36" i="38" s="1"/>
  <c r="AW35" i="38"/>
  <c r="AV35" i="38"/>
  <c r="AU35" i="38"/>
  <c r="AT35" i="38"/>
  <c r="AS35" i="38"/>
  <c r="AR35" i="38"/>
  <c r="AQ35" i="38"/>
  <c r="AP35" i="38"/>
  <c r="AO35" i="38"/>
  <c r="AN35" i="38"/>
  <c r="AM35" i="38"/>
  <c r="AL35" i="38"/>
  <c r="AK35" i="38"/>
  <c r="AJ35" i="38"/>
  <c r="AI35" i="38"/>
  <c r="AH35" i="38"/>
  <c r="AG35" i="38"/>
  <c r="BA35" i="38" s="1"/>
  <c r="AF35" i="38"/>
  <c r="AZ35" i="38" s="1"/>
  <c r="AE35" i="38"/>
  <c r="AY35" i="38" s="1"/>
  <c r="AD35" i="38"/>
  <c r="AX35" i="38" s="1"/>
  <c r="AW34" i="38"/>
  <c r="AV34" i="38"/>
  <c r="AU34" i="38"/>
  <c r="AT34" i="38"/>
  <c r="AS34" i="38"/>
  <c r="AR34" i="38"/>
  <c r="AQ34" i="38"/>
  <c r="AP34" i="38"/>
  <c r="AO34" i="38"/>
  <c r="AN34" i="38"/>
  <c r="AM34" i="38"/>
  <c r="AL34" i="38"/>
  <c r="AK34" i="38"/>
  <c r="AJ34" i="38"/>
  <c r="AI34" i="38"/>
  <c r="AH34" i="38"/>
  <c r="AG34" i="38"/>
  <c r="BA34" i="38" s="1"/>
  <c r="AF34" i="38"/>
  <c r="AZ34" i="38" s="1"/>
  <c r="AE34" i="38"/>
  <c r="AY34" i="38" s="1"/>
  <c r="AD34" i="38"/>
  <c r="AX34" i="38" s="1"/>
  <c r="AW33" i="38"/>
  <c r="AV33" i="38"/>
  <c r="AU33" i="38"/>
  <c r="AT33" i="38"/>
  <c r="AS33" i="38"/>
  <c r="AR33" i="38"/>
  <c r="AQ33" i="38"/>
  <c r="AP33" i="38"/>
  <c r="AO33" i="38"/>
  <c r="AN33" i="38"/>
  <c r="AM33" i="38"/>
  <c r="AL33" i="38"/>
  <c r="AK33" i="38"/>
  <c r="AJ33" i="38"/>
  <c r="AI33" i="38"/>
  <c r="AH33" i="38"/>
  <c r="AG33" i="38"/>
  <c r="BA33" i="38" s="1"/>
  <c r="AF33" i="38"/>
  <c r="AZ33" i="38" s="1"/>
  <c r="AE33" i="38"/>
  <c r="AY33" i="38" s="1"/>
  <c r="AD33" i="38"/>
  <c r="AX33" i="38" s="1"/>
  <c r="AW32" i="38"/>
  <c r="AV32" i="38"/>
  <c r="AU32" i="38"/>
  <c r="AT32" i="38"/>
  <c r="AS32" i="38"/>
  <c r="AR32" i="38"/>
  <c r="AQ32" i="38"/>
  <c r="AP32" i="38"/>
  <c r="AO32" i="38"/>
  <c r="AN32" i="38"/>
  <c r="AM32" i="38"/>
  <c r="AL32" i="38"/>
  <c r="AK32" i="38"/>
  <c r="AJ32" i="38"/>
  <c r="AI32" i="38"/>
  <c r="AH32" i="38"/>
  <c r="AG32" i="38"/>
  <c r="BA32" i="38" s="1"/>
  <c r="AF32" i="38"/>
  <c r="AZ32" i="38" s="1"/>
  <c r="AE32" i="38"/>
  <c r="AY32" i="38" s="1"/>
  <c r="AD32" i="38"/>
  <c r="AX32" i="38" s="1"/>
  <c r="AW31" i="38"/>
  <c r="AV31" i="38"/>
  <c r="AU31" i="38"/>
  <c r="AT31" i="38"/>
  <c r="AS31" i="38"/>
  <c r="AR31" i="38"/>
  <c r="AQ31" i="38"/>
  <c r="AP31" i="38"/>
  <c r="AO31" i="38"/>
  <c r="AN31" i="38"/>
  <c r="AM31" i="38"/>
  <c r="AL31" i="38"/>
  <c r="AK31" i="38"/>
  <c r="AJ31" i="38"/>
  <c r="AI31" i="38"/>
  <c r="AH31" i="38"/>
  <c r="AG31" i="38"/>
  <c r="BA31" i="38" s="1"/>
  <c r="AF31" i="38"/>
  <c r="AZ31" i="38" s="1"/>
  <c r="AE31" i="38"/>
  <c r="AY31" i="38" s="1"/>
  <c r="AD31" i="38"/>
  <c r="AX31" i="38" s="1"/>
  <c r="AW30" i="38"/>
  <c r="AV30" i="38"/>
  <c r="AU30" i="38"/>
  <c r="AT30" i="38"/>
  <c r="AS30" i="38"/>
  <c r="AR30" i="38"/>
  <c r="AQ30" i="38"/>
  <c r="AP30" i="38"/>
  <c r="AO30" i="38"/>
  <c r="AN30" i="38"/>
  <c r="AM30" i="38"/>
  <c r="AL30" i="38"/>
  <c r="AK30" i="38"/>
  <c r="AJ30" i="38"/>
  <c r="AI30" i="38"/>
  <c r="AH30" i="38"/>
  <c r="AG30" i="38"/>
  <c r="BA30" i="38" s="1"/>
  <c r="AF30" i="38"/>
  <c r="AZ30" i="38" s="1"/>
  <c r="AE30" i="38"/>
  <c r="AY30" i="38" s="1"/>
  <c r="AD30" i="38"/>
  <c r="AX30" i="38" s="1"/>
  <c r="AW29" i="38"/>
  <c r="AV29" i="38"/>
  <c r="AU29" i="38"/>
  <c r="AT29" i="38"/>
  <c r="AS29" i="38"/>
  <c r="AR29" i="38"/>
  <c r="AQ29" i="38"/>
  <c r="AP29" i="38"/>
  <c r="AO29" i="38"/>
  <c r="AN29" i="38"/>
  <c r="AM29" i="38"/>
  <c r="AL29" i="38"/>
  <c r="AK29" i="38"/>
  <c r="AJ29" i="38"/>
  <c r="AI29" i="38"/>
  <c r="AH29" i="38"/>
  <c r="AG29" i="38"/>
  <c r="BA29" i="38" s="1"/>
  <c r="AF29" i="38"/>
  <c r="AZ29" i="38" s="1"/>
  <c r="AE29" i="38"/>
  <c r="AY29" i="38" s="1"/>
  <c r="AD29" i="38"/>
  <c r="AX29" i="38" s="1"/>
  <c r="AW28" i="38"/>
  <c r="AV28" i="38"/>
  <c r="AU28" i="38"/>
  <c r="AT28" i="38"/>
  <c r="AS28" i="38"/>
  <c r="AR28" i="38"/>
  <c r="AQ28" i="38"/>
  <c r="AP28" i="38"/>
  <c r="AO28" i="38"/>
  <c r="AN28" i="38"/>
  <c r="AM28" i="38"/>
  <c r="AL28" i="38"/>
  <c r="AK28" i="38"/>
  <c r="AJ28" i="38"/>
  <c r="AI28" i="38"/>
  <c r="AH28" i="38"/>
  <c r="AG28" i="38"/>
  <c r="BA28" i="38" s="1"/>
  <c r="AF28" i="38"/>
  <c r="AZ28" i="38" s="1"/>
  <c r="AE28" i="38"/>
  <c r="AY28" i="38" s="1"/>
  <c r="AD28" i="38"/>
  <c r="AX28" i="38" s="1"/>
  <c r="AW27" i="38"/>
  <c r="AV27" i="38"/>
  <c r="AU27" i="38"/>
  <c r="AT27" i="38"/>
  <c r="AS27" i="38"/>
  <c r="AR27" i="38"/>
  <c r="AQ27" i="38"/>
  <c r="AP27" i="38"/>
  <c r="AO27" i="38"/>
  <c r="AN27" i="38"/>
  <c r="AM27" i="38"/>
  <c r="AL27" i="38"/>
  <c r="AK27" i="38"/>
  <c r="AJ27" i="38"/>
  <c r="AI27" i="38"/>
  <c r="AH27" i="38"/>
  <c r="AG27" i="38"/>
  <c r="BA27" i="38" s="1"/>
  <c r="AF27" i="38"/>
  <c r="AZ27" i="38" s="1"/>
  <c r="AE27" i="38"/>
  <c r="AY27" i="38" s="1"/>
  <c r="AD27" i="38"/>
  <c r="AX27" i="38" s="1"/>
  <c r="AW26" i="38"/>
  <c r="AV26" i="38"/>
  <c r="AU26" i="38"/>
  <c r="AT26" i="38"/>
  <c r="AS26" i="38"/>
  <c r="AR26" i="38"/>
  <c r="AQ26" i="38"/>
  <c r="AP26" i="38"/>
  <c r="AO26" i="38"/>
  <c r="AN26" i="38"/>
  <c r="AM26" i="38"/>
  <c r="AL26" i="38"/>
  <c r="AK26" i="38"/>
  <c r="AJ26" i="38"/>
  <c r="AI26" i="38"/>
  <c r="AH26" i="38"/>
  <c r="AG26" i="38"/>
  <c r="BA26" i="38" s="1"/>
  <c r="AF26" i="38"/>
  <c r="AZ26" i="38" s="1"/>
  <c r="AE26" i="38"/>
  <c r="AY26" i="38" s="1"/>
  <c r="AD26" i="38"/>
  <c r="AX26" i="38" s="1"/>
  <c r="AW25" i="38"/>
  <c r="AV25" i="38"/>
  <c r="AU25" i="38"/>
  <c r="AT25" i="38"/>
  <c r="AS25" i="38"/>
  <c r="AR25" i="38"/>
  <c r="AQ25" i="38"/>
  <c r="AP25" i="38"/>
  <c r="AO25" i="38"/>
  <c r="AN25" i="38"/>
  <c r="AM25" i="38"/>
  <c r="AL25" i="38"/>
  <c r="AK25" i="38"/>
  <c r="AJ25" i="38"/>
  <c r="AI25" i="38"/>
  <c r="AH25" i="38"/>
  <c r="AG25" i="38"/>
  <c r="BA25" i="38" s="1"/>
  <c r="AF25" i="38"/>
  <c r="AZ25" i="38" s="1"/>
  <c r="AE25" i="38"/>
  <c r="AY25" i="38" s="1"/>
  <c r="AD25" i="38"/>
  <c r="AX25" i="38" s="1"/>
  <c r="AW24" i="38"/>
  <c r="AV24" i="38"/>
  <c r="AU24" i="38"/>
  <c r="AT24" i="38"/>
  <c r="AS24" i="38"/>
  <c r="AR24" i="38"/>
  <c r="AQ24" i="38"/>
  <c r="AP24" i="38"/>
  <c r="AO24" i="38"/>
  <c r="AN24" i="38"/>
  <c r="AM24" i="38"/>
  <c r="AL24" i="38"/>
  <c r="AK24" i="38"/>
  <c r="AJ24" i="38"/>
  <c r="AI24" i="38"/>
  <c r="AH24" i="38"/>
  <c r="AG24" i="38"/>
  <c r="BA24" i="38" s="1"/>
  <c r="AF24" i="38"/>
  <c r="AZ24" i="38" s="1"/>
  <c r="AE24" i="38"/>
  <c r="AY24" i="38" s="1"/>
  <c r="AD24" i="38"/>
  <c r="AX24" i="38" s="1"/>
  <c r="AW23" i="38"/>
  <c r="AV23" i="38"/>
  <c r="AU23" i="38"/>
  <c r="AT23" i="38"/>
  <c r="AS23" i="38"/>
  <c r="AR23" i="38"/>
  <c r="AQ23" i="38"/>
  <c r="AP23" i="38"/>
  <c r="AO23" i="38"/>
  <c r="AN23" i="38"/>
  <c r="AM23" i="38"/>
  <c r="AL23" i="38"/>
  <c r="AK23" i="38"/>
  <c r="AJ23" i="38"/>
  <c r="AI23" i="38"/>
  <c r="AH23" i="38"/>
  <c r="AG23" i="38"/>
  <c r="BA23" i="38" s="1"/>
  <c r="AF23" i="38"/>
  <c r="AZ23" i="38" s="1"/>
  <c r="AE23" i="38"/>
  <c r="AY23" i="38" s="1"/>
  <c r="AD23" i="38"/>
  <c r="AX23" i="38" s="1"/>
  <c r="AW22" i="38"/>
  <c r="AV22" i="38"/>
  <c r="AU22" i="38"/>
  <c r="AT22" i="38"/>
  <c r="AS22" i="38"/>
  <c r="AR22" i="38"/>
  <c r="AQ22" i="38"/>
  <c r="AP22" i="38"/>
  <c r="AO22" i="38"/>
  <c r="AN22" i="38"/>
  <c r="AM22" i="38"/>
  <c r="AL22" i="38"/>
  <c r="AK22" i="38"/>
  <c r="AJ22" i="38"/>
  <c r="AI22" i="38"/>
  <c r="AH22" i="38"/>
  <c r="AG22" i="38"/>
  <c r="BA22" i="38" s="1"/>
  <c r="AF22" i="38"/>
  <c r="AZ22" i="38" s="1"/>
  <c r="AE22" i="38"/>
  <c r="AY22" i="38" s="1"/>
  <c r="AD22" i="38"/>
  <c r="AX22" i="38" s="1"/>
  <c r="AW21" i="38"/>
  <c r="AV21" i="38"/>
  <c r="AU21" i="38"/>
  <c r="AT21" i="38"/>
  <c r="AS21" i="38"/>
  <c r="AR21" i="38"/>
  <c r="AQ21" i="38"/>
  <c r="AP21" i="38"/>
  <c r="AO21" i="38"/>
  <c r="AN21" i="38"/>
  <c r="AM21" i="38"/>
  <c r="AL21" i="38"/>
  <c r="AK21" i="38"/>
  <c r="AJ21" i="38"/>
  <c r="AI21" i="38"/>
  <c r="AH21" i="38"/>
  <c r="AG21" i="38"/>
  <c r="BA21" i="38" s="1"/>
  <c r="AF21" i="38"/>
  <c r="AZ21" i="38" s="1"/>
  <c r="AE21" i="38"/>
  <c r="AY21" i="38" s="1"/>
  <c r="AD21" i="38"/>
  <c r="AX21" i="38" s="1"/>
  <c r="AW20" i="38"/>
  <c r="AV20" i="38"/>
  <c r="AU20" i="38"/>
  <c r="AT20" i="38"/>
  <c r="AS20" i="38"/>
  <c r="AR20" i="38"/>
  <c r="AQ20" i="38"/>
  <c r="AP20" i="38"/>
  <c r="AO20" i="38"/>
  <c r="AN20" i="38"/>
  <c r="AM20" i="38"/>
  <c r="AL20" i="38"/>
  <c r="AK20" i="38"/>
  <c r="AJ20" i="38"/>
  <c r="AI20" i="38"/>
  <c r="AH20" i="38"/>
  <c r="AG20" i="38"/>
  <c r="BA20" i="38" s="1"/>
  <c r="AF20" i="38"/>
  <c r="AZ20" i="38" s="1"/>
  <c r="AE20" i="38"/>
  <c r="AY20" i="38" s="1"/>
  <c r="AD20" i="38"/>
  <c r="AX20" i="38" s="1"/>
  <c r="AW19" i="38"/>
  <c r="AV19" i="38"/>
  <c r="AU19" i="38"/>
  <c r="AT19" i="38"/>
  <c r="AS19" i="38"/>
  <c r="AR19" i="38"/>
  <c r="AQ19" i="38"/>
  <c r="AP19" i="38"/>
  <c r="AO19" i="38"/>
  <c r="AN19" i="38"/>
  <c r="AM19" i="38"/>
  <c r="AL19" i="38"/>
  <c r="AK19" i="38"/>
  <c r="AJ19" i="38"/>
  <c r="AI19" i="38"/>
  <c r="AH19" i="38"/>
  <c r="AG19" i="38"/>
  <c r="BA19" i="38" s="1"/>
  <c r="AF19" i="38"/>
  <c r="AZ19" i="38" s="1"/>
  <c r="AE19" i="38"/>
  <c r="AY19" i="38" s="1"/>
  <c r="AD19" i="38"/>
  <c r="AX19" i="38" s="1"/>
  <c r="AW18" i="38"/>
  <c r="AV18" i="38"/>
  <c r="AU18" i="38"/>
  <c r="AT18" i="38"/>
  <c r="AS18" i="38"/>
  <c r="AR18" i="38"/>
  <c r="AQ18" i="38"/>
  <c r="AP18" i="38"/>
  <c r="AO18" i="38"/>
  <c r="AN18" i="38"/>
  <c r="AM18" i="38"/>
  <c r="AL18" i="38"/>
  <c r="AK18" i="38"/>
  <c r="AJ18" i="38"/>
  <c r="AI18" i="38"/>
  <c r="AH18" i="38"/>
  <c r="AG18" i="38"/>
  <c r="BA18" i="38" s="1"/>
  <c r="AF18" i="38"/>
  <c r="AZ18" i="38" s="1"/>
  <c r="AE18" i="38"/>
  <c r="AY18" i="38" s="1"/>
  <c r="AD18" i="38"/>
  <c r="AX18" i="38" s="1"/>
  <c r="AW17" i="38"/>
  <c r="AV17" i="38"/>
  <c r="AU17" i="38"/>
  <c r="AT17" i="38"/>
  <c r="AS17" i="38"/>
  <c r="AR17" i="38"/>
  <c r="AQ17" i="38"/>
  <c r="AP17" i="38"/>
  <c r="AO17" i="38"/>
  <c r="AN17" i="38"/>
  <c r="AM17" i="38"/>
  <c r="AL17" i="38"/>
  <c r="AK17" i="38"/>
  <c r="AJ17" i="38"/>
  <c r="AI17" i="38"/>
  <c r="AH17" i="38"/>
  <c r="AG17" i="38"/>
  <c r="BA17" i="38" s="1"/>
  <c r="AF17" i="38"/>
  <c r="AZ17" i="38" s="1"/>
  <c r="AE17" i="38"/>
  <c r="AY17" i="38" s="1"/>
  <c r="AD17" i="38"/>
  <c r="AX17" i="38" s="1"/>
  <c r="AW16" i="38"/>
  <c r="AV16" i="38"/>
  <c r="AU16" i="38"/>
  <c r="AT16" i="38"/>
  <c r="AS16" i="38"/>
  <c r="AR16" i="38"/>
  <c r="AQ16" i="38"/>
  <c r="AP16" i="38"/>
  <c r="AO16" i="38"/>
  <c r="AN16" i="38"/>
  <c r="AM16" i="38"/>
  <c r="AL16" i="38"/>
  <c r="AK16" i="38"/>
  <c r="AJ16" i="38"/>
  <c r="AI16" i="38"/>
  <c r="AH16" i="38"/>
  <c r="AG16" i="38"/>
  <c r="BA16" i="38" s="1"/>
  <c r="AF16" i="38"/>
  <c r="AZ16" i="38" s="1"/>
  <c r="AE16" i="38"/>
  <c r="AY16" i="38" s="1"/>
  <c r="AD16" i="38"/>
  <c r="AX16" i="38" s="1"/>
  <c r="B16" i="38"/>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A13" i="38"/>
  <c r="AZ13" i="38"/>
  <c r="AY13" i="38"/>
  <c r="AX13" i="38"/>
  <c r="X10" i="38"/>
  <c r="W10" i="38"/>
  <c r="U10" i="38"/>
  <c r="T10" i="38"/>
  <c r="S10" i="38"/>
  <c r="R10" i="38"/>
  <c r="Q10" i="38"/>
  <c r="P10" i="38"/>
  <c r="O10" i="38"/>
  <c r="M10" i="38"/>
  <c r="L10" i="38"/>
  <c r="K10" i="38"/>
  <c r="J10" i="38"/>
  <c r="I10" i="38"/>
  <c r="H10" i="38"/>
  <c r="G10" i="38"/>
  <c r="E10" i="38"/>
  <c r="J27" i="30" s="1"/>
  <c r="O18" i="30"/>
  <c r="J26" i="33"/>
  <c r="X114" i="37"/>
  <c r="W114" i="37"/>
  <c r="V114" i="37"/>
  <c r="U114" i="37"/>
  <c r="T114" i="37"/>
  <c r="S114" i="37"/>
  <c r="R114" i="37"/>
  <c r="Q114" i="37"/>
  <c r="P114" i="37"/>
  <c r="O114" i="37"/>
  <c r="N114" i="37"/>
  <c r="M114" i="37"/>
  <c r="L114" i="37"/>
  <c r="K114" i="37"/>
  <c r="J114" i="37"/>
  <c r="I114" i="37"/>
  <c r="H114" i="37"/>
  <c r="G114" i="37"/>
  <c r="F114" i="37"/>
  <c r="E114" i="37"/>
  <c r="X113" i="37"/>
  <c r="W113" i="37"/>
  <c r="V113" i="37"/>
  <c r="U113" i="37"/>
  <c r="T113" i="37"/>
  <c r="S113" i="37"/>
  <c r="R113" i="37"/>
  <c r="Q113" i="37"/>
  <c r="P113" i="37"/>
  <c r="O113" i="37"/>
  <c r="N113" i="37"/>
  <c r="M113" i="37"/>
  <c r="L113" i="37"/>
  <c r="K113" i="37"/>
  <c r="J113" i="37"/>
  <c r="I113" i="37"/>
  <c r="H113" i="37"/>
  <c r="G113" i="37"/>
  <c r="F113" i="37"/>
  <c r="E113" i="37"/>
  <c r="X112" i="37"/>
  <c r="W112" i="37"/>
  <c r="V112" i="37"/>
  <c r="U112" i="37"/>
  <c r="T112" i="37"/>
  <c r="S112" i="37"/>
  <c r="R112" i="37"/>
  <c r="Q112" i="37"/>
  <c r="P112" i="37"/>
  <c r="O112" i="37"/>
  <c r="N112" i="37"/>
  <c r="M112" i="37"/>
  <c r="L112" i="37"/>
  <c r="K112" i="37"/>
  <c r="J112" i="37"/>
  <c r="I112" i="37"/>
  <c r="H112" i="37"/>
  <c r="G112" i="37"/>
  <c r="F112" i="37"/>
  <c r="E112" i="37"/>
  <c r="X110" i="37"/>
  <c r="W110" i="37"/>
  <c r="V110" i="37"/>
  <c r="U110" i="37"/>
  <c r="T110" i="37"/>
  <c r="S110" i="37"/>
  <c r="R110" i="37"/>
  <c r="Q110" i="37"/>
  <c r="P110" i="37"/>
  <c r="O110" i="37"/>
  <c r="N110" i="37"/>
  <c r="M110" i="37"/>
  <c r="L110" i="37"/>
  <c r="K110" i="37"/>
  <c r="J110" i="37"/>
  <c r="I110" i="37"/>
  <c r="H110" i="37"/>
  <c r="G110" i="37"/>
  <c r="F110" i="37"/>
  <c r="E110" i="37"/>
  <c r="X109" i="37"/>
  <c r="W109" i="37"/>
  <c r="V109" i="37"/>
  <c r="U109" i="37"/>
  <c r="T109" i="37"/>
  <c r="S109" i="37"/>
  <c r="R109" i="37"/>
  <c r="Q109" i="37"/>
  <c r="P109" i="37"/>
  <c r="O109" i="37"/>
  <c r="N109" i="37"/>
  <c r="M109" i="37"/>
  <c r="L109" i="37"/>
  <c r="K109" i="37"/>
  <c r="J109" i="37"/>
  <c r="I109" i="37"/>
  <c r="H109" i="37"/>
  <c r="G109" i="37"/>
  <c r="F109" i="37"/>
  <c r="E109" i="37"/>
  <c r="X108" i="37"/>
  <c r="W108" i="37"/>
  <c r="V108" i="37"/>
  <c r="U108" i="37"/>
  <c r="T108" i="37"/>
  <c r="S108" i="37"/>
  <c r="R108" i="37"/>
  <c r="Q108" i="37"/>
  <c r="P108" i="37"/>
  <c r="O108" i="37"/>
  <c r="N108" i="37"/>
  <c r="M108" i="37"/>
  <c r="L108" i="37"/>
  <c r="K108" i="37"/>
  <c r="J108" i="37"/>
  <c r="I108" i="37"/>
  <c r="H108" i="37"/>
  <c r="G108" i="37"/>
  <c r="F108" i="37"/>
  <c r="E108" i="37"/>
  <c r="X98" i="37"/>
  <c r="W98" i="37"/>
  <c r="V98" i="37"/>
  <c r="U98" i="37"/>
  <c r="T98" i="37"/>
  <c r="S98" i="37"/>
  <c r="R98" i="37"/>
  <c r="Q98" i="37"/>
  <c r="P98" i="37"/>
  <c r="O98" i="37"/>
  <c r="N98" i="37"/>
  <c r="M98" i="37"/>
  <c r="L98" i="37"/>
  <c r="K98" i="37"/>
  <c r="J98" i="37"/>
  <c r="I98" i="37"/>
  <c r="H98" i="37"/>
  <c r="G98" i="37"/>
  <c r="F98" i="37"/>
  <c r="E98" i="37"/>
  <c r="X97" i="37"/>
  <c r="W97" i="37"/>
  <c r="V97" i="37"/>
  <c r="U97" i="37"/>
  <c r="T97" i="37"/>
  <c r="S97" i="37"/>
  <c r="R97" i="37"/>
  <c r="Q97" i="37"/>
  <c r="P97" i="37"/>
  <c r="O97" i="37"/>
  <c r="N97" i="37"/>
  <c r="M97" i="37"/>
  <c r="L97" i="37"/>
  <c r="K97" i="37"/>
  <c r="J97" i="37"/>
  <c r="I97" i="37"/>
  <c r="H97" i="37"/>
  <c r="G97" i="37"/>
  <c r="F97" i="37"/>
  <c r="E97" i="37"/>
  <c r="X96" i="37"/>
  <c r="W96" i="37"/>
  <c r="V96" i="37"/>
  <c r="U96" i="37"/>
  <c r="T96" i="37"/>
  <c r="S96" i="37"/>
  <c r="R96" i="37"/>
  <c r="Q96" i="37"/>
  <c r="P96" i="37"/>
  <c r="O96" i="37"/>
  <c r="N96" i="37"/>
  <c r="M96" i="37"/>
  <c r="L96" i="37"/>
  <c r="K96" i="37"/>
  <c r="J96" i="37"/>
  <c r="I96" i="37"/>
  <c r="H96" i="37"/>
  <c r="G96" i="37"/>
  <c r="F96" i="37"/>
  <c r="E96" i="37"/>
  <c r="X95" i="37"/>
  <c r="W95" i="37"/>
  <c r="V95" i="37"/>
  <c r="U95" i="37"/>
  <c r="T95" i="37"/>
  <c r="S95" i="37"/>
  <c r="R95" i="37"/>
  <c r="Q95" i="37"/>
  <c r="P95" i="37"/>
  <c r="O95" i="37"/>
  <c r="N95" i="37"/>
  <c r="M95" i="37"/>
  <c r="L95" i="37"/>
  <c r="K95" i="37"/>
  <c r="J95" i="37"/>
  <c r="I95" i="37"/>
  <c r="H95" i="37"/>
  <c r="G95" i="37"/>
  <c r="F95" i="37"/>
  <c r="E95" i="37"/>
  <c r="X94" i="37"/>
  <c r="W94" i="37"/>
  <c r="V94" i="37"/>
  <c r="U94" i="37"/>
  <c r="T94" i="37"/>
  <c r="S94" i="37"/>
  <c r="R94" i="37"/>
  <c r="Q94" i="37"/>
  <c r="P94" i="37"/>
  <c r="O94" i="37"/>
  <c r="N94" i="37"/>
  <c r="M94" i="37"/>
  <c r="L94" i="37"/>
  <c r="K94" i="37"/>
  <c r="J94" i="37"/>
  <c r="I94" i="37"/>
  <c r="H94" i="37"/>
  <c r="G94" i="37"/>
  <c r="F94" i="37"/>
  <c r="E94" i="37"/>
  <c r="X93" i="37"/>
  <c r="W93" i="37"/>
  <c r="V93" i="37"/>
  <c r="U93" i="37"/>
  <c r="U10" i="37" s="1"/>
  <c r="T93" i="37"/>
  <c r="S93" i="37"/>
  <c r="R93" i="37"/>
  <c r="Q93" i="37"/>
  <c r="P93" i="37"/>
  <c r="O93" i="37"/>
  <c r="N93" i="37"/>
  <c r="M93" i="37"/>
  <c r="M10" i="37" s="1"/>
  <c r="L93" i="37"/>
  <c r="K93" i="37"/>
  <c r="J93" i="37"/>
  <c r="I93" i="37"/>
  <c r="H93" i="37"/>
  <c r="G93" i="37"/>
  <c r="F93" i="37"/>
  <c r="E93" i="37"/>
  <c r="E10" i="37" s="1"/>
  <c r="AW90" i="37"/>
  <c r="AV90" i="37"/>
  <c r="AU90" i="37"/>
  <c r="AT90" i="37"/>
  <c r="AS90" i="37"/>
  <c r="AR90" i="37"/>
  <c r="AQ90" i="37"/>
  <c r="AP90" i="37"/>
  <c r="AO90" i="37"/>
  <c r="AN90" i="37"/>
  <c r="AM90" i="37"/>
  <c r="AL90" i="37"/>
  <c r="AK90" i="37"/>
  <c r="AJ90" i="37"/>
  <c r="AI90" i="37"/>
  <c r="BC90" i="37" s="1"/>
  <c r="AH90" i="37"/>
  <c r="BB90" i="37" s="1"/>
  <c r="AG90" i="37"/>
  <c r="BA90" i="37" s="1"/>
  <c r="AF90" i="37"/>
  <c r="AZ90" i="37" s="1"/>
  <c r="AE90" i="37"/>
  <c r="AY90" i="37" s="1"/>
  <c r="AD90" i="37"/>
  <c r="AX90" i="37" s="1"/>
  <c r="B90" i="37"/>
  <c r="AW89" i="37"/>
  <c r="AV89" i="37"/>
  <c r="AU89" i="37"/>
  <c r="AT89" i="37"/>
  <c r="AS89" i="37"/>
  <c r="AR89" i="37"/>
  <c r="AQ89" i="37"/>
  <c r="AP89" i="37"/>
  <c r="AO89" i="37"/>
  <c r="AN89" i="37"/>
  <c r="AM89" i="37"/>
  <c r="AL89" i="37"/>
  <c r="AK89" i="37"/>
  <c r="AJ89" i="37"/>
  <c r="AI89" i="37"/>
  <c r="BC89" i="37" s="1"/>
  <c r="AH89" i="37"/>
  <c r="BB89" i="37" s="1"/>
  <c r="AG89" i="37"/>
  <c r="BA89" i="37" s="1"/>
  <c r="AF89" i="37"/>
  <c r="AZ89" i="37" s="1"/>
  <c r="AE89" i="37"/>
  <c r="AY89" i="37" s="1"/>
  <c r="AD89" i="37"/>
  <c r="AX89" i="37" s="1"/>
  <c r="B89" i="37"/>
  <c r="AW88" i="37"/>
  <c r="AV88" i="37"/>
  <c r="AU88" i="37"/>
  <c r="AT88" i="37"/>
  <c r="AS88" i="37"/>
  <c r="AR88" i="37"/>
  <c r="AQ88" i="37"/>
  <c r="AP88" i="37"/>
  <c r="AO88" i="37"/>
  <c r="AN88" i="37"/>
  <c r="AM88" i="37"/>
  <c r="AL88" i="37"/>
  <c r="AK88" i="37"/>
  <c r="AJ88" i="37"/>
  <c r="AI88" i="37"/>
  <c r="BC88" i="37" s="1"/>
  <c r="AH88" i="37"/>
  <c r="BB88" i="37" s="1"/>
  <c r="AG88" i="37"/>
  <c r="BA88" i="37" s="1"/>
  <c r="AF88" i="37"/>
  <c r="AZ88" i="37" s="1"/>
  <c r="AE88" i="37"/>
  <c r="AY88" i="37" s="1"/>
  <c r="AD88" i="37"/>
  <c r="AX88" i="37" s="1"/>
  <c r="B88" i="37"/>
  <c r="AW87" i="37"/>
  <c r="AV87" i="37"/>
  <c r="AU87" i="37"/>
  <c r="AT87" i="37"/>
  <c r="AS87" i="37"/>
  <c r="AR87" i="37"/>
  <c r="AQ87" i="37"/>
  <c r="AP87" i="37"/>
  <c r="AO87" i="37"/>
  <c r="AN87" i="37"/>
  <c r="AM87" i="37"/>
  <c r="AL87" i="37"/>
  <c r="AK87" i="37"/>
  <c r="AJ87" i="37"/>
  <c r="AI87" i="37"/>
  <c r="BC87" i="37" s="1"/>
  <c r="AH87" i="37"/>
  <c r="BB87" i="37" s="1"/>
  <c r="AG87" i="37"/>
  <c r="BA87" i="37" s="1"/>
  <c r="AF87" i="37"/>
  <c r="AZ87" i="37" s="1"/>
  <c r="AE87" i="37"/>
  <c r="AY87" i="37" s="1"/>
  <c r="AD87" i="37"/>
  <c r="AX87" i="37" s="1"/>
  <c r="B87" i="37"/>
  <c r="AW86" i="37"/>
  <c r="AV86" i="37"/>
  <c r="AU86" i="37"/>
  <c r="AT86" i="37"/>
  <c r="AS86" i="37"/>
  <c r="AR86" i="37"/>
  <c r="AQ86" i="37"/>
  <c r="AP86" i="37"/>
  <c r="AO86" i="37"/>
  <c r="AN86" i="37"/>
  <c r="AM86" i="37"/>
  <c r="AL86" i="37"/>
  <c r="AK86" i="37"/>
  <c r="AJ86" i="37"/>
  <c r="AI86" i="37"/>
  <c r="BC86" i="37" s="1"/>
  <c r="AH86" i="37"/>
  <c r="BB86" i="37" s="1"/>
  <c r="AG86" i="37"/>
  <c r="BA86" i="37" s="1"/>
  <c r="AF86" i="37"/>
  <c r="AZ86" i="37" s="1"/>
  <c r="AE86" i="37"/>
  <c r="AY86" i="37" s="1"/>
  <c r="AD86" i="37"/>
  <c r="AX86" i="37" s="1"/>
  <c r="B86" i="37"/>
  <c r="AW85" i="37"/>
  <c r="AV85" i="37"/>
  <c r="AU85" i="37"/>
  <c r="AT85" i="37"/>
  <c r="AS85" i="37"/>
  <c r="AR85" i="37"/>
  <c r="AQ85" i="37"/>
  <c r="AP85" i="37"/>
  <c r="AO85" i="37"/>
  <c r="AN85" i="37"/>
  <c r="AM85" i="37"/>
  <c r="AL85" i="37"/>
  <c r="AK85" i="37"/>
  <c r="AJ85" i="37"/>
  <c r="AI85" i="37"/>
  <c r="BC85" i="37" s="1"/>
  <c r="AH85" i="37"/>
  <c r="BB85" i="37" s="1"/>
  <c r="AG85" i="37"/>
  <c r="BA85" i="37" s="1"/>
  <c r="AF85" i="37"/>
  <c r="AZ85" i="37" s="1"/>
  <c r="AE85" i="37"/>
  <c r="AY85" i="37" s="1"/>
  <c r="AD85" i="37"/>
  <c r="AX85" i="37" s="1"/>
  <c r="B85" i="37"/>
  <c r="AW84" i="37"/>
  <c r="AV84" i="37"/>
  <c r="AU84" i="37"/>
  <c r="AT84" i="37"/>
  <c r="AS84" i="37"/>
  <c r="AR84" i="37"/>
  <c r="AQ84" i="37"/>
  <c r="AP84" i="37"/>
  <c r="AO84" i="37"/>
  <c r="AN84" i="37"/>
  <c r="AM84" i="37"/>
  <c r="AL84" i="37"/>
  <c r="AK84" i="37"/>
  <c r="AJ84" i="37"/>
  <c r="AI84" i="37"/>
  <c r="BC84" i="37" s="1"/>
  <c r="AH84" i="37"/>
  <c r="BB84" i="37" s="1"/>
  <c r="AG84" i="37"/>
  <c r="BA84" i="37" s="1"/>
  <c r="AF84" i="37"/>
  <c r="AZ84" i="37" s="1"/>
  <c r="AE84" i="37"/>
  <c r="AY84" i="37" s="1"/>
  <c r="AD84" i="37"/>
  <c r="AX84" i="37" s="1"/>
  <c r="B84" i="37"/>
  <c r="AW83" i="37"/>
  <c r="AV83" i="37"/>
  <c r="AU83" i="37"/>
  <c r="AT83" i="37"/>
  <c r="AS83" i="37"/>
  <c r="AR83" i="37"/>
  <c r="AQ83" i="37"/>
  <c r="AP83" i="37"/>
  <c r="AO83" i="37"/>
  <c r="AN83" i="37"/>
  <c r="AM83" i="37"/>
  <c r="AL83" i="37"/>
  <c r="AK83" i="37"/>
  <c r="AJ83" i="37"/>
  <c r="AI83" i="37"/>
  <c r="BC83" i="37" s="1"/>
  <c r="AH83" i="37"/>
  <c r="BB83" i="37" s="1"/>
  <c r="AG83" i="37"/>
  <c r="BA83" i="37" s="1"/>
  <c r="AF83" i="37"/>
  <c r="AZ83" i="37" s="1"/>
  <c r="AE83" i="37"/>
  <c r="AY83" i="37" s="1"/>
  <c r="AD83" i="37"/>
  <c r="AX83" i="37" s="1"/>
  <c r="B83" i="37"/>
  <c r="AW82" i="37"/>
  <c r="AV82" i="37"/>
  <c r="AU82" i="37"/>
  <c r="AT82" i="37"/>
  <c r="AS82" i="37"/>
  <c r="AR82" i="37"/>
  <c r="AQ82" i="37"/>
  <c r="AP82" i="37"/>
  <c r="AO82" i="37"/>
  <c r="AN82" i="37"/>
  <c r="AM82" i="37"/>
  <c r="AL82" i="37"/>
  <c r="AK82" i="37"/>
  <c r="AJ82" i="37"/>
  <c r="AI82" i="37"/>
  <c r="BC82" i="37" s="1"/>
  <c r="AH82" i="37"/>
  <c r="BB82" i="37" s="1"/>
  <c r="AG82" i="37"/>
  <c r="BA82" i="37" s="1"/>
  <c r="AF82" i="37"/>
  <c r="AZ82" i="37" s="1"/>
  <c r="AE82" i="37"/>
  <c r="AY82" i="37" s="1"/>
  <c r="AD82" i="37"/>
  <c r="AX82" i="37" s="1"/>
  <c r="B82" i="37"/>
  <c r="AW81" i="37"/>
  <c r="AV81" i="37"/>
  <c r="AU81" i="37"/>
  <c r="AT81" i="37"/>
  <c r="AS81" i="37"/>
  <c r="AR81" i="37"/>
  <c r="AQ81" i="37"/>
  <c r="AP81" i="37"/>
  <c r="AO81" i="37"/>
  <c r="AN81" i="37"/>
  <c r="AM81" i="37"/>
  <c r="AL81" i="37"/>
  <c r="AK81" i="37"/>
  <c r="AJ81" i="37"/>
  <c r="AI81" i="37"/>
  <c r="BC81" i="37" s="1"/>
  <c r="AH81" i="37"/>
  <c r="BB81" i="37" s="1"/>
  <c r="AG81" i="37"/>
  <c r="BA81" i="37" s="1"/>
  <c r="AF81" i="37"/>
  <c r="AZ81" i="37" s="1"/>
  <c r="AE81" i="37"/>
  <c r="AY81" i="37" s="1"/>
  <c r="AD81" i="37"/>
  <c r="AX81" i="37" s="1"/>
  <c r="B81" i="37"/>
  <c r="AW80" i="37"/>
  <c r="AV80" i="37"/>
  <c r="AU80" i="37"/>
  <c r="AT80" i="37"/>
  <c r="AS80" i="37"/>
  <c r="AR80" i="37"/>
  <c r="AQ80" i="37"/>
  <c r="AP80" i="37"/>
  <c r="AO80" i="37"/>
  <c r="AN80" i="37"/>
  <c r="AM80" i="37"/>
  <c r="AL80" i="37"/>
  <c r="AK80" i="37"/>
  <c r="AJ80" i="37"/>
  <c r="AI80" i="37"/>
  <c r="BC80" i="37" s="1"/>
  <c r="AH80" i="37"/>
  <c r="BB80" i="37" s="1"/>
  <c r="AG80" i="37"/>
  <c r="BA80" i="37" s="1"/>
  <c r="AF80" i="37"/>
  <c r="AZ80" i="37" s="1"/>
  <c r="AE80" i="37"/>
  <c r="AY80" i="37" s="1"/>
  <c r="AD80" i="37"/>
  <c r="AX80" i="37" s="1"/>
  <c r="B80" i="37"/>
  <c r="AW79" i="37"/>
  <c r="AV79" i="37"/>
  <c r="AU79" i="37"/>
  <c r="AT79" i="37"/>
  <c r="AS79" i="37"/>
  <c r="AR79" i="37"/>
  <c r="AQ79" i="37"/>
  <c r="AP79" i="37"/>
  <c r="AO79" i="37"/>
  <c r="AN79" i="37"/>
  <c r="AM79" i="37"/>
  <c r="AL79" i="37"/>
  <c r="AK79" i="37"/>
  <c r="AJ79" i="37"/>
  <c r="AI79" i="37"/>
  <c r="BC79" i="37" s="1"/>
  <c r="AH79" i="37"/>
  <c r="BB79" i="37" s="1"/>
  <c r="AG79" i="37"/>
  <c r="BA79" i="37" s="1"/>
  <c r="AF79" i="37"/>
  <c r="AZ79" i="37" s="1"/>
  <c r="AE79" i="37"/>
  <c r="AY79" i="37" s="1"/>
  <c r="AD79" i="37"/>
  <c r="AX79" i="37" s="1"/>
  <c r="B79" i="37"/>
  <c r="AW78" i="37"/>
  <c r="AV78" i="37"/>
  <c r="AU78" i="37"/>
  <c r="AT78" i="37"/>
  <c r="AS78" i="37"/>
  <c r="AR78" i="37"/>
  <c r="AQ78" i="37"/>
  <c r="AP78" i="37"/>
  <c r="AO78" i="37"/>
  <c r="AN78" i="37"/>
  <c r="AM78" i="37"/>
  <c r="AL78" i="37"/>
  <c r="AK78" i="37"/>
  <c r="AJ78" i="37"/>
  <c r="AI78" i="37"/>
  <c r="BC78" i="37" s="1"/>
  <c r="AH78" i="37"/>
  <c r="BB78" i="37" s="1"/>
  <c r="AG78" i="37"/>
  <c r="BA78" i="37" s="1"/>
  <c r="AF78" i="37"/>
  <c r="AZ78" i="37" s="1"/>
  <c r="AE78" i="37"/>
  <c r="AY78" i="37" s="1"/>
  <c r="AD78" i="37"/>
  <c r="AX78" i="37" s="1"/>
  <c r="B78" i="37"/>
  <c r="AW77" i="37"/>
  <c r="AV77" i="37"/>
  <c r="AU77" i="37"/>
  <c r="AT77" i="37"/>
  <c r="AS77" i="37"/>
  <c r="AR77" i="37"/>
  <c r="AQ77" i="37"/>
  <c r="AP77" i="37"/>
  <c r="AO77" i="37"/>
  <c r="AN77" i="37"/>
  <c r="AM77" i="37"/>
  <c r="AL77" i="37"/>
  <c r="AK77" i="37"/>
  <c r="AJ77" i="37"/>
  <c r="AI77" i="37"/>
  <c r="BC77" i="37" s="1"/>
  <c r="AH77" i="37"/>
  <c r="BB77" i="37" s="1"/>
  <c r="AG77" i="37"/>
  <c r="BA77" i="37" s="1"/>
  <c r="AF77" i="37"/>
  <c r="AZ77" i="37" s="1"/>
  <c r="AE77" i="37"/>
  <c r="AY77" i="37" s="1"/>
  <c r="AD77" i="37"/>
  <c r="AX77" i="37" s="1"/>
  <c r="B77" i="37"/>
  <c r="AW76" i="37"/>
  <c r="AV76" i="37"/>
  <c r="AU76" i="37"/>
  <c r="AT76" i="37"/>
  <c r="AS76" i="37"/>
  <c r="AR76" i="37"/>
  <c r="AQ76" i="37"/>
  <c r="AP76" i="37"/>
  <c r="AO76" i="37"/>
  <c r="AN76" i="37"/>
  <c r="AM76" i="37"/>
  <c r="AL76" i="37"/>
  <c r="AK76" i="37"/>
  <c r="AJ76" i="37"/>
  <c r="AI76" i="37"/>
  <c r="BC76" i="37" s="1"/>
  <c r="AH76" i="37"/>
  <c r="BB76" i="37" s="1"/>
  <c r="AG76" i="37"/>
  <c r="BA76" i="37" s="1"/>
  <c r="AF76" i="37"/>
  <c r="AZ76" i="37" s="1"/>
  <c r="AE76" i="37"/>
  <c r="AY76" i="37" s="1"/>
  <c r="AD76" i="37"/>
  <c r="AX76" i="37" s="1"/>
  <c r="B76" i="37"/>
  <c r="AW75" i="37"/>
  <c r="AV75" i="37"/>
  <c r="AU75" i="37"/>
  <c r="AT75" i="37"/>
  <c r="AS75" i="37"/>
  <c r="AR75" i="37"/>
  <c r="AQ75" i="37"/>
  <c r="AP75" i="37"/>
  <c r="AO75" i="37"/>
  <c r="AN75" i="37"/>
  <c r="AM75" i="37"/>
  <c r="AL75" i="37"/>
  <c r="AK75" i="37"/>
  <c r="AJ75" i="37"/>
  <c r="AI75" i="37"/>
  <c r="BC75" i="37" s="1"/>
  <c r="AH75" i="37"/>
  <c r="BB75" i="37" s="1"/>
  <c r="AG75" i="37"/>
  <c r="BA75" i="37" s="1"/>
  <c r="AF75" i="37"/>
  <c r="AZ75" i="37" s="1"/>
  <c r="AE75" i="37"/>
  <c r="AY75" i="37" s="1"/>
  <c r="AD75" i="37"/>
  <c r="AX75" i="37" s="1"/>
  <c r="B75" i="37"/>
  <c r="AW74" i="37"/>
  <c r="AV74" i="37"/>
  <c r="AU74" i="37"/>
  <c r="AT74" i="37"/>
  <c r="AS74" i="37"/>
  <c r="AR74" i="37"/>
  <c r="AQ74" i="37"/>
  <c r="AP74" i="37"/>
  <c r="AO74" i="37"/>
  <c r="AN74" i="37"/>
  <c r="AM74" i="37"/>
  <c r="AL74" i="37"/>
  <c r="AK74" i="37"/>
  <c r="AJ74" i="37"/>
  <c r="AI74" i="37"/>
  <c r="BC74" i="37" s="1"/>
  <c r="AH74" i="37"/>
  <c r="BB74" i="37" s="1"/>
  <c r="AG74" i="37"/>
  <c r="BA74" i="37" s="1"/>
  <c r="AF74" i="37"/>
  <c r="AZ74" i="37" s="1"/>
  <c r="AE74" i="37"/>
  <c r="AY74" i="37" s="1"/>
  <c r="AD74" i="37"/>
  <c r="AX74" i="37" s="1"/>
  <c r="B74" i="37"/>
  <c r="AW73" i="37"/>
  <c r="AV73" i="37"/>
  <c r="AU73" i="37"/>
  <c r="AT73" i="37"/>
  <c r="AS73" i="37"/>
  <c r="AR73" i="37"/>
  <c r="AQ73" i="37"/>
  <c r="AP73" i="37"/>
  <c r="AO73" i="37"/>
  <c r="AN73" i="37"/>
  <c r="AM73" i="37"/>
  <c r="AL73" i="37"/>
  <c r="AK73" i="37"/>
  <c r="AJ73" i="37"/>
  <c r="AI73" i="37"/>
  <c r="BC73" i="37" s="1"/>
  <c r="AH73" i="37"/>
  <c r="BB73" i="37" s="1"/>
  <c r="AG73" i="37"/>
  <c r="BA73" i="37" s="1"/>
  <c r="AF73" i="37"/>
  <c r="AZ73" i="37" s="1"/>
  <c r="AE73" i="37"/>
  <c r="AY73" i="37" s="1"/>
  <c r="AD73" i="37"/>
  <c r="AX73" i="37" s="1"/>
  <c r="B73" i="37"/>
  <c r="AW72" i="37"/>
  <c r="AV72" i="37"/>
  <c r="AU72" i="37"/>
  <c r="AT72" i="37"/>
  <c r="AS72" i="37"/>
  <c r="AR72" i="37"/>
  <c r="AQ72" i="37"/>
  <c r="AP72" i="37"/>
  <c r="AO72" i="37"/>
  <c r="AN72" i="37"/>
  <c r="AM72" i="37"/>
  <c r="AL72" i="37"/>
  <c r="AK72" i="37"/>
  <c r="AJ72" i="37"/>
  <c r="AI72" i="37"/>
  <c r="BC72" i="37" s="1"/>
  <c r="AH72" i="37"/>
  <c r="BB72" i="37" s="1"/>
  <c r="AG72" i="37"/>
  <c r="BA72" i="37" s="1"/>
  <c r="AF72" i="37"/>
  <c r="AZ72" i="37" s="1"/>
  <c r="AE72" i="37"/>
  <c r="AY72" i="37" s="1"/>
  <c r="AD72" i="37"/>
  <c r="AX72" i="37" s="1"/>
  <c r="B72" i="37"/>
  <c r="AW71" i="37"/>
  <c r="AV71" i="37"/>
  <c r="AU71" i="37"/>
  <c r="AT71" i="37"/>
  <c r="AS71" i="37"/>
  <c r="AR71" i="37"/>
  <c r="AQ71" i="37"/>
  <c r="AP71" i="37"/>
  <c r="AO71" i="37"/>
  <c r="AN71" i="37"/>
  <c r="AM71" i="37"/>
  <c r="AL71" i="37"/>
  <c r="AK71" i="37"/>
  <c r="AJ71" i="37"/>
  <c r="AI71" i="37"/>
  <c r="BC71" i="37" s="1"/>
  <c r="AH71" i="37"/>
  <c r="BB71" i="37" s="1"/>
  <c r="AG71" i="37"/>
  <c r="BA71" i="37" s="1"/>
  <c r="AF71" i="37"/>
  <c r="AZ71" i="37" s="1"/>
  <c r="AE71" i="37"/>
  <c r="AY71" i="37" s="1"/>
  <c r="AD71" i="37"/>
  <c r="AX71" i="37" s="1"/>
  <c r="B71" i="37"/>
  <c r="AW70" i="37"/>
  <c r="AV70" i="37"/>
  <c r="AU70" i="37"/>
  <c r="AT70" i="37"/>
  <c r="AS70" i="37"/>
  <c r="AR70" i="37"/>
  <c r="AQ70" i="37"/>
  <c r="AP70" i="37"/>
  <c r="AO70" i="37"/>
  <c r="AN70" i="37"/>
  <c r="AM70" i="37"/>
  <c r="AL70" i="37"/>
  <c r="AK70" i="37"/>
  <c r="AJ70" i="37"/>
  <c r="AI70" i="37"/>
  <c r="BC70" i="37" s="1"/>
  <c r="AH70" i="37"/>
  <c r="BB70" i="37" s="1"/>
  <c r="AG70" i="37"/>
  <c r="BA70" i="37" s="1"/>
  <c r="AF70" i="37"/>
  <c r="AZ70" i="37" s="1"/>
  <c r="AE70" i="37"/>
  <c r="AY70" i="37" s="1"/>
  <c r="AD70" i="37"/>
  <c r="AX70" i="37" s="1"/>
  <c r="B70" i="37"/>
  <c r="AW69" i="37"/>
  <c r="AV69" i="37"/>
  <c r="AU69" i="37"/>
  <c r="AT69" i="37"/>
  <c r="AS69" i="37"/>
  <c r="AR69" i="37"/>
  <c r="AQ69" i="37"/>
  <c r="AP69" i="37"/>
  <c r="AO69" i="37"/>
  <c r="AN69" i="37"/>
  <c r="AM69" i="37"/>
  <c r="AL69" i="37"/>
  <c r="AK69" i="37"/>
  <c r="AJ69" i="37"/>
  <c r="AI69" i="37"/>
  <c r="BC69" i="37" s="1"/>
  <c r="AH69" i="37"/>
  <c r="BB69" i="37" s="1"/>
  <c r="AG69" i="37"/>
  <c r="BA69" i="37" s="1"/>
  <c r="AF69" i="37"/>
  <c r="AZ69" i="37" s="1"/>
  <c r="AE69" i="37"/>
  <c r="AY69" i="37" s="1"/>
  <c r="AD69" i="37"/>
  <c r="AX69" i="37" s="1"/>
  <c r="B69" i="37"/>
  <c r="AW68" i="37"/>
  <c r="AV68" i="37"/>
  <c r="AU68" i="37"/>
  <c r="AT68" i="37"/>
  <c r="AS68" i="37"/>
  <c r="AR68" i="37"/>
  <c r="AQ68" i="37"/>
  <c r="AP68" i="37"/>
  <c r="AO68" i="37"/>
  <c r="AN68" i="37"/>
  <c r="AM68" i="37"/>
  <c r="AL68" i="37"/>
  <c r="AK68" i="37"/>
  <c r="AJ68" i="37"/>
  <c r="AI68" i="37"/>
  <c r="BC68" i="37" s="1"/>
  <c r="AH68" i="37"/>
  <c r="BB68" i="37" s="1"/>
  <c r="AG68" i="37"/>
  <c r="BA68" i="37" s="1"/>
  <c r="AF68" i="37"/>
  <c r="AZ68" i="37" s="1"/>
  <c r="AE68" i="37"/>
  <c r="AY68" i="37" s="1"/>
  <c r="AD68" i="37"/>
  <c r="AX68" i="37" s="1"/>
  <c r="B68" i="37"/>
  <c r="AW67" i="37"/>
  <c r="AV67" i="37"/>
  <c r="AU67" i="37"/>
  <c r="AT67" i="37"/>
  <c r="AS67" i="37"/>
  <c r="AR67" i="37"/>
  <c r="AQ67" i="37"/>
  <c r="AP67" i="37"/>
  <c r="AO67" i="37"/>
  <c r="AN67" i="37"/>
  <c r="AM67" i="37"/>
  <c r="AL67" i="37"/>
  <c r="AK67" i="37"/>
  <c r="AJ67" i="37"/>
  <c r="AI67" i="37"/>
  <c r="BC67" i="37" s="1"/>
  <c r="AH67" i="37"/>
  <c r="BB67" i="37" s="1"/>
  <c r="AG67" i="37"/>
  <c r="BA67" i="37" s="1"/>
  <c r="AF67" i="37"/>
  <c r="AZ67" i="37" s="1"/>
  <c r="AE67" i="37"/>
  <c r="AY67" i="37" s="1"/>
  <c r="AD67" i="37"/>
  <c r="AX67" i="37" s="1"/>
  <c r="B67" i="37"/>
  <c r="AW66" i="37"/>
  <c r="AV66" i="37"/>
  <c r="AU66" i="37"/>
  <c r="AT66" i="37"/>
  <c r="AS66" i="37"/>
  <c r="AR66" i="37"/>
  <c r="AQ66" i="37"/>
  <c r="AP66" i="37"/>
  <c r="AO66" i="37"/>
  <c r="AN66" i="37"/>
  <c r="AM66" i="37"/>
  <c r="AL66" i="37"/>
  <c r="AK66" i="37"/>
  <c r="AJ66" i="37"/>
  <c r="AI66" i="37"/>
  <c r="BC66" i="37" s="1"/>
  <c r="AH66" i="37"/>
  <c r="BB66" i="37" s="1"/>
  <c r="AG66" i="37"/>
  <c r="BA66" i="37" s="1"/>
  <c r="AF66" i="37"/>
  <c r="AZ66" i="37" s="1"/>
  <c r="AE66" i="37"/>
  <c r="AY66" i="37" s="1"/>
  <c r="AD66" i="37"/>
  <c r="AX66" i="37" s="1"/>
  <c r="B66" i="37"/>
  <c r="AW65" i="37"/>
  <c r="AV65" i="37"/>
  <c r="AU65" i="37"/>
  <c r="AT65" i="37"/>
  <c r="AS65" i="37"/>
  <c r="AR65" i="37"/>
  <c r="AQ65" i="37"/>
  <c r="AP65" i="37"/>
  <c r="AO65" i="37"/>
  <c r="AN65" i="37"/>
  <c r="AM65" i="37"/>
  <c r="AL65" i="37"/>
  <c r="AK65" i="37"/>
  <c r="AJ65" i="37"/>
  <c r="AI65" i="37"/>
  <c r="BC65" i="37" s="1"/>
  <c r="AH65" i="37"/>
  <c r="BB65" i="37" s="1"/>
  <c r="AG65" i="37"/>
  <c r="BA65" i="37" s="1"/>
  <c r="AF65" i="37"/>
  <c r="AZ65" i="37" s="1"/>
  <c r="AE65" i="37"/>
  <c r="AY65" i="37" s="1"/>
  <c r="AD65" i="37"/>
  <c r="AX65" i="37" s="1"/>
  <c r="B65" i="37"/>
  <c r="AW64" i="37"/>
  <c r="AV64" i="37"/>
  <c r="AU64" i="37"/>
  <c r="AT64" i="37"/>
  <c r="AS64" i="37"/>
  <c r="AR64" i="37"/>
  <c r="AQ64" i="37"/>
  <c r="AP64" i="37"/>
  <c r="AO64" i="37"/>
  <c r="AN64" i="37"/>
  <c r="AM64" i="37"/>
  <c r="AL64" i="37"/>
  <c r="AK64" i="37"/>
  <c r="AJ64" i="37"/>
  <c r="AI64" i="37"/>
  <c r="BC64" i="37" s="1"/>
  <c r="AH64" i="37"/>
  <c r="BB64" i="37" s="1"/>
  <c r="AG64" i="37"/>
  <c r="BA64" i="37" s="1"/>
  <c r="AF64" i="37"/>
  <c r="AZ64" i="37" s="1"/>
  <c r="AE64" i="37"/>
  <c r="AY64" i="37" s="1"/>
  <c r="AD64" i="37"/>
  <c r="AX64" i="37" s="1"/>
  <c r="B64" i="37"/>
  <c r="AW63" i="37"/>
  <c r="AV63" i="37"/>
  <c r="AU63" i="37"/>
  <c r="AT63" i="37"/>
  <c r="AS63" i="37"/>
  <c r="AR63" i="37"/>
  <c r="AQ63" i="37"/>
  <c r="AP63" i="37"/>
  <c r="AO63" i="37"/>
  <c r="AN63" i="37"/>
  <c r="AM63" i="37"/>
  <c r="AL63" i="37"/>
  <c r="AK63" i="37"/>
  <c r="AJ63" i="37"/>
  <c r="AI63" i="37"/>
  <c r="BC63" i="37" s="1"/>
  <c r="AH63" i="37"/>
  <c r="BB63" i="37" s="1"/>
  <c r="AG63" i="37"/>
  <c r="BA63" i="37" s="1"/>
  <c r="AF63" i="37"/>
  <c r="AZ63" i="37" s="1"/>
  <c r="AE63" i="37"/>
  <c r="AY63" i="37" s="1"/>
  <c r="AD63" i="37"/>
  <c r="AX63" i="37" s="1"/>
  <c r="B63" i="37"/>
  <c r="AW62" i="37"/>
  <c r="AV62" i="37"/>
  <c r="AU62" i="37"/>
  <c r="AT62" i="37"/>
  <c r="AS62" i="37"/>
  <c r="AR62" i="37"/>
  <c r="AQ62" i="37"/>
  <c r="AP62" i="37"/>
  <c r="AO62" i="37"/>
  <c r="AN62" i="37"/>
  <c r="AM62" i="37"/>
  <c r="AL62" i="37"/>
  <c r="AK62" i="37"/>
  <c r="AJ62" i="37"/>
  <c r="AI62" i="37"/>
  <c r="BC62" i="37" s="1"/>
  <c r="AH62" i="37"/>
  <c r="BB62" i="37" s="1"/>
  <c r="AG62" i="37"/>
  <c r="BA62" i="37" s="1"/>
  <c r="AF62" i="37"/>
  <c r="AZ62" i="37" s="1"/>
  <c r="AE62" i="37"/>
  <c r="AY62" i="37" s="1"/>
  <c r="AD62" i="37"/>
  <c r="AX62" i="37" s="1"/>
  <c r="B62" i="37"/>
  <c r="AW61" i="37"/>
  <c r="AV61" i="37"/>
  <c r="AU61" i="37"/>
  <c r="AT61" i="37"/>
  <c r="AS61" i="37"/>
  <c r="AR61" i="37"/>
  <c r="AQ61" i="37"/>
  <c r="AP61" i="37"/>
  <c r="AO61" i="37"/>
  <c r="AN61" i="37"/>
  <c r="AM61" i="37"/>
  <c r="AL61" i="37"/>
  <c r="AK61" i="37"/>
  <c r="AJ61" i="37"/>
  <c r="AI61" i="37"/>
  <c r="BC61" i="37" s="1"/>
  <c r="AH61" i="37"/>
  <c r="BB61" i="37" s="1"/>
  <c r="AG61" i="37"/>
  <c r="BA61" i="37" s="1"/>
  <c r="AF61" i="37"/>
  <c r="AZ61" i="37" s="1"/>
  <c r="AE61" i="37"/>
  <c r="AY61" i="37" s="1"/>
  <c r="AD61" i="37"/>
  <c r="AX61" i="37" s="1"/>
  <c r="B61" i="37"/>
  <c r="AW60" i="37"/>
  <c r="AV60" i="37"/>
  <c r="AU60" i="37"/>
  <c r="AT60" i="37"/>
  <c r="AS60" i="37"/>
  <c r="AR60" i="37"/>
  <c r="AQ60" i="37"/>
  <c r="AP60" i="37"/>
  <c r="AO60" i="37"/>
  <c r="AN60" i="37"/>
  <c r="AM60" i="37"/>
  <c r="AL60" i="37"/>
  <c r="AK60" i="37"/>
  <c r="AJ60" i="37"/>
  <c r="AI60" i="37"/>
  <c r="BC60" i="37" s="1"/>
  <c r="AH60" i="37"/>
  <c r="BB60" i="37" s="1"/>
  <c r="AG60" i="37"/>
  <c r="BA60" i="37" s="1"/>
  <c r="AF60" i="37"/>
  <c r="AZ60" i="37" s="1"/>
  <c r="AE60" i="37"/>
  <c r="AY60" i="37" s="1"/>
  <c r="AD60" i="37"/>
  <c r="AX60" i="37" s="1"/>
  <c r="B60" i="37"/>
  <c r="AW59" i="37"/>
  <c r="AV59" i="37"/>
  <c r="AU59" i="37"/>
  <c r="AT59" i="37"/>
  <c r="AS59" i="37"/>
  <c r="AR59" i="37"/>
  <c r="AQ59" i="37"/>
  <c r="AP59" i="37"/>
  <c r="AO59" i="37"/>
  <c r="AN59" i="37"/>
  <c r="AM59" i="37"/>
  <c r="AL59" i="37"/>
  <c r="AK59" i="37"/>
  <c r="AJ59" i="37"/>
  <c r="AI59" i="37"/>
  <c r="BC59" i="37" s="1"/>
  <c r="AH59" i="37"/>
  <c r="BB59" i="37" s="1"/>
  <c r="AG59" i="37"/>
  <c r="AF59" i="37"/>
  <c r="AZ59" i="37" s="1"/>
  <c r="AE59" i="37"/>
  <c r="AY59" i="37" s="1"/>
  <c r="AD59" i="37"/>
  <c r="AX59" i="37" s="1"/>
  <c r="AW58" i="37"/>
  <c r="AV58" i="37"/>
  <c r="AU58" i="37"/>
  <c r="AT58" i="37"/>
  <c r="AS58" i="37"/>
  <c r="AR58" i="37"/>
  <c r="AQ58" i="37"/>
  <c r="AP58" i="37"/>
  <c r="AO58" i="37"/>
  <c r="AN58" i="37"/>
  <c r="AM58" i="37"/>
  <c r="AL58" i="37"/>
  <c r="AK58" i="37"/>
  <c r="AJ58" i="37"/>
  <c r="AI58" i="37"/>
  <c r="BC58" i="37" s="1"/>
  <c r="AH58" i="37"/>
  <c r="BB58" i="37" s="1"/>
  <c r="AG58" i="37"/>
  <c r="AF58" i="37"/>
  <c r="AZ58" i="37" s="1"/>
  <c r="AE58" i="37"/>
  <c r="AY58" i="37" s="1"/>
  <c r="AD58" i="37"/>
  <c r="AX58" i="37" s="1"/>
  <c r="AW57" i="37"/>
  <c r="AV57" i="37"/>
  <c r="AU57" i="37"/>
  <c r="AT57" i="37"/>
  <c r="AS57" i="37"/>
  <c r="AR57" i="37"/>
  <c r="AQ57" i="37"/>
  <c r="AP57" i="37"/>
  <c r="AO57" i="37"/>
  <c r="AN57" i="37"/>
  <c r="AM57" i="37"/>
  <c r="AL57" i="37"/>
  <c r="AK57" i="37"/>
  <c r="AJ57" i="37"/>
  <c r="AI57" i="37"/>
  <c r="BC57" i="37" s="1"/>
  <c r="AH57" i="37"/>
  <c r="BB57" i="37" s="1"/>
  <c r="AG57" i="37"/>
  <c r="AF57" i="37"/>
  <c r="AZ57" i="37" s="1"/>
  <c r="AE57" i="37"/>
  <c r="AY57" i="37" s="1"/>
  <c r="AD57" i="37"/>
  <c r="AX57" i="37" s="1"/>
  <c r="AW56" i="37"/>
  <c r="AV56" i="37"/>
  <c r="AU56" i="37"/>
  <c r="AT56" i="37"/>
  <c r="AS56" i="37"/>
  <c r="AR56" i="37"/>
  <c r="AQ56" i="37"/>
  <c r="AP56" i="37"/>
  <c r="AO56" i="37"/>
  <c r="AN56" i="37"/>
  <c r="AM56" i="37"/>
  <c r="AL56" i="37"/>
  <c r="AK56" i="37"/>
  <c r="AJ56" i="37"/>
  <c r="AI56" i="37"/>
  <c r="BC56" i="37" s="1"/>
  <c r="AH56" i="37"/>
  <c r="BB56" i="37" s="1"/>
  <c r="AG56" i="37"/>
  <c r="AF56" i="37"/>
  <c r="AZ56" i="37" s="1"/>
  <c r="AE56" i="37"/>
  <c r="AY56" i="37" s="1"/>
  <c r="AD56" i="37"/>
  <c r="AX56" i="37" s="1"/>
  <c r="AW55" i="37"/>
  <c r="AV55" i="37"/>
  <c r="AU55" i="37"/>
  <c r="AT55" i="37"/>
  <c r="AS55" i="37"/>
  <c r="AR55" i="37"/>
  <c r="AQ55" i="37"/>
  <c r="AP55" i="37"/>
  <c r="AO55" i="37"/>
  <c r="AN55" i="37"/>
  <c r="AM55" i="37"/>
  <c r="AL55" i="37"/>
  <c r="AK55" i="37"/>
  <c r="AJ55" i="37"/>
  <c r="AI55" i="37"/>
  <c r="BC55" i="37" s="1"/>
  <c r="AH55" i="37"/>
  <c r="BB55" i="37" s="1"/>
  <c r="AG55" i="37"/>
  <c r="AF55" i="37"/>
  <c r="AZ55" i="37" s="1"/>
  <c r="AE55" i="37"/>
  <c r="AY55" i="37" s="1"/>
  <c r="AD55" i="37"/>
  <c r="AX55" i="37" s="1"/>
  <c r="AW54" i="37"/>
  <c r="AV54" i="37"/>
  <c r="AU54" i="37"/>
  <c r="AT54" i="37"/>
  <c r="AS54" i="37"/>
  <c r="AR54" i="37"/>
  <c r="AQ54" i="37"/>
  <c r="AP54" i="37"/>
  <c r="AO54" i="37"/>
  <c r="AN54" i="37"/>
  <c r="AM54" i="37"/>
  <c r="AL54" i="37"/>
  <c r="AK54" i="37"/>
  <c r="AJ54" i="37"/>
  <c r="AI54" i="37"/>
  <c r="BC54" i="37" s="1"/>
  <c r="AH54" i="37"/>
  <c r="BB54" i="37" s="1"/>
  <c r="AG54" i="37"/>
  <c r="AF54" i="37"/>
  <c r="AZ54" i="37" s="1"/>
  <c r="AE54" i="37"/>
  <c r="AY54" i="37" s="1"/>
  <c r="AD54" i="37"/>
  <c r="AX54" i="37" s="1"/>
  <c r="AW53" i="37"/>
  <c r="AV53" i="37"/>
  <c r="AU53" i="37"/>
  <c r="AT53" i="37"/>
  <c r="AS53" i="37"/>
  <c r="AR53" i="37"/>
  <c r="AQ53" i="37"/>
  <c r="AP53" i="37"/>
  <c r="AO53" i="37"/>
  <c r="AN53" i="37"/>
  <c r="AM53" i="37"/>
  <c r="AL53" i="37"/>
  <c r="AK53" i="37"/>
  <c r="AJ53" i="37"/>
  <c r="AI53" i="37"/>
  <c r="BC53" i="37" s="1"/>
  <c r="AH53" i="37"/>
  <c r="BB53" i="37" s="1"/>
  <c r="AG53" i="37"/>
  <c r="AF53" i="37"/>
  <c r="AZ53" i="37" s="1"/>
  <c r="AE53" i="37"/>
  <c r="AY53" i="37" s="1"/>
  <c r="AD53" i="37"/>
  <c r="AX53" i="37" s="1"/>
  <c r="AW52" i="37"/>
  <c r="AV52" i="37"/>
  <c r="AU52" i="37"/>
  <c r="AT52" i="37"/>
  <c r="AS52" i="37"/>
  <c r="AR52" i="37"/>
  <c r="AQ52" i="37"/>
  <c r="AP52" i="37"/>
  <c r="AO52" i="37"/>
  <c r="AN52" i="37"/>
  <c r="AM52" i="37"/>
  <c r="AL52" i="37"/>
  <c r="AK52" i="37"/>
  <c r="AJ52" i="37"/>
  <c r="AI52" i="37"/>
  <c r="BC52" i="37" s="1"/>
  <c r="AH52" i="37"/>
  <c r="BB52" i="37" s="1"/>
  <c r="AG52" i="37"/>
  <c r="AF52" i="37"/>
  <c r="AZ52" i="37" s="1"/>
  <c r="AE52" i="37"/>
  <c r="AY52" i="37" s="1"/>
  <c r="AD52" i="37"/>
  <c r="AX52" i="37" s="1"/>
  <c r="AW51" i="37"/>
  <c r="AV51" i="37"/>
  <c r="AU51" i="37"/>
  <c r="AT51" i="37"/>
  <c r="AS51" i="37"/>
  <c r="AR51" i="37"/>
  <c r="AQ51" i="37"/>
  <c r="AP51" i="37"/>
  <c r="AO51" i="37"/>
  <c r="AN51" i="37"/>
  <c r="AM51" i="37"/>
  <c r="AL51" i="37"/>
  <c r="AK51" i="37"/>
  <c r="AJ51" i="37"/>
  <c r="AI51" i="37"/>
  <c r="BC51" i="37" s="1"/>
  <c r="AH51" i="37"/>
  <c r="BB51" i="37" s="1"/>
  <c r="AG51" i="37"/>
  <c r="AF51" i="37"/>
  <c r="AZ51" i="37" s="1"/>
  <c r="AE51" i="37"/>
  <c r="AY51" i="37" s="1"/>
  <c r="AD51" i="37"/>
  <c r="AX51" i="37" s="1"/>
  <c r="AW50" i="37"/>
  <c r="AV50" i="37"/>
  <c r="AU50" i="37"/>
  <c r="AT50" i="37"/>
  <c r="AS50" i="37"/>
  <c r="AR50" i="37"/>
  <c r="AQ50" i="37"/>
  <c r="AP50" i="37"/>
  <c r="AO50" i="37"/>
  <c r="AN50" i="37"/>
  <c r="AM50" i="37"/>
  <c r="AL50" i="37"/>
  <c r="AK50" i="37"/>
  <c r="AJ50" i="37"/>
  <c r="AI50" i="37"/>
  <c r="BC50" i="37" s="1"/>
  <c r="AH50" i="37"/>
  <c r="BB50" i="37" s="1"/>
  <c r="AG50" i="37"/>
  <c r="AF50" i="37"/>
  <c r="AZ50" i="37" s="1"/>
  <c r="AE50" i="37"/>
  <c r="AY50" i="37" s="1"/>
  <c r="AD50" i="37"/>
  <c r="AX50" i="37" s="1"/>
  <c r="AW49" i="37"/>
  <c r="AV49" i="37"/>
  <c r="AU49" i="37"/>
  <c r="AT49" i="37"/>
  <c r="AS49" i="37"/>
  <c r="AR49" i="37"/>
  <c r="AQ49" i="37"/>
  <c r="AP49" i="37"/>
  <c r="AO49" i="37"/>
  <c r="AN49" i="37"/>
  <c r="AM49" i="37"/>
  <c r="AL49" i="37"/>
  <c r="AK49" i="37"/>
  <c r="AJ49" i="37"/>
  <c r="AI49" i="37"/>
  <c r="BC49" i="37" s="1"/>
  <c r="AH49" i="37"/>
  <c r="BB49" i="37" s="1"/>
  <c r="AG49" i="37"/>
  <c r="AF49" i="37"/>
  <c r="AZ49" i="37" s="1"/>
  <c r="AE49" i="37"/>
  <c r="AY49" i="37" s="1"/>
  <c r="AD49" i="37"/>
  <c r="AX49" i="37" s="1"/>
  <c r="AW48" i="37"/>
  <c r="AV48" i="37"/>
  <c r="AU48" i="37"/>
  <c r="AT48" i="37"/>
  <c r="AS48" i="37"/>
  <c r="AR48" i="37"/>
  <c r="AQ48" i="37"/>
  <c r="AP48" i="37"/>
  <c r="AO48" i="37"/>
  <c r="AN48" i="37"/>
  <c r="AM48" i="37"/>
  <c r="AL48" i="37"/>
  <c r="AK48" i="37"/>
  <c r="AJ48" i="37"/>
  <c r="AI48" i="37"/>
  <c r="BC48" i="37" s="1"/>
  <c r="AH48" i="37"/>
  <c r="BB48" i="37" s="1"/>
  <c r="AG48" i="37"/>
  <c r="AF48" i="37"/>
  <c r="AZ48" i="37" s="1"/>
  <c r="AE48" i="37"/>
  <c r="AY48" i="37" s="1"/>
  <c r="AD48" i="37"/>
  <c r="AX48" i="37" s="1"/>
  <c r="AW47" i="37"/>
  <c r="AV47" i="37"/>
  <c r="AU47" i="37"/>
  <c r="AT47" i="37"/>
  <c r="AS47" i="37"/>
  <c r="AR47" i="37"/>
  <c r="AQ47" i="37"/>
  <c r="AP47" i="37"/>
  <c r="AO47" i="37"/>
  <c r="AN47" i="37"/>
  <c r="AM47" i="37"/>
  <c r="AL47" i="37"/>
  <c r="AK47" i="37"/>
  <c r="AJ47" i="37"/>
  <c r="AI47" i="37"/>
  <c r="BC47" i="37" s="1"/>
  <c r="AH47" i="37"/>
  <c r="BB47" i="37" s="1"/>
  <c r="AG47" i="37"/>
  <c r="AF47" i="37"/>
  <c r="AZ47" i="37" s="1"/>
  <c r="AE47" i="37"/>
  <c r="AY47" i="37" s="1"/>
  <c r="AD47" i="37"/>
  <c r="AX47" i="37" s="1"/>
  <c r="AW46" i="37"/>
  <c r="AV46" i="37"/>
  <c r="AU46" i="37"/>
  <c r="AT46" i="37"/>
  <c r="AS46" i="37"/>
  <c r="AR46" i="37"/>
  <c r="AQ46" i="37"/>
  <c r="AP46" i="37"/>
  <c r="AO46" i="37"/>
  <c r="AN46" i="37"/>
  <c r="AM46" i="37"/>
  <c r="AL46" i="37"/>
  <c r="AK46" i="37"/>
  <c r="AJ46" i="37"/>
  <c r="AI46" i="37"/>
  <c r="BC46" i="37" s="1"/>
  <c r="AH46" i="37"/>
  <c r="BB46" i="37" s="1"/>
  <c r="AG46" i="37"/>
  <c r="AF46" i="37"/>
  <c r="AZ46" i="37" s="1"/>
  <c r="AE46" i="37"/>
  <c r="AY46" i="37" s="1"/>
  <c r="AD46" i="37"/>
  <c r="AX46" i="37" s="1"/>
  <c r="AW45" i="37"/>
  <c r="AV45" i="37"/>
  <c r="AU45" i="37"/>
  <c r="AT45" i="37"/>
  <c r="AS45" i="37"/>
  <c r="AR45" i="37"/>
  <c r="AQ45" i="37"/>
  <c r="AP45" i="37"/>
  <c r="AO45" i="37"/>
  <c r="AN45" i="37"/>
  <c r="AM45" i="37"/>
  <c r="AL45" i="37"/>
  <c r="AK45" i="37"/>
  <c r="AJ45" i="37"/>
  <c r="AI45" i="37"/>
  <c r="BC45" i="37" s="1"/>
  <c r="AH45" i="37"/>
  <c r="BB45" i="37" s="1"/>
  <c r="AG45" i="37"/>
  <c r="AF45" i="37"/>
  <c r="AZ45" i="37" s="1"/>
  <c r="AE45" i="37"/>
  <c r="AY45" i="37" s="1"/>
  <c r="AD45" i="37"/>
  <c r="AX45" i="37" s="1"/>
  <c r="AW44" i="37"/>
  <c r="AV44" i="37"/>
  <c r="AU44" i="37"/>
  <c r="AT44" i="37"/>
  <c r="AS44" i="37"/>
  <c r="AR44" i="37"/>
  <c r="AQ44" i="37"/>
  <c r="AP44" i="37"/>
  <c r="AO44" i="37"/>
  <c r="AN44" i="37"/>
  <c r="AM44" i="37"/>
  <c r="AL44" i="37"/>
  <c r="AK44" i="37"/>
  <c r="AJ44" i="37"/>
  <c r="AI44" i="37"/>
  <c r="BC44" i="37" s="1"/>
  <c r="AH44" i="37"/>
  <c r="BB44" i="37" s="1"/>
  <c r="AG44" i="37"/>
  <c r="AF44" i="37"/>
  <c r="AZ44" i="37" s="1"/>
  <c r="AE44" i="37"/>
  <c r="AY44" i="37" s="1"/>
  <c r="AD44" i="37"/>
  <c r="AX44" i="37" s="1"/>
  <c r="AW43" i="37"/>
  <c r="AV43" i="37"/>
  <c r="AU43" i="37"/>
  <c r="AT43" i="37"/>
  <c r="AS43" i="37"/>
  <c r="AR43" i="37"/>
  <c r="AQ43" i="37"/>
  <c r="AP43" i="37"/>
  <c r="AO43" i="37"/>
  <c r="AN43" i="37"/>
  <c r="AM43" i="37"/>
  <c r="AL43" i="37"/>
  <c r="AK43" i="37"/>
  <c r="AJ43" i="37"/>
  <c r="AI43" i="37"/>
  <c r="BC43" i="37" s="1"/>
  <c r="AH43" i="37"/>
  <c r="BB43" i="37" s="1"/>
  <c r="AG43" i="37"/>
  <c r="AF43" i="37"/>
  <c r="AZ43" i="37" s="1"/>
  <c r="AE43" i="37"/>
  <c r="AY43" i="37" s="1"/>
  <c r="AD43" i="37"/>
  <c r="AX43" i="37" s="1"/>
  <c r="AW42" i="37"/>
  <c r="AV42" i="37"/>
  <c r="AU42" i="37"/>
  <c r="AT42" i="37"/>
  <c r="AS42" i="37"/>
  <c r="AR42" i="37"/>
  <c r="AQ42" i="37"/>
  <c r="AP42" i="37"/>
  <c r="AO42" i="37"/>
  <c r="AN42" i="37"/>
  <c r="AM42" i="37"/>
  <c r="AL42" i="37"/>
  <c r="AK42" i="37"/>
  <c r="AJ42" i="37"/>
  <c r="AI42" i="37"/>
  <c r="BC42" i="37" s="1"/>
  <c r="AH42" i="37"/>
  <c r="BB42" i="37" s="1"/>
  <c r="AG42" i="37"/>
  <c r="AF42" i="37"/>
  <c r="AZ42" i="37" s="1"/>
  <c r="AE42" i="37"/>
  <c r="AY42" i="37" s="1"/>
  <c r="AD42" i="37"/>
  <c r="AX42" i="37" s="1"/>
  <c r="AW41" i="37"/>
  <c r="AV41" i="37"/>
  <c r="AU41" i="37"/>
  <c r="AT41" i="37"/>
  <c r="AS41" i="37"/>
  <c r="AR41" i="37"/>
  <c r="AQ41" i="37"/>
  <c r="AP41" i="37"/>
  <c r="AO41" i="37"/>
  <c r="AN41" i="37"/>
  <c r="AM41" i="37"/>
  <c r="AL41" i="37"/>
  <c r="AK41" i="37"/>
  <c r="AJ41" i="37"/>
  <c r="AI41" i="37"/>
  <c r="BC41" i="37" s="1"/>
  <c r="AH41" i="37"/>
  <c r="BB41" i="37" s="1"/>
  <c r="AG41" i="37"/>
  <c r="AF41" i="37"/>
  <c r="AZ41" i="37" s="1"/>
  <c r="AE41" i="37"/>
  <c r="AY41" i="37" s="1"/>
  <c r="AD41" i="37"/>
  <c r="AX41" i="37" s="1"/>
  <c r="AW40" i="37"/>
  <c r="AV40" i="37"/>
  <c r="AU40" i="37"/>
  <c r="AT40" i="37"/>
  <c r="AS40" i="37"/>
  <c r="AR40" i="37"/>
  <c r="AQ40" i="37"/>
  <c r="AP40" i="37"/>
  <c r="AO40" i="37"/>
  <c r="AN40" i="37"/>
  <c r="AM40" i="37"/>
  <c r="AL40" i="37"/>
  <c r="AK40" i="37"/>
  <c r="AJ40" i="37"/>
  <c r="AI40" i="37"/>
  <c r="BC40" i="37" s="1"/>
  <c r="AH40" i="37"/>
  <c r="BB40" i="37" s="1"/>
  <c r="AG40" i="37"/>
  <c r="AF40" i="37"/>
  <c r="AZ40" i="37" s="1"/>
  <c r="AE40" i="37"/>
  <c r="AY40" i="37" s="1"/>
  <c r="AD40" i="37"/>
  <c r="AX40" i="37" s="1"/>
  <c r="AW39" i="37"/>
  <c r="AV39" i="37"/>
  <c r="AU39" i="37"/>
  <c r="AT39" i="37"/>
  <c r="AS39" i="37"/>
  <c r="AR39" i="37"/>
  <c r="AQ39" i="37"/>
  <c r="AP39" i="37"/>
  <c r="AO39" i="37"/>
  <c r="AN39" i="37"/>
  <c r="AM39" i="37"/>
  <c r="AL39" i="37"/>
  <c r="AK39" i="37"/>
  <c r="AJ39" i="37"/>
  <c r="AI39" i="37"/>
  <c r="BC39" i="37" s="1"/>
  <c r="AH39" i="37"/>
  <c r="BB39" i="37" s="1"/>
  <c r="AG39" i="37"/>
  <c r="AF39" i="37"/>
  <c r="AZ39" i="37" s="1"/>
  <c r="AE39" i="37"/>
  <c r="AY39" i="37" s="1"/>
  <c r="AD39" i="37"/>
  <c r="AX39" i="37" s="1"/>
  <c r="AW38" i="37"/>
  <c r="AV38" i="37"/>
  <c r="AU38" i="37"/>
  <c r="AT38" i="37"/>
  <c r="AS38" i="37"/>
  <c r="AR38" i="37"/>
  <c r="AQ38" i="37"/>
  <c r="AP38" i="37"/>
  <c r="AO38" i="37"/>
  <c r="AN38" i="37"/>
  <c r="AM38" i="37"/>
  <c r="AL38" i="37"/>
  <c r="AK38" i="37"/>
  <c r="AJ38" i="37"/>
  <c r="AI38" i="37"/>
  <c r="BC38" i="37" s="1"/>
  <c r="AH38" i="37"/>
  <c r="BB38" i="37" s="1"/>
  <c r="AG38" i="37"/>
  <c r="AF38" i="37"/>
  <c r="AZ38" i="37" s="1"/>
  <c r="AE38" i="37"/>
  <c r="AY38" i="37" s="1"/>
  <c r="AD38" i="37"/>
  <c r="AX38" i="37" s="1"/>
  <c r="AW37" i="37"/>
  <c r="AV37" i="37"/>
  <c r="AU37" i="37"/>
  <c r="AT37" i="37"/>
  <c r="AS37" i="37"/>
  <c r="AR37" i="37"/>
  <c r="AQ37" i="37"/>
  <c r="AP37" i="37"/>
  <c r="AO37" i="37"/>
  <c r="AN37" i="37"/>
  <c r="AM37" i="37"/>
  <c r="AL37" i="37"/>
  <c r="AK37" i="37"/>
  <c r="AJ37" i="37"/>
  <c r="AI37" i="37"/>
  <c r="BC37" i="37" s="1"/>
  <c r="AH37" i="37"/>
  <c r="BB37" i="37" s="1"/>
  <c r="AG37" i="37"/>
  <c r="AF37" i="37"/>
  <c r="AZ37" i="37" s="1"/>
  <c r="AE37" i="37"/>
  <c r="AY37" i="37" s="1"/>
  <c r="AD37" i="37"/>
  <c r="AX37" i="37" s="1"/>
  <c r="AW36" i="37"/>
  <c r="AV36" i="37"/>
  <c r="AU36" i="37"/>
  <c r="AT36" i="37"/>
  <c r="AS36" i="37"/>
  <c r="AR36" i="37"/>
  <c r="AQ36" i="37"/>
  <c r="AP36" i="37"/>
  <c r="AO36" i="37"/>
  <c r="AN36" i="37"/>
  <c r="AM36" i="37"/>
  <c r="AL36" i="37"/>
  <c r="AK36" i="37"/>
  <c r="AJ36" i="37"/>
  <c r="AI36" i="37"/>
  <c r="BC36" i="37" s="1"/>
  <c r="AH36" i="37"/>
  <c r="BB36" i="37" s="1"/>
  <c r="AG36" i="37"/>
  <c r="AF36" i="37"/>
  <c r="AZ36" i="37" s="1"/>
  <c r="AE36" i="37"/>
  <c r="AY36" i="37" s="1"/>
  <c r="AD36" i="37"/>
  <c r="AX36" i="37" s="1"/>
  <c r="AW35" i="37"/>
  <c r="AV35" i="37"/>
  <c r="AU35" i="37"/>
  <c r="AT35" i="37"/>
  <c r="AS35" i="37"/>
  <c r="AR35" i="37"/>
  <c r="AQ35" i="37"/>
  <c r="AP35" i="37"/>
  <c r="AO35" i="37"/>
  <c r="AN35" i="37"/>
  <c r="AM35" i="37"/>
  <c r="AL35" i="37"/>
  <c r="AK35" i="37"/>
  <c r="AJ35" i="37"/>
  <c r="AI35" i="37"/>
  <c r="BC35" i="37" s="1"/>
  <c r="AH35" i="37"/>
  <c r="BB35" i="37" s="1"/>
  <c r="AG35" i="37"/>
  <c r="AF35" i="37"/>
  <c r="AZ35" i="37" s="1"/>
  <c r="AE35" i="37"/>
  <c r="AY35" i="37" s="1"/>
  <c r="AD35" i="37"/>
  <c r="AX35" i="37" s="1"/>
  <c r="AW34" i="37"/>
  <c r="AV34" i="37"/>
  <c r="AU34" i="37"/>
  <c r="AT34" i="37"/>
  <c r="AS34" i="37"/>
  <c r="AR34" i="37"/>
  <c r="AQ34" i="37"/>
  <c r="AP34" i="37"/>
  <c r="AO34" i="37"/>
  <c r="AN34" i="37"/>
  <c r="AM34" i="37"/>
  <c r="AL34" i="37"/>
  <c r="AK34" i="37"/>
  <c r="AJ34" i="37"/>
  <c r="AI34" i="37"/>
  <c r="BC34" i="37" s="1"/>
  <c r="AH34" i="37"/>
  <c r="BB34" i="37" s="1"/>
  <c r="AG34" i="37"/>
  <c r="AF34" i="37"/>
  <c r="AZ34" i="37" s="1"/>
  <c r="AE34" i="37"/>
  <c r="AY34" i="37" s="1"/>
  <c r="AD34" i="37"/>
  <c r="AX34" i="37" s="1"/>
  <c r="AW33" i="37"/>
  <c r="AV33" i="37"/>
  <c r="AU33" i="37"/>
  <c r="AT33" i="37"/>
  <c r="AS33" i="37"/>
  <c r="AR33" i="37"/>
  <c r="AQ33" i="37"/>
  <c r="AP33" i="37"/>
  <c r="AO33" i="37"/>
  <c r="AN33" i="37"/>
  <c r="AM33" i="37"/>
  <c r="AL33" i="37"/>
  <c r="AK33" i="37"/>
  <c r="AJ33" i="37"/>
  <c r="AI33" i="37"/>
  <c r="BC33" i="37" s="1"/>
  <c r="AH33" i="37"/>
  <c r="BB33" i="37" s="1"/>
  <c r="AG33" i="37"/>
  <c r="AF33" i="37"/>
  <c r="AZ33" i="37" s="1"/>
  <c r="AE33" i="37"/>
  <c r="AY33" i="37" s="1"/>
  <c r="AD33" i="37"/>
  <c r="AX33" i="37" s="1"/>
  <c r="AW32" i="37"/>
  <c r="AV32" i="37"/>
  <c r="AU32" i="37"/>
  <c r="AT32" i="37"/>
  <c r="AS32" i="37"/>
  <c r="AR32" i="37"/>
  <c r="AQ32" i="37"/>
  <c r="AP32" i="37"/>
  <c r="AO32" i="37"/>
  <c r="AN32" i="37"/>
  <c r="AM32" i="37"/>
  <c r="AL32" i="37"/>
  <c r="AK32" i="37"/>
  <c r="AJ32" i="37"/>
  <c r="AI32" i="37"/>
  <c r="BC32" i="37" s="1"/>
  <c r="AH32" i="37"/>
  <c r="BB32" i="37" s="1"/>
  <c r="AG32" i="37"/>
  <c r="AF32" i="37"/>
  <c r="AZ32" i="37" s="1"/>
  <c r="AE32" i="37"/>
  <c r="AY32" i="37" s="1"/>
  <c r="AD32" i="37"/>
  <c r="AX32" i="37" s="1"/>
  <c r="AW31" i="37"/>
  <c r="AV31" i="37"/>
  <c r="AU31" i="37"/>
  <c r="AT31" i="37"/>
  <c r="AS31" i="37"/>
  <c r="AR31" i="37"/>
  <c r="AQ31" i="37"/>
  <c r="AP31" i="37"/>
  <c r="AO31" i="37"/>
  <c r="AN31" i="37"/>
  <c r="AM31" i="37"/>
  <c r="AL31" i="37"/>
  <c r="AK31" i="37"/>
  <c r="AJ31" i="37"/>
  <c r="AI31" i="37"/>
  <c r="BC31" i="37" s="1"/>
  <c r="AH31" i="37"/>
  <c r="BB31" i="37" s="1"/>
  <c r="AG31" i="37"/>
  <c r="AF31" i="37"/>
  <c r="AZ31" i="37" s="1"/>
  <c r="AE31" i="37"/>
  <c r="AY31" i="37" s="1"/>
  <c r="AD31" i="37"/>
  <c r="AX31" i="37" s="1"/>
  <c r="AW30" i="37"/>
  <c r="AV30" i="37"/>
  <c r="AU30" i="37"/>
  <c r="AT30" i="37"/>
  <c r="AS30" i="37"/>
  <c r="AR30" i="37"/>
  <c r="AQ30" i="37"/>
  <c r="AP30" i="37"/>
  <c r="AO30" i="37"/>
  <c r="AN30" i="37"/>
  <c r="AM30" i="37"/>
  <c r="AL30" i="37"/>
  <c r="AK30" i="37"/>
  <c r="AJ30" i="37"/>
  <c r="AI30" i="37"/>
  <c r="BC30" i="37" s="1"/>
  <c r="AH30" i="37"/>
  <c r="BB30" i="37" s="1"/>
  <c r="AG30" i="37"/>
  <c r="AF30" i="37"/>
  <c r="AZ30" i="37" s="1"/>
  <c r="AE30" i="37"/>
  <c r="AY30" i="37" s="1"/>
  <c r="AD30" i="37"/>
  <c r="AX30" i="37" s="1"/>
  <c r="AW29" i="37"/>
  <c r="AV29" i="37"/>
  <c r="AU29" i="37"/>
  <c r="AT29" i="37"/>
  <c r="AS29" i="37"/>
  <c r="AR29" i="37"/>
  <c r="AQ29" i="37"/>
  <c r="AP29" i="37"/>
  <c r="AO29" i="37"/>
  <c r="AN29" i="37"/>
  <c r="AM29" i="37"/>
  <c r="AL29" i="37"/>
  <c r="AK29" i="37"/>
  <c r="AJ29" i="37"/>
  <c r="AI29" i="37"/>
  <c r="BC29" i="37" s="1"/>
  <c r="AH29" i="37"/>
  <c r="BB29" i="37" s="1"/>
  <c r="AG29" i="37"/>
  <c r="AF29" i="37"/>
  <c r="AZ29" i="37" s="1"/>
  <c r="AE29" i="37"/>
  <c r="AY29" i="37" s="1"/>
  <c r="AD29" i="37"/>
  <c r="AX29" i="37" s="1"/>
  <c r="AW28" i="37"/>
  <c r="AV28" i="37"/>
  <c r="AU28" i="37"/>
  <c r="AT28" i="37"/>
  <c r="AS28" i="37"/>
  <c r="AR28" i="37"/>
  <c r="AQ28" i="37"/>
  <c r="AP28" i="37"/>
  <c r="AO28" i="37"/>
  <c r="AN28" i="37"/>
  <c r="AM28" i="37"/>
  <c r="AL28" i="37"/>
  <c r="AK28" i="37"/>
  <c r="AJ28" i="37"/>
  <c r="AI28" i="37"/>
  <c r="BC28" i="37" s="1"/>
  <c r="AH28" i="37"/>
  <c r="BB28" i="37" s="1"/>
  <c r="AG28" i="37"/>
  <c r="AF28" i="37"/>
  <c r="AZ28" i="37" s="1"/>
  <c r="AE28" i="37"/>
  <c r="AY28" i="37" s="1"/>
  <c r="AD28" i="37"/>
  <c r="AX28" i="37" s="1"/>
  <c r="AW27" i="37"/>
  <c r="AV27" i="37"/>
  <c r="AU27" i="37"/>
  <c r="AT27" i="37"/>
  <c r="AS27" i="37"/>
  <c r="AR27" i="37"/>
  <c r="AQ27" i="37"/>
  <c r="AP27" i="37"/>
  <c r="AO27" i="37"/>
  <c r="AN27" i="37"/>
  <c r="AM27" i="37"/>
  <c r="AL27" i="37"/>
  <c r="AK27" i="37"/>
  <c r="AJ27" i="37"/>
  <c r="AI27" i="37"/>
  <c r="BC27" i="37" s="1"/>
  <c r="AH27" i="37"/>
  <c r="BB27" i="37" s="1"/>
  <c r="AG27" i="37"/>
  <c r="AF27" i="37"/>
  <c r="AZ27" i="37" s="1"/>
  <c r="AE27" i="37"/>
  <c r="AY27" i="37" s="1"/>
  <c r="AD27" i="37"/>
  <c r="AX27" i="37" s="1"/>
  <c r="AW26" i="37"/>
  <c r="AV26" i="37"/>
  <c r="AU26" i="37"/>
  <c r="AT26" i="37"/>
  <c r="AS26" i="37"/>
  <c r="AR26" i="37"/>
  <c r="AQ26" i="37"/>
  <c r="AP26" i="37"/>
  <c r="AO26" i="37"/>
  <c r="AN26" i="37"/>
  <c r="AM26" i="37"/>
  <c r="AL26" i="37"/>
  <c r="AK26" i="37"/>
  <c r="AJ26" i="37"/>
  <c r="AI26" i="37"/>
  <c r="BC26" i="37" s="1"/>
  <c r="AH26" i="37"/>
  <c r="BB26" i="37" s="1"/>
  <c r="AG26" i="37"/>
  <c r="AF26" i="37"/>
  <c r="AZ26" i="37" s="1"/>
  <c r="AE26" i="37"/>
  <c r="AY26" i="37" s="1"/>
  <c r="AD26" i="37"/>
  <c r="AX26" i="37" s="1"/>
  <c r="AW25" i="37"/>
  <c r="AV25" i="37"/>
  <c r="AU25" i="37"/>
  <c r="AT25" i="37"/>
  <c r="AS25" i="37"/>
  <c r="AR25" i="37"/>
  <c r="AQ25" i="37"/>
  <c r="AP25" i="37"/>
  <c r="AO25" i="37"/>
  <c r="AN25" i="37"/>
  <c r="AM25" i="37"/>
  <c r="AL25" i="37"/>
  <c r="AK25" i="37"/>
  <c r="AJ25" i="37"/>
  <c r="AI25" i="37"/>
  <c r="BC25" i="37" s="1"/>
  <c r="AH25" i="37"/>
  <c r="BB25" i="37" s="1"/>
  <c r="AG25" i="37"/>
  <c r="AF25" i="37"/>
  <c r="AZ25" i="37" s="1"/>
  <c r="AE25" i="37"/>
  <c r="AY25" i="37" s="1"/>
  <c r="AD25" i="37"/>
  <c r="AX25" i="37" s="1"/>
  <c r="AW24" i="37"/>
  <c r="AV24" i="37"/>
  <c r="AU24" i="37"/>
  <c r="AT24" i="37"/>
  <c r="AS24" i="37"/>
  <c r="AR24" i="37"/>
  <c r="AQ24" i="37"/>
  <c r="AP24" i="37"/>
  <c r="AO24" i="37"/>
  <c r="AN24" i="37"/>
  <c r="AM24" i="37"/>
  <c r="AL24" i="37"/>
  <c r="AK24" i="37"/>
  <c r="AJ24" i="37"/>
  <c r="AI24" i="37"/>
  <c r="BC24" i="37" s="1"/>
  <c r="AH24" i="37"/>
  <c r="BB24" i="37" s="1"/>
  <c r="AG24" i="37"/>
  <c r="AF24" i="37"/>
  <c r="AZ24" i="37" s="1"/>
  <c r="AE24" i="37"/>
  <c r="AY24" i="37" s="1"/>
  <c r="AD24" i="37"/>
  <c r="AX24" i="37" s="1"/>
  <c r="AW23" i="37"/>
  <c r="AV23" i="37"/>
  <c r="AU23" i="37"/>
  <c r="AT23" i="37"/>
  <c r="AS23" i="37"/>
  <c r="AR23" i="37"/>
  <c r="AQ23" i="37"/>
  <c r="AP23" i="37"/>
  <c r="AO23" i="37"/>
  <c r="AN23" i="37"/>
  <c r="AM23" i="37"/>
  <c r="AL23" i="37"/>
  <c r="AK23" i="37"/>
  <c r="AJ23" i="37"/>
  <c r="AI23" i="37"/>
  <c r="BC23" i="37" s="1"/>
  <c r="AH23" i="37"/>
  <c r="BB23" i="37" s="1"/>
  <c r="AG23" i="37"/>
  <c r="AF23" i="37"/>
  <c r="AZ23" i="37" s="1"/>
  <c r="AE23" i="37"/>
  <c r="AY23" i="37" s="1"/>
  <c r="AD23" i="37"/>
  <c r="AX23" i="37" s="1"/>
  <c r="AW22" i="37"/>
  <c r="AV22" i="37"/>
  <c r="AU22" i="37"/>
  <c r="AT22" i="37"/>
  <c r="AS22" i="37"/>
  <c r="AR22" i="37"/>
  <c r="AQ22" i="37"/>
  <c r="AP22" i="37"/>
  <c r="AO22" i="37"/>
  <c r="AN22" i="37"/>
  <c r="AM22" i="37"/>
  <c r="AL22" i="37"/>
  <c r="AK22" i="37"/>
  <c r="AJ22" i="37"/>
  <c r="AI22" i="37"/>
  <c r="BC22" i="37" s="1"/>
  <c r="AH22" i="37"/>
  <c r="BB22" i="37" s="1"/>
  <c r="AG22" i="37"/>
  <c r="AF22" i="37"/>
  <c r="AZ22" i="37" s="1"/>
  <c r="AE22" i="37"/>
  <c r="AY22" i="37" s="1"/>
  <c r="AD22" i="37"/>
  <c r="AX22" i="37" s="1"/>
  <c r="AW21" i="37"/>
  <c r="AV21" i="37"/>
  <c r="AU21" i="37"/>
  <c r="AT21" i="37"/>
  <c r="AS21" i="37"/>
  <c r="AR21" i="37"/>
  <c r="AQ21" i="37"/>
  <c r="AP21" i="37"/>
  <c r="AO21" i="37"/>
  <c r="AN21" i="37"/>
  <c r="AM21" i="37"/>
  <c r="AL21" i="37"/>
  <c r="AK21" i="37"/>
  <c r="AJ21" i="37"/>
  <c r="AI21" i="37"/>
  <c r="BC21" i="37" s="1"/>
  <c r="AH21" i="37"/>
  <c r="BB21" i="37" s="1"/>
  <c r="AG21" i="37"/>
  <c r="AF21" i="37"/>
  <c r="AZ21" i="37" s="1"/>
  <c r="AE21" i="37"/>
  <c r="AY21" i="37" s="1"/>
  <c r="AD21" i="37"/>
  <c r="AX21" i="37" s="1"/>
  <c r="AW20" i="37"/>
  <c r="AV20" i="37"/>
  <c r="AU20" i="37"/>
  <c r="AT20" i="37"/>
  <c r="AS20" i="37"/>
  <c r="AR20" i="37"/>
  <c r="AQ20" i="37"/>
  <c r="AP20" i="37"/>
  <c r="AO20" i="37"/>
  <c r="AN20" i="37"/>
  <c r="AM20" i="37"/>
  <c r="AL20" i="37"/>
  <c r="AK20" i="37"/>
  <c r="AJ20" i="37"/>
  <c r="AI20" i="37"/>
  <c r="BC20" i="37" s="1"/>
  <c r="AH20" i="37"/>
  <c r="BB20" i="37" s="1"/>
  <c r="AG20" i="37"/>
  <c r="AF20" i="37"/>
  <c r="AZ20" i="37" s="1"/>
  <c r="AE20" i="37"/>
  <c r="AY20" i="37" s="1"/>
  <c r="AD20" i="37"/>
  <c r="AX20" i="37" s="1"/>
  <c r="AW19" i="37"/>
  <c r="AV19" i="37"/>
  <c r="AU19" i="37"/>
  <c r="AT19" i="37"/>
  <c r="AS19" i="37"/>
  <c r="AR19" i="37"/>
  <c r="AQ19" i="37"/>
  <c r="AP19" i="37"/>
  <c r="AO19" i="37"/>
  <c r="AN19" i="37"/>
  <c r="AM19" i="37"/>
  <c r="AL19" i="37"/>
  <c r="AK19" i="37"/>
  <c r="AJ19" i="37"/>
  <c r="AI19" i="37"/>
  <c r="BC19" i="37" s="1"/>
  <c r="AH19" i="37"/>
  <c r="BB19" i="37" s="1"/>
  <c r="AG19" i="37"/>
  <c r="AF19" i="37"/>
  <c r="AZ19" i="37" s="1"/>
  <c r="AE19" i="37"/>
  <c r="AY19" i="37" s="1"/>
  <c r="AD19" i="37"/>
  <c r="AX19" i="37" s="1"/>
  <c r="AW18" i="37"/>
  <c r="AV18" i="37"/>
  <c r="AU18" i="37"/>
  <c r="AT18" i="37"/>
  <c r="AS18" i="37"/>
  <c r="AR18" i="37"/>
  <c r="AQ18" i="37"/>
  <c r="AP18" i="37"/>
  <c r="AO18" i="37"/>
  <c r="AN18" i="37"/>
  <c r="AM18" i="37"/>
  <c r="AL18" i="37"/>
  <c r="AK18" i="37"/>
  <c r="AJ18" i="37"/>
  <c r="AI18" i="37"/>
  <c r="BC18" i="37" s="1"/>
  <c r="AH18" i="37"/>
  <c r="BB18" i="37" s="1"/>
  <c r="AG18" i="37"/>
  <c r="AF18" i="37"/>
  <c r="AZ18" i="37" s="1"/>
  <c r="AE18" i="37"/>
  <c r="AY18" i="37" s="1"/>
  <c r="AD18" i="37"/>
  <c r="AX18" i="37" s="1"/>
  <c r="AW17" i="37"/>
  <c r="AV17" i="37"/>
  <c r="AU17" i="37"/>
  <c r="AT17" i="37"/>
  <c r="AS17" i="37"/>
  <c r="AR17" i="37"/>
  <c r="AQ17" i="37"/>
  <c r="AP17" i="37"/>
  <c r="AO17" i="37"/>
  <c r="AN17" i="37"/>
  <c r="AM17" i="37"/>
  <c r="AL17" i="37"/>
  <c r="AK17" i="37"/>
  <c r="AJ17" i="37"/>
  <c r="AI17" i="37"/>
  <c r="BC17" i="37" s="1"/>
  <c r="AH17" i="37"/>
  <c r="BB17" i="37" s="1"/>
  <c r="AG17" i="37"/>
  <c r="AF17" i="37"/>
  <c r="AZ17" i="37" s="1"/>
  <c r="AE17" i="37"/>
  <c r="AY17" i="37" s="1"/>
  <c r="AD17" i="37"/>
  <c r="AX17" i="37" s="1"/>
  <c r="AW16" i="37"/>
  <c r="AV16" i="37"/>
  <c r="AU16" i="37"/>
  <c r="AT16" i="37"/>
  <c r="AS16" i="37"/>
  <c r="AR16" i="37"/>
  <c r="AQ16" i="37"/>
  <c r="AP16" i="37"/>
  <c r="AO16" i="37"/>
  <c r="AN16" i="37"/>
  <c r="AM16" i="37"/>
  <c r="AL16" i="37"/>
  <c r="AK16" i="37"/>
  <c r="AJ16" i="37"/>
  <c r="AI16" i="37"/>
  <c r="BC16" i="37" s="1"/>
  <c r="AH16" i="37"/>
  <c r="BB16" i="37" s="1"/>
  <c r="AG16" i="37"/>
  <c r="AF16" i="37"/>
  <c r="AZ16" i="37" s="1"/>
  <c r="AZ91" i="37" s="1"/>
  <c r="AE16" i="37"/>
  <c r="AY16" i="37" s="1"/>
  <c r="AY91" i="37" s="1"/>
  <c r="AD16" i="37"/>
  <c r="AX16" i="37" s="1"/>
  <c r="AX91" i="37" s="1"/>
  <c r="B16" i="37"/>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C13" i="37"/>
  <c r="BB13" i="37"/>
  <c r="BA13" i="37"/>
  <c r="AZ13" i="37"/>
  <c r="AY13" i="37"/>
  <c r="AX13" i="37"/>
  <c r="X10" i="37"/>
  <c r="W10" i="37"/>
  <c r="V10" i="37"/>
  <c r="T10" i="37"/>
  <c r="S10" i="37"/>
  <c r="R10" i="37"/>
  <c r="Q10" i="37"/>
  <c r="P10" i="37"/>
  <c r="O10" i="37"/>
  <c r="N10" i="37"/>
  <c r="L10" i="37"/>
  <c r="K10" i="37"/>
  <c r="J10" i="37"/>
  <c r="I10" i="37"/>
  <c r="H10" i="37"/>
  <c r="G10" i="37"/>
  <c r="F10" i="37"/>
  <c r="O18" i="33"/>
  <c r="C26" i="33"/>
  <c r="C26" i="29"/>
  <c r="C26" i="25"/>
  <c r="AY91" i="38" l="1"/>
  <c r="AZ91" i="38"/>
  <c r="AX91" i="39"/>
  <c r="BA91" i="38"/>
  <c r="BB91" i="39"/>
  <c r="BB91" i="37"/>
  <c r="BC91" i="37"/>
  <c r="AX91" i="38"/>
  <c r="J27" i="25"/>
  <c r="I27" i="25"/>
  <c r="J28" i="25"/>
  <c r="I28" i="25"/>
  <c r="J29" i="25"/>
  <c r="I29" i="25"/>
  <c r="J30" i="25"/>
  <c r="I30" i="25"/>
  <c r="J31" i="25"/>
  <c r="I31" i="25"/>
  <c r="N32" i="25"/>
  <c r="J32" i="25"/>
  <c r="I32" i="25"/>
  <c r="O33" i="25"/>
  <c r="N33" i="25"/>
  <c r="J33" i="25"/>
  <c r="I33" i="25"/>
  <c r="O34" i="25"/>
  <c r="N34" i="25"/>
  <c r="J34" i="25"/>
  <c r="I34" i="25"/>
  <c r="O35" i="25"/>
  <c r="N35" i="25"/>
  <c r="J35" i="25"/>
  <c r="I35" i="25"/>
  <c r="O36" i="25"/>
  <c r="N36" i="25"/>
  <c r="J36" i="25"/>
  <c r="I36" i="25"/>
  <c r="O37" i="25"/>
  <c r="N37" i="25"/>
  <c r="J37" i="25"/>
  <c r="I37" i="25"/>
  <c r="O38" i="25"/>
  <c r="N38" i="25"/>
  <c r="J38" i="25"/>
  <c r="I38" i="25"/>
  <c r="O39" i="25"/>
  <c r="N39" i="25"/>
  <c r="J39" i="25"/>
  <c r="I39" i="25"/>
  <c r="O40" i="25"/>
  <c r="N40" i="25"/>
  <c r="J40" i="25"/>
  <c r="I40" i="25"/>
  <c r="O41" i="25"/>
  <c r="N41" i="25"/>
  <c r="J41" i="25"/>
  <c r="I41" i="25"/>
  <c r="O42" i="25"/>
  <c r="N42" i="25"/>
  <c r="J42" i="25"/>
  <c r="I42" i="25"/>
  <c r="O43" i="25"/>
  <c r="N43" i="25"/>
  <c r="J43" i="25"/>
  <c r="I43" i="25"/>
  <c r="O44" i="25"/>
  <c r="N44" i="25"/>
  <c r="J44" i="25"/>
  <c r="I44" i="25"/>
  <c r="O45" i="25"/>
  <c r="N45" i="25"/>
  <c r="J45" i="25"/>
  <c r="I45" i="25"/>
  <c r="O46" i="25"/>
  <c r="N46" i="25"/>
  <c r="J46" i="25"/>
  <c r="I46" i="25"/>
  <c r="O27" i="29"/>
  <c r="N27" i="29"/>
  <c r="J27" i="29"/>
  <c r="I27" i="29"/>
  <c r="O28" i="29"/>
  <c r="N28" i="29"/>
  <c r="I28" i="29"/>
  <c r="J28" i="29"/>
  <c r="O29" i="29"/>
  <c r="N29" i="29"/>
  <c r="J29" i="29"/>
  <c r="I29" i="29"/>
  <c r="K28" i="29"/>
  <c r="O30" i="29"/>
  <c r="N30" i="29"/>
  <c r="J30" i="29"/>
  <c r="K29" i="29"/>
  <c r="I30" i="29"/>
  <c r="L28" i="29"/>
  <c r="O31" i="29"/>
  <c r="N31" i="29"/>
  <c r="J31" i="29"/>
  <c r="K30" i="29"/>
  <c r="L29" i="29"/>
  <c r="I31" i="29"/>
  <c r="M28" i="29"/>
  <c r="O32" i="29"/>
  <c r="N32" i="29"/>
  <c r="J32" i="29"/>
  <c r="K31" i="29"/>
  <c r="L30" i="29"/>
  <c r="M29" i="29"/>
  <c r="I32" i="29"/>
  <c r="O33" i="29"/>
  <c r="N33" i="29"/>
  <c r="J33" i="29"/>
  <c r="K32" i="29"/>
  <c r="L31" i="29"/>
  <c r="M30" i="29"/>
  <c r="I33" i="29"/>
  <c r="O34" i="29"/>
  <c r="N34" i="29"/>
  <c r="J34" i="29"/>
  <c r="K33" i="29"/>
  <c r="L32" i="29"/>
  <c r="M31" i="29"/>
  <c r="I34" i="29"/>
  <c r="O35" i="29"/>
  <c r="N35" i="29"/>
  <c r="J35" i="29"/>
  <c r="K34" i="29"/>
  <c r="L33" i="29"/>
  <c r="M32" i="29"/>
  <c r="I35" i="29"/>
  <c r="O36" i="29"/>
  <c r="N36" i="29"/>
  <c r="J36" i="29"/>
  <c r="K35" i="29"/>
  <c r="L34" i="29"/>
  <c r="M33" i="29"/>
  <c r="I36" i="29"/>
  <c r="O37" i="29"/>
  <c r="N37" i="29"/>
  <c r="J37" i="29"/>
  <c r="K36" i="29"/>
  <c r="L35" i="29"/>
  <c r="M34" i="29"/>
  <c r="I37" i="29"/>
  <c r="O38" i="29"/>
  <c r="N38" i="29"/>
  <c r="J38" i="29"/>
  <c r="K37" i="29"/>
  <c r="L36" i="29"/>
  <c r="M35" i="29"/>
  <c r="I38" i="29"/>
  <c r="O39" i="29"/>
  <c r="N39" i="29"/>
  <c r="J39" i="29"/>
  <c r="K38" i="29"/>
  <c r="L37" i="29"/>
  <c r="M36" i="29"/>
  <c r="I39" i="29"/>
  <c r="O40" i="29"/>
  <c r="N40" i="29"/>
  <c r="J40" i="29"/>
  <c r="K39" i="29"/>
  <c r="L38" i="29"/>
  <c r="M37" i="29"/>
  <c r="I40" i="29"/>
  <c r="O41" i="29"/>
  <c r="N41" i="29"/>
  <c r="J41" i="29"/>
  <c r="K40" i="29"/>
  <c r="L39" i="29"/>
  <c r="M38" i="29"/>
  <c r="I41" i="29"/>
  <c r="O42" i="29"/>
  <c r="N42" i="29"/>
  <c r="J42" i="29"/>
  <c r="K41" i="29"/>
  <c r="L40" i="29"/>
  <c r="M39" i="29"/>
  <c r="I42" i="29"/>
  <c r="O43" i="29"/>
  <c r="N43" i="29"/>
  <c r="J43" i="29"/>
  <c r="K42" i="29"/>
  <c r="L41" i="29"/>
  <c r="M40" i="29"/>
  <c r="I43" i="29"/>
  <c r="O44" i="29"/>
  <c r="N44" i="29"/>
  <c r="J44" i="29"/>
  <c r="K43" i="29"/>
  <c r="L42" i="29"/>
  <c r="M41" i="29"/>
  <c r="I44" i="29"/>
  <c r="O45" i="29"/>
  <c r="N45" i="29"/>
  <c r="J45" i="29"/>
  <c r="K44" i="29"/>
  <c r="L43" i="29"/>
  <c r="M42" i="29"/>
  <c r="I45" i="29"/>
  <c r="O46" i="29"/>
  <c r="N46" i="29"/>
  <c r="J46" i="29"/>
  <c r="K45" i="29"/>
  <c r="L44" i="29"/>
  <c r="M43" i="29"/>
  <c r="I46" i="29"/>
  <c r="O27" i="30"/>
  <c r="N27" i="30"/>
  <c r="I27" i="30"/>
  <c r="O28" i="30"/>
  <c r="N28" i="30"/>
  <c r="J28" i="30"/>
  <c r="O29" i="30"/>
  <c r="N29" i="30"/>
  <c r="J29" i="30"/>
  <c r="O30" i="30"/>
  <c r="N30" i="30"/>
  <c r="J30" i="30"/>
  <c r="O31" i="30"/>
  <c r="N31" i="30"/>
  <c r="J31" i="30"/>
  <c r="O32" i="30"/>
  <c r="N32" i="30"/>
  <c r="J32" i="30"/>
  <c r="O33" i="30"/>
  <c r="N33" i="30"/>
  <c r="J33" i="30"/>
  <c r="O34" i="30"/>
  <c r="N34" i="30"/>
  <c r="J34" i="30"/>
  <c r="O35" i="30"/>
  <c r="N35" i="30"/>
  <c r="J35" i="30"/>
  <c r="O36" i="30"/>
  <c r="N36" i="30"/>
  <c r="J36" i="30"/>
  <c r="O37" i="30"/>
  <c r="N37" i="30"/>
  <c r="J37" i="30"/>
  <c r="O38" i="30"/>
  <c r="N38" i="30"/>
  <c r="J38" i="30"/>
  <c r="O39" i="30"/>
  <c r="N39" i="30"/>
  <c r="J39" i="30"/>
  <c r="O40" i="30"/>
  <c r="N40" i="30"/>
  <c r="J40" i="30"/>
  <c r="O41" i="30"/>
  <c r="N41" i="30"/>
  <c r="J41" i="30"/>
  <c r="O42" i="30"/>
  <c r="N42" i="30"/>
  <c r="J42" i="30"/>
  <c r="O43" i="30"/>
  <c r="N43" i="30"/>
  <c r="J43" i="30"/>
  <c r="O44" i="30"/>
  <c r="N44" i="30"/>
  <c r="J44" i="30"/>
  <c r="O45" i="30"/>
  <c r="N45" i="30"/>
  <c r="J45" i="30"/>
  <c r="O46" i="30"/>
  <c r="N46" i="30"/>
  <c r="J46" i="30"/>
  <c r="E104" i="40"/>
  <c r="E103" i="40"/>
  <c r="E102" i="40"/>
  <c r="E101" i="40"/>
  <c r="E100" i="40"/>
  <c r="E99" i="40"/>
  <c r="F104" i="40"/>
  <c r="F103" i="40"/>
  <c r="F102" i="40"/>
  <c r="F101" i="40"/>
  <c r="F100" i="40"/>
  <c r="F99" i="40"/>
  <c r="G104" i="40"/>
  <c r="G103" i="40"/>
  <c r="G102" i="40"/>
  <c r="G101" i="40"/>
  <c r="G100" i="40"/>
  <c r="G99" i="40"/>
  <c r="H104" i="40"/>
  <c r="H103" i="40"/>
  <c r="H102" i="40"/>
  <c r="H101" i="40"/>
  <c r="H100" i="40"/>
  <c r="H99" i="40"/>
  <c r="I104" i="40"/>
  <c r="I103" i="40"/>
  <c r="I102" i="40"/>
  <c r="I101" i="40"/>
  <c r="I100" i="40"/>
  <c r="I99" i="40"/>
  <c r="J104" i="40"/>
  <c r="J103" i="40"/>
  <c r="J102" i="40"/>
  <c r="J101" i="40"/>
  <c r="J100" i="40"/>
  <c r="J99" i="40"/>
  <c r="O32" i="25" s="1"/>
  <c r="K104" i="40"/>
  <c r="K103" i="40"/>
  <c r="K102" i="40"/>
  <c r="K101" i="40"/>
  <c r="K100" i="40"/>
  <c r="K99" i="40"/>
  <c r="L104" i="40"/>
  <c r="L103" i="40"/>
  <c r="L102" i="40"/>
  <c r="L101" i="40"/>
  <c r="L100" i="40"/>
  <c r="L99" i="40"/>
  <c r="M104" i="40"/>
  <c r="M103" i="40"/>
  <c r="M102" i="40"/>
  <c r="M101" i="40"/>
  <c r="M100" i="40"/>
  <c r="M99" i="40"/>
  <c r="N104" i="40"/>
  <c r="N103" i="40"/>
  <c r="N102" i="40"/>
  <c r="N101" i="40"/>
  <c r="N100" i="40"/>
  <c r="N99" i="40"/>
  <c r="O104" i="40"/>
  <c r="O103" i="40"/>
  <c r="O102" i="40"/>
  <c r="O101" i="40"/>
  <c r="O100" i="40"/>
  <c r="O99" i="40"/>
  <c r="P104" i="40"/>
  <c r="P103" i="40"/>
  <c r="P102" i="40"/>
  <c r="P101" i="40"/>
  <c r="P100" i="40"/>
  <c r="P99" i="40"/>
  <c r="Q104" i="40"/>
  <c r="Q103" i="40"/>
  <c r="Q102" i="40"/>
  <c r="Q101" i="40"/>
  <c r="Q100" i="40"/>
  <c r="Q99" i="40"/>
  <c r="R104" i="40"/>
  <c r="R103" i="40"/>
  <c r="R102" i="40"/>
  <c r="R101" i="40"/>
  <c r="R100" i="40"/>
  <c r="R99" i="40"/>
  <c r="S104" i="40"/>
  <c r="S103" i="40"/>
  <c r="S102" i="40"/>
  <c r="S101" i="40"/>
  <c r="S100" i="40"/>
  <c r="S99" i="40"/>
  <c r="T104" i="40"/>
  <c r="T103" i="40"/>
  <c r="T102" i="40"/>
  <c r="T101" i="40"/>
  <c r="T100" i="40"/>
  <c r="T99" i="40"/>
  <c r="U104" i="40"/>
  <c r="U103" i="40"/>
  <c r="U102" i="40"/>
  <c r="U101" i="40"/>
  <c r="U100" i="40"/>
  <c r="U99" i="40"/>
  <c r="V104" i="40"/>
  <c r="V103" i="40"/>
  <c r="V102" i="40"/>
  <c r="V101" i="40"/>
  <c r="V100" i="40"/>
  <c r="V99" i="40"/>
  <c r="W104" i="40"/>
  <c r="W103" i="40"/>
  <c r="W102" i="40"/>
  <c r="W101" i="40"/>
  <c r="W100" i="40"/>
  <c r="W99" i="40"/>
  <c r="X104" i="40"/>
  <c r="X103" i="40"/>
  <c r="X102" i="40"/>
  <c r="X101" i="40"/>
  <c r="X100" i="40"/>
  <c r="X99" i="40"/>
  <c r="AY16" i="39"/>
  <c r="AZ16" i="39"/>
  <c r="BC16" i="39"/>
  <c r="AY17" i="39"/>
  <c r="AZ17" i="39"/>
  <c r="BC17" i="39"/>
  <c r="AY18" i="39"/>
  <c r="AZ18" i="39"/>
  <c r="BC18" i="39"/>
  <c r="AY19" i="39"/>
  <c r="AZ19" i="39"/>
  <c r="BC19" i="39"/>
  <c r="AY20" i="39"/>
  <c r="AZ20" i="39"/>
  <c r="BC20" i="39"/>
  <c r="AY21" i="39"/>
  <c r="AZ21" i="39"/>
  <c r="BC21" i="39"/>
  <c r="AY22" i="39"/>
  <c r="AZ22" i="39"/>
  <c r="BC22" i="39"/>
  <c r="AY23" i="39"/>
  <c r="AZ23" i="39"/>
  <c r="BC23" i="39"/>
  <c r="AY24" i="39"/>
  <c r="AZ24" i="39"/>
  <c r="BC24" i="39"/>
  <c r="AY25" i="39"/>
  <c r="AZ25" i="39"/>
  <c r="BC25" i="39"/>
  <c r="AY26" i="39"/>
  <c r="AZ26" i="39"/>
  <c r="BC26" i="39"/>
  <c r="AY27" i="39"/>
  <c r="AZ27" i="39"/>
  <c r="BC27" i="39"/>
  <c r="AY28" i="39"/>
  <c r="AZ28" i="39"/>
  <c r="BC28" i="39"/>
  <c r="AY29" i="39"/>
  <c r="AZ29" i="39"/>
  <c r="BC29" i="39"/>
  <c r="AY30" i="39"/>
  <c r="AZ30" i="39"/>
  <c r="BC30" i="39"/>
  <c r="AY31" i="39"/>
  <c r="AZ31" i="39"/>
  <c r="BC31" i="39"/>
  <c r="AY32" i="39"/>
  <c r="AZ32" i="39"/>
  <c r="BC32" i="39"/>
  <c r="AY33" i="39"/>
  <c r="AZ33" i="39"/>
  <c r="BC33" i="39"/>
  <c r="AY34" i="39"/>
  <c r="AZ34" i="39"/>
  <c r="BC34" i="39"/>
  <c r="AY35" i="39"/>
  <c r="AZ35" i="39"/>
  <c r="BC35" i="39"/>
  <c r="AY36" i="39"/>
  <c r="AZ36" i="39"/>
  <c r="BC36" i="39"/>
  <c r="AY37" i="39"/>
  <c r="AZ37" i="39"/>
  <c r="BC37" i="39"/>
  <c r="AY38" i="39"/>
  <c r="AZ38" i="39"/>
  <c r="BC38" i="39"/>
  <c r="AY39" i="39"/>
  <c r="AZ39" i="39"/>
  <c r="BC39" i="39"/>
  <c r="AY40" i="39"/>
  <c r="AZ40" i="39"/>
  <c r="BC40" i="39"/>
  <c r="AY41" i="39"/>
  <c r="AZ41" i="39"/>
  <c r="BC41" i="39"/>
  <c r="AY42" i="39"/>
  <c r="AZ42" i="39"/>
  <c r="BC42" i="39"/>
  <c r="AY43" i="39"/>
  <c r="AZ43" i="39"/>
  <c r="BC43" i="39"/>
  <c r="AY44" i="39"/>
  <c r="AZ44" i="39"/>
  <c r="BC44" i="39"/>
  <c r="AY45" i="39"/>
  <c r="AZ45" i="39"/>
  <c r="BC45" i="39"/>
  <c r="AY46" i="39"/>
  <c r="AZ46" i="39"/>
  <c r="BC46" i="39"/>
  <c r="AY47" i="39"/>
  <c r="AZ47" i="39"/>
  <c r="BC47" i="39"/>
  <c r="AY48" i="39"/>
  <c r="AZ48" i="39"/>
  <c r="BC48" i="39"/>
  <c r="AY49" i="39"/>
  <c r="AZ49" i="39"/>
  <c r="BC49" i="39"/>
  <c r="AY50" i="39"/>
  <c r="AZ50" i="39"/>
  <c r="BC50" i="39"/>
  <c r="AY51" i="39"/>
  <c r="AZ51" i="39"/>
  <c r="BC51" i="39"/>
  <c r="AY52" i="39"/>
  <c r="AZ52" i="39"/>
  <c r="BC52" i="39"/>
  <c r="AY53" i="39"/>
  <c r="AZ53" i="39"/>
  <c r="BC53" i="39"/>
  <c r="AY54" i="39"/>
  <c r="AZ54" i="39"/>
  <c r="BC54" i="39"/>
  <c r="AY55" i="39"/>
  <c r="AZ55" i="39"/>
  <c r="BC55" i="39"/>
  <c r="AY56" i="39"/>
  <c r="AZ56" i="39"/>
  <c r="BC56" i="39"/>
  <c r="AY57" i="39"/>
  <c r="AZ57" i="39"/>
  <c r="BC57" i="39"/>
  <c r="AY58" i="39"/>
  <c r="AZ58" i="39"/>
  <c r="BC58" i="39"/>
  <c r="E104" i="39"/>
  <c r="E103" i="39"/>
  <c r="E102" i="39"/>
  <c r="E101" i="39"/>
  <c r="E100" i="39"/>
  <c r="E99" i="39"/>
  <c r="F104" i="39"/>
  <c r="F103" i="39"/>
  <c r="F102" i="39"/>
  <c r="F101" i="39"/>
  <c r="F100" i="39"/>
  <c r="F99" i="39"/>
  <c r="G104" i="39"/>
  <c r="G103" i="39"/>
  <c r="G102" i="39"/>
  <c r="G101" i="39"/>
  <c r="G100" i="39"/>
  <c r="G99" i="39"/>
  <c r="H104" i="39"/>
  <c r="H103" i="39"/>
  <c r="H102" i="39"/>
  <c r="H101" i="39"/>
  <c r="H100" i="39"/>
  <c r="H99" i="39"/>
  <c r="I104" i="39"/>
  <c r="I103" i="39"/>
  <c r="I102" i="39"/>
  <c r="I101" i="39"/>
  <c r="I100" i="39"/>
  <c r="I99" i="39"/>
  <c r="J104" i="39"/>
  <c r="J103" i="39"/>
  <c r="J102" i="39"/>
  <c r="J101" i="39"/>
  <c r="J100" i="39"/>
  <c r="J99" i="39"/>
  <c r="K104" i="39"/>
  <c r="K103" i="39"/>
  <c r="K102" i="39"/>
  <c r="K101" i="39"/>
  <c r="K100" i="39"/>
  <c r="K99" i="39"/>
  <c r="L104" i="39"/>
  <c r="L103" i="39"/>
  <c r="L102" i="39"/>
  <c r="L101" i="39"/>
  <c r="L100" i="39"/>
  <c r="L99" i="39"/>
  <c r="M104" i="39"/>
  <c r="M103" i="39"/>
  <c r="M102" i="39"/>
  <c r="M101" i="39"/>
  <c r="M100" i="39"/>
  <c r="M99" i="39"/>
  <c r="N104" i="39"/>
  <c r="N103" i="39"/>
  <c r="N102" i="39"/>
  <c r="N101" i="39"/>
  <c r="N100" i="39"/>
  <c r="N99" i="39"/>
  <c r="O104" i="39"/>
  <c r="O103" i="39"/>
  <c r="O102" i="39"/>
  <c r="O101" i="39"/>
  <c r="O100" i="39"/>
  <c r="O99" i="39"/>
  <c r="P104" i="39"/>
  <c r="P103" i="39"/>
  <c r="P102" i="39"/>
  <c r="P101" i="39"/>
  <c r="P100" i="39"/>
  <c r="P99" i="39"/>
  <c r="Q104" i="39"/>
  <c r="Q103" i="39"/>
  <c r="Q102" i="39"/>
  <c r="Q101" i="39"/>
  <c r="Q100" i="39"/>
  <c r="Q99" i="39"/>
  <c r="R104" i="39"/>
  <c r="R103" i="39"/>
  <c r="R102" i="39"/>
  <c r="R101" i="39"/>
  <c r="R100" i="39"/>
  <c r="R99" i="39"/>
  <c r="S104" i="39"/>
  <c r="S103" i="39"/>
  <c r="S102" i="39"/>
  <c r="S101" i="39"/>
  <c r="S100" i="39"/>
  <c r="S99" i="39"/>
  <c r="T104" i="39"/>
  <c r="T103" i="39"/>
  <c r="T102" i="39"/>
  <c r="T101" i="39"/>
  <c r="T100" i="39"/>
  <c r="T99" i="39"/>
  <c r="U104" i="39"/>
  <c r="U103" i="39"/>
  <c r="U102" i="39"/>
  <c r="U101" i="39"/>
  <c r="U100" i="39"/>
  <c r="U99" i="39"/>
  <c r="V104" i="39"/>
  <c r="V103" i="39"/>
  <c r="V102" i="39"/>
  <c r="V101" i="39"/>
  <c r="V100" i="39"/>
  <c r="V99" i="39"/>
  <c r="W104" i="39"/>
  <c r="W103" i="39"/>
  <c r="W102" i="39"/>
  <c r="W101" i="39"/>
  <c r="W100" i="39"/>
  <c r="W99" i="39"/>
  <c r="X104" i="39"/>
  <c r="X103" i="39"/>
  <c r="X102" i="39"/>
  <c r="X101" i="39"/>
  <c r="X100" i="39"/>
  <c r="X99" i="39"/>
  <c r="E104" i="38"/>
  <c r="E103" i="38"/>
  <c r="E102" i="38"/>
  <c r="E101" i="38"/>
  <c r="E100" i="38"/>
  <c r="E99" i="38"/>
  <c r="F104" i="38"/>
  <c r="F103" i="38"/>
  <c r="F102" i="38"/>
  <c r="F101" i="38"/>
  <c r="F100" i="38"/>
  <c r="F99" i="38"/>
  <c r="I28" i="30" s="1"/>
  <c r="G104" i="38"/>
  <c r="G103" i="38"/>
  <c r="G102" i="38"/>
  <c r="G101" i="38"/>
  <c r="G100" i="38"/>
  <c r="G99" i="38"/>
  <c r="I29" i="30" s="1"/>
  <c r="H104" i="38"/>
  <c r="H103" i="38"/>
  <c r="H102" i="38"/>
  <c r="H101" i="38"/>
  <c r="H100" i="38"/>
  <c r="H99" i="38"/>
  <c r="I30" i="30" s="1"/>
  <c r="I104" i="38"/>
  <c r="I103" i="38"/>
  <c r="I102" i="38"/>
  <c r="I101" i="38"/>
  <c r="I100" i="38"/>
  <c r="I99" i="38"/>
  <c r="I31" i="30" s="1"/>
  <c r="J104" i="38"/>
  <c r="J103" i="38"/>
  <c r="J102" i="38"/>
  <c r="J101" i="38"/>
  <c r="J100" i="38"/>
  <c r="J99" i="38"/>
  <c r="I32" i="30" s="1"/>
  <c r="K104" i="38"/>
  <c r="K103" i="38"/>
  <c r="K102" i="38"/>
  <c r="K101" i="38"/>
  <c r="K100" i="38"/>
  <c r="K99" i="38"/>
  <c r="I33" i="30" s="1"/>
  <c r="L104" i="38"/>
  <c r="L103" i="38"/>
  <c r="L102" i="38"/>
  <c r="L101" i="38"/>
  <c r="L100" i="38"/>
  <c r="L99" i="38"/>
  <c r="I34" i="30" s="1"/>
  <c r="M104" i="38"/>
  <c r="M103" i="38"/>
  <c r="M102" i="38"/>
  <c r="M101" i="38"/>
  <c r="M100" i="38"/>
  <c r="M99" i="38"/>
  <c r="I35" i="30" s="1"/>
  <c r="N104" i="38"/>
  <c r="N103" i="38"/>
  <c r="N102" i="38"/>
  <c r="N101" i="38"/>
  <c r="N100" i="38"/>
  <c r="N99" i="38"/>
  <c r="I36" i="30" s="1"/>
  <c r="O104" i="38"/>
  <c r="O103" i="38"/>
  <c r="O102" i="38"/>
  <c r="O101" i="38"/>
  <c r="O100" i="38"/>
  <c r="O99" i="38"/>
  <c r="I37" i="30" s="1"/>
  <c r="P104" i="38"/>
  <c r="P103" i="38"/>
  <c r="P102" i="38"/>
  <c r="P101" i="38"/>
  <c r="P100" i="38"/>
  <c r="P99" i="38"/>
  <c r="I38" i="30" s="1"/>
  <c r="Q104" i="38"/>
  <c r="Q103" i="38"/>
  <c r="Q102" i="38"/>
  <c r="Q101" i="38"/>
  <c r="Q100" i="38"/>
  <c r="Q99" i="38"/>
  <c r="I39" i="30" s="1"/>
  <c r="R104" i="38"/>
  <c r="R103" i="38"/>
  <c r="R102" i="38"/>
  <c r="R101" i="38"/>
  <c r="R100" i="38"/>
  <c r="R99" i="38"/>
  <c r="I40" i="30" s="1"/>
  <c r="S104" i="38"/>
  <c r="S103" i="38"/>
  <c r="S102" i="38"/>
  <c r="S101" i="38"/>
  <c r="S100" i="38"/>
  <c r="S99" i="38"/>
  <c r="I41" i="30" s="1"/>
  <c r="T104" i="38"/>
  <c r="T103" i="38"/>
  <c r="T102" i="38"/>
  <c r="T101" i="38"/>
  <c r="T100" i="38"/>
  <c r="T99" i="38"/>
  <c r="I42" i="30" s="1"/>
  <c r="U104" i="38"/>
  <c r="U103" i="38"/>
  <c r="U102" i="38"/>
  <c r="U101" i="38"/>
  <c r="U100" i="38"/>
  <c r="U99" i="38"/>
  <c r="I43" i="30" s="1"/>
  <c r="V104" i="38"/>
  <c r="V103" i="38"/>
  <c r="V102" i="38"/>
  <c r="V101" i="38"/>
  <c r="V100" i="38"/>
  <c r="V99" i="38"/>
  <c r="I44" i="30" s="1"/>
  <c r="W104" i="38"/>
  <c r="W103" i="38"/>
  <c r="W102" i="38"/>
  <c r="W101" i="38"/>
  <c r="W100" i="38"/>
  <c r="W99" i="38"/>
  <c r="I45" i="30" s="1"/>
  <c r="X104" i="38"/>
  <c r="X103" i="38"/>
  <c r="X102" i="38"/>
  <c r="X101" i="38"/>
  <c r="X100" i="38"/>
  <c r="X99" i="38"/>
  <c r="I46" i="30" s="1"/>
  <c r="BA16" i="37"/>
  <c r="BA17" i="37"/>
  <c r="BA18" i="37"/>
  <c r="BA19" i="37"/>
  <c r="BA20" i="37"/>
  <c r="BA21" i="37"/>
  <c r="BA22" i="37"/>
  <c r="BA23" i="37"/>
  <c r="BA24" i="37"/>
  <c r="BA25" i="37"/>
  <c r="BA26" i="37"/>
  <c r="BA27" i="37"/>
  <c r="BA28" i="37"/>
  <c r="BA29" i="37"/>
  <c r="BA30" i="37"/>
  <c r="BA31" i="37"/>
  <c r="BA32" i="37"/>
  <c r="BA33" i="37"/>
  <c r="BA34" i="37"/>
  <c r="BA35" i="37"/>
  <c r="BA36" i="37"/>
  <c r="BA37" i="37"/>
  <c r="BA38" i="37"/>
  <c r="BA39" i="37"/>
  <c r="BA40" i="37"/>
  <c r="BA41" i="37"/>
  <c r="BA42" i="37"/>
  <c r="BA43" i="37"/>
  <c r="BA44" i="37"/>
  <c r="BA45" i="37"/>
  <c r="BA46" i="37"/>
  <c r="BA47" i="37"/>
  <c r="BA48" i="37"/>
  <c r="BA49" i="37"/>
  <c r="BA50" i="37"/>
  <c r="BA51" i="37"/>
  <c r="BA52" i="37"/>
  <c r="BA53" i="37"/>
  <c r="BA54" i="37"/>
  <c r="BA55" i="37"/>
  <c r="BA56" i="37"/>
  <c r="BA57" i="37"/>
  <c r="BA58" i="37"/>
  <c r="BA59" i="37"/>
  <c r="E104" i="37"/>
  <c r="E103" i="37"/>
  <c r="E102" i="37"/>
  <c r="E101" i="37"/>
  <c r="E100" i="37"/>
  <c r="E99" i="37"/>
  <c r="F104" i="37"/>
  <c r="F103" i="37"/>
  <c r="F102" i="37"/>
  <c r="F101" i="37"/>
  <c r="F100" i="37"/>
  <c r="F99" i="37"/>
  <c r="G104" i="37"/>
  <c r="G103" i="37"/>
  <c r="G102" i="37"/>
  <c r="G101" i="37"/>
  <c r="G100" i="37"/>
  <c r="G99" i="37"/>
  <c r="H104" i="37"/>
  <c r="H103" i="37"/>
  <c r="H102" i="37"/>
  <c r="H101" i="37"/>
  <c r="H100" i="37"/>
  <c r="H99" i="37"/>
  <c r="I104" i="37"/>
  <c r="I103" i="37"/>
  <c r="I102" i="37"/>
  <c r="I101" i="37"/>
  <c r="I100" i="37"/>
  <c r="I99" i="37"/>
  <c r="J104" i="37"/>
  <c r="J103" i="37"/>
  <c r="J102" i="37"/>
  <c r="J101" i="37"/>
  <c r="J100" i="37"/>
  <c r="J99" i="37"/>
  <c r="K104" i="37"/>
  <c r="K103" i="37"/>
  <c r="K102" i="37"/>
  <c r="K101" i="37"/>
  <c r="K100" i="37"/>
  <c r="K99" i="37"/>
  <c r="L104" i="37"/>
  <c r="L103" i="37"/>
  <c r="L102" i="37"/>
  <c r="L101" i="37"/>
  <c r="L100" i="37"/>
  <c r="L99" i="37"/>
  <c r="M104" i="37"/>
  <c r="M103" i="37"/>
  <c r="M102" i="37"/>
  <c r="M101" i="37"/>
  <c r="M100" i="37"/>
  <c r="M99" i="37"/>
  <c r="N104" i="37"/>
  <c r="N103" i="37"/>
  <c r="N102" i="37"/>
  <c r="N101" i="37"/>
  <c r="N100" i="37"/>
  <c r="N99" i="37"/>
  <c r="O104" i="37"/>
  <c r="O103" i="37"/>
  <c r="O102" i="37"/>
  <c r="O101" i="37"/>
  <c r="O100" i="37"/>
  <c r="O99" i="37"/>
  <c r="P104" i="37"/>
  <c r="P103" i="37"/>
  <c r="P102" i="37"/>
  <c r="P101" i="37"/>
  <c r="P100" i="37"/>
  <c r="P99" i="37"/>
  <c r="Q104" i="37"/>
  <c r="Q103" i="37"/>
  <c r="Q102" i="37"/>
  <c r="Q101" i="37"/>
  <c r="Q100" i="37"/>
  <c r="Q99" i="37"/>
  <c r="R104" i="37"/>
  <c r="R103" i="37"/>
  <c r="R102" i="37"/>
  <c r="R101" i="37"/>
  <c r="R100" i="37"/>
  <c r="R99" i="37"/>
  <c r="S104" i="37"/>
  <c r="S103" i="37"/>
  <c r="S102" i="37"/>
  <c r="S101" i="37"/>
  <c r="S100" i="37"/>
  <c r="S99" i="37"/>
  <c r="T104" i="37"/>
  <c r="T103" i="37"/>
  <c r="T102" i="37"/>
  <c r="T101" i="37"/>
  <c r="T100" i="37"/>
  <c r="T99" i="37"/>
  <c r="U104" i="37"/>
  <c r="U103" i="37"/>
  <c r="U102" i="37"/>
  <c r="U101" i="37"/>
  <c r="U100" i="37"/>
  <c r="U99" i="37"/>
  <c r="V104" i="37"/>
  <c r="V103" i="37"/>
  <c r="V102" i="37"/>
  <c r="V101" i="37"/>
  <c r="V100" i="37"/>
  <c r="V99" i="37"/>
  <c r="W104" i="37"/>
  <c r="W103" i="37"/>
  <c r="W102" i="37"/>
  <c r="W101" i="37"/>
  <c r="W100" i="37"/>
  <c r="W99" i="37"/>
  <c r="X104" i="37"/>
  <c r="X103" i="37"/>
  <c r="X102" i="37"/>
  <c r="X101" i="37"/>
  <c r="X100" i="37"/>
  <c r="X99" i="37"/>
  <c r="E16" i="33"/>
  <c r="N18" i="33"/>
  <c r="E18" i="33" s="1"/>
  <c r="N18" i="30"/>
  <c r="E18" i="30" s="1"/>
  <c r="N16" i="30"/>
  <c r="E16" i="30"/>
  <c r="N16" i="29"/>
  <c r="E16" i="25"/>
  <c r="N18" i="25"/>
  <c r="E18" i="25" s="1"/>
  <c r="N16" i="25"/>
  <c r="BA13" i="28"/>
  <c r="AZ13" i="28"/>
  <c r="AY13" i="28"/>
  <c r="AX13" i="28"/>
  <c r="AW90" i="28"/>
  <c r="AV90" i="28"/>
  <c r="AU90" i="28"/>
  <c r="AT90" i="28"/>
  <c r="AS90" i="28"/>
  <c r="AR90" i="28"/>
  <c r="AQ90" i="28"/>
  <c r="AP90" i="28"/>
  <c r="AO90" i="28"/>
  <c r="AN90" i="28"/>
  <c r="AM90" i="28"/>
  <c r="AL90" i="28"/>
  <c r="AK90" i="28"/>
  <c r="AJ90" i="28"/>
  <c r="AI90" i="28"/>
  <c r="AH90" i="28"/>
  <c r="AG90" i="28"/>
  <c r="BA90" i="28" s="1"/>
  <c r="AF90" i="28"/>
  <c r="AZ90" i="28" s="1"/>
  <c r="AE90" i="28"/>
  <c r="AY90" i="28" s="1"/>
  <c r="AD90" i="28"/>
  <c r="AX90" i="28" s="1"/>
  <c r="AW89" i="28"/>
  <c r="AV89" i="28"/>
  <c r="AU89" i="28"/>
  <c r="AT89" i="28"/>
  <c r="AS89" i="28"/>
  <c r="AR89" i="28"/>
  <c r="AQ89" i="28"/>
  <c r="AP89" i="28"/>
  <c r="AO89" i="28"/>
  <c r="AN89" i="28"/>
  <c r="AM89" i="28"/>
  <c r="AL89" i="28"/>
  <c r="AK89" i="28"/>
  <c r="AJ89" i="28"/>
  <c r="AI89" i="28"/>
  <c r="AH89" i="28"/>
  <c r="AG89" i="28"/>
  <c r="BA89" i="28" s="1"/>
  <c r="AF89" i="28"/>
  <c r="AZ89" i="28" s="1"/>
  <c r="AE89" i="28"/>
  <c r="AY89" i="28" s="1"/>
  <c r="AD89" i="28"/>
  <c r="AX89" i="28" s="1"/>
  <c r="AW88" i="28"/>
  <c r="AV88" i="28"/>
  <c r="AU88" i="28"/>
  <c r="AT88" i="28"/>
  <c r="AS88" i="28"/>
  <c r="AR88" i="28"/>
  <c r="AQ88" i="28"/>
  <c r="AP88" i="28"/>
  <c r="AO88" i="28"/>
  <c r="AN88" i="28"/>
  <c r="AM88" i="28"/>
  <c r="AL88" i="28"/>
  <c r="AK88" i="28"/>
  <c r="AJ88" i="28"/>
  <c r="AI88" i="28"/>
  <c r="AH88" i="28"/>
  <c r="AG88" i="28"/>
  <c r="BA88" i="28" s="1"/>
  <c r="AF88" i="28"/>
  <c r="AZ88" i="28" s="1"/>
  <c r="AE88" i="28"/>
  <c r="AY88" i="28" s="1"/>
  <c r="AD88" i="28"/>
  <c r="AX88" i="28" s="1"/>
  <c r="AW87" i="28"/>
  <c r="AV87" i="28"/>
  <c r="AU87" i="28"/>
  <c r="AT87" i="28"/>
  <c r="AS87" i="28"/>
  <c r="AR87" i="28"/>
  <c r="AQ87" i="28"/>
  <c r="AP87" i="28"/>
  <c r="AO87" i="28"/>
  <c r="AN87" i="28"/>
  <c r="AM87" i="28"/>
  <c r="AL87" i="28"/>
  <c r="AK87" i="28"/>
  <c r="AJ87" i="28"/>
  <c r="AI87" i="28"/>
  <c r="AH87" i="28"/>
  <c r="AG87" i="28"/>
  <c r="BA87" i="28" s="1"/>
  <c r="AF87" i="28"/>
  <c r="AZ87" i="28" s="1"/>
  <c r="AE87" i="28"/>
  <c r="AY87" i="28" s="1"/>
  <c r="AD87" i="28"/>
  <c r="AX87" i="28" s="1"/>
  <c r="AW86" i="28"/>
  <c r="AV86" i="28"/>
  <c r="AU86" i="28"/>
  <c r="AT86" i="28"/>
  <c r="AS86" i="28"/>
  <c r="AR86" i="28"/>
  <c r="AQ86" i="28"/>
  <c r="AP86" i="28"/>
  <c r="AO86" i="28"/>
  <c r="AN86" i="28"/>
  <c r="AM86" i="28"/>
  <c r="AL86" i="28"/>
  <c r="AK86" i="28"/>
  <c r="AJ86" i="28"/>
  <c r="AI86" i="28"/>
  <c r="AH86" i="28"/>
  <c r="AG86" i="28"/>
  <c r="BA86" i="28" s="1"/>
  <c r="AF86" i="28"/>
  <c r="AZ86" i="28" s="1"/>
  <c r="AE86" i="28"/>
  <c r="AY86" i="28" s="1"/>
  <c r="AD86" i="28"/>
  <c r="AX86" i="28" s="1"/>
  <c r="AW85" i="28"/>
  <c r="AV85" i="28"/>
  <c r="AU85" i="28"/>
  <c r="AT85" i="28"/>
  <c r="AS85" i="28"/>
  <c r="AR85" i="28"/>
  <c r="AQ85" i="28"/>
  <c r="AP85" i="28"/>
  <c r="AO85" i="28"/>
  <c r="AN85" i="28"/>
  <c r="AM85" i="28"/>
  <c r="AL85" i="28"/>
  <c r="AK85" i="28"/>
  <c r="AJ85" i="28"/>
  <c r="AI85" i="28"/>
  <c r="AH85" i="28"/>
  <c r="AG85" i="28"/>
  <c r="BA85" i="28" s="1"/>
  <c r="AF85" i="28"/>
  <c r="AZ85" i="28" s="1"/>
  <c r="AE85" i="28"/>
  <c r="AY85" i="28" s="1"/>
  <c r="AD85" i="28"/>
  <c r="AX85" i="28" s="1"/>
  <c r="AW84" i="28"/>
  <c r="AV84" i="28"/>
  <c r="AU84" i="28"/>
  <c r="AT84" i="28"/>
  <c r="AS84" i="28"/>
  <c r="AR84" i="28"/>
  <c r="AQ84" i="28"/>
  <c r="AP84" i="28"/>
  <c r="AO84" i="28"/>
  <c r="AN84" i="28"/>
  <c r="AM84" i="28"/>
  <c r="AL84" i="28"/>
  <c r="AK84" i="28"/>
  <c r="AJ84" i="28"/>
  <c r="AI84" i="28"/>
  <c r="AH84" i="28"/>
  <c r="AG84" i="28"/>
  <c r="BA84" i="28" s="1"/>
  <c r="AF84" i="28"/>
  <c r="AZ84" i="28" s="1"/>
  <c r="AE84" i="28"/>
  <c r="AY84" i="28" s="1"/>
  <c r="AD84" i="28"/>
  <c r="AX84" i="28" s="1"/>
  <c r="AW83" i="28"/>
  <c r="AV83" i="28"/>
  <c r="AU83" i="28"/>
  <c r="AT83" i="28"/>
  <c r="AS83" i="28"/>
  <c r="AR83" i="28"/>
  <c r="AQ83" i="28"/>
  <c r="AP83" i="28"/>
  <c r="AO83" i="28"/>
  <c r="AN83" i="28"/>
  <c r="AM83" i="28"/>
  <c r="AL83" i="28"/>
  <c r="AK83" i="28"/>
  <c r="AJ83" i="28"/>
  <c r="AI83" i="28"/>
  <c r="AH83" i="28"/>
  <c r="AG83" i="28"/>
  <c r="BA83" i="28" s="1"/>
  <c r="AF83" i="28"/>
  <c r="AZ83" i="28" s="1"/>
  <c r="AE83" i="28"/>
  <c r="AY83" i="28" s="1"/>
  <c r="AD83" i="28"/>
  <c r="AX83" i="28" s="1"/>
  <c r="AW82" i="28"/>
  <c r="AV82" i="28"/>
  <c r="AU82" i="28"/>
  <c r="AT82" i="28"/>
  <c r="AS82" i="28"/>
  <c r="AR82" i="28"/>
  <c r="AQ82" i="28"/>
  <c r="AP82" i="28"/>
  <c r="AO82" i="28"/>
  <c r="AN82" i="28"/>
  <c r="AM82" i="28"/>
  <c r="AL82" i="28"/>
  <c r="AK82" i="28"/>
  <c r="AJ82" i="28"/>
  <c r="AI82" i="28"/>
  <c r="AH82" i="28"/>
  <c r="AG82" i="28"/>
  <c r="BA82" i="28" s="1"/>
  <c r="AF82" i="28"/>
  <c r="AZ82" i="28" s="1"/>
  <c r="AE82" i="28"/>
  <c r="AY82" i="28" s="1"/>
  <c r="AD82" i="28"/>
  <c r="AX82" i="28" s="1"/>
  <c r="AW81" i="28"/>
  <c r="AV81" i="28"/>
  <c r="AU81" i="28"/>
  <c r="AT81" i="28"/>
  <c r="AS81" i="28"/>
  <c r="AR81" i="28"/>
  <c r="AQ81" i="28"/>
  <c r="AP81" i="28"/>
  <c r="AO81" i="28"/>
  <c r="AN81" i="28"/>
  <c r="AM81" i="28"/>
  <c r="AL81" i="28"/>
  <c r="AK81" i="28"/>
  <c r="AJ81" i="28"/>
  <c r="AI81" i="28"/>
  <c r="AH81" i="28"/>
  <c r="AG81" i="28"/>
  <c r="BA81" i="28" s="1"/>
  <c r="AF81" i="28"/>
  <c r="AZ81" i="28" s="1"/>
  <c r="AE81" i="28"/>
  <c r="AY81" i="28" s="1"/>
  <c r="AD81" i="28"/>
  <c r="AX81" i="28" s="1"/>
  <c r="AW80" i="28"/>
  <c r="AV80" i="28"/>
  <c r="AU80" i="28"/>
  <c r="AT80" i="28"/>
  <c r="AS80" i="28"/>
  <c r="AR80" i="28"/>
  <c r="AQ80" i="28"/>
  <c r="AP80" i="28"/>
  <c r="AO80" i="28"/>
  <c r="AN80" i="28"/>
  <c r="AM80" i="28"/>
  <c r="AL80" i="28"/>
  <c r="AK80" i="28"/>
  <c r="AJ80" i="28"/>
  <c r="AI80" i="28"/>
  <c r="AH80" i="28"/>
  <c r="AG80" i="28"/>
  <c r="BA80" i="28" s="1"/>
  <c r="AF80" i="28"/>
  <c r="AZ80" i="28" s="1"/>
  <c r="AE80" i="28"/>
  <c r="AY80" i="28" s="1"/>
  <c r="AD80" i="28"/>
  <c r="AX80" i="28" s="1"/>
  <c r="AW79" i="28"/>
  <c r="AV79" i="28"/>
  <c r="AU79" i="28"/>
  <c r="AT79" i="28"/>
  <c r="AS79" i="28"/>
  <c r="AR79" i="28"/>
  <c r="AQ79" i="28"/>
  <c r="AP79" i="28"/>
  <c r="AO79" i="28"/>
  <c r="AN79" i="28"/>
  <c r="AM79" i="28"/>
  <c r="AL79" i="28"/>
  <c r="AK79" i="28"/>
  <c r="AJ79" i="28"/>
  <c r="AI79" i="28"/>
  <c r="AH79" i="28"/>
  <c r="AG79" i="28"/>
  <c r="BA79" i="28" s="1"/>
  <c r="AF79" i="28"/>
  <c r="AZ79" i="28" s="1"/>
  <c r="AE79" i="28"/>
  <c r="AY79" i="28" s="1"/>
  <c r="AD79" i="28"/>
  <c r="AX79" i="28" s="1"/>
  <c r="AW78" i="28"/>
  <c r="AV78" i="28"/>
  <c r="AU78" i="28"/>
  <c r="AT78" i="28"/>
  <c r="AS78" i="28"/>
  <c r="AR78" i="28"/>
  <c r="AQ78" i="28"/>
  <c r="AP78" i="28"/>
  <c r="AO78" i="28"/>
  <c r="AN78" i="28"/>
  <c r="AM78" i="28"/>
  <c r="AL78" i="28"/>
  <c r="AK78" i="28"/>
  <c r="AJ78" i="28"/>
  <c r="AI78" i="28"/>
  <c r="AH78" i="28"/>
  <c r="AG78" i="28"/>
  <c r="BA78" i="28" s="1"/>
  <c r="AF78" i="28"/>
  <c r="AZ78" i="28" s="1"/>
  <c r="AE78" i="28"/>
  <c r="AY78" i="28" s="1"/>
  <c r="AD78" i="28"/>
  <c r="AX78" i="28" s="1"/>
  <c r="AW77" i="28"/>
  <c r="AV77" i="28"/>
  <c r="AU77" i="28"/>
  <c r="AT77" i="28"/>
  <c r="AS77" i="28"/>
  <c r="AR77" i="28"/>
  <c r="AQ77" i="28"/>
  <c r="AP77" i="28"/>
  <c r="AO77" i="28"/>
  <c r="AN77" i="28"/>
  <c r="AM77" i="28"/>
  <c r="AL77" i="28"/>
  <c r="AK77" i="28"/>
  <c r="AJ77" i="28"/>
  <c r="AI77" i="28"/>
  <c r="AH77" i="28"/>
  <c r="AG77" i="28"/>
  <c r="BA77" i="28" s="1"/>
  <c r="AF77" i="28"/>
  <c r="AZ77" i="28" s="1"/>
  <c r="AE77" i="28"/>
  <c r="AY77" i="28" s="1"/>
  <c r="AD77" i="28"/>
  <c r="AX77" i="28" s="1"/>
  <c r="AW76" i="28"/>
  <c r="AV76" i="28"/>
  <c r="AU76" i="28"/>
  <c r="AT76" i="28"/>
  <c r="AS76" i="28"/>
  <c r="AR76" i="28"/>
  <c r="AQ76" i="28"/>
  <c r="AP76" i="28"/>
  <c r="AO76" i="28"/>
  <c r="AN76" i="28"/>
  <c r="AM76" i="28"/>
  <c r="AL76" i="28"/>
  <c r="AK76" i="28"/>
  <c r="AJ76" i="28"/>
  <c r="AI76" i="28"/>
  <c r="AH76" i="28"/>
  <c r="AG76" i="28"/>
  <c r="BA76" i="28" s="1"/>
  <c r="AF76" i="28"/>
  <c r="AZ76" i="28" s="1"/>
  <c r="AE76" i="28"/>
  <c r="AY76" i="28" s="1"/>
  <c r="AD76" i="28"/>
  <c r="AX76" i="28" s="1"/>
  <c r="AW75" i="28"/>
  <c r="AV75" i="28"/>
  <c r="AU75" i="28"/>
  <c r="AT75" i="28"/>
  <c r="AS75" i="28"/>
  <c r="AR75" i="28"/>
  <c r="AQ75" i="28"/>
  <c r="AP75" i="28"/>
  <c r="AO75" i="28"/>
  <c r="AN75" i="28"/>
  <c r="AM75" i="28"/>
  <c r="AL75" i="28"/>
  <c r="AK75" i="28"/>
  <c r="AJ75" i="28"/>
  <c r="AI75" i="28"/>
  <c r="AH75" i="28"/>
  <c r="AG75" i="28"/>
  <c r="BA75" i="28" s="1"/>
  <c r="AF75" i="28"/>
  <c r="AZ75" i="28" s="1"/>
  <c r="AE75" i="28"/>
  <c r="AY75" i="28" s="1"/>
  <c r="AD75" i="28"/>
  <c r="AX75" i="28" s="1"/>
  <c r="AW74" i="28"/>
  <c r="AV74" i="28"/>
  <c r="AU74" i="28"/>
  <c r="AT74" i="28"/>
  <c r="AS74" i="28"/>
  <c r="AR74" i="28"/>
  <c r="AQ74" i="28"/>
  <c r="AP74" i="28"/>
  <c r="AO74" i="28"/>
  <c r="AN74" i="28"/>
  <c r="AM74" i="28"/>
  <c r="AL74" i="28"/>
  <c r="AK74" i="28"/>
  <c r="AJ74" i="28"/>
  <c r="AI74" i="28"/>
  <c r="AH74" i="28"/>
  <c r="AG74" i="28"/>
  <c r="BA74" i="28" s="1"/>
  <c r="AF74" i="28"/>
  <c r="AZ74" i="28" s="1"/>
  <c r="AE74" i="28"/>
  <c r="AY74" i="28" s="1"/>
  <c r="AD74" i="28"/>
  <c r="AX74" i="28" s="1"/>
  <c r="AW73" i="28"/>
  <c r="AV73" i="28"/>
  <c r="AU73" i="28"/>
  <c r="AT73" i="28"/>
  <c r="AS73" i="28"/>
  <c r="AR73" i="28"/>
  <c r="AQ73" i="28"/>
  <c r="AP73" i="28"/>
  <c r="AO73" i="28"/>
  <c r="AN73" i="28"/>
  <c r="AM73" i="28"/>
  <c r="AL73" i="28"/>
  <c r="AK73" i="28"/>
  <c r="AJ73" i="28"/>
  <c r="AI73" i="28"/>
  <c r="AH73" i="28"/>
  <c r="AG73" i="28"/>
  <c r="BA73" i="28" s="1"/>
  <c r="AF73" i="28"/>
  <c r="AZ73" i="28" s="1"/>
  <c r="AE73" i="28"/>
  <c r="AY73" i="28" s="1"/>
  <c r="AD73" i="28"/>
  <c r="AX73" i="28" s="1"/>
  <c r="AW72" i="28"/>
  <c r="AV72" i="28"/>
  <c r="AU72" i="28"/>
  <c r="AT72" i="28"/>
  <c r="AS72" i="28"/>
  <c r="AR72" i="28"/>
  <c r="AQ72" i="28"/>
  <c r="AP72" i="28"/>
  <c r="AO72" i="28"/>
  <c r="AN72" i="28"/>
  <c r="AM72" i="28"/>
  <c r="AL72" i="28"/>
  <c r="AK72" i="28"/>
  <c r="AJ72" i="28"/>
  <c r="AI72" i="28"/>
  <c r="AH72" i="28"/>
  <c r="AG72" i="28"/>
  <c r="BA72" i="28" s="1"/>
  <c r="AF72" i="28"/>
  <c r="AZ72" i="28" s="1"/>
  <c r="AE72" i="28"/>
  <c r="AY72" i="28" s="1"/>
  <c r="AD72" i="28"/>
  <c r="AX72" i="28" s="1"/>
  <c r="AW71" i="28"/>
  <c r="AV71" i="28"/>
  <c r="AU71" i="28"/>
  <c r="AT71" i="28"/>
  <c r="AS71" i="28"/>
  <c r="AR71" i="28"/>
  <c r="AQ71" i="28"/>
  <c r="AP71" i="28"/>
  <c r="AO71" i="28"/>
  <c r="AN71" i="28"/>
  <c r="AM71" i="28"/>
  <c r="AL71" i="28"/>
  <c r="AK71" i="28"/>
  <c r="AJ71" i="28"/>
  <c r="AI71" i="28"/>
  <c r="AH71" i="28"/>
  <c r="AG71" i="28"/>
  <c r="BA71" i="28" s="1"/>
  <c r="AF71" i="28"/>
  <c r="AZ71" i="28" s="1"/>
  <c r="AE71" i="28"/>
  <c r="AY71" i="28" s="1"/>
  <c r="AD71" i="28"/>
  <c r="AX71" i="28" s="1"/>
  <c r="AW70" i="28"/>
  <c r="AV70" i="28"/>
  <c r="AU70" i="28"/>
  <c r="AT70" i="28"/>
  <c r="AS70" i="28"/>
  <c r="AR70" i="28"/>
  <c r="AQ70" i="28"/>
  <c r="AP70" i="28"/>
  <c r="AO70" i="28"/>
  <c r="AN70" i="28"/>
  <c r="AM70" i="28"/>
  <c r="AL70" i="28"/>
  <c r="AK70" i="28"/>
  <c r="AJ70" i="28"/>
  <c r="AI70" i="28"/>
  <c r="AH70" i="28"/>
  <c r="AG70" i="28"/>
  <c r="BA70" i="28" s="1"/>
  <c r="AF70" i="28"/>
  <c r="AZ70" i="28" s="1"/>
  <c r="AE70" i="28"/>
  <c r="AY70" i="28" s="1"/>
  <c r="AD70" i="28"/>
  <c r="AX70" i="28" s="1"/>
  <c r="AW69" i="28"/>
  <c r="AV69" i="28"/>
  <c r="AU69" i="28"/>
  <c r="AT69" i="28"/>
  <c r="AS69" i="28"/>
  <c r="AR69" i="28"/>
  <c r="AQ69" i="28"/>
  <c r="AP69" i="28"/>
  <c r="AO69" i="28"/>
  <c r="AN69" i="28"/>
  <c r="AM69" i="28"/>
  <c r="AL69" i="28"/>
  <c r="AK69" i="28"/>
  <c r="AJ69" i="28"/>
  <c r="AI69" i="28"/>
  <c r="AH69" i="28"/>
  <c r="AG69" i="28"/>
  <c r="BA69" i="28" s="1"/>
  <c r="AF69" i="28"/>
  <c r="AZ69" i="28" s="1"/>
  <c r="AE69" i="28"/>
  <c r="AY69" i="28" s="1"/>
  <c r="AD69" i="28"/>
  <c r="AX69" i="28" s="1"/>
  <c r="AW68" i="28"/>
  <c r="AV68" i="28"/>
  <c r="AU68" i="28"/>
  <c r="AT68" i="28"/>
  <c r="AS68" i="28"/>
  <c r="AR68" i="28"/>
  <c r="AQ68" i="28"/>
  <c r="AP68" i="28"/>
  <c r="AO68" i="28"/>
  <c r="AN68" i="28"/>
  <c r="AM68" i="28"/>
  <c r="AL68" i="28"/>
  <c r="AK68" i="28"/>
  <c r="AJ68" i="28"/>
  <c r="AI68" i="28"/>
  <c r="AH68" i="28"/>
  <c r="AG68" i="28"/>
  <c r="BA68" i="28" s="1"/>
  <c r="AF68" i="28"/>
  <c r="AZ68" i="28" s="1"/>
  <c r="AE68" i="28"/>
  <c r="AY68" i="28" s="1"/>
  <c r="AD68" i="28"/>
  <c r="AX68" i="28" s="1"/>
  <c r="AW67" i="28"/>
  <c r="AV67" i="28"/>
  <c r="AU67" i="28"/>
  <c r="AT67" i="28"/>
  <c r="AS67" i="28"/>
  <c r="AR67" i="28"/>
  <c r="AQ67" i="28"/>
  <c r="AP67" i="28"/>
  <c r="AO67" i="28"/>
  <c r="AN67" i="28"/>
  <c r="AM67" i="28"/>
  <c r="AL67" i="28"/>
  <c r="AK67" i="28"/>
  <c r="AJ67" i="28"/>
  <c r="AI67" i="28"/>
  <c r="AH67" i="28"/>
  <c r="AG67" i="28"/>
  <c r="BA67" i="28" s="1"/>
  <c r="AF67" i="28"/>
  <c r="AZ67" i="28" s="1"/>
  <c r="AE67" i="28"/>
  <c r="AY67" i="28" s="1"/>
  <c r="AD67" i="28"/>
  <c r="AX67" i="28" s="1"/>
  <c r="AW66" i="28"/>
  <c r="AV66" i="28"/>
  <c r="AU66" i="28"/>
  <c r="AT66" i="28"/>
  <c r="AS66" i="28"/>
  <c r="AR66" i="28"/>
  <c r="AQ66" i="28"/>
  <c r="AP66" i="28"/>
  <c r="AO66" i="28"/>
  <c r="AN66" i="28"/>
  <c r="AM66" i="28"/>
  <c r="AL66" i="28"/>
  <c r="AK66" i="28"/>
  <c r="AJ66" i="28"/>
  <c r="AI66" i="28"/>
  <c r="AH66" i="28"/>
  <c r="AG66" i="28"/>
  <c r="BA66" i="28" s="1"/>
  <c r="AF66" i="28"/>
  <c r="AZ66" i="28" s="1"/>
  <c r="AE66" i="28"/>
  <c r="AY66" i="28" s="1"/>
  <c r="AD66" i="28"/>
  <c r="AX66" i="28" s="1"/>
  <c r="AW65" i="28"/>
  <c r="AV65" i="28"/>
  <c r="AU65" i="28"/>
  <c r="AT65" i="28"/>
  <c r="AS65" i="28"/>
  <c r="AR65" i="28"/>
  <c r="AQ65" i="28"/>
  <c r="AP65" i="28"/>
  <c r="AO65" i="28"/>
  <c r="AN65" i="28"/>
  <c r="AM65" i="28"/>
  <c r="AL65" i="28"/>
  <c r="AK65" i="28"/>
  <c r="AJ65" i="28"/>
  <c r="AI65" i="28"/>
  <c r="AH65" i="28"/>
  <c r="AG65" i="28"/>
  <c r="BA65" i="28" s="1"/>
  <c r="AF65" i="28"/>
  <c r="AZ65" i="28" s="1"/>
  <c r="AE65" i="28"/>
  <c r="AY65" i="28" s="1"/>
  <c r="AD65" i="28"/>
  <c r="AX65" i="28" s="1"/>
  <c r="AW64" i="28"/>
  <c r="AV64" i="28"/>
  <c r="AU64" i="28"/>
  <c r="AT64" i="28"/>
  <c r="AS64" i="28"/>
  <c r="AR64" i="28"/>
  <c r="AQ64" i="28"/>
  <c r="AP64" i="28"/>
  <c r="AO64" i="28"/>
  <c r="AN64" i="28"/>
  <c r="AM64" i="28"/>
  <c r="AL64" i="28"/>
  <c r="AK64" i="28"/>
  <c r="AJ64" i="28"/>
  <c r="AI64" i="28"/>
  <c r="AH64" i="28"/>
  <c r="AG64" i="28"/>
  <c r="BA64" i="28" s="1"/>
  <c r="AF64" i="28"/>
  <c r="AZ64" i="28" s="1"/>
  <c r="AE64" i="28"/>
  <c r="AY64" i="28" s="1"/>
  <c r="AD64" i="28"/>
  <c r="AX64" i="28" s="1"/>
  <c r="AW63" i="28"/>
  <c r="AV63" i="28"/>
  <c r="AU63" i="28"/>
  <c r="AT63" i="28"/>
  <c r="AS63" i="28"/>
  <c r="AR63" i="28"/>
  <c r="AQ63" i="28"/>
  <c r="AP63" i="28"/>
  <c r="AO63" i="28"/>
  <c r="AN63" i="28"/>
  <c r="AM63" i="28"/>
  <c r="AL63" i="28"/>
  <c r="AK63" i="28"/>
  <c r="AJ63" i="28"/>
  <c r="AI63" i="28"/>
  <c r="AH63" i="28"/>
  <c r="AG63" i="28"/>
  <c r="BA63" i="28" s="1"/>
  <c r="AF63" i="28"/>
  <c r="AZ63" i="28" s="1"/>
  <c r="AE63" i="28"/>
  <c r="AY63" i="28" s="1"/>
  <c r="AD63" i="28"/>
  <c r="AX63" i="28" s="1"/>
  <c r="AW62" i="28"/>
  <c r="AV62" i="28"/>
  <c r="AU62" i="28"/>
  <c r="AT62" i="28"/>
  <c r="AS62" i="28"/>
  <c r="AR62" i="28"/>
  <c r="AQ62" i="28"/>
  <c r="AP62" i="28"/>
  <c r="AO62" i="28"/>
  <c r="AN62" i="28"/>
  <c r="AM62" i="28"/>
  <c r="AL62" i="28"/>
  <c r="AK62" i="28"/>
  <c r="AJ62" i="28"/>
  <c r="AI62" i="28"/>
  <c r="AH62" i="28"/>
  <c r="AG62" i="28"/>
  <c r="BA62" i="28" s="1"/>
  <c r="AF62" i="28"/>
  <c r="AZ62" i="28" s="1"/>
  <c r="AE62" i="28"/>
  <c r="AY62" i="28" s="1"/>
  <c r="AD62" i="28"/>
  <c r="AX62" i="28" s="1"/>
  <c r="AW61" i="28"/>
  <c r="AV61" i="28"/>
  <c r="AU61" i="28"/>
  <c r="AT61" i="28"/>
  <c r="AS61" i="28"/>
  <c r="AR61" i="28"/>
  <c r="AQ61" i="28"/>
  <c r="AP61" i="28"/>
  <c r="AO61" i="28"/>
  <c r="AN61" i="28"/>
  <c r="AM61" i="28"/>
  <c r="AL61" i="28"/>
  <c r="AK61" i="28"/>
  <c r="AJ61" i="28"/>
  <c r="AI61" i="28"/>
  <c r="AH61" i="28"/>
  <c r="AG61" i="28"/>
  <c r="BA61" i="28" s="1"/>
  <c r="AF61" i="28"/>
  <c r="AZ61" i="28" s="1"/>
  <c r="AE61" i="28"/>
  <c r="AY61" i="28" s="1"/>
  <c r="AD61" i="28"/>
  <c r="AX61" i="28" s="1"/>
  <c r="AW60" i="28"/>
  <c r="AV60" i="28"/>
  <c r="AU60" i="28"/>
  <c r="AT60" i="28"/>
  <c r="AS60" i="28"/>
  <c r="AR60" i="28"/>
  <c r="AQ60" i="28"/>
  <c r="AP60" i="28"/>
  <c r="AO60" i="28"/>
  <c r="AN60" i="28"/>
  <c r="AM60" i="28"/>
  <c r="AL60" i="28"/>
  <c r="AK60" i="28"/>
  <c r="AJ60" i="28"/>
  <c r="AI60" i="28"/>
  <c r="AH60" i="28"/>
  <c r="AG60" i="28"/>
  <c r="BA60" i="28" s="1"/>
  <c r="AF60" i="28"/>
  <c r="AZ60" i="28" s="1"/>
  <c r="AE60" i="28"/>
  <c r="AY60" i="28" s="1"/>
  <c r="AD60" i="28"/>
  <c r="AX60" i="28" s="1"/>
  <c r="AW59" i="28"/>
  <c r="AV59" i="28"/>
  <c r="AU59" i="28"/>
  <c r="AT59" i="28"/>
  <c r="AS59" i="28"/>
  <c r="AR59" i="28"/>
  <c r="AQ59" i="28"/>
  <c r="AP59" i="28"/>
  <c r="AO59" i="28"/>
  <c r="AN59" i="28"/>
  <c r="AM59" i="28"/>
  <c r="AL59" i="28"/>
  <c r="AK59" i="28"/>
  <c r="AJ59" i="28"/>
  <c r="AI59" i="28"/>
  <c r="AH59" i="28"/>
  <c r="AG59" i="28"/>
  <c r="BA59" i="28" s="1"/>
  <c r="AF59" i="28"/>
  <c r="AZ59" i="28" s="1"/>
  <c r="AE59" i="28"/>
  <c r="AY59" i="28" s="1"/>
  <c r="AD59" i="28"/>
  <c r="AX59" i="28" s="1"/>
  <c r="AW58" i="28"/>
  <c r="AV58" i="28"/>
  <c r="AU58" i="28"/>
  <c r="AT58" i="28"/>
  <c r="AS58" i="28"/>
  <c r="AR58" i="28"/>
  <c r="AQ58" i="28"/>
  <c r="AP58" i="28"/>
  <c r="AO58" i="28"/>
  <c r="AN58" i="28"/>
  <c r="AM58" i="28"/>
  <c r="AL58" i="28"/>
  <c r="AK58" i="28"/>
  <c r="AJ58" i="28"/>
  <c r="AI58" i="28"/>
  <c r="AH58" i="28"/>
  <c r="AG58" i="28"/>
  <c r="AF58" i="28"/>
  <c r="AZ58" i="28" s="1"/>
  <c r="AE58" i="28"/>
  <c r="AY58" i="28" s="1"/>
  <c r="AD58" i="28"/>
  <c r="AX58" i="28" s="1"/>
  <c r="AW57" i="28"/>
  <c r="AV57" i="28"/>
  <c r="AU57" i="28"/>
  <c r="AT57" i="28"/>
  <c r="AS57" i="28"/>
  <c r="AR57" i="28"/>
  <c r="AQ57" i="28"/>
  <c r="AP57" i="28"/>
  <c r="AO57" i="28"/>
  <c r="AN57" i="28"/>
  <c r="AM57" i="28"/>
  <c r="AL57" i="28"/>
  <c r="AK57" i="28"/>
  <c r="AJ57" i="28"/>
  <c r="AI57" i="28"/>
  <c r="AH57" i="28"/>
  <c r="AG57" i="28"/>
  <c r="AF57" i="28"/>
  <c r="AZ57" i="28" s="1"/>
  <c r="AE57" i="28"/>
  <c r="AY57" i="28" s="1"/>
  <c r="AD57" i="28"/>
  <c r="AX57" i="28" s="1"/>
  <c r="AW56" i="28"/>
  <c r="AV56" i="28"/>
  <c r="AU56" i="28"/>
  <c r="AT56" i="28"/>
  <c r="AS56" i="28"/>
  <c r="AR56" i="28"/>
  <c r="AQ56" i="28"/>
  <c r="AP56" i="28"/>
  <c r="AO56" i="28"/>
  <c r="AN56" i="28"/>
  <c r="AM56" i="28"/>
  <c r="AL56" i="28"/>
  <c r="AK56" i="28"/>
  <c r="AJ56" i="28"/>
  <c r="AI56" i="28"/>
  <c r="AH56" i="28"/>
  <c r="AG56" i="28"/>
  <c r="AF56" i="28"/>
  <c r="AZ56" i="28" s="1"/>
  <c r="AE56" i="28"/>
  <c r="AY56" i="28" s="1"/>
  <c r="AD56" i="28"/>
  <c r="AX56" i="28" s="1"/>
  <c r="AW55" i="28"/>
  <c r="AV55" i="28"/>
  <c r="AU55" i="28"/>
  <c r="AT55" i="28"/>
  <c r="AS55" i="28"/>
  <c r="AR55" i="28"/>
  <c r="AQ55" i="28"/>
  <c r="AP55" i="28"/>
  <c r="AO55" i="28"/>
  <c r="AN55" i="28"/>
  <c r="AM55" i="28"/>
  <c r="AL55" i="28"/>
  <c r="AK55" i="28"/>
  <c r="AJ55" i="28"/>
  <c r="AI55" i="28"/>
  <c r="AH55" i="28"/>
  <c r="AG55" i="28"/>
  <c r="AF55" i="28"/>
  <c r="AZ55" i="28" s="1"/>
  <c r="AE55" i="28"/>
  <c r="AY55" i="28" s="1"/>
  <c r="AD55" i="28"/>
  <c r="AX55" i="28" s="1"/>
  <c r="AW54" i="28"/>
  <c r="AV54" i="28"/>
  <c r="AU54" i="28"/>
  <c r="AT54" i="28"/>
  <c r="AS54" i="28"/>
  <c r="AR54" i="28"/>
  <c r="AQ54" i="28"/>
  <c r="AP54" i="28"/>
  <c r="AO54" i="28"/>
  <c r="AN54" i="28"/>
  <c r="AM54" i="28"/>
  <c r="AL54" i="28"/>
  <c r="AK54" i="28"/>
  <c r="AJ54" i="28"/>
  <c r="AI54" i="28"/>
  <c r="AH54" i="28"/>
  <c r="AG54" i="28"/>
  <c r="AF54" i="28"/>
  <c r="AZ54" i="28" s="1"/>
  <c r="AE54" i="28"/>
  <c r="AY54" i="28" s="1"/>
  <c r="AD54" i="28"/>
  <c r="AX54" i="28" s="1"/>
  <c r="AW53" i="28"/>
  <c r="AV53" i="28"/>
  <c r="AU53" i="28"/>
  <c r="AT53" i="28"/>
  <c r="AS53" i="28"/>
  <c r="AR53" i="28"/>
  <c r="AQ53" i="28"/>
  <c r="AP53" i="28"/>
  <c r="AO53" i="28"/>
  <c r="AN53" i="28"/>
  <c r="AM53" i="28"/>
  <c r="AL53" i="28"/>
  <c r="AK53" i="28"/>
  <c r="AJ53" i="28"/>
  <c r="AI53" i="28"/>
  <c r="AH53" i="28"/>
  <c r="AG53" i="28"/>
  <c r="AF53" i="28"/>
  <c r="AZ53" i="28" s="1"/>
  <c r="AE53" i="28"/>
  <c r="AY53" i="28" s="1"/>
  <c r="AD53" i="28"/>
  <c r="AX53" i="28" s="1"/>
  <c r="AW52" i="28"/>
  <c r="AV52" i="28"/>
  <c r="AU52" i="28"/>
  <c r="AT52" i="28"/>
  <c r="AS52" i="28"/>
  <c r="AR52" i="28"/>
  <c r="AQ52" i="28"/>
  <c r="AP52" i="28"/>
  <c r="AO52" i="28"/>
  <c r="AN52" i="28"/>
  <c r="AM52" i="28"/>
  <c r="AL52" i="28"/>
  <c r="AK52" i="28"/>
  <c r="AJ52" i="28"/>
  <c r="AI52" i="28"/>
  <c r="AH52" i="28"/>
  <c r="AG52" i="28"/>
  <c r="AF52" i="28"/>
  <c r="AZ52" i="28" s="1"/>
  <c r="AE52" i="28"/>
  <c r="AY52" i="28" s="1"/>
  <c r="AD52" i="28"/>
  <c r="AX52" i="28" s="1"/>
  <c r="AW51" i="28"/>
  <c r="AV51" i="28"/>
  <c r="AU51" i="28"/>
  <c r="AT51" i="28"/>
  <c r="AS51" i="28"/>
  <c r="AR51" i="28"/>
  <c r="AQ51" i="28"/>
  <c r="AP51" i="28"/>
  <c r="AO51" i="28"/>
  <c r="AN51" i="28"/>
  <c r="AM51" i="28"/>
  <c r="AL51" i="28"/>
  <c r="AK51" i="28"/>
  <c r="AJ51" i="28"/>
  <c r="AI51" i="28"/>
  <c r="AH51" i="28"/>
  <c r="AG51" i="28"/>
  <c r="AF51" i="28"/>
  <c r="AZ51" i="28" s="1"/>
  <c r="AE51" i="28"/>
  <c r="AY51" i="28" s="1"/>
  <c r="AD51" i="28"/>
  <c r="AX51" i="28" s="1"/>
  <c r="AW50" i="28"/>
  <c r="AV50" i="28"/>
  <c r="AU50" i="28"/>
  <c r="AT50" i="28"/>
  <c r="AS50" i="28"/>
  <c r="AR50" i="28"/>
  <c r="AQ50" i="28"/>
  <c r="AP50" i="28"/>
  <c r="AO50" i="28"/>
  <c r="AN50" i="28"/>
  <c r="AM50" i="28"/>
  <c r="AL50" i="28"/>
  <c r="AK50" i="28"/>
  <c r="AJ50" i="28"/>
  <c r="AI50" i="28"/>
  <c r="AH50" i="28"/>
  <c r="AG50" i="28"/>
  <c r="AF50" i="28"/>
  <c r="AZ50" i="28" s="1"/>
  <c r="AE50" i="28"/>
  <c r="AY50" i="28" s="1"/>
  <c r="AD50" i="28"/>
  <c r="AX50" i="28" s="1"/>
  <c r="AW49" i="28"/>
  <c r="AV49" i="28"/>
  <c r="AU49" i="28"/>
  <c r="AT49" i="28"/>
  <c r="AS49" i="28"/>
  <c r="AR49" i="28"/>
  <c r="AQ49" i="28"/>
  <c r="AP49" i="28"/>
  <c r="AO49" i="28"/>
  <c r="AN49" i="28"/>
  <c r="AM49" i="28"/>
  <c r="AL49" i="28"/>
  <c r="AK49" i="28"/>
  <c r="AJ49" i="28"/>
  <c r="AI49" i="28"/>
  <c r="AH49" i="28"/>
  <c r="AG49" i="28"/>
  <c r="AF49" i="28"/>
  <c r="AZ49" i="28" s="1"/>
  <c r="AE49" i="28"/>
  <c r="AY49" i="28" s="1"/>
  <c r="AD49" i="28"/>
  <c r="AX49" i="28" s="1"/>
  <c r="AW48" i="28"/>
  <c r="AV48" i="28"/>
  <c r="AU48" i="28"/>
  <c r="AT48" i="28"/>
  <c r="AS48" i="28"/>
  <c r="AR48" i="28"/>
  <c r="AQ48" i="28"/>
  <c r="AP48" i="28"/>
  <c r="AO48" i="28"/>
  <c r="AN48" i="28"/>
  <c r="AM48" i="28"/>
  <c r="AL48" i="28"/>
  <c r="AK48" i="28"/>
  <c r="AJ48" i="28"/>
  <c r="AI48" i="28"/>
  <c r="AH48" i="28"/>
  <c r="AG48" i="28"/>
  <c r="AF48" i="28"/>
  <c r="AZ48" i="28" s="1"/>
  <c r="AE48" i="28"/>
  <c r="AY48" i="28" s="1"/>
  <c r="AD48" i="28"/>
  <c r="AX48" i="28" s="1"/>
  <c r="AW47" i="28"/>
  <c r="AV47" i="28"/>
  <c r="AU47" i="28"/>
  <c r="AT47" i="28"/>
  <c r="AS47" i="28"/>
  <c r="AR47" i="28"/>
  <c r="AQ47" i="28"/>
  <c r="AP47" i="28"/>
  <c r="AO47" i="28"/>
  <c r="AN47" i="28"/>
  <c r="AM47" i="28"/>
  <c r="AL47" i="28"/>
  <c r="AK47" i="28"/>
  <c r="AJ47" i="28"/>
  <c r="AI47" i="28"/>
  <c r="AH47" i="28"/>
  <c r="AG47" i="28"/>
  <c r="AF47" i="28"/>
  <c r="AZ47" i="28" s="1"/>
  <c r="AE47" i="28"/>
  <c r="AY47" i="28" s="1"/>
  <c r="AD47" i="28"/>
  <c r="AX47" i="28" s="1"/>
  <c r="AW46" i="28"/>
  <c r="AV46" i="28"/>
  <c r="AU46" i="28"/>
  <c r="AT46" i="28"/>
  <c r="AS46" i="28"/>
  <c r="AR46" i="28"/>
  <c r="AQ46" i="28"/>
  <c r="AP46" i="28"/>
  <c r="AO46" i="28"/>
  <c r="AN46" i="28"/>
  <c r="AM46" i="28"/>
  <c r="AL46" i="28"/>
  <c r="AK46" i="28"/>
  <c r="AJ46" i="28"/>
  <c r="AI46" i="28"/>
  <c r="AH46" i="28"/>
  <c r="AG46" i="28"/>
  <c r="AF46" i="28"/>
  <c r="AZ46" i="28" s="1"/>
  <c r="AE46" i="28"/>
  <c r="AY46" i="28" s="1"/>
  <c r="AD46" i="28"/>
  <c r="AX46" i="28" s="1"/>
  <c r="AW45" i="28"/>
  <c r="AV45" i="28"/>
  <c r="AU45" i="28"/>
  <c r="AT45" i="28"/>
  <c r="AS45" i="28"/>
  <c r="AR45" i="28"/>
  <c r="AQ45" i="28"/>
  <c r="AP45" i="28"/>
  <c r="AO45" i="28"/>
  <c r="AN45" i="28"/>
  <c r="AM45" i="28"/>
  <c r="AL45" i="28"/>
  <c r="AK45" i="28"/>
  <c r="AJ45" i="28"/>
  <c r="AI45" i="28"/>
  <c r="AH45" i="28"/>
  <c r="AG45" i="28"/>
  <c r="AF45" i="28"/>
  <c r="AZ45" i="28" s="1"/>
  <c r="AE45" i="28"/>
  <c r="AY45" i="28" s="1"/>
  <c r="AD45" i="28"/>
  <c r="AX45" i="28" s="1"/>
  <c r="AW44" i="28"/>
  <c r="AV44" i="28"/>
  <c r="AU44" i="28"/>
  <c r="AT44" i="28"/>
  <c r="AS44" i="28"/>
  <c r="AR44" i="28"/>
  <c r="AQ44" i="28"/>
  <c r="AP44" i="28"/>
  <c r="AO44" i="28"/>
  <c r="AN44" i="28"/>
  <c r="AM44" i="28"/>
  <c r="AL44" i="28"/>
  <c r="AK44" i="28"/>
  <c r="AJ44" i="28"/>
  <c r="AI44" i="28"/>
  <c r="AH44" i="28"/>
  <c r="AG44" i="28"/>
  <c r="AF44" i="28"/>
  <c r="AZ44" i="28" s="1"/>
  <c r="AE44" i="28"/>
  <c r="AY44" i="28" s="1"/>
  <c r="AD44" i="28"/>
  <c r="AX44" i="28" s="1"/>
  <c r="AW43" i="28"/>
  <c r="AV43" i="28"/>
  <c r="AU43" i="28"/>
  <c r="AT43" i="28"/>
  <c r="AS43" i="28"/>
  <c r="AR43" i="28"/>
  <c r="AQ43" i="28"/>
  <c r="AP43" i="28"/>
  <c r="AO43" i="28"/>
  <c r="AN43" i="28"/>
  <c r="AM43" i="28"/>
  <c r="AL43" i="28"/>
  <c r="AK43" i="28"/>
  <c r="AJ43" i="28"/>
  <c r="AI43" i="28"/>
  <c r="AH43" i="28"/>
  <c r="AG43" i="28"/>
  <c r="AF43" i="28"/>
  <c r="AZ43" i="28" s="1"/>
  <c r="AE43" i="28"/>
  <c r="AY43" i="28" s="1"/>
  <c r="AD43" i="28"/>
  <c r="AX43" i="28" s="1"/>
  <c r="AW42" i="28"/>
  <c r="AV42" i="28"/>
  <c r="AU42" i="28"/>
  <c r="AT42" i="28"/>
  <c r="AS42" i="28"/>
  <c r="AR42" i="28"/>
  <c r="AQ42" i="28"/>
  <c r="AP42" i="28"/>
  <c r="AO42" i="28"/>
  <c r="AN42" i="28"/>
  <c r="AM42" i="28"/>
  <c r="AL42" i="28"/>
  <c r="AK42" i="28"/>
  <c r="AJ42" i="28"/>
  <c r="AI42" i="28"/>
  <c r="AH42" i="28"/>
  <c r="AG42" i="28"/>
  <c r="AF42" i="28"/>
  <c r="AZ42" i="28" s="1"/>
  <c r="AE42" i="28"/>
  <c r="AY42" i="28" s="1"/>
  <c r="AD42" i="28"/>
  <c r="AX42" i="28" s="1"/>
  <c r="AW41" i="28"/>
  <c r="AV41" i="28"/>
  <c r="AU41" i="28"/>
  <c r="AT41" i="28"/>
  <c r="AS41" i="28"/>
  <c r="AR41" i="28"/>
  <c r="AQ41" i="28"/>
  <c r="AP41" i="28"/>
  <c r="AO41" i="28"/>
  <c r="AN41" i="28"/>
  <c r="AM41" i="28"/>
  <c r="AL41" i="28"/>
  <c r="AK41" i="28"/>
  <c r="AJ41" i="28"/>
  <c r="AI41" i="28"/>
  <c r="AH41" i="28"/>
  <c r="AG41" i="28"/>
  <c r="AF41" i="28"/>
  <c r="AZ41" i="28" s="1"/>
  <c r="AE41" i="28"/>
  <c r="AY41" i="28" s="1"/>
  <c r="AD41" i="28"/>
  <c r="AX41" i="28" s="1"/>
  <c r="AW40" i="28"/>
  <c r="AV40" i="28"/>
  <c r="AU40" i="28"/>
  <c r="AT40" i="28"/>
  <c r="AS40" i="28"/>
  <c r="AR40" i="28"/>
  <c r="AQ40" i="28"/>
  <c r="AP40" i="28"/>
  <c r="AO40" i="28"/>
  <c r="AN40" i="28"/>
  <c r="AM40" i="28"/>
  <c r="AL40" i="28"/>
  <c r="AK40" i="28"/>
  <c r="AJ40" i="28"/>
  <c r="AI40" i="28"/>
  <c r="AH40" i="28"/>
  <c r="AG40" i="28"/>
  <c r="AF40" i="28"/>
  <c r="AZ40" i="28" s="1"/>
  <c r="AE40" i="28"/>
  <c r="AY40" i="28" s="1"/>
  <c r="AD40" i="28"/>
  <c r="AX40" i="28" s="1"/>
  <c r="AW39" i="28"/>
  <c r="AV39" i="28"/>
  <c r="AU39" i="28"/>
  <c r="AT39" i="28"/>
  <c r="AS39" i="28"/>
  <c r="AR39" i="28"/>
  <c r="AQ39" i="28"/>
  <c r="AP39" i="28"/>
  <c r="AO39" i="28"/>
  <c r="AN39" i="28"/>
  <c r="AM39" i="28"/>
  <c r="AL39" i="28"/>
  <c r="AK39" i="28"/>
  <c r="AJ39" i="28"/>
  <c r="AI39" i="28"/>
  <c r="AH39" i="28"/>
  <c r="AG39" i="28"/>
  <c r="AF39" i="28"/>
  <c r="AZ39" i="28" s="1"/>
  <c r="AE39" i="28"/>
  <c r="AY39" i="28" s="1"/>
  <c r="AD39" i="28"/>
  <c r="AX39" i="28" s="1"/>
  <c r="AW38" i="28"/>
  <c r="AV38" i="28"/>
  <c r="AU38" i="28"/>
  <c r="AT38" i="28"/>
  <c r="AS38" i="28"/>
  <c r="AR38" i="28"/>
  <c r="AQ38" i="28"/>
  <c r="AP38" i="28"/>
  <c r="AO38" i="28"/>
  <c r="AN38" i="28"/>
  <c r="AM38" i="28"/>
  <c r="AL38" i="28"/>
  <c r="AK38" i="28"/>
  <c r="AJ38" i="28"/>
  <c r="AI38" i="28"/>
  <c r="AH38" i="28"/>
  <c r="AG38" i="28"/>
  <c r="AF38" i="28"/>
  <c r="AZ38" i="28" s="1"/>
  <c r="AE38" i="28"/>
  <c r="AY38" i="28" s="1"/>
  <c r="AD38" i="28"/>
  <c r="AX38" i="28" s="1"/>
  <c r="AW37" i="28"/>
  <c r="AV37" i="28"/>
  <c r="AU37" i="28"/>
  <c r="AT37" i="28"/>
  <c r="AS37" i="28"/>
  <c r="AR37" i="28"/>
  <c r="AQ37" i="28"/>
  <c r="AP37" i="28"/>
  <c r="AO37" i="28"/>
  <c r="AN37" i="28"/>
  <c r="AM37" i="28"/>
  <c r="AL37" i="28"/>
  <c r="AK37" i="28"/>
  <c r="AJ37" i="28"/>
  <c r="AI37" i="28"/>
  <c r="AH37" i="28"/>
  <c r="AG37" i="28"/>
  <c r="AF37" i="28"/>
  <c r="AZ37" i="28" s="1"/>
  <c r="AE37" i="28"/>
  <c r="AY37" i="28" s="1"/>
  <c r="AD37" i="28"/>
  <c r="AX37" i="28" s="1"/>
  <c r="AW36" i="28"/>
  <c r="AV36" i="28"/>
  <c r="AU36" i="28"/>
  <c r="AT36" i="28"/>
  <c r="AS36" i="28"/>
  <c r="AR36" i="28"/>
  <c r="AQ36" i="28"/>
  <c r="AP36" i="28"/>
  <c r="AO36" i="28"/>
  <c r="AN36" i="28"/>
  <c r="AM36" i="28"/>
  <c r="AL36" i="28"/>
  <c r="AK36" i="28"/>
  <c r="AJ36" i="28"/>
  <c r="AI36" i="28"/>
  <c r="AH36" i="28"/>
  <c r="AG36" i="28"/>
  <c r="AF36" i="28"/>
  <c r="AZ36" i="28" s="1"/>
  <c r="AE36" i="28"/>
  <c r="AY36" i="28" s="1"/>
  <c r="AD36" i="28"/>
  <c r="AX36" i="28" s="1"/>
  <c r="AW35" i="28"/>
  <c r="AV35" i="28"/>
  <c r="AU35" i="28"/>
  <c r="AT35" i="28"/>
  <c r="AS35" i="28"/>
  <c r="AR35" i="28"/>
  <c r="AQ35" i="28"/>
  <c r="AP35" i="28"/>
  <c r="AO35" i="28"/>
  <c r="AN35" i="28"/>
  <c r="AM35" i="28"/>
  <c r="AL35" i="28"/>
  <c r="AK35" i="28"/>
  <c r="AJ35" i="28"/>
  <c r="AI35" i="28"/>
  <c r="AH35" i="28"/>
  <c r="AG35" i="28"/>
  <c r="AF35" i="28"/>
  <c r="AZ35" i="28" s="1"/>
  <c r="AE35" i="28"/>
  <c r="AY35" i="28" s="1"/>
  <c r="AD35" i="28"/>
  <c r="AX35" i="28" s="1"/>
  <c r="AW34" i="28"/>
  <c r="AV34" i="28"/>
  <c r="AU34" i="28"/>
  <c r="AT34" i="28"/>
  <c r="AS34" i="28"/>
  <c r="AR34" i="28"/>
  <c r="AQ34" i="28"/>
  <c r="AP34" i="28"/>
  <c r="AO34" i="28"/>
  <c r="AN34" i="28"/>
  <c r="AM34" i="28"/>
  <c r="AL34" i="28"/>
  <c r="AK34" i="28"/>
  <c r="AJ34" i="28"/>
  <c r="AI34" i="28"/>
  <c r="AH34" i="28"/>
  <c r="AG34" i="28"/>
  <c r="AF34" i="28"/>
  <c r="AZ34" i="28" s="1"/>
  <c r="AE34" i="28"/>
  <c r="AY34" i="28" s="1"/>
  <c r="AD34" i="28"/>
  <c r="AX34" i="28" s="1"/>
  <c r="AW33" i="28"/>
  <c r="AV33" i="28"/>
  <c r="AU33" i="28"/>
  <c r="AT33" i="28"/>
  <c r="AS33" i="28"/>
  <c r="AR33" i="28"/>
  <c r="AQ33" i="28"/>
  <c r="AP33" i="28"/>
  <c r="AO33" i="28"/>
  <c r="AN33" i="28"/>
  <c r="AM33" i="28"/>
  <c r="AL33" i="28"/>
  <c r="AK33" i="28"/>
  <c r="AJ33" i="28"/>
  <c r="AI33" i="28"/>
  <c r="AH33" i="28"/>
  <c r="AG33" i="28"/>
  <c r="AF33" i="28"/>
  <c r="AZ33" i="28" s="1"/>
  <c r="AE33" i="28"/>
  <c r="AY33" i="28" s="1"/>
  <c r="AD33" i="28"/>
  <c r="AX33" i="28" s="1"/>
  <c r="AW32" i="28"/>
  <c r="AV32" i="28"/>
  <c r="AU32" i="28"/>
  <c r="AT32" i="28"/>
  <c r="AS32" i="28"/>
  <c r="AR32" i="28"/>
  <c r="AQ32" i="28"/>
  <c r="AP32" i="28"/>
  <c r="AO32" i="28"/>
  <c r="AN32" i="28"/>
  <c r="AM32" i="28"/>
  <c r="AL32" i="28"/>
  <c r="AK32" i="28"/>
  <c r="AJ32" i="28"/>
  <c r="AI32" i="28"/>
  <c r="AH32" i="28"/>
  <c r="AG32" i="28"/>
  <c r="AF32" i="28"/>
  <c r="AZ32" i="28" s="1"/>
  <c r="AE32" i="28"/>
  <c r="AY32" i="28" s="1"/>
  <c r="AD32" i="28"/>
  <c r="AX32" i="28" s="1"/>
  <c r="AW31" i="28"/>
  <c r="AV31" i="28"/>
  <c r="AU31" i="28"/>
  <c r="AT31" i="28"/>
  <c r="AS31" i="28"/>
  <c r="AR31" i="28"/>
  <c r="AQ31" i="28"/>
  <c r="AP31" i="28"/>
  <c r="AO31" i="28"/>
  <c r="AN31" i="28"/>
  <c r="AM31" i="28"/>
  <c r="AL31" i="28"/>
  <c r="AK31" i="28"/>
  <c r="AJ31" i="28"/>
  <c r="AI31" i="28"/>
  <c r="AH31" i="28"/>
  <c r="AG31" i="28"/>
  <c r="AF31" i="28"/>
  <c r="AZ31" i="28" s="1"/>
  <c r="AE31" i="28"/>
  <c r="AY31" i="28" s="1"/>
  <c r="AD31" i="28"/>
  <c r="AX31" i="28" s="1"/>
  <c r="AW30" i="28"/>
  <c r="AV30" i="28"/>
  <c r="AU30" i="28"/>
  <c r="AT30" i="28"/>
  <c r="AS30" i="28"/>
  <c r="AR30" i="28"/>
  <c r="AQ30" i="28"/>
  <c r="AP30" i="28"/>
  <c r="AO30" i="28"/>
  <c r="AN30" i="28"/>
  <c r="AM30" i="28"/>
  <c r="AL30" i="28"/>
  <c r="AK30" i="28"/>
  <c r="AJ30" i="28"/>
  <c r="AI30" i="28"/>
  <c r="AH30" i="28"/>
  <c r="AG30" i="28"/>
  <c r="AF30" i="28"/>
  <c r="AZ30" i="28" s="1"/>
  <c r="AE30" i="28"/>
  <c r="AY30" i="28" s="1"/>
  <c r="AD30" i="28"/>
  <c r="AX30" i="28" s="1"/>
  <c r="AW29" i="28"/>
  <c r="AV29" i="28"/>
  <c r="AU29" i="28"/>
  <c r="AT29" i="28"/>
  <c r="AS29" i="28"/>
  <c r="AR29" i="28"/>
  <c r="AQ29" i="28"/>
  <c r="AP29" i="28"/>
  <c r="AO29" i="28"/>
  <c r="AN29" i="28"/>
  <c r="AM29" i="28"/>
  <c r="AL29" i="28"/>
  <c r="AK29" i="28"/>
  <c r="AJ29" i="28"/>
  <c r="AI29" i="28"/>
  <c r="AH29" i="28"/>
  <c r="AG29" i="28"/>
  <c r="AF29" i="28"/>
  <c r="AZ29" i="28" s="1"/>
  <c r="AE29" i="28"/>
  <c r="AY29" i="28" s="1"/>
  <c r="AD29" i="28"/>
  <c r="AX29" i="28" s="1"/>
  <c r="AW28" i="28"/>
  <c r="AV28" i="28"/>
  <c r="AU28" i="28"/>
  <c r="AT28" i="28"/>
  <c r="AS28" i="28"/>
  <c r="AR28" i="28"/>
  <c r="AQ28" i="28"/>
  <c r="AP28" i="28"/>
  <c r="AO28" i="28"/>
  <c r="AN28" i="28"/>
  <c r="AM28" i="28"/>
  <c r="AL28" i="28"/>
  <c r="AK28" i="28"/>
  <c r="AJ28" i="28"/>
  <c r="AI28" i="28"/>
  <c r="AH28" i="28"/>
  <c r="AG28" i="28"/>
  <c r="AF28" i="28"/>
  <c r="AZ28" i="28" s="1"/>
  <c r="AE28" i="28"/>
  <c r="AY28" i="28" s="1"/>
  <c r="AD28" i="28"/>
  <c r="AX28" i="28" s="1"/>
  <c r="AW27" i="28"/>
  <c r="AV27" i="28"/>
  <c r="AU27" i="28"/>
  <c r="AT27" i="28"/>
  <c r="AS27" i="28"/>
  <c r="AR27" i="28"/>
  <c r="AQ27" i="28"/>
  <c r="AP27" i="28"/>
  <c r="AO27" i="28"/>
  <c r="AN27" i="28"/>
  <c r="AM27" i="28"/>
  <c r="AL27" i="28"/>
  <c r="AK27" i="28"/>
  <c r="AJ27" i="28"/>
  <c r="AI27" i="28"/>
  <c r="AH27" i="28"/>
  <c r="AG27" i="28"/>
  <c r="AF27" i="28"/>
  <c r="AZ27" i="28" s="1"/>
  <c r="AE27" i="28"/>
  <c r="AY27" i="28" s="1"/>
  <c r="AD27" i="28"/>
  <c r="AX27" i="28" s="1"/>
  <c r="AW26" i="28"/>
  <c r="AV26" i="28"/>
  <c r="AU26" i="28"/>
  <c r="AT26" i="28"/>
  <c r="AS26" i="28"/>
  <c r="AR26" i="28"/>
  <c r="AQ26" i="28"/>
  <c r="AP26" i="28"/>
  <c r="AO26" i="28"/>
  <c r="AN26" i="28"/>
  <c r="AM26" i="28"/>
  <c r="AL26" i="28"/>
  <c r="AK26" i="28"/>
  <c r="AJ26" i="28"/>
  <c r="AI26" i="28"/>
  <c r="AH26" i="28"/>
  <c r="AG26" i="28"/>
  <c r="AF26" i="28"/>
  <c r="AZ26" i="28" s="1"/>
  <c r="AE26" i="28"/>
  <c r="AY26" i="28" s="1"/>
  <c r="AD26" i="28"/>
  <c r="AX26" i="28" s="1"/>
  <c r="AW25" i="28"/>
  <c r="AV25" i="28"/>
  <c r="AU25" i="28"/>
  <c r="AT25" i="28"/>
  <c r="AS25" i="28"/>
  <c r="AR25" i="28"/>
  <c r="AQ25" i="28"/>
  <c r="AP25" i="28"/>
  <c r="AO25" i="28"/>
  <c r="AN25" i="28"/>
  <c r="AM25" i="28"/>
  <c r="AL25" i="28"/>
  <c r="AK25" i="28"/>
  <c r="AJ25" i="28"/>
  <c r="AI25" i="28"/>
  <c r="AH25" i="28"/>
  <c r="AG25" i="28"/>
  <c r="AF25" i="28"/>
  <c r="AZ25" i="28" s="1"/>
  <c r="AE25" i="28"/>
  <c r="AY25" i="28" s="1"/>
  <c r="AD25" i="28"/>
  <c r="AX25" i="28" s="1"/>
  <c r="AW24" i="28"/>
  <c r="AV24" i="28"/>
  <c r="AU24" i="28"/>
  <c r="AT24" i="28"/>
  <c r="AS24" i="28"/>
  <c r="AR24" i="28"/>
  <c r="AQ24" i="28"/>
  <c r="AP24" i="28"/>
  <c r="AO24" i="28"/>
  <c r="AN24" i="28"/>
  <c r="AM24" i="28"/>
  <c r="AL24" i="28"/>
  <c r="AK24" i="28"/>
  <c r="AJ24" i="28"/>
  <c r="AI24" i="28"/>
  <c r="AH24" i="28"/>
  <c r="AG24" i="28"/>
  <c r="AF24" i="28"/>
  <c r="AZ24" i="28" s="1"/>
  <c r="AE24" i="28"/>
  <c r="AY24" i="28" s="1"/>
  <c r="AD24" i="28"/>
  <c r="AX24" i="28" s="1"/>
  <c r="AW23" i="28"/>
  <c r="AV23" i="28"/>
  <c r="AU23" i="28"/>
  <c r="AT23" i="28"/>
  <c r="AS23" i="28"/>
  <c r="AR23" i="28"/>
  <c r="AQ23" i="28"/>
  <c r="AP23" i="28"/>
  <c r="AO23" i="28"/>
  <c r="AN23" i="28"/>
  <c r="AM23" i="28"/>
  <c r="AL23" i="28"/>
  <c r="AK23" i="28"/>
  <c r="AJ23" i="28"/>
  <c r="AI23" i="28"/>
  <c r="AH23" i="28"/>
  <c r="AG23" i="28"/>
  <c r="AF23" i="28"/>
  <c r="AZ23" i="28" s="1"/>
  <c r="AE23" i="28"/>
  <c r="AY23" i="28" s="1"/>
  <c r="AD23" i="28"/>
  <c r="AX23" i="28" s="1"/>
  <c r="AW22" i="28"/>
  <c r="AV22" i="28"/>
  <c r="AU22" i="28"/>
  <c r="AT22" i="28"/>
  <c r="AS22" i="28"/>
  <c r="AR22" i="28"/>
  <c r="AQ22" i="28"/>
  <c r="AP22" i="28"/>
  <c r="AO22" i="28"/>
  <c r="AN22" i="28"/>
  <c r="AM22" i="28"/>
  <c r="AL22" i="28"/>
  <c r="AK22" i="28"/>
  <c r="AJ22" i="28"/>
  <c r="AI22" i="28"/>
  <c r="AH22" i="28"/>
  <c r="AG22" i="28"/>
  <c r="AF22" i="28"/>
  <c r="AZ22" i="28" s="1"/>
  <c r="AE22" i="28"/>
  <c r="AY22" i="28" s="1"/>
  <c r="AD22" i="28"/>
  <c r="AX22" i="28" s="1"/>
  <c r="AW21" i="28"/>
  <c r="AV21" i="28"/>
  <c r="AU21" i="28"/>
  <c r="AT21" i="28"/>
  <c r="AS21" i="28"/>
  <c r="AR21" i="28"/>
  <c r="AQ21" i="28"/>
  <c r="AP21" i="28"/>
  <c r="AO21" i="28"/>
  <c r="AN21" i="28"/>
  <c r="AM21" i="28"/>
  <c r="AL21" i="28"/>
  <c r="AK21" i="28"/>
  <c r="AJ21" i="28"/>
  <c r="AI21" i="28"/>
  <c r="AH21" i="28"/>
  <c r="AG21" i="28"/>
  <c r="AF21" i="28"/>
  <c r="AZ21" i="28" s="1"/>
  <c r="AE21" i="28"/>
  <c r="AY21" i="28" s="1"/>
  <c r="AD21" i="28"/>
  <c r="AX21" i="28" s="1"/>
  <c r="AW20" i="28"/>
  <c r="AV20" i="28"/>
  <c r="AU20" i="28"/>
  <c r="AT20" i="28"/>
  <c r="AS20" i="28"/>
  <c r="AR20" i="28"/>
  <c r="AQ20" i="28"/>
  <c r="AP20" i="28"/>
  <c r="AO20" i="28"/>
  <c r="AN20" i="28"/>
  <c r="AM20" i="28"/>
  <c r="AL20" i="28"/>
  <c r="AK20" i="28"/>
  <c r="AJ20" i="28"/>
  <c r="AI20" i="28"/>
  <c r="AH20" i="28"/>
  <c r="AG20" i="28"/>
  <c r="AF20" i="28"/>
  <c r="AZ20" i="28" s="1"/>
  <c r="AE20" i="28"/>
  <c r="AY20" i="28" s="1"/>
  <c r="AD20" i="28"/>
  <c r="AX20" i="28" s="1"/>
  <c r="AW19" i="28"/>
  <c r="AV19" i="28"/>
  <c r="AU19" i="28"/>
  <c r="AT19" i="28"/>
  <c r="AS19" i="28"/>
  <c r="AR19" i="28"/>
  <c r="AQ19" i="28"/>
  <c r="AP19" i="28"/>
  <c r="AO19" i="28"/>
  <c r="AN19" i="28"/>
  <c r="AM19" i="28"/>
  <c r="AL19" i="28"/>
  <c r="AK19" i="28"/>
  <c r="AJ19" i="28"/>
  <c r="AI19" i="28"/>
  <c r="AH19" i="28"/>
  <c r="AG19" i="28"/>
  <c r="AF19" i="28"/>
  <c r="AZ19" i="28" s="1"/>
  <c r="AE19" i="28"/>
  <c r="AY19" i="28" s="1"/>
  <c r="AD19" i="28"/>
  <c r="AX19" i="28" s="1"/>
  <c r="AW18" i="28"/>
  <c r="AV18" i="28"/>
  <c r="AU18" i="28"/>
  <c r="AT18" i="28"/>
  <c r="AS18" i="28"/>
  <c r="AR18" i="28"/>
  <c r="AQ18" i="28"/>
  <c r="AP18" i="28"/>
  <c r="AO18" i="28"/>
  <c r="AN18" i="28"/>
  <c r="AM18" i="28"/>
  <c r="AL18" i="28"/>
  <c r="AK18" i="28"/>
  <c r="AJ18" i="28"/>
  <c r="AI18" i="28"/>
  <c r="AH18" i="28"/>
  <c r="AG18" i="28"/>
  <c r="AF18" i="28"/>
  <c r="AZ18" i="28" s="1"/>
  <c r="AE18" i="28"/>
  <c r="AY18" i="28" s="1"/>
  <c r="AD18" i="28"/>
  <c r="AX18" i="28" s="1"/>
  <c r="AW17" i="28"/>
  <c r="AV17" i="28"/>
  <c r="AU17" i="28"/>
  <c r="AT17" i="28"/>
  <c r="AS17" i="28"/>
  <c r="AR17" i="28"/>
  <c r="AQ17" i="28"/>
  <c r="AP17" i="28"/>
  <c r="AO17" i="28"/>
  <c r="AN17" i="28"/>
  <c r="AM17" i="28"/>
  <c r="AL17" i="28"/>
  <c r="AK17" i="28"/>
  <c r="AJ17" i="28"/>
  <c r="AI17" i="28"/>
  <c r="AH17" i="28"/>
  <c r="AG17" i="28"/>
  <c r="AF17" i="28"/>
  <c r="AZ17" i="28" s="1"/>
  <c r="AE17" i="28"/>
  <c r="AY17" i="28" s="1"/>
  <c r="AD17" i="28"/>
  <c r="AX17" i="28" s="1"/>
  <c r="AW16" i="28"/>
  <c r="AV16" i="28"/>
  <c r="AU16" i="28"/>
  <c r="AT16" i="28"/>
  <c r="AS16" i="28"/>
  <c r="AR16" i="28"/>
  <c r="AQ16" i="28"/>
  <c r="AP16" i="28"/>
  <c r="AO16" i="28"/>
  <c r="AN16" i="28"/>
  <c r="AM16" i="28"/>
  <c r="AL16" i="28"/>
  <c r="AK16" i="28"/>
  <c r="AJ16" i="28"/>
  <c r="AI16" i="28"/>
  <c r="AH16" i="28"/>
  <c r="AG16" i="28"/>
  <c r="AF16" i="28"/>
  <c r="AE16" i="28"/>
  <c r="AD16" i="28"/>
  <c r="BA13" i="32"/>
  <c r="AZ13" i="32"/>
  <c r="AY13" i="32"/>
  <c r="AX13" i="32"/>
  <c r="BC13" i="32"/>
  <c r="BB13" i="32"/>
  <c r="AW90" i="32"/>
  <c r="AV90" i="32"/>
  <c r="AU90" i="32"/>
  <c r="AT90" i="32"/>
  <c r="AS90" i="32"/>
  <c r="AR90" i="32"/>
  <c r="AQ90" i="32"/>
  <c r="AP90" i="32"/>
  <c r="AO90" i="32"/>
  <c r="AN90" i="32"/>
  <c r="AM90" i="32"/>
  <c r="AL90" i="32"/>
  <c r="AK90" i="32"/>
  <c r="AJ90" i="32"/>
  <c r="AI90" i="32"/>
  <c r="BC90" i="32" s="1"/>
  <c r="AH90" i="32"/>
  <c r="BB90" i="32" s="1"/>
  <c r="AG90" i="32"/>
  <c r="BA90" i="32" s="1"/>
  <c r="AF90" i="32"/>
  <c r="AZ90" i="32" s="1"/>
  <c r="AE90" i="32"/>
  <c r="AY90" i="32" s="1"/>
  <c r="AD90" i="32"/>
  <c r="AX90" i="32" s="1"/>
  <c r="AW89" i="32"/>
  <c r="AV89" i="32"/>
  <c r="AU89" i="32"/>
  <c r="AT89" i="32"/>
  <c r="AS89" i="32"/>
  <c r="AR89" i="32"/>
  <c r="AQ89" i="32"/>
  <c r="AP89" i="32"/>
  <c r="AO89" i="32"/>
  <c r="AN89" i="32"/>
  <c r="AM89" i="32"/>
  <c r="AL89" i="32"/>
  <c r="AK89" i="32"/>
  <c r="AJ89" i="32"/>
  <c r="AI89" i="32"/>
  <c r="BC89" i="32" s="1"/>
  <c r="AH89" i="32"/>
  <c r="BB89" i="32" s="1"/>
  <c r="AG89" i="32"/>
  <c r="BA89" i="32" s="1"/>
  <c r="AF89" i="32"/>
  <c r="AZ89" i="32" s="1"/>
  <c r="AE89" i="32"/>
  <c r="AY89" i="32" s="1"/>
  <c r="AD89" i="32"/>
  <c r="AX89" i="32" s="1"/>
  <c r="AW88" i="32"/>
  <c r="AV88" i="32"/>
  <c r="AU88" i="32"/>
  <c r="AT88" i="32"/>
  <c r="AS88" i="32"/>
  <c r="AR88" i="32"/>
  <c r="AQ88" i="32"/>
  <c r="AP88" i="32"/>
  <c r="AO88" i="32"/>
  <c r="AN88" i="32"/>
  <c r="AM88" i="32"/>
  <c r="AL88" i="32"/>
  <c r="AK88" i="32"/>
  <c r="AJ88" i="32"/>
  <c r="AI88" i="32"/>
  <c r="BC88" i="32" s="1"/>
  <c r="AH88" i="32"/>
  <c r="BB88" i="32" s="1"/>
  <c r="AG88" i="32"/>
  <c r="BA88" i="32" s="1"/>
  <c r="AF88" i="32"/>
  <c r="AZ88" i="32" s="1"/>
  <c r="AE88" i="32"/>
  <c r="AY88" i="32" s="1"/>
  <c r="AD88" i="32"/>
  <c r="AX88" i="32" s="1"/>
  <c r="AW87" i="32"/>
  <c r="AV87" i="32"/>
  <c r="AU87" i="32"/>
  <c r="AT87" i="32"/>
  <c r="AS87" i="32"/>
  <c r="AR87" i="32"/>
  <c r="AQ87" i="32"/>
  <c r="AP87" i="32"/>
  <c r="AO87" i="32"/>
  <c r="AN87" i="32"/>
  <c r="AM87" i="32"/>
  <c r="AL87" i="32"/>
  <c r="AK87" i="32"/>
  <c r="AJ87" i="32"/>
  <c r="AI87" i="32"/>
  <c r="BC87" i="32" s="1"/>
  <c r="AH87" i="32"/>
  <c r="BB87" i="32" s="1"/>
  <c r="AG87" i="32"/>
  <c r="BA87" i="32" s="1"/>
  <c r="AF87" i="32"/>
  <c r="AZ87" i="32" s="1"/>
  <c r="AE87" i="32"/>
  <c r="AY87" i="32" s="1"/>
  <c r="AD87" i="32"/>
  <c r="AX87" i="32" s="1"/>
  <c r="AW86" i="32"/>
  <c r="AV86" i="32"/>
  <c r="AU86" i="32"/>
  <c r="AT86" i="32"/>
  <c r="AS86" i="32"/>
  <c r="AR86" i="32"/>
  <c r="AQ86" i="32"/>
  <c r="AP86" i="32"/>
  <c r="AO86" i="32"/>
  <c r="AN86" i="32"/>
  <c r="AM86" i="32"/>
  <c r="AL86" i="32"/>
  <c r="AK86" i="32"/>
  <c r="AJ86" i="32"/>
  <c r="AI86" i="32"/>
  <c r="BC86" i="32" s="1"/>
  <c r="AH86" i="32"/>
  <c r="BB86" i="32" s="1"/>
  <c r="AG86" i="32"/>
  <c r="BA86" i="32" s="1"/>
  <c r="AF86" i="32"/>
  <c r="AZ86" i="32" s="1"/>
  <c r="AE86" i="32"/>
  <c r="AY86" i="32" s="1"/>
  <c r="AD86" i="32"/>
  <c r="AX86" i="32" s="1"/>
  <c r="AW85" i="32"/>
  <c r="AV85" i="32"/>
  <c r="AU85" i="32"/>
  <c r="AT85" i="32"/>
  <c r="AS85" i="32"/>
  <c r="AR85" i="32"/>
  <c r="AQ85" i="32"/>
  <c r="AP85" i="32"/>
  <c r="AO85" i="32"/>
  <c r="AN85" i="32"/>
  <c r="AM85" i="32"/>
  <c r="AL85" i="32"/>
  <c r="AK85" i="32"/>
  <c r="AJ85" i="32"/>
  <c r="AI85" i="32"/>
  <c r="BC85" i="32" s="1"/>
  <c r="AH85" i="32"/>
  <c r="BB85" i="32" s="1"/>
  <c r="AG85" i="32"/>
  <c r="BA85" i="32" s="1"/>
  <c r="AF85" i="32"/>
  <c r="AZ85" i="32" s="1"/>
  <c r="AE85" i="32"/>
  <c r="AY85" i="32" s="1"/>
  <c r="AD85" i="32"/>
  <c r="AX85" i="32" s="1"/>
  <c r="AW84" i="32"/>
  <c r="AV84" i="32"/>
  <c r="AU84" i="32"/>
  <c r="AT84" i="32"/>
  <c r="AS84" i="32"/>
  <c r="AR84" i="32"/>
  <c r="AQ84" i="32"/>
  <c r="AP84" i="32"/>
  <c r="AO84" i="32"/>
  <c r="AN84" i="32"/>
  <c r="AM84" i="32"/>
  <c r="AL84" i="32"/>
  <c r="AK84" i="32"/>
  <c r="AJ84" i="32"/>
  <c r="AI84" i="32"/>
  <c r="BC84" i="32" s="1"/>
  <c r="AH84" i="32"/>
  <c r="BB84" i="32" s="1"/>
  <c r="AG84" i="32"/>
  <c r="BA84" i="32" s="1"/>
  <c r="AF84" i="32"/>
  <c r="AZ84" i="32" s="1"/>
  <c r="AE84" i="32"/>
  <c r="AY84" i="32" s="1"/>
  <c r="AD84" i="32"/>
  <c r="AX84" i="32" s="1"/>
  <c r="AW83" i="32"/>
  <c r="AV83" i="32"/>
  <c r="AU83" i="32"/>
  <c r="AT83" i="32"/>
  <c r="AS83" i="32"/>
  <c r="AR83" i="32"/>
  <c r="AQ83" i="32"/>
  <c r="AP83" i="32"/>
  <c r="AO83" i="32"/>
  <c r="AN83" i="32"/>
  <c r="AM83" i="32"/>
  <c r="AL83" i="32"/>
  <c r="AK83" i="32"/>
  <c r="AJ83" i="32"/>
  <c r="AI83" i="32"/>
  <c r="BC83" i="32" s="1"/>
  <c r="AH83" i="32"/>
  <c r="BB83" i="32" s="1"/>
  <c r="AG83" i="32"/>
  <c r="BA83" i="32" s="1"/>
  <c r="AF83" i="32"/>
  <c r="AZ83" i="32" s="1"/>
  <c r="AE83" i="32"/>
  <c r="AY83" i="32" s="1"/>
  <c r="AD83" i="32"/>
  <c r="AX83" i="32" s="1"/>
  <c r="AW82" i="32"/>
  <c r="AV82" i="32"/>
  <c r="AU82" i="32"/>
  <c r="AT82" i="32"/>
  <c r="AS82" i="32"/>
  <c r="AR82" i="32"/>
  <c r="AQ82" i="32"/>
  <c r="AP82" i="32"/>
  <c r="AO82" i="32"/>
  <c r="AN82" i="32"/>
  <c r="AM82" i="32"/>
  <c r="AL82" i="32"/>
  <c r="AK82" i="32"/>
  <c r="AJ82" i="32"/>
  <c r="AI82" i="32"/>
  <c r="BC82" i="32" s="1"/>
  <c r="AH82" i="32"/>
  <c r="BB82" i="32" s="1"/>
  <c r="AG82" i="32"/>
  <c r="BA82" i="32" s="1"/>
  <c r="AF82" i="32"/>
  <c r="AZ82" i="32" s="1"/>
  <c r="AE82" i="32"/>
  <c r="AY82" i="32" s="1"/>
  <c r="AD82" i="32"/>
  <c r="AX82" i="32" s="1"/>
  <c r="AW81" i="32"/>
  <c r="AV81" i="32"/>
  <c r="AU81" i="32"/>
  <c r="AT81" i="32"/>
  <c r="AS81" i="32"/>
  <c r="AR81" i="32"/>
  <c r="AQ81" i="32"/>
  <c r="AP81" i="32"/>
  <c r="AO81" i="32"/>
  <c r="AN81" i="32"/>
  <c r="AM81" i="32"/>
  <c r="AL81" i="32"/>
  <c r="AK81" i="32"/>
  <c r="AJ81" i="32"/>
  <c r="AI81" i="32"/>
  <c r="BC81" i="32" s="1"/>
  <c r="AH81" i="32"/>
  <c r="BB81" i="32" s="1"/>
  <c r="AG81" i="32"/>
  <c r="BA81" i="32" s="1"/>
  <c r="AF81" i="32"/>
  <c r="AZ81" i="32" s="1"/>
  <c r="AE81" i="32"/>
  <c r="AY81" i="32" s="1"/>
  <c r="AD81" i="32"/>
  <c r="AX81" i="32" s="1"/>
  <c r="AW80" i="32"/>
  <c r="AV80" i="32"/>
  <c r="AU80" i="32"/>
  <c r="AT80" i="32"/>
  <c r="AS80" i="32"/>
  <c r="AR80" i="32"/>
  <c r="AQ80" i="32"/>
  <c r="AP80" i="32"/>
  <c r="AO80" i="32"/>
  <c r="AN80" i="32"/>
  <c r="AM80" i="32"/>
  <c r="AL80" i="32"/>
  <c r="AK80" i="32"/>
  <c r="AJ80" i="32"/>
  <c r="AI80" i="32"/>
  <c r="BC80" i="32" s="1"/>
  <c r="AH80" i="32"/>
  <c r="BB80" i="32" s="1"/>
  <c r="AG80" i="32"/>
  <c r="BA80" i="32" s="1"/>
  <c r="AF80" i="32"/>
  <c r="AZ80" i="32" s="1"/>
  <c r="AE80" i="32"/>
  <c r="AY80" i="32" s="1"/>
  <c r="AD80" i="32"/>
  <c r="AX80" i="32" s="1"/>
  <c r="AW79" i="32"/>
  <c r="AV79" i="32"/>
  <c r="AU79" i="32"/>
  <c r="AT79" i="32"/>
  <c r="AS79" i="32"/>
  <c r="AR79" i="32"/>
  <c r="AQ79" i="32"/>
  <c r="AP79" i="32"/>
  <c r="AO79" i="32"/>
  <c r="AN79" i="32"/>
  <c r="AM79" i="32"/>
  <c r="AL79" i="32"/>
  <c r="AK79" i="32"/>
  <c r="AJ79" i="32"/>
  <c r="AI79" i="32"/>
  <c r="BC79" i="32" s="1"/>
  <c r="AH79" i="32"/>
  <c r="BB79" i="32" s="1"/>
  <c r="AG79" i="32"/>
  <c r="BA79" i="32" s="1"/>
  <c r="AF79" i="32"/>
  <c r="AZ79" i="32" s="1"/>
  <c r="AE79" i="32"/>
  <c r="AY79" i="32" s="1"/>
  <c r="AD79" i="32"/>
  <c r="AX79" i="32" s="1"/>
  <c r="AW78" i="32"/>
  <c r="AV78" i="32"/>
  <c r="AU78" i="32"/>
  <c r="AT78" i="32"/>
  <c r="AS78" i="32"/>
  <c r="AR78" i="32"/>
  <c r="AQ78" i="32"/>
  <c r="AP78" i="32"/>
  <c r="AO78" i="32"/>
  <c r="AN78" i="32"/>
  <c r="AM78" i="32"/>
  <c r="AL78" i="32"/>
  <c r="AK78" i="32"/>
  <c r="AJ78" i="32"/>
  <c r="AI78" i="32"/>
  <c r="BC78" i="32" s="1"/>
  <c r="AH78" i="32"/>
  <c r="BB78" i="32" s="1"/>
  <c r="AG78" i="32"/>
  <c r="BA78" i="32" s="1"/>
  <c r="AF78" i="32"/>
  <c r="AZ78" i="32" s="1"/>
  <c r="AE78" i="32"/>
  <c r="AY78" i="32" s="1"/>
  <c r="AD78" i="32"/>
  <c r="AX78" i="32" s="1"/>
  <c r="AW77" i="32"/>
  <c r="AV77" i="32"/>
  <c r="AU77" i="32"/>
  <c r="AT77" i="32"/>
  <c r="AS77" i="32"/>
  <c r="AR77" i="32"/>
  <c r="AQ77" i="32"/>
  <c r="AP77" i="32"/>
  <c r="AO77" i="32"/>
  <c r="AN77" i="32"/>
  <c r="AM77" i="32"/>
  <c r="AL77" i="32"/>
  <c r="AK77" i="32"/>
  <c r="AJ77" i="32"/>
  <c r="AI77" i="32"/>
  <c r="BC77" i="32" s="1"/>
  <c r="AH77" i="32"/>
  <c r="BB77" i="32" s="1"/>
  <c r="AG77" i="32"/>
  <c r="BA77" i="32" s="1"/>
  <c r="AF77" i="32"/>
  <c r="AZ77" i="32" s="1"/>
  <c r="AE77" i="32"/>
  <c r="AY77" i="32" s="1"/>
  <c r="AD77" i="32"/>
  <c r="AX77" i="32" s="1"/>
  <c r="AW76" i="32"/>
  <c r="AV76" i="32"/>
  <c r="AU76" i="32"/>
  <c r="AT76" i="32"/>
  <c r="AS76" i="32"/>
  <c r="AR76" i="32"/>
  <c r="AQ76" i="32"/>
  <c r="AP76" i="32"/>
  <c r="AO76" i="32"/>
  <c r="AN76" i="32"/>
  <c r="AM76" i="32"/>
  <c r="AL76" i="32"/>
  <c r="AK76" i="32"/>
  <c r="AJ76" i="32"/>
  <c r="AI76" i="32"/>
  <c r="BC76" i="32" s="1"/>
  <c r="AH76" i="32"/>
  <c r="BB76" i="32" s="1"/>
  <c r="AG76" i="32"/>
  <c r="BA76" i="32" s="1"/>
  <c r="AF76" i="32"/>
  <c r="AZ76" i="32" s="1"/>
  <c r="AE76" i="32"/>
  <c r="AY76" i="32" s="1"/>
  <c r="AD76" i="32"/>
  <c r="AX76" i="32" s="1"/>
  <c r="AW75" i="32"/>
  <c r="AV75" i="32"/>
  <c r="AU75" i="32"/>
  <c r="AT75" i="32"/>
  <c r="AS75" i="32"/>
  <c r="AR75" i="32"/>
  <c r="AQ75" i="32"/>
  <c r="AP75" i="32"/>
  <c r="AO75" i="32"/>
  <c r="AN75" i="32"/>
  <c r="AM75" i="32"/>
  <c r="AL75" i="32"/>
  <c r="AK75" i="32"/>
  <c r="AJ75" i="32"/>
  <c r="AI75" i="32"/>
  <c r="BC75" i="32" s="1"/>
  <c r="AH75" i="32"/>
  <c r="BB75" i="32" s="1"/>
  <c r="AG75" i="32"/>
  <c r="BA75" i="32" s="1"/>
  <c r="AF75" i="32"/>
  <c r="AZ75" i="32" s="1"/>
  <c r="AE75" i="32"/>
  <c r="AY75" i="32" s="1"/>
  <c r="AD75" i="32"/>
  <c r="AX75" i="32" s="1"/>
  <c r="AW74" i="32"/>
  <c r="AV74" i="32"/>
  <c r="AU74" i="32"/>
  <c r="AT74" i="32"/>
  <c r="AS74" i="32"/>
  <c r="AR74" i="32"/>
  <c r="AQ74" i="32"/>
  <c r="AP74" i="32"/>
  <c r="AO74" i="32"/>
  <c r="AN74" i="32"/>
  <c r="AM74" i="32"/>
  <c r="AL74" i="32"/>
  <c r="AK74" i="32"/>
  <c r="AJ74" i="32"/>
  <c r="AI74" i="32"/>
  <c r="BC74" i="32" s="1"/>
  <c r="AH74" i="32"/>
  <c r="BB74" i="32" s="1"/>
  <c r="AG74" i="32"/>
  <c r="BA74" i="32" s="1"/>
  <c r="AF74" i="32"/>
  <c r="AZ74" i="32" s="1"/>
  <c r="AE74" i="32"/>
  <c r="AY74" i="32" s="1"/>
  <c r="AD74" i="32"/>
  <c r="AX74" i="32" s="1"/>
  <c r="AW73" i="32"/>
  <c r="AV73" i="32"/>
  <c r="AU73" i="32"/>
  <c r="AT73" i="32"/>
  <c r="AS73" i="32"/>
  <c r="AR73" i="32"/>
  <c r="AQ73" i="32"/>
  <c r="AP73" i="32"/>
  <c r="AO73" i="32"/>
  <c r="AN73" i="32"/>
  <c r="AM73" i="32"/>
  <c r="AL73" i="32"/>
  <c r="AK73" i="32"/>
  <c r="AJ73" i="32"/>
  <c r="AI73" i="32"/>
  <c r="BC73" i="32" s="1"/>
  <c r="AH73" i="32"/>
  <c r="BB73" i="32" s="1"/>
  <c r="AG73" i="32"/>
  <c r="BA73" i="32" s="1"/>
  <c r="AF73" i="32"/>
  <c r="AZ73" i="32" s="1"/>
  <c r="AE73" i="32"/>
  <c r="AY73" i="32" s="1"/>
  <c r="AD73" i="32"/>
  <c r="AX73" i="32" s="1"/>
  <c r="AW72" i="32"/>
  <c r="AV72" i="32"/>
  <c r="AU72" i="32"/>
  <c r="AT72" i="32"/>
  <c r="AS72" i="32"/>
  <c r="AR72" i="32"/>
  <c r="AQ72" i="32"/>
  <c r="AP72" i="32"/>
  <c r="AO72" i="32"/>
  <c r="AN72" i="32"/>
  <c r="AM72" i="32"/>
  <c r="AL72" i="32"/>
  <c r="AK72" i="32"/>
  <c r="AJ72" i="32"/>
  <c r="AI72" i="32"/>
  <c r="BC72" i="32" s="1"/>
  <c r="AH72" i="32"/>
  <c r="BB72" i="32" s="1"/>
  <c r="AG72" i="32"/>
  <c r="BA72" i="32" s="1"/>
  <c r="AF72" i="32"/>
  <c r="AZ72" i="32" s="1"/>
  <c r="AE72" i="32"/>
  <c r="AY72" i="32" s="1"/>
  <c r="AD72" i="32"/>
  <c r="AX72" i="32" s="1"/>
  <c r="AW71" i="32"/>
  <c r="AV71" i="32"/>
  <c r="AU71" i="32"/>
  <c r="AT71" i="32"/>
  <c r="AS71" i="32"/>
  <c r="AR71" i="32"/>
  <c r="AQ71" i="32"/>
  <c r="AP71" i="32"/>
  <c r="AO71" i="32"/>
  <c r="AN71" i="32"/>
  <c r="AM71" i="32"/>
  <c r="AL71" i="32"/>
  <c r="AK71" i="32"/>
  <c r="AJ71" i="32"/>
  <c r="AI71" i="32"/>
  <c r="BC71" i="32" s="1"/>
  <c r="AH71" i="32"/>
  <c r="BB71" i="32" s="1"/>
  <c r="AG71" i="32"/>
  <c r="BA71" i="32" s="1"/>
  <c r="AF71" i="32"/>
  <c r="AZ71" i="32" s="1"/>
  <c r="AE71" i="32"/>
  <c r="AY71" i="32" s="1"/>
  <c r="AD71" i="32"/>
  <c r="AX71" i="32" s="1"/>
  <c r="AW70" i="32"/>
  <c r="AV70" i="32"/>
  <c r="AU70" i="32"/>
  <c r="AT70" i="32"/>
  <c r="AS70" i="32"/>
  <c r="AR70" i="32"/>
  <c r="AQ70" i="32"/>
  <c r="AP70" i="32"/>
  <c r="AO70" i="32"/>
  <c r="AN70" i="32"/>
  <c r="AM70" i="32"/>
  <c r="AL70" i="32"/>
  <c r="AK70" i="32"/>
  <c r="AJ70" i="32"/>
  <c r="AI70" i="32"/>
  <c r="BC70" i="32" s="1"/>
  <c r="AH70" i="32"/>
  <c r="BB70" i="32" s="1"/>
  <c r="AG70" i="32"/>
  <c r="BA70" i="32" s="1"/>
  <c r="AF70" i="32"/>
  <c r="AZ70" i="32" s="1"/>
  <c r="AE70" i="32"/>
  <c r="AY70" i="32" s="1"/>
  <c r="AD70" i="32"/>
  <c r="AX70" i="32" s="1"/>
  <c r="AW69" i="32"/>
  <c r="AV69" i="32"/>
  <c r="AU69" i="32"/>
  <c r="AT69" i="32"/>
  <c r="AS69" i="32"/>
  <c r="AR69" i="32"/>
  <c r="AQ69" i="32"/>
  <c r="AP69" i="32"/>
  <c r="AO69" i="32"/>
  <c r="AN69" i="32"/>
  <c r="AM69" i="32"/>
  <c r="AL69" i="32"/>
  <c r="AK69" i="32"/>
  <c r="AJ69" i="32"/>
  <c r="AI69" i="32"/>
  <c r="BC69" i="32" s="1"/>
  <c r="AH69" i="32"/>
  <c r="BB69" i="32" s="1"/>
  <c r="AG69" i="32"/>
  <c r="BA69" i="32" s="1"/>
  <c r="AF69" i="32"/>
  <c r="AZ69" i="32" s="1"/>
  <c r="AE69" i="32"/>
  <c r="AY69" i="32" s="1"/>
  <c r="AD69" i="32"/>
  <c r="AX69" i="32" s="1"/>
  <c r="AW68" i="32"/>
  <c r="AV68" i="32"/>
  <c r="AU68" i="32"/>
  <c r="AT68" i="32"/>
  <c r="AS68" i="32"/>
  <c r="AR68" i="32"/>
  <c r="AQ68" i="32"/>
  <c r="AP68" i="32"/>
  <c r="AO68" i="32"/>
  <c r="AN68" i="32"/>
  <c r="AM68" i="32"/>
  <c r="AL68" i="32"/>
  <c r="AK68" i="32"/>
  <c r="AJ68" i="32"/>
  <c r="AI68" i="32"/>
  <c r="BC68" i="32" s="1"/>
  <c r="AH68" i="32"/>
  <c r="BB68" i="32" s="1"/>
  <c r="AG68" i="32"/>
  <c r="BA68" i="32" s="1"/>
  <c r="AF68" i="32"/>
  <c r="AZ68" i="32" s="1"/>
  <c r="AE68" i="32"/>
  <c r="AY68" i="32" s="1"/>
  <c r="AD68" i="32"/>
  <c r="AX68" i="32" s="1"/>
  <c r="AW67" i="32"/>
  <c r="AV67" i="32"/>
  <c r="AU67" i="32"/>
  <c r="AT67" i="32"/>
  <c r="AS67" i="32"/>
  <c r="AR67" i="32"/>
  <c r="AQ67" i="32"/>
  <c r="AP67" i="32"/>
  <c r="AO67" i="32"/>
  <c r="AN67" i="32"/>
  <c r="AM67" i="32"/>
  <c r="AL67" i="32"/>
  <c r="AK67" i="32"/>
  <c r="AJ67" i="32"/>
  <c r="AI67" i="32"/>
  <c r="BC67" i="32" s="1"/>
  <c r="AH67" i="32"/>
  <c r="BB67" i="32" s="1"/>
  <c r="AG67" i="32"/>
  <c r="BA67" i="32" s="1"/>
  <c r="AF67" i="32"/>
  <c r="AZ67" i="32" s="1"/>
  <c r="AE67" i="32"/>
  <c r="AY67" i="32" s="1"/>
  <c r="AD67" i="32"/>
  <c r="AX67" i="32" s="1"/>
  <c r="AW66" i="32"/>
  <c r="AV66" i="32"/>
  <c r="AU66" i="32"/>
  <c r="AT66" i="32"/>
  <c r="AS66" i="32"/>
  <c r="AR66" i="32"/>
  <c r="AQ66" i="32"/>
  <c r="AP66" i="32"/>
  <c r="AO66" i="32"/>
  <c r="AN66" i="32"/>
  <c r="AM66" i="32"/>
  <c r="AL66" i="32"/>
  <c r="AK66" i="32"/>
  <c r="AJ66" i="32"/>
  <c r="AI66" i="32"/>
  <c r="BC66" i="32" s="1"/>
  <c r="AH66" i="32"/>
  <c r="BB66" i="32" s="1"/>
  <c r="AG66" i="32"/>
  <c r="BA66" i="32" s="1"/>
  <c r="AF66" i="32"/>
  <c r="AZ66" i="32" s="1"/>
  <c r="AE66" i="32"/>
  <c r="AY66" i="32" s="1"/>
  <c r="AD66" i="32"/>
  <c r="AX66" i="32" s="1"/>
  <c r="AW65" i="32"/>
  <c r="AV65" i="32"/>
  <c r="AU65" i="32"/>
  <c r="AT65" i="32"/>
  <c r="AS65" i="32"/>
  <c r="AR65" i="32"/>
  <c r="AQ65" i="32"/>
  <c r="AP65" i="32"/>
  <c r="AO65" i="32"/>
  <c r="AN65" i="32"/>
  <c r="AM65" i="32"/>
  <c r="AL65" i="32"/>
  <c r="AK65" i="32"/>
  <c r="AJ65" i="32"/>
  <c r="AI65" i="32"/>
  <c r="BC65" i="32" s="1"/>
  <c r="AH65" i="32"/>
  <c r="BB65" i="32" s="1"/>
  <c r="AG65" i="32"/>
  <c r="BA65" i="32" s="1"/>
  <c r="AF65" i="32"/>
  <c r="AZ65" i="32" s="1"/>
  <c r="AE65" i="32"/>
  <c r="AY65" i="32" s="1"/>
  <c r="AD65" i="32"/>
  <c r="AX65" i="32" s="1"/>
  <c r="AW64" i="32"/>
  <c r="AV64" i="32"/>
  <c r="AU64" i="32"/>
  <c r="AT64" i="32"/>
  <c r="AS64" i="32"/>
  <c r="AR64" i="32"/>
  <c r="AQ64" i="32"/>
  <c r="AP64" i="32"/>
  <c r="AO64" i="32"/>
  <c r="AN64" i="32"/>
  <c r="AM64" i="32"/>
  <c r="AL64" i="32"/>
  <c r="AK64" i="32"/>
  <c r="AJ64" i="32"/>
  <c r="AI64" i="32"/>
  <c r="BC64" i="32" s="1"/>
  <c r="AH64" i="32"/>
  <c r="BB64" i="32" s="1"/>
  <c r="AG64" i="32"/>
  <c r="BA64" i="32" s="1"/>
  <c r="AF64" i="32"/>
  <c r="AZ64" i="32" s="1"/>
  <c r="AE64" i="32"/>
  <c r="AY64" i="32" s="1"/>
  <c r="AD64" i="32"/>
  <c r="AX64" i="32" s="1"/>
  <c r="AW63" i="32"/>
  <c r="AV63" i="32"/>
  <c r="AU63" i="32"/>
  <c r="AT63" i="32"/>
  <c r="AS63" i="32"/>
  <c r="AR63" i="32"/>
  <c r="AQ63" i="32"/>
  <c r="AP63" i="32"/>
  <c r="AO63" i="32"/>
  <c r="AN63" i="32"/>
  <c r="AM63" i="32"/>
  <c r="AL63" i="32"/>
  <c r="AK63" i="32"/>
  <c r="AJ63" i="32"/>
  <c r="AI63" i="32"/>
  <c r="BC63" i="32" s="1"/>
  <c r="AH63" i="32"/>
  <c r="BB63" i="32" s="1"/>
  <c r="AG63" i="32"/>
  <c r="BA63" i="32" s="1"/>
  <c r="AF63" i="32"/>
  <c r="AZ63" i="32" s="1"/>
  <c r="AE63" i="32"/>
  <c r="AY63" i="32" s="1"/>
  <c r="AD63" i="32"/>
  <c r="AX63" i="32" s="1"/>
  <c r="AW62" i="32"/>
  <c r="AV62" i="32"/>
  <c r="AU62" i="32"/>
  <c r="AT62" i="32"/>
  <c r="AS62" i="32"/>
  <c r="AR62" i="32"/>
  <c r="AQ62" i="32"/>
  <c r="AP62" i="32"/>
  <c r="AO62" i="32"/>
  <c r="AN62" i="32"/>
  <c r="AM62" i="32"/>
  <c r="AL62" i="32"/>
  <c r="AK62" i="32"/>
  <c r="AJ62" i="32"/>
  <c r="AI62" i="32"/>
  <c r="BC62" i="32" s="1"/>
  <c r="AH62" i="32"/>
  <c r="BB62" i="32" s="1"/>
  <c r="AG62" i="32"/>
  <c r="BA62" i="32" s="1"/>
  <c r="AF62" i="32"/>
  <c r="AZ62" i="32" s="1"/>
  <c r="AE62" i="32"/>
  <c r="AY62" i="32" s="1"/>
  <c r="AD62" i="32"/>
  <c r="AX62" i="32" s="1"/>
  <c r="AW61" i="32"/>
  <c r="AV61" i="32"/>
  <c r="AU61" i="32"/>
  <c r="AT61" i="32"/>
  <c r="AS61" i="32"/>
  <c r="AR61" i="32"/>
  <c r="AQ61" i="32"/>
  <c r="AP61" i="32"/>
  <c r="AO61" i="32"/>
  <c r="AN61" i="32"/>
  <c r="AM61" i="32"/>
  <c r="AL61" i="32"/>
  <c r="AK61" i="32"/>
  <c r="AJ61" i="32"/>
  <c r="AI61" i="32"/>
  <c r="BC61" i="32" s="1"/>
  <c r="AH61" i="32"/>
  <c r="BB61" i="32" s="1"/>
  <c r="AG61" i="32"/>
  <c r="BA61" i="32" s="1"/>
  <c r="AF61" i="32"/>
  <c r="AZ61" i="32" s="1"/>
  <c r="AE61" i="32"/>
  <c r="AY61" i="32" s="1"/>
  <c r="AD61" i="32"/>
  <c r="AX61" i="32" s="1"/>
  <c r="AW60" i="32"/>
  <c r="AV60" i="32"/>
  <c r="AU60" i="32"/>
  <c r="AT60" i="32"/>
  <c r="AS60" i="32"/>
  <c r="AR60" i="32"/>
  <c r="AQ60" i="32"/>
  <c r="AP60" i="32"/>
  <c r="AO60" i="32"/>
  <c r="AN60" i="32"/>
  <c r="AM60" i="32"/>
  <c r="AL60" i="32"/>
  <c r="AK60" i="32"/>
  <c r="AJ60" i="32"/>
  <c r="AI60" i="32"/>
  <c r="BC60" i="32" s="1"/>
  <c r="AH60" i="32"/>
  <c r="BB60" i="32" s="1"/>
  <c r="AG60" i="32"/>
  <c r="BA60" i="32" s="1"/>
  <c r="AF60" i="32"/>
  <c r="AZ60" i="32" s="1"/>
  <c r="AE60" i="32"/>
  <c r="AY60" i="32" s="1"/>
  <c r="AD60" i="32"/>
  <c r="AX60" i="32" s="1"/>
  <c r="AW59" i="32"/>
  <c r="AV59" i="32"/>
  <c r="AU59" i="32"/>
  <c r="AT59" i="32"/>
  <c r="AS59" i="32"/>
  <c r="AR59" i="32"/>
  <c r="AQ59" i="32"/>
  <c r="AP59" i="32"/>
  <c r="AO59" i="32"/>
  <c r="AN59" i="32"/>
  <c r="AM59" i="32"/>
  <c r="AL59" i="32"/>
  <c r="AK59" i="32"/>
  <c r="AJ59" i="32"/>
  <c r="AI59" i="32"/>
  <c r="BC59" i="32" s="1"/>
  <c r="AH59" i="32"/>
  <c r="BB59" i="32" s="1"/>
  <c r="AG59" i="32"/>
  <c r="AF59" i="32"/>
  <c r="AZ59" i="32" s="1"/>
  <c r="AE59" i="32"/>
  <c r="AY59" i="32" s="1"/>
  <c r="AD59" i="32"/>
  <c r="AX59" i="32" s="1"/>
  <c r="AW58" i="32"/>
  <c r="AV58" i="32"/>
  <c r="AU58" i="32"/>
  <c r="AT58" i="32"/>
  <c r="AS58" i="32"/>
  <c r="AR58" i="32"/>
  <c r="AQ58" i="32"/>
  <c r="AP58" i="32"/>
  <c r="AO58" i="32"/>
  <c r="AN58" i="32"/>
  <c r="AM58" i="32"/>
  <c r="AL58" i="32"/>
  <c r="AK58" i="32"/>
  <c r="AJ58" i="32"/>
  <c r="AI58" i="32"/>
  <c r="BC58" i="32" s="1"/>
  <c r="AH58" i="32"/>
  <c r="BB58" i="32" s="1"/>
  <c r="AG58" i="32"/>
  <c r="AF58" i="32"/>
  <c r="AZ58" i="32" s="1"/>
  <c r="AE58" i="32"/>
  <c r="AY58" i="32" s="1"/>
  <c r="AD58" i="32"/>
  <c r="AX58" i="32" s="1"/>
  <c r="AW57" i="32"/>
  <c r="AV57" i="32"/>
  <c r="AU57" i="32"/>
  <c r="AT57" i="32"/>
  <c r="AS57" i="32"/>
  <c r="AR57" i="32"/>
  <c r="AQ57" i="32"/>
  <c r="AP57" i="32"/>
  <c r="AO57" i="32"/>
  <c r="AN57" i="32"/>
  <c r="AM57" i="32"/>
  <c r="AL57" i="32"/>
  <c r="AK57" i="32"/>
  <c r="AJ57" i="32"/>
  <c r="AI57" i="32"/>
  <c r="BC57" i="32" s="1"/>
  <c r="AH57" i="32"/>
  <c r="BB57" i="32" s="1"/>
  <c r="AG57" i="32"/>
  <c r="AF57" i="32"/>
  <c r="AZ57" i="32" s="1"/>
  <c r="AE57" i="32"/>
  <c r="AY57" i="32" s="1"/>
  <c r="AD57" i="32"/>
  <c r="AX57" i="32" s="1"/>
  <c r="AW56" i="32"/>
  <c r="AV56" i="32"/>
  <c r="AU56" i="32"/>
  <c r="AT56" i="32"/>
  <c r="AS56" i="32"/>
  <c r="AR56" i="32"/>
  <c r="AQ56" i="32"/>
  <c r="AP56" i="32"/>
  <c r="AO56" i="32"/>
  <c r="AN56" i="32"/>
  <c r="AM56" i="32"/>
  <c r="AL56" i="32"/>
  <c r="AK56" i="32"/>
  <c r="AJ56" i="32"/>
  <c r="AI56" i="32"/>
  <c r="BC56" i="32" s="1"/>
  <c r="AH56" i="32"/>
  <c r="BB56" i="32" s="1"/>
  <c r="AG56" i="32"/>
  <c r="AF56" i="32"/>
  <c r="AZ56" i="32" s="1"/>
  <c r="AE56" i="32"/>
  <c r="AY56" i="32" s="1"/>
  <c r="AD56" i="32"/>
  <c r="AX56" i="32" s="1"/>
  <c r="AW55" i="32"/>
  <c r="AV55" i="32"/>
  <c r="AU55" i="32"/>
  <c r="AT55" i="32"/>
  <c r="AS55" i="32"/>
  <c r="AR55" i="32"/>
  <c r="AQ55" i="32"/>
  <c r="AP55" i="32"/>
  <c r="AO55" i="32"/>
  <c r="AN55" i="32"/>
  <c r="AM55" i="32"/>
  <c r="AL55" i="32"/>
  <c r="AK55" i="32"/>
  <c r="AJ55" i="32"/>
  <c r="AI55" i="32"/>
  <c r="BC55" i="32" s="1"/>
  <c r="AH55" i="32"/>
  <c r="BB55" i="32" s="1"/>
  <c r="AG55" i="32"/>
  <c r="AF55" i="32"/>
  <c r="AZ55" i="32" s="1"/>
  <c r="AE55" i="32"/>
  <c r="AY55" i="32" s="1"/>
  <c r="AD55" i="32"/>
  <c r="AX55" i="32" s="1"/>
  <c r="AW54" i="32"/>
  <c r="AV54" i="32"/>
  <c r="AU54" i="32"/>
  <c r="AT54" i="32"/>
  <c r="AS54" i="32"/>
  <c r="AR54" i="32"/>
  <c r="AQ54" i="32"/>
  <c r="AP54" i="32"/>
  <c r="AO54" i="32"/>
  <c r="AN54" i="32"/>
  <c r="AM54" i="32"/>
  <c r="AL54" i="32"/>
  <c r="AK54" i="32"/>
  <c r="AJ54" i="32"/>
  <c r="AI54" i="32"/>
  <c r="BC54" i="32" s="1"/>
  <c r="AH54" i="32"/>
  <c r="BB54" i="32" s="1"/>
  <c r="AG54" i="32"/>
  <c r="AF54" i="32"/>
  <c r="AZ54" i="32" s="1"/>
  <c r="AE54" i="32"/>
  <c r="AY54" i="32" s="1"/>
  <c r="AD54" i="32"/>
  <c r="AX54" i="32" s="1"/>
  <c r="AW53" i="32"/>
  <c r="AV53" i="32"/>
  <c r="AU53" i="32"/>
  <c r="AT53" i="32"/>
  <c r="AS53" i="32"/>
  <c r="AR53" i="32"/>
  <c r="AQ53" i="32"/>
  <c r="AP53" i="32"/>
  <c r="AO53" i="32"/>
  <c r="AN53" i="32"/>
  <c r="AM53" i="32"/>
  <c r="AL53" i="32"/>
  <c r="AK53" i="32"/>
  <c r="AJ53" i="32"/>
  <c r="AI53" i="32"/>
  <c r="BC53" i="32" s="1"/>
  <c r="AH53" i="32"/>
  <c r="BB53" i="32" s="1"/>
  <c r="AG53" i="32"/>
  <c r="AF53" i="32"/>
  <c r="AZ53" i="32" s="1"/>
  <c r="AE53" i="32"/>
  <c r="AY53" i="32" s="1"/>
  <c r="AD53" i="32"/>
  <c r="AX53" i="32" s="1"/>
  <c r="AW52" i="32"/>
  <c r="AV52" i="32"/>
  <c r="AU52" i="32"/>
  <c r="AT52" i="32"/>
  <c r="AS52" i="32"/>
  <c r="AR52" i="32"/>
  <c r="AQ52" i="32"/>
  <c r="AP52" i="32"/>
  <c r="AO52" i="32"/>
  <c r="AN52" i="32"/>
  <c r="AM52" i="32"/>
  <c r="AL52" i="32"/>
  <c r="AK52" i="32"/>
  <c r="AJ52" i="32"/>
  <c r="AI52" i="32"/>
  <c r="BC52" i="32" s="1"/>
  <c r="AH52" i="32"/>
  <c r="BB52" i="32" s="1"/>
  <c r="AG52" i="32"/>
  <c r="AF52" i="32"/>
  <c r="AZ52" i="32" s="1"/>
  <c r="AE52" i="32"/>
  <c r="AY52" i="32" s="1"/>
  <c r="AD52" i="32"/>
  <c r="AX52" i="32" s="1"/>
  <c r="AW51" i="32"/>
  <c r="AV51" i="32"/>
  <c r="AU51" i="32"/>
  <c r="AT51" i="32"/>
  <c r="AS51" i="32"/>
  <c r="AR51" i="32"/>
  <c r="AQ51" i="32"/>
  <c r="AP51" i="32"/>
  <c r="AO51" i="32"/>
  <c r="AN51" i="32"/>
  <c r="AM51" i="32"/>
  <c r="AL51" i="32"/>
  <c r="AK51" i="32"/>
  <c r="AJ51" i="32"/>
  <c r="AI51" i="32"/>
  <c r="BC51" i="32" s="1"/>
  <c r="AH51" i="32"/>
  <c r="BB51" i="32" s="1"/>
  <c r="AG51" i="32"/>
  <c r="AF51" i="32"/>
  <c r="AZ51" i="32" s="1"/>
  <c r="AE51" i="32"/>
  <c r="AY51" i="32" s="1"/>
  <c r="AD51" i="32"/>
  <c r="AX51" i="32" s="1"/>
  <c r="AW50" i="32"/>
  <c r="AV50" i="32"/>
  <c r="AU50" i="32"/>
  <c r="AT50" i="32"/>
  <c r="AS50" i="32"/>
  <c r="AR50" i="32"/>
  <c r="AQ50" i="32"/>
  <c r="AP50" i="32"/>
  <c r="AO50" i="32"/>
  <c r="AN50" i="32"/>
  <c r="AM50" i="32"/>
  <c r="AL50" i="32"/>
  <c r="AK50" i="32"/>
  <c r="AJ50" i="32"/>
  <c r="AI50" i="32"/>
  <c r="BC50" i="32" s="1"/>
  <c r="AH50" i="32"/>
  <c r="BB50" i="32" s="1"/>
  <c r="AG50" i="32"/>
  <c r="AF50" i="32"/>
  <c r="AZ50" i="32" s="1"/>
  <c r="AE50" i="32"/>
  <c r="AY50" i="32" s="1"/>
  <c r="AD50" i="32"/>
  <c r="AX50" i="32" s="1"/>
  <c r="AW49" i="32"/>
  <c r="AV49" i="32"/>
  <c r="AU49" i="32"/>
  <c r="AT49" i="32"/>
  <c r="AS49" i="32"/>
  <c r="AR49" i="32"/>
  <c r="AQ49" i="32"/>
  <c r="AP49" i="32"/>
  <c r="AO49" i="32"/>
  <c r="AN49" i="32"/>
  <c r="AM49" i="32"/>
  <c r="AL49" i="32"/>
  <c r="AK49" i="32"/>
  <c r="AJ49" i="32"/>
  <c r="AI49" i="32"/>
  <c r="BC49" i="32" s="1"/>
  <c r="AH49" i="32"/>
  <c r="BB49" i="32" s="1"/>
  <c r="AG49" i="32"/>
  <c r="AF49" i="32"/>
  <c r="AZ49" i="32" s="1"/>
  <c r="AE49" i="32"/>
  <c r="AY49" i="32" s="1"/>
  <c r="AD49" i="32"/>
  <c r="AX49" i="32" s="1"/>
  <c r="AW48" i="32"/>
  <c r="AV48" i="32"/>
  <c r="AU48" i="32"/>
  <c r="AT48" i="32"/>
  <c r="AS48" i="32"/>
  <c r="AR48" i="32"/>
  <c r="AQ48" i="32"/>
  <c r="AP48" i="32"/>
  <c r="AO48" i="32"/>
  <c r="AN48" i="32"/>
  <c r="AM48" i="32"/>
  <c r="AL48" i="32"/>
  <c r="AK48" i="32"/>
  <c r="AJ48" i="32"/>
  <c r="AI48" i="32"/>
  <c r="BC48" i="32" s="1"/>
  <c r="AH48" i="32"/>
  <c r="BB48" i="32" s="1"/>
  <c r="AG48" i="32"/>
  <c r="AF48" i="32"/>
  <c r="AZ48" i="32" s="1"/>
  <c r="AE48" i="32"/>
  <c r="AY48" i="32" s="1"/>
  <c r="AD48" i="32"/>
  <c r="AX48" i="32" s="1"/>
  <c r="AW47" i="32"/>
  <c r="AV47" i="32"/>
  <c r="AU47" i="32"/>
  <c r="AT47" i="32"/>
  <c r="AS47" i="32"/>
  <c r="AR47" i="32"/>
  <c r="AQ47" i="32"/>
  <c r="AP47" i="32"/>
  <c r="AO47" i="32"/>
  <c r="AN47" i="32"/>
  <c r="AM47" i="32"/>
  <c r="AL47" i="32"/>
  <c r="AK47" i="32"/>
  <c r="AJ47" i="32"/>
  <c r="AI47" i="32"/>
  <c r="BC47" i="32" s="1"/>
  <c r="AH47" i="32"/>
  <c r="BB47" i="32" s="1"/>
  <c r="AG47" i="32"/>
  <c r="AF47" i="32"/>
  <c r="AZ47" i="32" s="1"/>
  <c r="AE47" i="32"/>
  <c r="AY47" i="32" s="1"/>
  <c r="AD47" i="32"/>
  <c r="AX47" i="32" s="1"/>
  <c r="AW46" i="32"/>
  <c r="AV46" i="32"/>
  <c r="AU46" i="32"/>
  <c r="AT46" i="32"/>
  <c r="AS46" i="32"/>
  <c r="AR46" i="32"/>
  <c r="AQ46" i="32"/>
  <c r="AP46" i="32"/>
  <c r="AO46" i="32"/>
  <c r="AN46" i="32"/>
  <c r="AM46" i="32"/>
  <c r="AL46" i="32"/>
  <c r="AK46" i="32"/>
  <c r="AJ46" i="32"/>
  <c r="AI46" i="32"/>
  <c r="BC46" i="32" s="1"/>
  <c r="AH46" i="32"/>
  <c r="BB46" i="32" s="1"/>
  <c r="AG46" i="32"/>
  <c r="AF46" i="32"/>
  <c r="AZ46" i="32" s="1"/>
  <c r="AE46" i="32"/>
  <c r="AY46" i="32" s="1"/>
  <c r="AD46" i="32"/>
  <c r="AX46" i="32" s="1"/>
  <c r="AW45" i="32"/>
  <c r="AV45" i="32"/>
  <c r="AU45" i="32"/>
  <c r="AT45" i="32"/>
  <c r="AS45" i="32"/>
  <c r="AR45" i="32"/>
  <c r="AQ45" i="32"/>
  <c r="AP45" i="32"/>
  <c r="AO45" i="32"/>
  <c r="AN45" i="32"/>
  <c r="AM45" i="32"/>
  <c r="AL45" i="32"/>
  <c r="AK45" i="32"/>
  <c r="AJ45" i="32"/>
  <c r="AI45" i="32"/>
  <c r="BC45" i="32" s="1"/>
  <c r="AH45" i="32"/>
  <c r="BB45" i="32" s="1"/>
  <c r="AG45" i="32"/>
  <c r="AF45" i="32"/>
  <c r="AZ45" i="32" s="1"/>
  <c r="AE45" i="32"/>
  <c r="AY45" i="32" s="1"/>
  <c r="AD45" i="32"/>
  <c r="AX45" i="32" s="1"/>
  <c r="AW44" i="32"/>
  <c r="AV44" i="32"/>
  <c r="AU44" i="32"/>
  <c r="AT44" i="32"/>
  <c r="AS44" i="32"/>
  <c r="AR44" i="32"/>
  <c r="AQ44" i="32"/>
  <c r="AP44" i="32"/>
  <c r="AO44" i="32"/>
  <c r="AN44" i="32"/>
  <c r="AM44" i="32"/>
  <c r="AL44" i="32"/>
  <c r="AK44" i="32"/>
  <c r="AJ44" i="32"/>
  <c r="AI44" i="32"/>
  <c r="BC44" i="32" s="1"/>
  <c r="AH44" i="32"/>
  <c r="BB44" i="32" s="1"/>
  <c r="AG44" i="32"/>
  <c r="AF44" i="32"/>
  <c r="AZ44" i="32" s="1"/>
  <c r="AE44" i="32"/>
  <c r="AY44" i="32" s="1"/>
  <c r="AD44" i="32"/>
  <c r="AX44" i="32" s="1"/>
  <c r="AW43" i="32"/>
  <c r="AV43" i="32"/>
  <c r="AU43" i="32"/>
  <c r="AT43" i="32"/>
  <c r="AS43" i="32"/>
  <c r="AR43" i="32"/>
  <c r="AQ43" i="32"/>
  <c r="AP43" i="32"/>
  <c r="AO43" i="32"/>
  <c r="AN43" i="32"/>
  <c r="AM43" i="32"/>
  <c r="AL43" i="32"/>
  <c r="AK43" i="32"/>
  <c r="AJ43" i="32"/>
  <c r="AI43" i="32"/>
  <c r="BC43" i="32" s="1"/>
  <c r="AH43" i="32"/>
  <c r="BB43" i="32" s="1"/>
  <c r="AG43" i="32"/>
  <c r="AF43" i="32"/>
  <c r="AZ43" i="32" s="1"/>
  <c r="AE43" i="32"/>
  <c r="AY43" i="32" s="1"/>
  <c r="AD43" i="32"/>
  <c r="AX43" i="32" s="1"/>
  <c r="AW42" i="32"/>
  <c r="AV42" i="32"/>
  <c r="AU42" i="32"/>
  <c r="AT42" i="32"/>
  <c r="AS42" i="32"/>
  <c r="AR42" i="32"/>
  <c r="AQ42" i="32"/>
  <c r="AP42" i="32"/>
  <c r="AO42" i="32"/>
  <c r="AN42" i="32"/>
  <c r="AM42" i="32"/>
  <c r="AL42" i="32"/>
  <c r="AK42" i="32"/>
  <c r="AJ42" i="32"/>
  <c r="AI42" i="32"/>
  <c r="BC42" i="32" s="1"/>
  <c r="AH42" i="32"/>
  <c r="BB42" i="32" s="1"/>
  <c r="AG42" i="32"/>
  <c r="AF42" i="32"/>
  <c r="AZ42" i="32" s="1"/>
  <c r="AE42" i="32"/>
  <c r="AY42" i="32" s="1"/>
  <c r="AD42" i="32"/>
  <c r="AX42" i="32" s="1"/>
  <c r="AW41" i="32"/>
  <c r="AV41" i="32"/>
  <c r="AU41" i="32"/>
  <c r="AT41" i="32"/>
  <c r="AS41" i="32"/>
  <c r="AR41" i="32"/>
  <c r="AQ41" i="32"/>
  <c r="AP41" i="32"/>
  <c r="AO41" i="32"/>
  <c r="AN41" i="32"/>
  <c r="AM41" i="32"/>
  <c r="AL41" i="32"/>
  <c r="AK41" i="32"/>
  <c r="AJ41" i="32"/>
  <c r="AI41" i="32"/>
  <c r="BC41" i="32" s="1"/>
  <c r="AH41" i="32"/>
  <c r="BB41" i="32" s="1"/>
  <c r="AG41" i="32"/>
  <c r="AF41" i="32"/>
  <c r="AZ41" i="32" s="1"/>
  <c r="AE41" i="32"/>
  <c r="AY41" i="32" s="1"/>
  <c r="AD41" i="32"/>
  <c r="AX41" i="32" s="1"/>
  <c r="AW40" i="32"/>
  <c r="AV40" i="32"/>
  <c r="AU40" i="32"/>
  <c r="AT40" i="32"/>
  <c r="AS40" i="32"/>
  <c r="AR40" i="32"/>
  <c r="AQ40" i="32"/>
  <c r="AP40" i="32"/>
  <c r="AO40" i="32"/>
  <c r="AN40" i="32"/>
  <c r="AM40" i="32"/>
  <c r="AL40" i="32"/>
  <c r="AK40" i="32"/>
  <c r="AJ40" i="32"/>
  <c r="AI40" i="32"/>
  <c r="BC40" i="32" s="1"/>
  <c r="AH40" i="32"/>
  <c r="BB40" i="32" s="1"/>
  <c r="AG40" i="32"/>
  <c r="AF40" i="32"/>
  <c r="AZ40" i="32" s="1"/>
  <c r="AE40" i="32"/>
  <c r="AY40" i="32" s="1"/>
  <c r="AD40" i="32"/>
  <c r="AX40" i="32" s="1"/>
  <c r="AW39" i="32"/>
  <c r="AV39" i="32"/>
  <c r="AU39" i="32"/>
  <c r="AT39" i="32"/>
  <c r="AS39" i="32"/>
  <c r="AR39" i="32"/>
  <c r="AQ39" i="32"/>
  <c r="AP39" i="32"/>
  <c r="AO39" i="32"/>
  <c r="AN39" i="32"/>
  <c r="AM39" i="32"/>
  <c r="AL39" i="32"/>
  <c r="AK39" i="32"/>
  <c r="AJ39" i="32"/>
  <c r="AI39" i="32"/>
  <c r="BC39" i="32" s="1"/>
  <c r="AH39" i="32"/>
  <c r="BB39" i="32" s="1"/>
  <c r="AG39" i="32"/>
  <c r="AF39" i="32"/>
  <c r="AZ39" i="32" s="1"/>
  <c r="AE39" i="32"/>
  <c r="AY39" i="32" s="1"/>
  <c r="AD39" i="32"/>
  <c r="AX39" i="32" s="1"/>
  <c r="AW38" i="32"/>
  <c r="AV38" i="32"/>
  <c r="AU38" i="32"/>
  <c r="AT38" i="32"/>
  <c r="AS38" i="32"/>
  <c r="AR38" i="32"/>
  <c r="AQ38" i="32"/>
  <c r="AP38" i="32"/>
  <c r="AO38" i="32"/>
  <c r="AN38" i="32"/>
  <c r="AM38" i="32"/>
  <c r="AL38" i="32"/>
  <c r="AK38" i="32"/>
  <c r="AJ38" i="32"/>
  <c r="AI38" i="32"/>
  <c r="BC38" i="32" s="1"/>
  <c r="AH38" i="32"/>
  <c r="BB38" i="32" s="1"/>
  <c r="AG38" i="32"/>
  <c r="AF38" i="32"/>
  <c r="AZ38" i="32" s="1"/>
  <c r="AE38" i="32"/>
  <c r="AY38" i="32" s="1"/>
  <c r="AD38" i="32"/>
  <c r="AX38" i="32" s="1"/>
  <c r="AW37" i="32"/>
  <c r="AV37" i="32"/>
  <c r="AU37" i="32"/>
  <c r="AT37" i="32"/>
  <c r="AS37" i="32"/>
  <c r="AR37" i="32"/>
  <c r="AQ37" i="32"/>
  <c r="AP37" i="32"/>
  <c r="AO37" i="32"/>
  <c r="AN37" i="32"/>
  <c r="AM37" i="32"/>
  <c r="AL37" i="32"/>
  <c r="AK37" i="32"/>
  <c r="AJ37" i="32"/>
  <c r="AI37" i="32"/>
  <c r="BC37" i="32" s="1"/>
  <c r="AH37" i="32"/>
  <c r="BB37" i="32" s="1"/>
  <c r="AG37" i="32"/>
  <c r="AF37" i="32"/>
  <c r="AZ37" i="32" s="1"/>
  <c r="AE37" i="32"/>
  <c r="AY37" i="32" s="1"/>
  <c r="AD37" i="32"/>
  <c r="AX37" i="32" s="1"/>
  <c r="AW36" i="32"/>
  <c r="AV36" i="32"/>
  <c r="AU36" i="32"/>
  <c r="AT36" i="32"/>
  <c r="AS36" i="32"/>
  <c r="AR36" i="32"/>
  <c r="AQ36" i="32"/>
  <c r="AP36" i="32"/>
  <c r="AO36" i="32"/>
  <c r="AN36" i="32"/>
  <c r="AM36" i="32"/>
  <c r="AL36" i="32"/>
  <c r="AK36" i="32"/>
  <c r="AJ36" i="32"/>
  <c r="AI36" i="32"/>
  <c r="BC36" i="32" s="1"/>
  <c r="AH36" i="32"/>
  <c r="BB36" i="32" s="1"/>
  <c r="AG36" i="32"/>
  <c r="AF36" i="32"/>
  <c r="AZ36" i="32" s="1"/>
  <c r="AE36" i="32"/>
  <c r="AY36" i="32" s="1"/>
  <c r="AD36" i="32"/>
  <c r="AX36" i="32" s="1"/>
  <c r="AW35" i="32"/>
  <c r="AV35" i="32"/>
  <c r="AU35" i="32"/>
  <c r="AT35" i="32"/>
  <c r="AS35" i="32"/>
  <c r="AR35" i="32"/>
  <c r="AQ35" i="32"/>
  <c r="AP35" i="32"/>
  <c r="AO35" i="32"/>
  <c r="AN35" i="32"/>
  <c r="AM35" i="32"/>
  <c r="AL35" i="32"/>
  <c r="AK35" i="32"/>
  <c r="AJ35" i="32"/>
  <c r="AI35" i="32"/>
  <c r="BC35" i="32" s="1"/>
  <c r="AH35" i="32"/>
  <c r="BB35" i="32" s="1"/>
  <c r="AG35" i="32"/>
  <c r="AF35" i="32"/>
  <c r="AZ35" i="32" s="1"/>
  <c r="AE35" i="32"/>
  <c r="AY35" i="32" s="1"/>
  <c r="AD35" i="32"/>
  <c r="AX35" i="32" s="1"/>
  <c r="AW34" i="32"/>
  <c r="AV34" i="32"/>
  <c r="AU34" i="32"/>
  <c r="AT34" i="32"/>
  <c r="AS34" i="32"/>
  <c r="AR34" i="32"/>
  <c r="AQ34" i="32"/>
  <c r="AP34" i="32"/>
  <c r="AO34" i="32"/>
  <c r="AN34" i="32"/>
  <c r="AM34" i="32"/>
  <c r="AL34" i="32"/>
  <c r="AK34" i="32"/>
  <c r="AJ34" i="32"/>
  <c r="AI34" i="32"/>
  <c r="BC34" i="32" s="1"/>
  <c r="AH34" i="32"/>
  <c r="BB34" i="32" s="1"/>
  <c r="AG34" i="32"/>
  <c r="AF34" i="32"/>
  <c r="AZ34" i="32" s="1"/>
  <c r="AE34" i="32"/>
  <c r="AY34" i="32" s="1"/>
  <c r="AD34" i="32"/>
  <c r="AX34" i="32" s="1"/>
  <c r="AW33" i="32"/>
  <c r="AV33" i="32"/>
  <c r="AU33" i="32"/>
  <c r="AT33" i="32"/>
  <c r="AS33" i="32"/>
  <c r="AR33" i="32"/>
  <c r="AQ33" i="32"/>
  <c r="AP33" i="32"/>
  <c r="AO33" i="32"/>
  <c r="AN33" i="32"/>
  <c r="AM33" i="32"/>
  <c r="AL33" i="32"/>
  <c r="AK33" i="32"/>
  <c r="AJ33" i="32"/>
  <c r="AI33" i="32"/>
  <c r="BC33" i="32" s="1"/>
  <c r="AH33" i="32"/>
  <c r="BB33" i="32" s="1"/>
  <c r="AG33" i="32"/>
  <c r="AF33" i="32"/>
  <c r="AZ33" i="32" s="1"/>
  <c r="AE33" i="32"/>
  <c r="AY33" i="32" s="1"/>
  <c r="AD33" i="32"/>
  <c r="AX33" i="32" s="1"/>
  <c r="AW32" i="32"/>
  <c r="AV32" i="32"/>
  <c r="AU32" i="32"/>
  <c r="AT32" i="32"/>
  <c r="AS32" i="32"/>
  <c r="AR32" i="32"/>
  <c r="AQ32" i="32"/>
  <c r="AP32" i="32"/>
  <c r="AO32" i="32"/>
  <c r="AN32" i="32"/>
  <c r="AM32" i="32"/>
  <c r="AL32" i="32"/>
  <c r="AK32" i="32"/>
  <c r="AJ32" i="32"/>
  <c r="AI32" i="32"/>
  <c r="BC32" i="32" s="1"/>
  <c r="AH32" i="32"/>
  <c r="BB32" i="32" s="1"/>
  <c r="AG32" i="32"/>
  <c r="AF32" i="32"/>
  <c r="AZ32" i="32" s="1"/>
  <c r="AE32" i="32"/>
  <c r="AY32" i="32" s="1"/>
  <c r="AD32" i="32"/>
  <c r="AX32" i="32" s="1"/>
  <c r="AW31" i="32"/>
  <c r="AV31" i="32"/>
  <c r="AU31" i="32"/>
  <c r="AT31" i="32"/>
  <c r="AS31" i="32"/>
  <c r="AR31" i="32"/>
  <c r="AQ31" i="32"/>
  <c r="AP31" i="32"/>
  <c r="AO31" i="32"/>
  <c r="AN31" i="32"/>
  <c r="AM31" i="32"/>
  <c r="AL31" i="32"/>
  <c r="AK31" i="32"/>
  <c r="AJ31" i="32"/>
  <c r="AI31" i="32"/>
  <c r="BC31" i="32" s="1"/>
  <c r="AH31" i="32"/>
  <c r="BB31" i="32" s="1"/>
  <c r="AG31" i="32"/>
  <c r="AF31" i="32"/>
  <c r="AZ31" i="32" s="1"/>
  <c r="AE31" i="32"/>
  <c r="AY31" i="32" s="1"/>
  <c r="AD31" i="32"/>
  <c r="AX31" i="32" s="1"/>
  <c r="AW30" i="32"/>
  <c r="AV30" i="32"/>
  <c r="AU30" i="32"/>
  <c r="AT30" i="32"/>
  <c r="AS30" i="32"/>
  <c r="AR30" i="32"/>
  <c r="AQ30" i="32"/>
  <c r="AP30" i="32"/>
  <c r="AO30" i="32"/>
  <c r="AN30" i="32"/>
  <c r="AM30" i="32"/>
  <c r="AL30" i="32"/>
  <c r="AK30" i="32"/>
  <c r="AJ30" i="32"/>
  <c r="AI30" i="32"/>
  <c r="BC30" i="32" s="1"/>
  <c r="AH30" i="32"/>
  <c r="BB30" i="32" s="1"/>
  <c r="AG30" i="32"/>
  <c r="AF30" i="32"/>
  <c r="AZ30" i="32" s="1"/>
  <c r="AE30" i="32"/>
  <c r="AY30" i="32" s="1"/>
  <c r="AD30" i="32"/>
  <c r="AX30" i="32" s="1"/>
  <c r="AW29" i="32"/>
  <c r="AV29" i="32"/>
  <c r="AU29" i="32"/>
  <c r="AT29" i="32"/>
  <c r="AS29" i="32"/>
  <c r="AR29" i="32"/>
  <c r="AQ29" i="32"/>
  <c r="AP29" i="32"/>
  <c r="AO29" i="32"/>
  <c r="AN29" i="32"/>
  <c r="AM29" i="32"/>
  <c r="AL29" i="32"/>
  <c r="AK29" i="32"/>
  <c r="AJ29" i="32"/>
  <c r="AI29" i="32"/>
  <c r="BC29" i="32" s="1"/>
  <c r="AH29" i="32"/>
  <c r="BB29" i="32" s="1"/>
  <c r="AG29" i="32"/>
  <c r="AF29" i="32"/>
  <c r="AZ29" i="32" s="1"/>
  <c r="AE29" i="32"/>
  <c r="AY29" i="32" s="1"/>
  <c r="AD29" i="32"/>
  <c r="AX29" i="32" s="1"/>
  <c r="AW28" i="32"/>
  <c r="AV28" i="32"/>
  <c r="AU28" i="32"/>
  <c r="AT28" i="32"/>
  <c r="AS28" i="32"/>
  <c r="AR28" i="32"/>
  <c r="AQ28" i="32"/>
  <c r="AP28" i="32"/>
  <c r="AO28" i="32"/>
  <c r="AN28" i="32"/>
  <c r="AM28" i="32"/>
  <c r="AL28" i="32"/>
  <c r="AK28" i="32"/>
  <c r="AJ28" i="32"/>
  <c r="AI28" i="32"/>
  <c r="AH28" i="32"/>
  <c r="BB28" i="32" s="1"/>
  <c r="AG28" i="32"/>
  <c r="AF28" i="32"/>
  <c r="AE28" i="32"/>
  <c r="AD28" i="32"/>
  <c r="AW27" i="32"/>
  <c r="AV27" i="32"/>
  <c r="AU27" i="32"/>
  <c r="AT27" i="32"/>
  <c r="AS27" i="32"/>
  <c r="AR27" i="32"/>
  <c r="AQ27" i="32"/>
  <c r="AP27" i="32"/>
  <c r="AO27" i="32"/>
  <c r="AN27" i="32"/>
  <c r="AM27" i="32"/>
  <c r="AL27" i="32"/>
  <c r="AK27" i="32"/>
  <c r="AJ27" i="32"/>
  <c r="AI27" i="32"/>
  <c r="AH27" i="32"/>
  <c r="AG27" i="32"/>
  <c r="AF27" i="32"/>
  <c r="AZ27" i="32" s="1"/>
  <c r="AE27" i="32"/>
  <c r="AD27" i="32"/>
  <c r="AX27" i="32" s="1"/>
  <c r="AW26" i="32"/>
  <c r="AV26" i="32"/>
  <c r="AU26" i="32"/>
  <c r="AT26" i="32"/>
  <c r="AS26" i="32"/>
  <c r="AR26" i="32"/>
  <c r="AQ26" i="32"/>
  <c r="AP26" i="32"/>
  <c r="AO26" i="32"/>
  <c r="AN26" i="32"/>
  <c r="AM26" i="32"/>
  <c r="AL26" i="32"/>
  <c r="AK26" i="32"/>
  <c r="AJ26" i="32"/>
  <c r="AI26" i="32"/>
  <c r="AH26" i="32"/>
  <c r="BB26" i="32" s="1"/>
  <c r="AG26" i="32"/>
  <c r="AF26" i="32"/>
  <c r="AE26" i="32"/>
  <c r="AD26" i="32"/>
  <c r="AW25" i="32"/>
  <c r="AV25" i="32"/>
  <c r="AU25" i="32"/>
  <c r="AT25" i="32"/>
  <c r="AS25" i="32"/>
  <c r="AR25" i="32"/>
  <c r="AQ25" i="32"/>
  <c r="AP25" i="32"/>
  <c r="AO25" i="32"/>
  <c r="AN25" i="32"/>
  <c r="AM25" i="32"/>
  <c r="AL25" i="32"/>
  <c r="AK25" i="32"/>
  <c r="AJ25" i="32"/>
  <c r="AI25" i="32"/>
  <c r="AH25" i="32"/>
  <c r="AG25" i="32"/>
  <c r="AF25" i="32"/>
  <c r="AZ25" i="32" s="1"/>
  <c r="AE25" i="32"/>
  <c r="AD25" i="32"/>
  <c r="AX25" i="32" s="1"/>
  <c r="AW24" i="32"/>
  <c r="AV24" i="32"/>
  <c r="AU24" i="32"/>
  <c r="AT24" i="32"/>
  <c r="AS24" i="32"/>
  <c r="AR24" i="32"/>
  <c r="AQ24" i="32"/>
  <c r="AP24" i="32"/>
  <c r="AO24" i="32"/>
  <c r="AN24" i="32"/>
  <c r="AM24" i="32"/>
  <c r="AL24" i="32"/>
  <c r="AK24" i="32"/>
  <c r="AJ24" i="32"/>
  <c r="AI24" i="32"/>
  <c r="AH24" i="32"/>
  <c r="BB24" i="32" s="1"/>
  <c r="AG24" i="32"/>
  <c r="AF24" i="32"/>
  <c r="AE24" i="32"/>
  <c r="AD24" i="32"/>
  <c r="AW23" i="32"/>
  <c r="AV23" i="32"/>
  <c r="AU23" i="32"/>
  <c r="AT23" i="32"/>
  <c r="AS23" i="32"/>
  <c r="AR23" i="32"/>
  <c r="AQ23" i="32"/>
  <c r="AP23" i="32"/>
  <c r="AO23" i="32"/>
  <c r="AN23" i="32"/>
  <c r="AM23" i="32"/>
  <c r="AL23" i="32"/>
  <c r="AK23" i="32"/>
  <c r="AJ23" i="32"/>
  <c r="AI23" i="32"/>
  <c r="AH23" i="32"/>
  <c r="AG23" i="32"/>
  <c r="AF23" i="32"/>
  <c r="AZ23" i="32" s="1"/>
  <c r="AE23" i="32"/>
  <c r="AD23" i="32"/>
  <c r="AX23" i="32" s="1"/>
  <c r="AW22" i="32"/>
  <c r="AV22" i="32"/>
  <c r="AU22" i="32"/>
  <c r="AT22" i="32"/>
  <c r="AS22" i="32"/>
  <c r="AR22" i="32"/>
  <c r="AQ22" i="32"/>
  <c r="AP22" i="32"/>
  <c r="AO22" i="32"/>
  <c r="AN22" i="32"/>
  <c r="AM22" i="32"/>
  <c r="AL22" i="32"/>
  <c r="AK22" i="32"/>
  <c r="AJ22" i="32"/>
  <c r="AI22" i="32"/>
  <c r="AH22" i="32"/>
  <c r="BB22" i="32" s="1"/>
  <c r="AG22" i="32"/>
  <c r="AF22" i="32"/>
  <c r="AE22" i="32"/>
  <c r="AD22" i="32"/>
  <c r="AW21" i="32"/>
  <c r="AV21" i="32"/>
  <c r="AU21" i="32"/>
  <c r="AT21" i="32"/>
  <c r="AS21" i="32"/>
  <c r="AR21" i="32"/>
  <c r="AQ21" i="32"/>
  <c r="AP21" i="32"/>
  <c r="AO21" i="32"/>
  <c r="AN21" i="32"/>
  <c r="AM21" i="32"/>
  <c r="AL21" i="32"/>
  <c r="AK21" i="32"/>
  <c r="AJ21" i="32"/>
  <c r="AI21" i="32"/>
  <c r="AH21" i="32"/>
  <c r="AG21" i="32"/>
  <c r="AF21" i="32"/>
  <c r="AZ21" i="32" s="1"/>
  <c r="AE21" i="32"/>
  <c r="AD21" i="32"/>
  <c r="AX21" i="32" s="1"/>
  <c r="AW20" i="32"/>
  <c r="AV20" i="32"/>
  <c r="AU20" i="32"/>
  <c r="AT20" i="32"/>
  <c r="AS20" i="32"/>
  <c r="AR20" i="32"/>
  <c r="AQ20" i="32"/>
  <c r="AP20" i="32"/>
  <c r="AO20" i="32"/>
  <c r="AN20" i="32"/>
  <c r="AM20" i="32"/>
  <c r="AL20" i="32"/>
  <c r="AK20" i="32"/>
  <c r="AJ20" i="32"/>
  <c r="AI20" i="32"/>
  <c r="AH20" i="32"/>
  <c r="BB20" i="32" s="1"/>
  <c r="AG20" i="32"/>
  <c r="AF20" i="32"/>
  <c r="AE20" i="32"/>
  <c r="AD20" i="32"/>
  <c r="AW19" i="32"/>
  <c r="AV19" i="32"/>
  <c r="AU19" i="32"/>
  <c r="AT19" i="32"/>
  <c r="AS19" i="32"/>
  <c r="AR19" i="32"/>
  <c r="AQ19" i="32"/>
  <c r="AP19" i="32"/>
  <c r="AO19" i="32"/>
  <c r="AN19" i="32"/>
  <c r="AM19" i="32"/>
  <c r="AL19" i="32"/>
  <c r="AK19" i="32"/>
  <c r="AJ19" i="32"/>
  <c r="AI19" i="32"/>
  <c r="AH19" i="32"/>
  <c r="AG19" i="32"/>
  <c r="AF19" i="32"/>
  <c r="AZ19" i="32" s="1"/>
  <c r="AE19" i="32"/>
  <c r="AD19" i="32"/>
  <c r="AX19" i="32" s="1"/>
  <c r="AW18" i="32"/>
  <c r="AV18" i="32"/>
  <c r="AU18" i="32"/>
  <c r="AT18" i="32"/>
  <c r="AS18" i="32"/>
  <c r="AR18" i="32"/>
  <c r="AQ18" i="32"/>
  <c r="AP18" i="32"/>
  <c r="AO18" i="32"/>
  <c r="AN18" i="32"/>
  <c r="AM18" i="32"/>
  <c r="AL18" i="32"/>
  <c r="AK18" i="32"/>
  <c r="AJ18" i="32"/>
  <c r="AI18" i="32"/>
  <c r="AH18" i="32"/>
  <c r="BB18" i="32" s="1"/>
  <c r="AG18" i="32"/>
  <c r="AF18" i="32"/>
  <c r="AE18" i="32"/>
  <c r="AD18" i="32"/>
  <c r="AW17" i="32"/>
  <c r="AV17" i="32"/>
  <c r="AU17" i="32"/>
  <c r="AT17" i="32"/>
  <c r="AS17" i="32"/>
  <c r="AR17" i="32"/>
  <c r="AQ17" i="32"/>
  <c r="AP17" i="32"/>
  <c r="AO17" i="32"/>
  <c r="AN17" i="32"/>
  <c r="AM17" i="32"/>
  <c r="AL17" i="32"/>
  <c r="AK17" i="32"/>
  <c r="AJ17" i="32"/>
  <c r="AI17" i="32"/>
  <c r="AH17" i="32"/>
  <c r="AG17" i="32"/>
  <c r="AF17" i="32"/>
  <c r="AZ17" i="32" s="1"/>
  <c r="AE17" i="32"/>
  <c r="AD17" i="32"/>
  <c r="AX17" i="32" s="1"/>
  <c r="AW16" i="32"/>
  <c r="AV16" i="32"/>
  <c r="AU16" i="32"/>
  <c r="AT16" i="32"/>
  <c r="AS16" i="32"/>
  <c r="AR16" i="32"/>
  <c r="AQ16" i="32"/>
  <c r="AP16" i="32"/>
  <c r="AO16" i="32"/>
  <c r="AN16" i="32"/>
  <c r="AM16" i="32"/>
  <c r="AL16" i="32"/>
  <c r="AK16" i="32"/>
  <c r="AJ16" i="32"/>
  <c r="AI16" i="32"/>
  <c r="AH16" i="32"/>
  <c r="AG16" i="32"/>
  <c r="AF16" i="32"/>
  <c r="AE16" i="32"/>
  <c r="AD16" i="32"/>
  <c r="E93" i="27"/>
  <c r="N18" i="29"/>
  <c r="E18" i="29" s="1"/>
  <c r="E16" i="29"/>
  <c r="BB13" i="27"/>
  <c r="BC13" i="27"/>
  <c r="BA13" i="27"/>
  <c r="AZ13" i="27"/>
  <c r="AY13" i="27"/>
  <c r="AX13" i="27"/>
  <c r="X114" i="27"/>
  <c r="W114" i="27"/>
  <c r="V114" i="27"/>
  <c r="U114" i="27"/>
  <c r="T114" i="27"/>
  <c r="S114" i="27"/>
  <c r="R114" i="27"/>
  <c r="Q114" i="27"/>
  <c r="P114" i="27"/>
  <c r="O114" i="27"/>
  <c r="N114" i="27"/>
  <c r="M114" i="27"/>
  <c r="L114" i="27"/>
  <c r="K114" i="27"/>
  <c r="J114" i="27"/>
  <c r="I114" i="27"/>
  <c r="H114" i="27"/>
  <c r="G114" i="27"/>
  <c r="F114" i="27"/>
  <c r="E114" i="27"/>
  <c r="X113" i="27"/>
  <c r="W113" i="27"/>
  <c r="V113" i="27"/>
  <c r="U113" i="27"/>
  <c r="T113" i="27"/>
  <c r="S113" i="27"/>
  <c r="R113" i="27"/>
  <c r="Q113" i="27"/>
  <c r="P113" i="27"/>
  <c r="O113" i="27"/>
  <c r="N113" i="27"/>
  <c r="M113" i="27"/>
  <c r="L113" i="27"/>
  <c r="K113" i="27"/>
  <c r="J113" i="27"/>
  <c r="I113" i="27"/>
  <c r="H113" i="27"/>
  <c r="G113" i="27"/>
  <c r="F113" i="27"/>
  <c r="E113" i="27"/>
  <c r="X110" i="27"/>
  <c r="W110" i="27"/>
  <c r="V110" i="27"/>
  <c r="U110" i="27"/>
  <c r="T110" i="27"/>
  <c r="S110" i="27"/>
  <c r="R110" i="27"/>
  <c r="Q110" i="27"/>
  <c r="P110" i="27"/>
  <c r="O110" i="27"/>
  <c r="N110" i="27"/>
  <c r="M110" i="27"/>
  <c r="L110" i="27"/>
  <c r="K110" i="27"/>
  <c r="J110" i="27"/>
  <c r="I110" i="27"/>
  <c r="H110" i="27"/>
  <c r="G110" i="27"/>
  <c r="F110" i="27"/>
  <c r="E110" i="27"/>
  <c r="X109" i="27"/>
  <c r="W109" i="27"/>
  <c r="V109" i="27"/>
  <c r="U109" i="27"/>
  <c r="T109" i="27"/>
  <c r="S109" i="27"/>
  <c r="R109" i="27"/>
  <c r="Q109" i="27"/>
  <c r="P109" i="27"/>
  <c r="O109" i="27"/>
  <c r="N109" i="27"/>
  <c r="M109" i="27"/>
  <c r="L109" i="27"/>
  <c r="K109" i="27"/>
  <c r="J109" i="27"/>
  <c r="I109" i="27"/>
  <c r="H109" i="27"/>
  <c r="G109" i="27"/>
  <c r="F109" i="27"/>
  <c r="E109" i="27"/>
  <c r="X113" i="28"/>
  <c r="W113" i="28"/>
  <c r="V113" i="28"/>
  <c r="U113" i="28"/>
  <c r="T113" i="28"/>
  <c r="S113" i="28"/>
  <c r="R113" i="28"/>
  <c r="Q113" i="28"/>
  <c r="P113" i="28"/>
  <c r="O113" i="28"/>
  <c r="N113" i="28"/>
  <c r="M113" i="28"/>
  <c r="L113" i="28"/>
  <c r="K113" i="28"/>
  <c r="J113" i="28"/>
  <c r="I113" i="28"/>
  <c r="H113" i="28"/>
  <c r="G113" i="28"/>
  <c r="F113" i="28"/>
  <c r="E113" i="28"/>
  <c r="X112" i="28"/>
  <c r="W112" i="28"/>
  <c r="V112" i="28"/>
  <c r="U112" i="28"/>
  <c r="T112" i="28"/>
  <c r="S112" i="28"/>
  <c r="R112" i="28"/>
  <c r="Q112" i="28"/>
  <c r="P112" i="28"/>
  <c r="O112" i="28"/>
  <c r="N112" i="28"/>
  <c r="M112" i="28"/>
  <c r="L112" i="28"/>
  <c r="K112" i="28"/>
  <c r="J112" i="28"/>
  <c r="I112" i="28"/>
  <c r="H112" i="28"/>
  <c r="G112" i="28"/>
  <c r="F112" i="28"/>
  <c r="E112" i="28"/>
  <c r="X111" i="28"/>
  <c r="W111" i="28"/>
  <c r="V111" i="28"/>
  <c r="U111" i="28"/>
  <c r="T111" i="28"/>
  <c r="S111" i="28"/>
  <c r="R111" i="28"/>
  <c r="Q111" i="28"/>
  <c r="P111" i="28"/>
  <c r="O111" i="28"/>
  <c r="N111" i="28"/>
  <c r="M111" i="28"/>
  <c r="L111" i="28"/>
  <c r="K111" i="28"/>
  <c r="J111" i="28"/>
  <c r="I111" i="28"/>
  <c r="H111" i="28"/>
  <c r="G111" i="28"/>
  <c r="F111" i="28"/>
  <c r="E111" i="28"/>
  <c r="X110" i="28"/>
  <c r="W110" i="28"/>
  <c r="V110" i="28"/>
  <c r="U110" i="28"/>
  <c r="T110" i="28"/>
  <c r="S110" i="28"/>
  <c r="R110" i="28"/>
  <c r="Q110" i="28"/>
  <c r="P110" i="28"/>
  <c r="O110" i="28"/>
  <c r="N110" i="28"/>
  <c r="M110" i="28"/>
  <c r="L110" i="28"/>
  <c r="K110" i="28"/>
  <c r="J110" i="28"/>
  <c r="I110" i="28"/>
  <c r="H110" i="28"/>
  <c r="G110" i="28"/>
  <c r="F110" i="28"/>
  <c r="E110" i="28"/>
  <c r="E113" i="32"/>
  <c r="F113" i="32"/>
  <c r="G113" i="32"/>
  <c r="H113" i="32"/>
  <c r="I113" i="32"/>
  <c r="J113" i="32"/>
  <c r="K113" i="32"/>
  <c r="L113" i="32"/>
  <c r="M113" i="32"/>
  <c r="N113" i="32"/>
  <c r="O113" i="32"/>
  <c r="P113" i="32"/>
  <c r="Q113" i="32"/>
  <c r="R113" i="32"/>
  <c r="S113" i="32"/>
  <c r="T113" i="32"/>
  <c r="U113" i="32"/>
  <c r="V113" i="32"/>
  <c r="W113" i="32"/>
  <c r="X113" i="32"/>
  <c r="E114" i="32"/>
  <c r="F114" i="32"/>
  <c r="G114" i="32"/>
  <c r="H114" i="32"/>
  <c r="I114" i="32"/>
  <c r="J114" i="32"/>
  <c r="K114" i="32"/>
  <c r="L114" i="32"/>
  <c r="M114" i="32"/>
  <c r="N114" i="32"/>
  <c r="O114" i="32"/>
  <c r="P114" i="32"/>
  <c r="Q114" i="32"/>
  <c r="R114" i="32"/>
  <c r="S114" i="32"/>
  <c r="T114" i="32"/>
  <c r="U114" i="32"/>
  <c r="V114" i="32"/>
  <c r="W114" i="32"/>
  <c r="X114" i="32"/>
  <c r="X112" i="32"/>
  <c r="W112" i="32"/>
  <c r="V112" i="32"/>
  <c r="U112" i="32"/>
  <c r="T112" i="32"/>
  <c r="S112" i="32"/>
  <c r="R112" i="32"/>
  <c r="Q112" i="32"/>
  <c r="P112" i="32"/>
  <c r="O112" i="32"/>
  <c r="N112" i="32"/>
  <c r="M112" i="32"/>
  <c r="L112" i="32"/>
  <c r="K112" i="32"/>
  <c r="J112" i="32"/>
  <c r="I112" i="32"/>
  <c r="H112" i="32"/>
  <c r="G112" i="32"/>
  <c r="F112" i="32"/>
  <c r="E112" i="32"/>
  <c r="X110" i="32"/>
  <c r="X109" i="32"/>
  <c r="X108" i="32"/>
  <c r="W110" i="32"/>
  <c r="W109" i="32"/>
  <c r="V110" i="32"/>
  <c r="V109" i="32"/>
  <c r="U110" i="32"/>
  <c r="U109" i="32"/>
  <c r="T109" i="32"/>
  <c r="T110" i="32"/>
  <c r="S110" i="32"/>
  <c r="S109" i="32"/>
  <c r="R110" i="32"/>
  <c r="R109" i="32"/>
  <c r="Q110" i="32"/>
  <c r="Q109" i="32"/>
  <c r="P110" i="32"/>
  <c r="P109" i="32"/>
  <c r="O110" i="32"/>
  <c r="O109" i="32"/>
  <c r="N110" i="32"/>
  <c r="N109" i="32"/>
  <c r="M110" i="32"/>
  <c r="M109" i="32"/>
  <c r="L110" i="32"/>
  <c r="L109" i="32"/>
  <c r="K110" i="32"/>
  <c r="K109" i="32"/>
  <c r="J110" i="32"/>
  <c r="J109" i="32"/>
  <c r="I110" i="32"/>
  <c r="I109" i="32"/>
  <c r="H110" i="32"/>
  <c r="H109" i="32"/>
  <c r="G109" i="32"/>
  <c r="G110" i="32"/>
  <c r="F110" i="32"/>
  <c r="F109" i="32"/>
  <c r="E110" i="32"/>
  <c r="E109" i="32"/>
  <c r="W108" i="32"/>
  <c r="V108" i="32"/>
  <c r="U108" i="32"/>
  <c r="T108" i="32"/>
  <c r="S108" i="32"/>
  <c r="R108" i="32"/>
  <c r="Q108" i="32"/>
  <c r="P108" i="32"/>
  <c r="O108" i="32"/>
  <c r="N108" i="32"/>
  <c r="M108" i="32"/>
  <c r="L108" i="32"/>
  <c r="K108" i="32"/>
  <c r="J108" i="32"/>
  <c r="I108" i="32"/>
  <c r="H108" i="32"/>
  <c r="G108" i="32"/>
  <c r="F108" i="32"/>
  <c r="E108" i="32"/>
  <c r="F108" i="28"/>
  <c r="G108" i="28"/>
  <c r="H108" i="28"/>
  <c r="I108" i="28"/>
  <c r="J108" i="28"/>
  <c r="K108" i="28"/>
  <c r="L108" i="28"/>
  <c r="M108" i="28"/>
  <c r="N108" i="28"/>
  <c r="O108" i="28"/>
  <c r="P108" i="28"/>
  <c r="Q108" i="28"/>
  <c r="R108" i="28"/>
  <c r="S108" i="28"/>
  <c r="T108" i="28"/>
  <c r="U108" i="28"/>
  <c r="V108" i="28"/>
  <c r="W108" i="28"/>
  <c r="X108" i="28"/>
  <c r="E108" i="28"/>
  <c r="AD17" i="27"/>
  <c r="AE17" i="27"/>
  <c r="AF17" i="27"/>
  <c r="AG17" i="27"/>
  <c r="AH17" i="27"/>
  <c r="AI17" i="27"/>
  <c r="AJ17" i="27"/>
  <c r="AK17" i="27"/>
  <c r="AL17" i="27"/>
  <c r="AM17" i="27"/>
  <c r="AN17" i="27"/>
  <c r="AO17" i="27"/>
  <c r="AP17" i="27"/>
  <c r="AQ17" i="27"/>
  <c r="AR17" i="27"/>
  <c r="AS17" i="27"/>
  <c r="AT17" i="27"/>
  <c r="AU17" i="27"/>
  <c r="AV17" i="27"/>
  <c r="AW17" i="27"/>
  <c r="AD18" i="27"/>
  <c r="AE18" i="27"/>
  <c r="AF18" i="27"/>
  <c r="AG18" i="27"/>
  <c r="AH18" i="27"/>
  <c r="AI18" i="27"/>
  <c r="AJ18" i="27"/>
  <c r="AK18" i="27"/>
  <c r="AL18" i="27"/>
  <c r="AM18" i="27"/>
  <c r="AN18" i="27"/>
  <c r="AO18" i="27"/>
  <c r="AP18" i="27"/>
  <c r="AQ18" i="27"/>
  <c r="AR18" i="27"/>
  <c r="AS18" i="27"/>
  <c r="AT18" i="27"/>
  <c r="AU18" i="27"/>
  <c r="AV18" i="27"/>
  <c r="AW18" i="27"/>
  <c r="AD19" i="27"/>
  <c r="AE19" i="27"/>
  <c r="AF19" i="27"/>
  <c r="AG19" i="27"/>
  <c r="AH19" i="27"/>
  <c r="AI19" i="27"/>
  <c r="AJ19" i="27"/>
  <c r="AK19" i="27"/>
  <c r="AL19" i="27"/>
  <c r="AM19" i="27"/>
  <c r="AN19" i="27"/>
  <c r="AO19" i="27"/>
  <c r="AP19" i="27"/>
  <c r="AQ19" i="27"/>
  <c r="AR19" i="27"/>
  <c r="AS19" i="27"/>
  <c r="AT19" i="27"/>
  <c r="AU19" i="27"/>
  <c r="AV19" i="27"/>
  <c r="AW19" i="27"/>
  <c r="AD20" i="27"/>
  <c r="AE20" i="27"/>
  <c r="AF20" i="27"/>
  <c r="AG20" i="27"/>
  <c r="AH20" i="27"/>
  <c r="AI20" i="27"/>
  <c r="AJ20" i="27"/>
  <c r="AK20" i="27"/>
  <c r="AL20" i="27"/>
  <c r="AM20" i="27"/>
  <c r="AN20" i="27"/>
  <c r="AO20" i="27"/>
  <c r="AP20" i="27"/>
  <c r="AQ20" i="27"/>
  <c r="AR20" i="27"/>
  <c r="AS20" i="27"/>
  <c r="AT20" i="27"/>
  <c r="AU20" i="27"/>
  <c r="AV20" i="27"/>
  <c r="AW20" i="27"/>
  <c r="AD21" i="27"/>
  <c r="AE21" i="27"/>
  <c r="AF21" i="27"/>
  <c r="AG21" i="27"/>
  <c r="AH21" i="27"/>
  <c r="AI21" i="27"/>
  <c r="AJ21" i="27"/>
  <c r="AK21" i="27"/>
  <c r="AL21" i="27"/>
  <c r="AM21" i="27"/>
  <c r="AN21" i="27"/>
  <c r="AO21" i="27"/>
  <c r="AP21" i="27"/>
  <c r="AQ21" i="27"/>
  <c r="AR21" i="27"/>
  <c r="AS21" i="27"/>
  <c r="AT21" i="27"/>
  <c r="AU21" i="27"/>
  <c r="AV21" i="27"/>
  <c r="AW21" i="27"/>
  <c r="AD22" i="27"/>
  <c r="AE22" i="27"/>
  <c r="AF22" i="27"/>
  <c r="AG22" i="27"/>
  <c r="AH22" i="27"/>
  <c r="AI22" i="27"/>
  <c r="AJ22" i="27"/>
  <c r="AK22" i="27"/>
  <c r="AL22" i="27"/>
  <c r="AM22" i="27"/>
  <c r="AN22" i="27"/>
  <c r="AO22" i="27"/>
  <c r="AP22" i="27"/>
  <c r="AQ22" i="27"/>
  <c r="AR22" i="27"/>
  <c r="AS22" i="27"/>
  <c r="AT22" i="27"/>
  <c r="AU22" i="27"/>
  <c r="AV22" i="27"/>
  <c r="AW22" i="27"/>
  <c r="AD23" i="27"/>
  <c r="AE23" i="27"/>
  <c r="AF23" i="27"/>
  <c r="AG23" i="27"/>
  <c r="AH23" i="27"/>
  <c r="AI23" i="27"/>
  <c r="AJ23" i="27"/>
  <c r="AK23" i="27"/>
  <c r="AL23" i="27"/>
  <c r="AM23" i="27"/>
  <c r="AN23" i="27"/>
  <c r="AO23" i="27"/>
  <c r="AP23" i="27"/>
  <c r="AQ23" i="27"/>
  <c r="AR23" i="27"/>
  <c r="AS23" i="27"/>
  <c r="AT23" i="27"/>
  <c r="AU23" i="27"/>
  <c r="AV23" i="27"/>
  <c r="AW23" i="27"/>
  <c r="AD24" i="27"/>
  <c r="AE24" i="27"/>
  <c r="AF24" i="27"/>
  <c r="AG24" i="27"/>
  <c r="AH24" i="27"/>
  <c r="AI24" i="27"/>
  <c r="AJ24" i="27"/>
  <c r="AK24" i="27"/>
  <c r="AL24" i="27"/>
  <c r="AM24" i="27"/>
  <c r="AN24" i="27"/>
  <c r="AO24" i="27"/>
  <c r="AP24" i="27"/>
  <c r="AQ24" i="27"/>
  <c r="AR24" i="27"/>
  <c r="AS24" i="27"/>
  <c r="AT24" i="27"/>
  <c r="AU24" i="27"/>
  <c r="AV24" i="27"/>
  <c r="AW24" i="27"/>
  <c r="AD25" i="27"/>
  <c r="AE25" i="27"/>
  <c r="AF25" i="27"/>
  <c r="AG25" i="27"/>
  <c r="AH25" i="27"/>
  <c r="AI25" i="27"/>
  <c r="AJ25" i="27"/>
  <c r="AK25" i="27"/>
  <c r="AL25" i="27"/>
  <c r="AM25" i="27"/>
  <c r="AN25" i="27"/>
  <c r="AO25" i="27"/>
  <c r="AP25" i="27"/>
  <c r="AQ25" i="27"/>
  <c r="AR25" i="27"/>
  <c r="AS25" i="27"/>
  <c r="AT25" i="27"/>
  <c r="AU25" i="27"/>
  <c r="AV25" i="27"/>
  <c r="AW25" i="27"/>
  <c r="AD26" i="27"/>
  <c r="AE26" i="27"/>
  <c r="AF26" i="27"/>
  <c r="AG26" i="27"/>
  <c r="AH26" i="27"/>
  <c r="AI26" i="27"/>
  <c r="AJ26" i="27"/>
  <c r="AK26" i="27"/>
  <c r="AL26" i="27"/>
  <c r="AM26" i="27"/>
  <c r="AN26" i="27"/>
  <c r="AO26" i="27"/>
  <c r="AP26" i="27"/>
  <c r="AQ26" i="27"/>
  <c r="AR26" i="27"/>
  <c r="AS26" i="27"/>
  <c r="AT26" i="27"/>
  <c r="AU26" i="27"/>
  <c r="AV26" i="27"/>
  <c r="AW26" i="27"/>
  <c r="AD27" i="27"/>
  <c r="AE27" i="27"/>
  <c r="AF27" i="27"/>
  <c r="AG27" i="27"/>
  <c r="AH27" i="27"/>
  <c r="AI27" i="27"/>
  <c r="AJ27" i="27"/>
  <c r="AK27" i="27"/>
  <c r="AL27" i="27"/>
  <c r="AM27" i="27"/>
  <c r="AN27" i="27"/>
  <c r="AO27" i="27"/>
  <c r="AP27" i="27"/>
  <c r="AQ27" i="27"/>
  <c r="AR27" i="27"/>
  <c r="AS27" i="27"/>
  <c r="AT27" i="27"/>
  <c r="AU27" i="27"/>
  <c r="AV27" i="27"/>
  <c r="AW27" i="27"/>
  <c r="AD28" i="27"/>
  <c r="AE28" i="27"/>
  <c r="AF28" i="27"/>
  <c r="AG28" i="27"/>
  <c r="AH28" i="27"/>
  <c r="AI28" i="27"/>
  <c r="AJ28" i="27"/>
  <c r="AK28" i="27"/>
  <c r="AL28" i="27"/>
  <c r="AM28" i="27"/>
  <c r="AN28" i="27"/>
  <c r="AO28" i="27"/>
  <c r="AP28" i="27"/>
  <c r="AQ28" i="27"/>
  <c r="AR28" i="27"/>
  <c r="AS28" i="27"/>
  <c r="AT28" i="27"/>
  <c r="AU28" i="27"/>
  <c r="AV28" i="27"/>
  <c r="AW28" i="27"/>
  <c r="AD29" i="27"/>
  <c r="AE29" i="27"/>
  <c r="AF29" i="27"/>
  <c r="AG29" i="27"/>
  <c r="AH29" i="27"/>
  <c r="AI29" i="27"/>
  <c r="AJ29" i="27"/>
  <c r="AK29" i="27"/>
  <c r="AL29" i="27"/>
  <c r="AM29" i="27"/>
  <c r="AN29" i="27"/>
  <c r="AO29" i="27"/>
  <c r="AP29" i="27"/>
  <c r="AQ29" i="27"/>
  <c r="AR29" i="27"/>
  <c r="AS29" i="27"/>
  <c r="AT29" i="27"/>
  <c r="AU29" i="27"/>
  <c r="AV29" i="27"/>
  <c r="AW29" i="27"/>
  <c r="AD30" i="27"/>
  <c r="AE30" i="27"/>
  <c r="AF30" i="27"/>
  <c r="AG30" i="27"/>
  <c r="AH30" i="27"/>
  <c r="AI30" i="27"/>
  <c r="AJ30" i="27"/>
  <c r="AK30" i="27"/>
  <c r="AL30" i="27"/>
  <c r="AM30" i="27"/>
  <c r="AN30" i="27"/>
  <c r="AO30" i="27"/>
  <c r="AP30" i="27"/>
  <c r="AQ30" i="27"/>
  <c r="AR30" i="27"/>
  <c r="AS30" i="27"/>
  <c r="AT30" i="27"/>
  <c r="AU30" i="27"/>
  <c r="AV30" i="27"/>
  <c r="AW30" i="27"/>
  <c r="AD31" i="27"/>
  <c r="AE31" i="27"/>
  <c r="AF31" i="27"/>
  <c r="AG31" i="27"/>
  <c r="AH31" i="27"/>
  <c r="AI31" i="27"/>
  <c r="AJ31" i="27"/>
  <c r="AK31" i="27"/>
  <c r="AL31" i="27"/>
  <c r="AM31" i="27"/>
  <c r="AN31" i="27"/>
  <c r="AO31" i="27"/>
  <c r="AP31" i="27"/>
  <c r="AQ31" i="27"/>
  <c r="AR31" i="27"/>
  <c r="AS31" i="27"/>
  <c r="AT31" i="27"/>
  <c r="AU31" i="27"/>
  <c r="AV31" i="27"/>
  <c r="AW31" i="27"/>
  <c r="AD32" i="27"/>
  <c r="AE32" i="27"/>
  <c r="AF32" i="27"/>
  <c r="AG32" i="27"/>
  <c r="AH32" i="27"/>
  <c r="AI32" i="27"/>
  <c r="AJ32" i="27"/>
  <c r="AK32" i="27"/>
  <c r="AL32" i="27"/>
  <c r="AM32" i="27"/>
  <c r="AN32" i="27"/>
  <c r="AO32" i="27"/>
  <c r="AP32" i="27"/>
  <c r="AQ32" i="27"/>
  <c r="AR32" i="27"/>
  <c r="AS32" i="27"/>
  <c r="AT32" i="27"/>
  <c r="AU32" i="27"/>
  <c r="AV32" i="27"/>
  <c r="AW32" i="27"/>
  <c r="AD33" i="27"/>
  <c r="AE33" i="27"/>
  <c r="AF33" i="27"/>
  <c r="AG33" i="27"/>
  <c r="AH33" i="27"/>
  <c r="AI33" i="27"/>
  <c r="AJ33" i="27"/>
  <c r="AK33" i="27"/>
  <c r="AL33" i="27"/>
  <c r="AM33" i="27"/>
  <c r="AN33" i="27"/>
  <c r="AO33" i="27"/>
  <c r="AP33" i="27"/>
  <c r="AQ33" i="27"/>
  <c r="AR33" i="27"/>
  <c r="AS33" i="27"/>
  <c r="AT33" i="27"/>
  <c r="AU33" i="27"/>
  <c r="AV33" i="27"/>
  <c r="AW33" i="27"/>
  <c r="AD34" i="27"/>
  <c r="AE34" i="27"/>
  <c r="AF34" i="27"/>
  <c r="AG34" i="27"/>
  <c r="AH34" i="27"/>
  <c r="AI34" i="27"/>
  <c r="AJ34" i="27"/>
  <c r="AK34" i="27"/>
  <c r="AL34" i="27"/>
  <c r="AM34" i="27"/>
  <c r="AN34" i="27"/>
  <c r="AO34" i="27"/>
  <c r="AP34" i="27"/>
  <c r="AQ34" i="27"/>
  <c r="AR34" i="27"/>
  <c r="AS34" i="27"/>
  <c r="AT34" i="27"/>
  <c r="AU34" i="27"/>
  <c r="AV34" i="27"/>
  <c r="AW34" i="27"/>
  <c r="AD35" i="27"/>
  <c r="AE35" i="27"/>
  <c r="AF35" i="27"/>
  <c r="AG35" i="27"/>
  <c r="AH35" i="27"/>
  <c r="AI35" i="27"/>
  <c r="AJ35" i="27"/>
  <c r="AK35" i="27"/>
  <c r="AL35" i="27"/>
  <c r="AM35" i="27"/>
  <c r="AN35" i="27"/>
  <c r="AO35" i="27"/>
  <c r="AP35" i="27"/>
  <c r="AQ35" i="27"/>
  <c r="AR35" i="27"/>
  <c r="AS35" i="27"/>
  <c r="AT35" i="27"/>
  <c r="AU35" i="27"/>
  <c r="AV35" i="27"/>
  <c r="AW35" i="27"/>
  <c r="AD36" i="27"/>
  <c r="AE36" i="27"/>
  <c r="AF36" i="27"/>
  <c r="AG36" i="27"/>
  <c r="AH36" i="27"/>
  <c r="AI36" i="27"/>
  <c r="AJ36" i="27"/>
  <c r="AK36" i="27"/>
  <c r="AL36" i="27"/>
  <c r="AM36" i="27"/>
  <c r="AN36" i="27"/>
  <c r="AO36" i="27"/>
  <c r="AP36" i="27"/>
  <c r="AQ36" i="27"/>
  <c r="AR36" i="27"/>
  <c r="AS36" i="27"/>
  <c r="AT36" i="27"/>
  <c r="AU36" i="27"/>
  <c r="AV36" i="27"/>
  <c r="AW36" i="27"/>
  <c r="AD37" i="27"/>
  <c r="AE37" i="27"/>
  <c r="AF37" i="27"/>
  <c r="AG37" i="27"/>
  <c r="AH37" i="27"/>
  <c r="AI37" i="27"/>
  <c r="AJ37" i="27"/>
  <c r="AK37" i="27"/>
  <c r="AL37" i="27"/>
  <c r="AM37" i="27"/>
  <c r="AN37" i="27"/>
  <c r="AO37" i="27"/>
  <c r="AP37" i="27"/>
  <c r="AQ37" i="27"/>
  <c r="AR37" i="27"/>
  <c r="AS37" i="27"/>
  <c r="AT37" i="27"/>
  <c r="AU37" i="27"/>
  <c r="AV37" i="27"/>
  <c r="AW37" i="27"/>
  <c r="AD38" i="27"/>
  <c r="AE38" i="27"/>
  <c r="AF38" i="27"/>
  <c r="AG38" i="27"/>
  <c r="AH38" i="27"/>
  <c r="AI38" i="27"/>
  <c r="AJ38" i="27"/>
  <c r="AK38" i="27"/>
  <c r="AL38" i="27"/>
  <c r="AM38" i="27"/>
  <c r="AN38" i="27"/>
  <c r="AO38" i="27"/>
  <c r="AP38" i="27"/>
  <c r="AQ38" i="27"/>
  <c r="AR38" i="27"/>
  <c r="AS38" i="27"/>
  <c r="AT38" i="27"/>
  <c r="AU38" i="27"/>
  <c r="AV38" i="27"/>
  <c r="AW38" i="27"/>
  <c r="AD39" i="27"/>
  <c r="AE39" i="27"/>
  <c r="AF39" i="27"/>
  <c r="AG39" i="27"/>
  <c r="AH39" i="27"/>
  <c r="AI39" i="27"/>
  <c r="AJ39" i="27"/>
  <c r="AK39" i="27"/>
  <c r="AL39" i="27"/>
  <c r="AM39" i="27"/>
  <c r="AN39" i="27"/>
  <c r="AO39" i="27"/>
  <c r="AP39" i="27"/>
  <c r="AQ39" i="27"/>
  <c r="AR39" i="27"/>
  <c r="AS39" i="27"/>
  <c r="AT39" i="27"/>
  <c r="AU39" i="27"/>
  <c r="AV39" i="27"/>
  <c r="AW39" i="27"/>
  <c r="AD40" i="27"/>
  <c r="AE40" i="27"/>
  <c r="AF40" i="27"/>
  <c r="AG40" i="27"/>
  <c r="AH40" i="27"/>
  <c r="AI40" i="27"/>
  <c r="AJ40" i="27"/>
  <c r="AK40" i="27"/>
  <c r="AL40" i="27"/>
  <c r="AM40" i="27"/>
  <c r="AN40" i="27"/>
  <c r="AO40" i="27"/>
  <c r="AP40" i="27"/>
  <c r="AQ40" i="27"/>
  <c r="AR40" i="27"/>
  <c r="AS40" i="27"/>
  <c r="AT40" i="27"/>
  <c r="AU40" i="27"/>
  <c r="AV40" i="27"/>
  <c r="AW40" i="27"/>
  <c r="AD41" i="27"/>
  <c r="AE41" i="27"/>
  <c r="AF41" i="27"/>
  <c r="AG41" i="27"/>
  <c r="AH41" i="27"/>
  <c r="AI41" i="27"/>
  <c r="AJ41" i="27"/>
  <c r="AK41" i="27"/>
  <c r="AL41" i="27"/>
  <c r="AM41" i="27"/>
  <c r="AN41" i="27"/>
  <c r="AO41" i="27"/>
  <c r="AP41" i="27"/>
  <c r="AQ41" i="27"/>
  <c r="AR41" i="27"/>
  <c r="AS41" i="27"/>
  <c r="AT41" i="27"/>
  <c r="AU41" i="27"/>
  <c r="AV41" i="27"/>
  <c r="AW41" i="27"/>
  <c r="AD42" i="27"/>
  <c r="AE42" i="27"/>
  <c r="AF42" i="27"/>
  <c r="AG42" i="27"/>
  <c r="AH42" i="27"/>
  <c r="AI42" i="27"/>
  <c r="AJ42" i="27"/>
  <c r="AK42" i="27"/>
  <c r="AL42" i="27"/>
  <c r="AM42" i="27"/>
  <c r="AN42" i="27"/>
  <c r="AO42" i="27"/>
  <c r="AP42" i="27"/>
  <c r="AQ42" i="27"/>
  <c r="AR42" i="27"/>
  <c r="AS42" i="27"/>
  <c r="AT42" i="27"/>
  <c r="AU42" i="27"/>
  <c r="AV42" i="27"/>
  <c r="AW42" i="27"/>
  <c r="AD43" i="27"/>
  <c r="AE43" i="27"/>
  <c r="AF43" i="27"/>
  <c r="AG43" i="27"/>
  <c r="AH43" i="27"/>
  <c r="AI43" i="27"/>
  <c r="AJ43" i="27"/>
  <c r="AK43" i="27"/>
  <c r="AL43" i="27"/>
  <c r="AM43" i="27"/>
  <c r="AN43" i="27"/>
  <c r="AO43" i="27"/>
  <c r="AP43" i="27"/>
  <c r="AQ43" i="27"/>
  <c r="AR43" i="27"/>
  <c r="AS43" i="27"/>
  <c r="AT43" i="27"/>
  <c r="AU43" i="27"/>
  <c r="AV43" i="27"/>
  <c r="AW43" i="27"/>
  <c r="AD44" i="27"/>
  <c r="AE44" i="27"/>
  <c r="AF44" i="27"/>
  <c r="AG44" i="27"/>
  <c r="AH44" i="27"/>
  <c r="AI44" i="27"/>
  <c r="AJ44" i="27"/>
  <c r="AK44" i="27"/>
  <c r="AL44" i="27"/>
  <c r="AM44" i="27"/>
  <c r="AN44" i="27"/>
  <c r="AO44" i="27"/>
  <c r="AP44" i="27"/>
  <c r="AQ44" i="27"/>
  <c r="AR44" i="27"/>
  <c r="AS44" i="27"/>
  <c r="AT44" i="27"/>
  <c r="AU44" i="27"/>
  <c r="AV44" i="27"/>
  <c r="AW44" i="27"/>
  <c r="AD45" i="27"/>
  <c r="AE45" i="27"/>
  <c r="AF45" i="27"/>
  <c r="AG45" i="27"/>
  <c r="AH45" i="27"/>
  <c r="AI45" i="27"/>
  <c r="AJ45" i="27"/>
  <c r="AK45" i="27"/>
  <c r="AL45" i="27"/>
  <c r="AM45" i="27"/>
  <c r="AN45" i="27"/>
  <c r="AO45" i="27"/>
  <c r="AP45" i="27"/>
  <c r="AQ45" i="27"/>
  <c r="AR45" i="27"/>
  <c r="AS45" i="27"/>
  <c r="AT45" i="27"/>
  <c r="AU45" i="27"/>
  <c r="AV45" i="27"/>
  <c r="AW45" i="27"/>
  <c r="AD46" i="27"/>
  <c r="AE46" i="27"/>
  <c r="AF46" i="27"/>
  <c r="AG46" i="27"/>
  <c r="AH46" i="27"/>
  <c r="AI46" i="27"/>
  <c r="AJ46" i="27"/>
  <c r="AK46" i="27"/>
  <c r="AL46" i="27"/>
  <c r="AM46" i="27"/>
  <c r="AN46" i="27"/>
  <c r="AO46" i="27"/>
  <c r="AP46" i="27"/>
  <c r="AQ46" i="27"/>
  <c r="AR46" i="27"/>
  <c r="AS46" i="27"/>
  <c r="AT46" i="27"/>
  <c r="AU46" i="27"/>
  <c r="AV46" i="27"/>
  <c r="AW46" i="27"/>
  <c r="AD47" i="27"/>
  <c r="AE47" i="27"/>
  <c r="AF47" i="27"/>
  <c r="AG47" i="27"/>
  <c r="AH47" i="27"/>
  <c r="AI47" i="27"/>
  <c r="AJ47" i="27"/>
  <c r="AK47" i="27"/>
  <c r="AL47" i="27"/>
  <c r="AM47" i="27"/>
  <c r="AN47" i="27"/>
  <c r="AO47" i="27"/>
  <c r="AP47" i="27"/>
  <c r="AQ47" i="27"/>
  <c r="AR47" i="27"/>
  <c r="AS47" i="27"/>
  <c r="AT47" i="27"/>
  <c r="AU47" i="27"/>
  <c r="AV47" i="27"/>
  <c r="AW47" i="27"/>
  <c r="AD48" i="27"/>
  <c r="AE48" i="27"/>
  <c r="AF48" i="27"/>
  <c r="AG48" i="27"/>
  <c r="AH48" i="27"/>
  <c r="AI48" i="27"/>
  <c r="AJ48" i="27"/>
  <c r="AK48" i="27"/>
  <c r="AL48" i="27"/>
  <c r="AM48" i="27"/>
  <c r="AN48" i="27"/>
  <c r="AO48" i="27"/>
  <c r="AP48" i="27"/>
  <c r="AQ48" i="27"/>
  <c r="AR48" i="27"/>
  <c r="AS48" i="27"/>
  <c r="AT48" i="27"/>
  <c r="AU48" i="27"/>
  <c r="AV48" i="27"/>
  <c r="AW48" i="27"/>
  <c r="AD49" i="27"/>
  <c r="AE49" i="27"/>
  <c r="AF49" i="27"/>
  <c r="AG49" i="27"/>
  <c r="AH49" i="27"/>
  <c r="AI49" i="27"/>
  <c r="AJ49" i="27"/>
  <c r="AK49" i="27"/>
  <c r="AL49" i="27"/>
  <c r="AM49" i="27"/>
  <c r="AN49" i="27"/>
  <c r="AO49" i="27"/>
  <c r="AP49" i="27"/>
  <c r="AQ49" i="27"/>
  <c r="AR49" i="27"/>
  <c r="AS49" i="27"/>
  <c r="AT49" i="27"/>
  <c r="AU49" i="27"/>
  <c r="AV49" i="27"/>
  <c r="AW49" i="27"/>
  <c r="AD50" i="27"/>
  <c r="AE50" i="27"/>
  <c r="AF50" i="27"/>
  <c r="AG50" i="27"/>
  <c r="AH50" i="27"/>
  <c r="AI50" i="27"/>
  <c r="AJ50" i="27"/>
  <c r="AK50" i="27"/>
  <c r="AL50" i="27"/>
  <c r="AM50" i="27"/>
  <c r="AN50" i="27"/>
  <c r="AO50" i="27"/>
  <c r="AP50" i="27"/>
  <c r="AQ50" i="27"/>
  <c r="AR50" i="27"/>
  <c r="AS50" i="27"/>
  <c r="AT50" i="27"/>
  <c r="AU50" i="27"/>
  <c r="AV50" i="27"/>
  <c r="AW50" i="27"/>
  <c r="AD51" i="27"/>
  <c r="AE51" i="27"/>
  <c r="AF51" i="27"/>
  <c r="AG51" i="27"/>
  <c r="AH51" i="27"/>
  <c r="AI51" i="27"/>
  <c r="AJ51" i="27"/>
  <c r="AK51" i="27"/>
  <c r="AL51" i="27"/>
  <c r="AM51" i="27"/>
  <c r="AN51" i="27"/>
  <c r="AO51" i="27"/>
  <c r="AP51" i="27"/>
  <c r="AQ51" i="27"/>
  <c r="AR51" i="27"/>
  <c r="AS51" i="27"/>
  <c r="AT51" i="27"/>
  <c r="AU51" i="27"/>
  <c r="AV51" i="27"/>
  <c r="AW51" i="27"/>
  <c r="AD52" i="27"/>
  <c r="AE52" i="27"/>
  <c r="AF52" i="27"/>
  <c r="AG52" i="27"/>
  <c r="AH52" i="27"/>
  <c r="AI52" i="27"/>
  <c r="AJ52" i="27"/>
  <c r="AK52" i="27"/>
  <c r="AL52" i="27"/>
  <c r="AM52" i="27"/>
  <c r="AN52" i="27"/>
  <c r="AO52" i="27"/>
  <c r="AP52" i="27"/>
  <c r="AQ52" i="27"/>
  <c r="AR52" i="27"/>
  <c r="AS52" i="27"/>
  <c r="AT52" i="27"/>
  <c r="AU52" i="27"/>
  <c r="AV52" i="27"/>
  <c r="AW52" i="27"/>
  <c r="AD53" i="27"/>
  <c r="AE53" i="27"/>
  <c r="AF53" i="27"/>
  <c r="AG53" i="27"/>
  <c r="AH53" i="27"/>
  <c r="AI53" i="27"/>
  <c r="AJ53" i="27"/>
  <c r="AK53" i="27"/>
  <c r="AL53" i="27"/>
  <c r="AM53" i="27"/>
  <c r="AN53" i="27"/>
  <c r="AO53" i="27"/>
  <c r="AP53" i="27"/>
  <c r="AQ53" i="27"/>
  <c r="AR53" i="27"/>
  <c r="AS53" i="27"/>
  <c r="AT53" i="27"/>
  <c r="AU53" i="27"/>
  <c r="AV53" i="27"/>
  <c r="AW53" i="27"/>
  <c r="AD54" i="27"/>
  <c r="AE54" i="27"/>
  <c r="AF54" i="27"/>
  <c r="AG54" i="27"/>
  <c r="AH54" i="27"/>
  <c r="AI54" i="27"/>
  <c r="AJ54" i="27"/>
  <c r="AK54" i="27"/>
  <c r="AL54" i="27"/>
  <c r="AM54" i="27"/>
  <c r="AN54" i="27"/>
  <c r="AO54" i="27"/>
  <c r="AP54" i="27"/>
  <c r="AQ54" i="27"/>
  <c r="AR54" i="27"/>
  <c r="AS54" i="27"/>
  <c r="AT54" i="27"/>
  <c r="AU54" i="27"/>
  <c r="AV54" i="27"/>
  <c r="AW54" i="27"/>
  <c r="AD55" i="27"/>
  <c r="AE55" i="27"/>
  <c r="AF55" i="27"/>
  <c r="AG55" i="27"/>
  <c r="AH55" i="27"/>
  <c r="AI55" i="27"/>
  <c r="AJ55" i="27"/>
  <c r="AK55" i="27"/>
  <c r="AL55" i="27"/>
  <c r="AM55" i="27"/>
  <c r="AN55" i="27"/>
  <c r="AO55" i="27"/>
  <c r="AP55" i="27"/>
  <c r="AQ55" i="27"/>
  <c r="AR55" i="27"/>
  <c r="AS55" i="27"/>
  <c r="AT55" i="27"/>
  <c r="AU55" i="27"/>
  <c r="AV55" i="27"/>
  <c r="AW55" i="27"/>
  <c r="AD56" i="27"/>
  <c r="AE56" i="27"/>
  <c r="AF56" i="27"/>
  <c r="AG56" i="27"/>
  <c r="AH56" i="27"/>
  <c r="AI56" i="27"/>
  <c r="AJ56" i="27"/>
  <c r="AK56" i="27"/>
  <c r="AL56" i="27"/>
  <c r="AM56" i="27"/>
  <c r="AN56" i="27"/>
  <c r="AO56" i="27"/>
  <c r="AP56" i="27"/>
  <c r="AQ56" i="27"/>
  <c r="AR56" i="27"/>
  <c r="AS56" i="27"/>
  <c r="AT56" i="27"/>
  <c r="AU56" i="27"/>
  <c r="AV56" i="27"/>
  <c r="AW56" i="27"/>
  <c r="AD57" i="27"/>
  <c r="AE57" i="27"/>
  <c r="AF57" i="27"/>
  <c r="AG57" i="27"/>
  <c r="AH57" i="27"/>
  <c r="AI57" i="27"/>
  <c r="AJ57" i="27"/>
  <c r="AK57" i="27"/>
  <c r="AL57" i="27"/>
  <c r="AM57" i="27"/>
  <c r="AN57" i="27"/>
  <c r="AO57" i="27"/>
  <c r="AP57" i="27"/>
  <c r="AQ57" i="27"/>
  <c r="AR57" i="27"/>
  <c r="AS57" i="27"/>
  <c r="AT57" i="27"/>
  <c r="AU57" i="27"/>
  <c r="AV57" i="27"/>
  <c r="AW57" i="27"/>
  <c r="AD58" i="27"/>
  <c r="AE58" i="27"/>
  <c r="AF58" i="27"/>
  <c r="AG58" i="27"/>
  <c r="AH58" i="27"/>
  <c r="AI58" i="27"/>
  <c r="BC58" i="27" s="1"/>
  <c r="AJ58" i="27"/>
  <c r="AK58" i="27"/>
  <c r="AL58" i="27"/>
  <c r="AM58" i="27"/>
  <c r="AN58" i="27"/>
  <c r="AO58" i="27"/>
  <c r="AP58" i="27"/>
  <c r="AQ58" i="27"/>
  <c r="AR58" i="27"/>
  <c r="AS58" i="27"/>
  <c r="AT58" i="27"/>
  <c r="AU58" i="27"/>
  <c r="AV58" i="27"/>
  <c r="AW58" i="27"/>
  <c r="AD59" i="27"/>
  <c r="AX59" i="27" s="1"/>
  <c r="AE59" i="27"/>
  <c r="AY59" i="27" s="1"/>
  <c r="AF59" i="27"/>
  <c r="AZ59" i="27" s="1"/>
  <c r="AG59" i="27"/>
  <c r="BA59" i="27" s="1"/>
  <c r="AH59" i="27"/>
  <c r="BB59" i="27" s="1"/>
  <c r="AI59" i="27"/>
  <c r="BC59" i="27" s="1"/>
  <c r="AJ59" i="27"/>
  <c r="AK59" i="27"/>
  <c r="AL59" i="27"/>
  <c r="AM59" i="27"/>
  <c r="AN59" i="27"/>
  <c r="AO59" i="27"/>
  <c r="AP59" i="27"/>
  <c r="AQ59" i="27"/>
  <c r="AR59" i="27"/>
  <c r="AS59" i="27"/>
  <c r="AT59" i="27"/>
  <c r="AU59" i="27"/>
  <c r="AV59" i="27"/>
  <c r="AW59" i="27"/>
  <c r="AD60" i="27"/>
  <c r="AX60" i="27" s="1"/>
  <c r="AE60" i="27"/>
  <c r="AY60" i="27" s="1"/>
  <c r="AF60" i="27"/>
  <c r="AZ60" i="27" s="1"/>
  <c r="AG60" i="27"/>
  <c r="BA60" i="27" s="1"/>
  <c r="AH60" i="27"/>
  <c r="BB60" i="27" s="1"/>
  <c r="AI60" i="27"/>
  <c r="BC60" i="27" s="1"/>
  <c r="AJ60" i="27"/>
  <c r="AK60" i="27"/>
  <c r="AL60" i="27"/>
  <c r="AM60" i="27"/>
  <c r="AN60" i="27"/>
  <c r="AO60" i="27"/>
  <c r="AP60" i="27"/>
  <c r="AQ60" i="27"/>
  <c r="AR60" i="27"/>
  <c r="AS60" i="27"/>
  <c r="AT60" i="27"/>
  <c r="AU60" i="27"/>
  <c r="AV60" i="27"/>
  <c r="AW60" i="27"/>
  <c r="AD61" i="27"/>
  <c r="AX61" i="27" s="1"/>
  <c r="AE61" i="27"/>
  <c r="AY61" i="27" s="1"/>
  <c r="AF61" i="27"/>
  <c r="AZ61" i="27" s="1"/>
  <c r="AG61" i="27"/>
  <c r="BA61" i="27" s="1"/>
  <c r="AH61" i="27"/>
  <c r="BB61" i="27" s="1"/>
  <c r="AI61" i="27"/>
  <c r="BC61" i="27" s="1"/>
  <c r="AJ61" i="27"/>
  <c r="AK61" i="27"/>
  <c r="AL61" i="27"/>
  <c r="AM61" i="27"/>
  <c r="AN61" i="27"/>
  <c r="AO61" i="27"/>
  <c r="AP61" i="27"/>
  <c r="AQ61" i="27"/>
  <c r="AR61" i="27"/>
  <c r="AS61" i="27"/>
  <c r="AT61" i="27"/>
  <c r="AU61" i="27"/>
  <c r="AV61" i="27"/>
  <c r="AW61" i="27"/>
  <c r="AD62" i="27"/>
  <c r="AX62" i="27" s="1"/>
  <c r="AE62" i="27"/>
  <c r="AY62" i="27" s="1"/>
  <c r="AF62" i="27"/>
  <c r="AZ62" i="27" s="1"/>
  <c r="AG62" i="27"/>
  <c r="BA62" i="27" s="1"/>
  <c r="AH62" i="27"/>
  <c r="BB62" i="27" s="1"/>
  <c r="AI62" i="27"/>
  <c r="BC62" i="27" s="1"/>
  <c r="AJ62" i="27"/>
  <c r="AK62" i="27"/>
  <c r="AL62" i="27"/>
  <c r="AM62" i="27"/>
  <c r="AN62" i="27"/>
  <c r="AO62" i="27"/>
  <c r="AP62" i="27"/>
  <c r="AQ62" i="27"/>
  <c r="AR62" i="27"/>
  <c r="AS62" i="27"/>
  <c r="AT62" i="27"/>
  <c r="AU62" i="27"/>
  <c r="AV62" i="27"/>
  <c r="AW62" i="27"/>
  <c r="AD63" i="27"/>
  <c r="AX63" i="27" s="1"/>
  <c r="AE63" i="27"/>
  <c r="AY63" i="27" s="1"/>
  <c r="AF63" i="27"/>
  <c r="AZ63" i="27" s="1"/>
  <c r="AG63" i="27"/>
  <c r="BA63" i="27" s="1"/>
  <c r="AH63" i="27"/>
  <c r="BB63" i="27" s="1"/>
  <c r="AI63" i="27"/>
  <c r="BC63" i="27" s="1"/>
  <c r="AJ63" i="27"/>
  <c r="AK63" i="27"/>
  <c r="AL63" i="27"/>
  <c r="AM63" i="27"/>
  <c r="AN63" i="27"/>
  <c r="AO63" i="27"/>
  <c r="AP63" i="27"/>
  <c r="AQ63" i="27"/>
  <c r="AR63" i="27"/>
  <c r="AS63" i="27"/>
  <c r="AT63" i="27"/>
  <c r="AU63" i="27"/>
  <c r="AV63" i="27"/>
  <c r="AW63" i="27"/>
  <c r="AD64" i="27"/>
  <c r="AX64" i="27" s="1"/>
  <c r="AE64" i="27"/>
  <c r="AY64" i="27" s="1"/>
  <c r="AF64" i="27"/>
  <c r="AZ64" i="27" s="1"/>
  <c r="AG64" i="27"/>
  <c r="BA64" i="27" s="1"/>
  <c r="AH64" i="27"/>
  <c r="BB64" i="27" s="1"/>
  <c r="AI64" i="27"/>
  <c r="BC64" i="27" s="1"/>
  <c r="AJ64" i="27"/>
  <c r="AK64" i="27"/>
  <c r="AL64" i="27"/>
  <c r="AM64" i="27"/>
  <c r="AN64" i="27"/>
  <c r="AO64" i="27"/>
  <c r="AP64" i="27"/>
  <c r="AQ64" i="27"/>
  <c r="AR64" i="27"/>
  <c r="AS64" i="27"/>
  <c r="AT64" i="27"/>
  <c r="AU64" i="27"/>
  <c r="AV64" i="27"/>
  <c r="AW64" i="27"/>
  <c r="AD65" i="27"/>
  <c r="AX65" i="27" s="1"/>
  <c r="AE65" i="27"/>
  <c r="AY65" i="27" s="1"/>
  <c r="AF65" i="27"/>
  <c r="AZ65" i="27" s="1"/>
  <c r="AG65" i="27"/>
  <c r="BA65" i="27" s="1"/>
  <c r="AH65" i="27"/>
  <c r="BB65" i="27" s="1"/>
  <c r="AI65" i="27"/>
  <c r="BC65" i="27" s="1"/>
  <c r="AJ65" i="27"/>
  <c r="AK65" i="27"/>
  <c r="AL65" i="27"/>
  <c r="AM65" i="27"/>
  <c r="AN65" i="27"/>
  <c r="AO65" i="27"/>
  <c r="AP65" i="27"/>
  <c r="AQ65" i="27"/>
  <c r="AR65" i="27"/>
  <c r="AS65" i="27"/>
  <c r="AT65" i="27"/>
  <c r="AU65" i="27"/>
  <c r="AV65" i="27"/>
  <c r="AW65" i="27"/>
  <c r="AD66" i="27"/>
  <c r="AX66" i="27" s="1"/>
  <c r="AE66" i="27"/>
  <c r="AY66" i="27" s="1"/>
  <c r="AF66" i="27"/>
  <c r="AZ66" i="27" s="1"/>
  <c r="AG66" i="27"/>
  <c r="BA66" i="27" s="1"/>
  <c r="AH66" i="27"/>
  <c r="BB66" i="27" s="1"/>
  <c r="AI66" i="27"/>
  <c r="BC66" i="27" s="1"/>
  <c r="AJ66" i="27"/>
  <c r="AK66" i="27"/>
  <c r="AL66" i="27"/>
  <c r="AM66" i="27"/>
  <c r="AN66" i="27"/>
  <c r="AO66" i="27"/>
  <c r="AP66" i="27"/>
  <c r="AQ66" i="27"/>
  <c r="AR66" i="27"/>
  <c r="AS66" i="27"/>
  <c r="AT66" i="27"/>
  <c r="AU66" i="27"/>
  <c r="AV66" i="27"/>
  <c r="AW66" i="27"/>
  <c r="AD67" i="27"/>
  <c r="AX67" i="27" s="1"/>
  <c r="AE67" i="27"/>
  <c r="AY67" i="27" s="1"/>
  <c r="AF67" i="27"/>
  <c r="AZ67" i="27" s="1"/>
  <c r="AG67" i="27"/>
  <c r="BA67" i="27" s="1"/>
  <c r="AH67" i="27"/>
  <c r="BB67" i="27" s="1"/>
  <c r="AI67" i="27"/>
  <c r="BC67" i="27" s="1"/>
  <c r="AJ67" i="27"/>
  <c r="AK67" i="27"/>
  <c r="AL67" i="27"/>
  <c r="AM67" i="27"/>
  <c r="AN67" i="27"/>
  <c r="AO67" i="27"/>
  <c r="AP67" i="27"/>
  <c r="AQ67" i="27"/>
  <c r="AR67" i="27"/>
  <c r="AS67" i="27"/>
  <c r="AT67" i="27"/>
  <c r="AU67" i="27"/>
  <c r="AV67" i="27"/>
  <c r="AW67" i="27"/>
  <c r="AD68" i="27"/>
  <c r="AX68" i="27" s="1"/>
  <c r="AE68" i="27"/>
  <c r="AY68" i="27" s="1"/>
  <c r="AF68" i="27"/>
  <c r="AZ68" i="27" s="1"/>
  <c r="AG68" i="27"/>
  <c r="BA68" i="27" s="1"/>
  <c r="AH68" i="27"/>
  <c r="BB68" i="27" s="1"/>
  <c r="AI68" i="27"/>
  <c r="BC68" i="27" s="1"/>
  <c r="AJ68" i="27"/>
  <c r="AK68" i="27"/>
  <c r="AL68" i="27"/>
  <c r="AM68" i="27"/>
  <c r="AN68" i="27"/>
  <c r="AO68" i="27"/>
  <c r="AP68" i="27"/>
  <c r="AQ68" i="27"/>
  <c r="AR68" i="27"/>
  <c r="AS68" i="27"/>
  <c r="AT68" i="27"/>
  <c r="AU68" i="27"/>
  <c r="AV68" i="27"/>
  <c r="AW68" i="27"/>
  <c r="AD69" i="27"/>
  <c r="AX69" i="27" s="1"/>
  <c r="AE69" i="27"/>
  <c r="AY69" i="27" s="1"/>
  <c r="AF69" i="27"/>
  <c r="AZ69" i="27" s="1"/>
  <c r="AG69" i="27"/>
  <c r="BA69" i="27" s="1"/>
  <c r="AH69" i="27"/>
  <c r="BB69" i="27" s="1"/>
  <c r="AI69" i="27"/>
  <c r="BC69" i="27" s="1"/>
  <c r="AJ69" i="27"/>
  <c r="AK69" i="27"/>
  <c r="AL69" i="27"/>
  <c r="AM69" i="27"/>
  <c r="AN69" i="27"/>
  <c r="AO69" i="27"/>
  <c r="AP69" i="27"/>
  <c r="AQ69" i="27"/>
  <c r="AR69" i="27"/>
  <c r="AS69" i="27"/>
  <c r="AT69" i="27"/>
  <c r="AU69" i="27"/>
  <c r="AV69" i="27"/>
  <c r="AW69" i="27"/>
  <c r="AD70" i="27"/>
  <c r="AX70" i="27" s="1"/>
  <c r="AE70" i="27"/>
  <c r="AY70" i="27" s="1"/>
  <c r="AF70" i="27"/>
  <c r="AZ70" i="27" s="1"/>
  <c r="AG70" i="27"/>
  <c r="BA70" i="27" s="1"/>
  <c r="AH70" i="27"/>
  <c r="BB70" i="27" s="1"/>
  <c r="AI70" i="27"/>
  <c r="BC70" i="27" s="1"/>
  <c r="AJ70" i="27"/>
  <c r="AK70" i="27"/>
  <c r="AL70" i="27"/>
  <c r="AM70" i="27"/>
  <c r="AN70" i="27"/>
  <c r="AO70" i="27"/>
  <c r="AP70" i="27"/>
  <c r="AQ70" i="27"/>
  <c r="AR70" i="27"/>
  <c r="AS70" i="27"/>
  <c r="AT70" i="27"/>
  <c r="AU70" i="27"/>
  <c r="AV70" i="27"/>
  <c r="AW70" i="27"/>
  <c r="AD71" i="27"/>
  <c r="AX71" i="27" s="1"/>
  <c r="AE71" i="27"/>
  <c r="AY71" i="27" s="1"/>
  <c r="AF71" i="27"/>
  <c r="AZ71" i="27" s="1"/>
  <c r="AG71" i="27"/>
  <c r="BA71" i="27" s="1"/>
  <c r="AH71" i="27"/>
  <c r="BB71" i="27" s="1"/>
  <c r="AI71" i="27"/>
  <c r="BC71" i="27" s="1"/>
  <c r="AJ71" i="27"/>
  <c r="AK71" i="27"/>
  <c r="AL71" i="27"/>
  <c r="AM71" i="27"/>
  <c r="AN71" i="27"/>
  <c r="AO71" i="27"/>
  <c r="AP71" i="27"/>
  <c r="AQ71" i="27"/>
  <c r="AR71" i="27"/>
  <c r="AS71" i="27"/>
  <c r="AT71" i="27"/>
  <c r="AU71" i="27"/>
  <c r="AV71" i="27"/>
  <c r="AW71" i="27"/>
  <c r="AD72" i="27"/>
  <c r="AX72" i="27" s="1"/>
  <c r="AE72" i="27"/>
  <c r="AY72" i="27" s="1"/>
  <c r="AF72" i="27"/>
  <c r="AZ72" i="27" s="1"/>
  <c r="AG72" i="27"/>
  <c r="BA72" i="27" s="1"/>
  <c r="AH72" i="27"/>
  <c r="BB72" i="27" s="1"/>
  <c r="AI72" i="27"/>
  <c r="BC72" i="27" s="1"/>
  <c r="AJ72" i="27"/>
  <c r="AK72" i="27"/>
  <c r="AL72" i="27"/>
  <c r="AM72" i="27"/>
  <c r="AN72" i="27"/>
  <c r="AO72" i="27"/>
  <c r="AP72" i="27"/>
  <c r="AQ72" i="27"/>
  <c r="AR72" i="27"/>
  <c r="AS72" i="27"/>
  <c r="AT72" i="27"/>
  <c r="AU72" i="27"/>
  <c r="AV72" i="27"/>
  <c r="AW72" i="27"/>
  <c r="AD73" i="27"/>
  <c r="AX73" i="27" s="1"/>
  <c r="AE73" i="27"/>
  <c r="AY73" i="27" s="1"/>
  <c r="AF73" i="27"/>
  <c r="AZ73" i="27" s="1"/>
  <c r="AG73" i="27"/>
  <c r="BA73" i="27" s="1"/>
  <c r="AH73" i="27"/>
  <c r="BB73" i="27" s="1"/>
  <c r="AI73" i="27"/>
  <c r="BC73" i="27" s="1"/>
  <c r="AJ73" i="27"/>
  <c r="AK73" i="27"/>
  <c r="AL73" i="27"/>
  <c r="AM73" i="27"/>
  <c r="AN73" i="27"/>
  <c r="AO73" i="27"/>
  <c r="AP73" i="27"/>
  <c r="AQ73" i="27"/>
  <c r="AR73" i="27"/>
  <c r="AS73" i="27"/>
  <c r="AT73" i="27"/>
  <c r="AU73" i="27"/>
  <c r="AV73" i="27"/>
  <c r="AW73" i="27"/>
  <c r="AD74" i="27"/>
  <c r="AX74" i="27" s="1"/>
  <c r="AE74" i="27"/>
  <c r="AY74" i="27" s="1"/>
  <c r="AF74" i="27"/>
  <c r="AZ74" i="27" s="1"/>
  <c r="AG74" i="27"/>
  <c r="BA74" i="27" s="1"/>
  <c r="AH74" i="27"/>
  <c r="BB74" i="27" s="1"/>
  <c r="AI74" i="27"/>
  <c r="BC74" i="27" s="1"/>
  <c r="AJ74" i="27"/>
  <c r="AK74" i="27"/>
  <c r="AL74" i="27"/>
  <c r="AM74" i="27"/>
  <c r="AN74" i="27"/>
  <c r="AO74" i="27"/>
  <c r="AP74" i="27"/>
  <c r="AQ74" i="27"/>
  <c r="AR74" i="27"/>
  <c r="AS74" i="27"/>
  <c r="AT74" i="27"/>
  <c r="AU74" i="27"/>
  <c r="AV74" i="27"/>
  <c r="AW74" i="27"/>
  <c r="AD75" i="27"/>
  <c r="AX75" i="27" s="1"/>
  <c r="AE75" i="27"/>
  <c r="AY75" i="27" s="1"/>
  <c r="AF75" i="27"/>
  <c r="AZ75" i="27" s="1"/>
  <c r="AG75" i="27"/>
  <c r="BA75" i="27" s="1"/>
  <c r="AH75" i="27"/>
  <c r="BB75" i="27" s="1"/>
  <c r="AI75" i="27"/>
  <c r="BC75" i="27" s="1"/>
  <c r="AJ75" i="27"/>
  <c r="AK75" i="27"/>
  <c r="AL75" i="27"/>
  <c r="AM75" i="27"/>
  <c r="AN75" i="27"/>
  <c r="AO75" i="27"/>
  <c r="AP75" i="27"/>
  <c r="AQ75" i="27"/>
  <c r="AR75" i="27"/>
  <c r="AS75" i="27"/>
  <c r="AT75" i="27"/>
  <c r="AU75" i="27"/>
  <c r="AV75" i="27"/>
  <c r="AW75" i="27"/>
  <c r="AD76" i="27"/>
  <c r="AX76" i="27" s="1"/>
  <c r="AE76" i="27"/>
  <c r="AY76" i="27" s="1"/>
  <c r="AF76" i="27"/>
  <c r="AZ76" i="27" s="1"/>
  <c r="AG76" i="27"/>
  <c r="BA76" i="27" s="1"/>
  <c r="AH76" i="27"/>
  <c r="BB76" i="27" s="1"/>
  <c r="AI76" i="27"/>
  <c r="BC76" i="27" s="1"/>
  <c r="AJ76" i="27"/>
  <c r="AK76" i="27"/>
  <c r="AL76" i="27"/>
  <c r="AM76" i="27"/>
  <c r="AN76" i="27"/>
  <c r="AO76" i="27"/>
  <c r="AP76" i="27"/>
  <c r="AQ76" i="27"/>
  <c r="AR76" i="27"/>
  <c r="AS76" i="27"/>
  <c r="AT76" i="27"/>
  <c r="AU76" i="27"/>
  <c r="AV76" i="27"/>
  <c r="AW76" i="27"/>
  <c r="AD77" i="27"/>
  <c r="AX77" i="27" s="1"/>
  <c r="AE77" i="27"/>
  <c r="AY77" i="27" s="1"/>
  <c r="AF77" i="27"/>
  <c r="AZ77" i="27" s="1"/>
  <c r="AG77" i="27"/>
  <c r="BA77" i="27" s="1"/>
  <c r="AH77" i="27"/>
  <c r="BB77" i="27" s="1"/>
  <c r="AI77" i="27"/>
  <c r="BC77" i="27" s="1"/>
  <c r="AJ77" i="27"/>
  <c r="AK77" i="27"/>
  <c r="AL77" i="27"/>
  <c r="AM77" i="27"/>
  <c r="AN77" i="27"/>
  <c r="AO77" i="27"/>
  <c r="AP77" i="27"/>
  <c r="AQ77" i="27"/>
  <c r="AR77" i="27"/>
  <c r="AS77" i="27"/>
  <c r="AT77" i="27"/>
  <c r="AU77" i="27"/>
  <c r="AV77" i="27"/>
  <c r="AW77" i="27"/>
  <c r="AD78" i="27"/>
  <c r="AX78" i="27" s="1"/>
  <c r="AE78" i="27"/>
  <c r="AY78" i="27" s="1"/>
  <c r="AF78" i="27"/>
  <c r="AZ78" i="27" s="1"/>
  <c r="AG78" i="27"/>
  <c r="BA78" i="27" s="1"/>
  <c r="AH78" i="27"/>
  <c r="BB78" i="27" s="1"/>
  <c r="AI78" i="27"/>
  <c r="BC78" i="27" s="1"/>
  <c r="AJ78" i="27"/>
  <c r="AK78" i="27"/>
  <c r="AL78" i="27"/>
  <c r="AM78" i="27"/>
  <c r="AN78" i="27"/>
  <c r="AO78" i="27"/>
  <c r="AP78" i="27"/>
  <c r="AQ78" i="27"/>
  <c r="AR78" i="27"/>
  <c r="AS78" i="27"/>
  <c r="AT78" i="27"/>
  <c r="AU78" i="27"/>
  <c r="AV78" i="27"/>
  <c r="AW78" i="27"/>
  <c r="AD79" i="27"/>
  <c r="AX79" i="27" s="1"/>
  <c r="AE79" i="27"/>
  <c r="AY79" i="27" s="1"/>
  <c r="AF79" i="27"/>
  <c r="AZ79" i="27" s="1"/>
  <c r="AG79" i="27"/>
  <c r="BA79" i="27" s="1"/>
  <c r="AH79" i="27"/>
  <c r="BB79" i="27" s="1"/>
  <c r="AI79" i="27"/>
  <c r="BC79" i="27" s="1"/>
  <c r="AJ79" i="27"/>
  <c r="AK79" i="27"/>
  <c r="AL79" i="27"/>
  <c r="AM79" i="27"/>
  <c r="AN79" i="27"/>
  <c r="AO79" i="27"/>
  <c r="AP79" i="27"/>
  <c r="AQ79" i="27"/>
  <c r="AR79" i="27"/>
  <c r="AS79" i="27"/>
  <c r="AT79" i="27"/>
  <c r="AU79" i="27"/>
  <c r="AV79" i="27"/>
  <c r="AW79" i="27"/>
  <c r="AD80" i="27"/>
  <c r="AX80" i="27" s="1"/>
  <c r="AE80" i="27"/>
  <c r="AY80" i="27" s="1"/>
  <c r="AF80" i="27"/>
  <c r="AZ80" i="27" s="1"/>
  <c r="AG80" i="27"/>
  <c r="BA80" i="27" s="1"/>
  <c r="AH80" i="27"/>
  <c r="BB80" i="27" s="1"/>
  <c r="AI80" i="27"/>
  <c r="BC80" i="27" s="1"/>
  <c r="AJ80" i="27"/>
  <c r="AK80" i="27"/>
  <c r="AL80" i="27"/>
  <c r="AM80" i="27"/>
  <c r="AN80" i="27"/>
  <c r="AO80" i="27"/>
  <c r="AP80" i="27"/>
  <c r="AQ80" i="27"/>
  <c r="AR80" i="27"/>
  <c r="AS80" i="27"/>
  <c r="AT80" i="27"/>
  <c r="AU80" i="27"/>
  <c r="AV80" i="27"/>
  <c r="AW80" i="27"/>
  <c r="AD81" i="27"/>
  <c r="AX81" i="27" s="1"/>
  <c r="AE81" i="27"/>
  <c r="AY81" i="27" s="1"/>
  <c r="AF81" i="27"/>
  <c r="AZ81" i="27" s="1"/>
  <c r="AG81" i="27"/>
  <c r="BA81" i="27" s="1"/>
  <c r="AH81" i="27"/>
  <c r="BB81" i="27" s="1"/>
  <c r="AI81" i="27"/>
  <c r="BC81" i="27" s="1"/>
  <c r="AJ81" i="27"/>
  <c r="AK81" i="27"/>
  <c r="AL81" i="27"/>
  <c r="AM81" i="27"/>
  <c r="AN81" i="27"/>
  <c r="AO81" i="27"/>
  <c r="AP81" i="27"/>
  <c r="AQ81" i="27"/>
  <c r="AR81" i="27"/>
  <c r="AS81" i="27"/>
  <c r="AT81" i="27"/>
  <c r="AU81" i="27"/>
  <c r="AV81" i="27"/>
  <c r="AW81" i="27"/>
  <c r="AD82" i="27"/>
  <c r="AX82" i="27" s="1"/>
  <c r="AE82" i="27"/>
  <c r="AY82" i="27" s="1"/>
  <c r="AF82" i="27"/>
  <c r="AZ82" i="27" s="1"/>
  <c r="AG82" i="27"/>
  <c r="BA82" i="27" s="1"/>
  <c r="AH82" i="27"/>
  <c r="BB82" i="27" s="1"/>
  <c r="AI82" i="27"/>
  <c r="BC82" i="27" s="1"/>
  <c r="AJ82" i="27"/>
  <c r="AK82" i="27"/>
  <c r="AL82" i="27"/>
  <c r="AM82" i="27"/>
  <c r="AN82" i="27"/>
  <c r="AO82" i="27"/>
  <c r="AP82" i="27"/>
  <c r="AQ82" i="27"/>
  <c r="AR82" i="27"/>
  <c r="AS82" i="27"/>
  <c r="AT82" i="27"/>
  <c r="AU82" i="27"/>
  <c r="AV82" i="27"/>
  <c r="AW82" i="27"/>
  <c r="AD83" i="27"/>
  <c r="AX83" i="27" s="1"/>
  <c r="AE83" i="27"/>
  <c r="AY83" i="27" s="1"/>
  <c r="AF83" i="27"/>
  <c r="AZ83" i="27" s="1"/>
  <c r="AG83" i="27"/>
  <c r="BA83" i="27" s="1"/>
  <c r="AH83" i="27"/>
  <c r="BB83" i="27" s="1"/>
  <c r="AI83" i="27"/>
  <c r="BC83" i="27" s="1"/>
  <c r="AJ83" i="27"/>
  <c r="AK83" i="27"/>
  <c r="AL83" i="27"/>
  <c r="AM83" i="27"/>
  <c r="AN83" i="27"/>
  <c r="AO83" i="27"/>
  <c r="AP83" i="27"/>
  <c r="AQ83" i="27"/>
  <c r="AR83" i="27"/>
  <c r="AS83" i="27"/>
  <c r="AT83" i="27"/>
  <c r="AU83" i="27"/>
  <c r="AV83" i="27"/>
  <c r="AW83" i="27"/>
  <c r="AD84" i="27"/>
  <c r="AX84" i="27" s="1"/>
  <c r="AE84" i="27"/>
  <c r="AY84" i="27" s="1"/>
  <c r="AF84" i="27"/>
  <c r="AZ84" i="27" s="1"/>
  <c r="AG84" i="27"/>
  <c r="BA84" i="27" s="1"/>
  <c r="AH84" i="27"/>
  <c r="BB84" i="27" s="1"/>
  <c r="AI84" i="27"/>
  <c r="BC84" i="27" s="1"/>
  <c r="AJ84" i="27"/>
  <c r="AK84" i="27"/>
  <c r="AL84" i="27"/>
  <c r="AM84" i="27"/>
  <c r="AN84" i="27"/>
  <c r="AO84" i="27"/>
  <c r="AP84" i="27"/>
  <c r="AQ84" i="27"/>
  <c r="AR84" i="27"/>
  <c r="AS84" i="27"/>
  <c r="AT84" i="27"/>
  <c r="AU84" i="27"/>
  <c r="AV84" i="27"/>
  <c r="AW84" i="27"/>
  <c r="AD85" i="27"/>
  <c r="AX85" i="27" s="1"/>
  <c r="AE85" i="27"/>
  <c r="AY85" i="27" s="1"/>
  <c r="AF85" i="27"/>
  <c r="AZ85" i="27" s="1"/>
  <c r="AG85" i="27"/>
  <c r="BA85" i="27" s="1"/>
  <c r="AH85" i="27"/>
  <c r="BB85" i="27" s="1"/>
  <c r="AI85" i="27"/>
  <c r="BC85" i="27" s="1"/>
  <c r="AJ85" i="27"/>
  <c r="AK85" i="27"/>
  <c r="AL85" i="27"/>
  <c r="AM85" i="27"/>
  <c r="AN85" i="27"/>
  <c r="AO85" i="27"/>
  <c r="AP85" i="27"/>
  <c r="AQ85" i="27"/>
  <c r="AR85" i="27"/>
  <c r="AS85" i="27"/>
  <c r="AT85" i="27"/>
  <c r="AU85" i="27"/>
  <c r="AV85" i="27"/>
  <c r="AW85" i="27"/>
  <c r="AD86" i="27"/>
  <c r="AX86" i="27" s="1"/>
  <c r="AE86" i="27"/>
  <c r="AY86" i="27" s="1"/>
  <c r="AF86" i="27"/>
  <c r="AZ86" i="27" s="1"/>
  <c r="AG86" i="27"/>
  <c r="BA86" i="27" s="1"/>
  <c r="AH86" i="27"/>
  <c r="BB86" i="27" s="1"/>
  <c r="AI86" i="27"/>
  <c r="BC86" i="27" s="1"/>
  <c r="AJ86" i="27"/>
  <c r="AK86" i="27"/>
  <c r="AL86" i="27"/>
  <c r="AM86" i="27"/>
  <c r="AN86" i="27"/>
  <c r="AO86" i="27"/>
  <c r="AP86" i="27"/>
  <c r="AQ86" i="27"/>
  <c r="AR86" i="27"/>
  <c r="AS86" i="27"/>
  <c r="AT86" i="27"/>
  <c r="AU86" i="27"/>
  <c r="AV86" i="27"/>
  <c r="AW86" i="27"/>
  <c r="AD87" i="27"/>
  <c r="AX87" i="27" s="1"/>
  <c r="AE87" i="27"/>
  <c r="AY87" i="27" s="1"/>
  <c r="AF87" i="27"/>
  <c r="AZ87" i="27" s="1"/>
  <c r="AG87" i="27"/>
  <c r="BA87" i="27" s="1"/>
  <c r="AH87" i="27"/>
  <c r="BB87" i="27" s="1"/>
  <c r="AI87" i="27"/>
  <c r="BC87" i="27" s="1"/>
  <c r="AJ87" i="27"/>
  <c r="AK87" i="27"/>
  <c r="AL87" i="27"/>
  <c r="AM87" i="27"/>
  <c r="AN87" i="27"/>
  <c r="AO87" i="27"/>
  <c r="AP87" i="27"/>
  <c r="AQ87" i="27"/>
  <c r="AR87" i="27"/>
  <c r="AS87" i="27"/>
  <c r="AT87" i="27"/>
  <c r="AU87" i="27"/>
  <c r="AV87" i="27"/>
  <c r="AW87" i="27"/>
  <c r="AD88" i="27"/>
  <c r="AX88" i="27" s="1"/>
  <c r="AE88" i="27"/>
  <c r="AY88" i="27" s="1"/>
  <c r="AF88" i="27"/>
  <c r="AZ88" i="27" s="1"/>
  <c r="AG88" i="27"/>
  <c r="BA88" i="27" s="1"/>
  <c r="AH88" i="27"/>
  <c r="BB88" i="27" s="1"/>
  <c r="AI88" i="27"/>
  <c r="BC88" i="27" s="1"/>
  <c r="AJ88" i="27"/>
  <c r="AK88" i="27"/>
  <c r="AL88" i="27"/>
  <c r="AM88" i="27"/>
  <c r="AN88" i="27"/>
  <c r="AO88" i="27"/>
  <c r="AP88" i="27"/>
  <c r="AQ88" i="27"/>
  <c r="AR88" i="27"/>
  <c r="AS88" i="27"/>
  <c r="AT88" i="27"/>
  <c r="AU88" i="27"/>
  <c r="AV88" i="27"/>
  <c r="AW88" i="27"/>
  <c r="AD89" i="27"/>
  <c r="AX89" i="27" s="1"/>
  <c r="AE89" i="27"/>
  <c r="AY89" i="27" s="1"/>
  <c r="AF89" i="27"/>
  <c r="AZ89" i="27" s="1"/>
  <c r="AG89" i="27"/>
  <c r="BA89" i="27" s="1"/>
  <c r="AH89" i="27"/>
  <c r="BB89" i="27" s="1"/>
  <c r="AI89" i="27"/>
  <c r="BC89" i="27" s="1"/>
  <c r="AJ89" i="27"/>
  <c r="AK89" i="27"/>
  <c r="AL89" i="27"/>
  <c r="AM89" i="27"/>
  <c r="AN89" i="27"/>
  <c r="AO89" i="27"/>
  <c r="AP89" i="27"/>
  <c r="AQ89" i="27"/>
  <c r="AR89" i="27"/>
  <c r="AS89" i="27"/>
  <c r="AT89" i="27"/>
  <c r="AU89" i="27"/>
  <c r="AV89" i="27"/>
  <c r="AW89" i="27"/>
  <c r="AD90" i="27"/>
  <c r="AX90" i="27" s="1"/>
  <c r="AE90" i="27"/>
  <c r="AY90" i="27" s="1"/>
  <c r="AF90" i="27"/>
  <c r="AZ90" i="27" s="1"/>
  <c r="AG90" i="27"/>
  <c r="BA90" i="27" s="1"/>
  <c r="AH90" i="27"/>
  <c r="BB90" i="27" s="1"/>
  <c r="AI90" i="27"/>
  <c r="BC90" i="27" s="1"/>
  <c r="AJ90" i="27"/>
  <c r="AK90" i="27"/>
  <c r="AL90" i="27"/>
  <c r="AM90" i="27"/>
  <c r="AN90" i="27"/>
  <c r="AO90" i="27"/>
  <c r="AP90" i="27"/>
  <c r="AQ90" i="27"/>
  <c r="AR90" i="27"/>
  <c r="AS90" i="27"/>
  <c r="AT90" i="27"/>
  <c r="AU90" i="27"/>
  <c r="AV90" i="27"/>
  <c r="AW90" i="27"/>
  <c r="AE16" i="27"/>
  <c r="AF16" i="27"/>
  <c r="AG16" i="27"/>
  <c r="AH16" i="27"/>
  <c r="AI16" i="27"/>
  <c r="AJ16" i="27"/>
  <c r="AK16" i="27"/>
  <c r="AL16" i="27"/>
  <c r="AM16" i="27"/>
  <c r="AN16" i="27"/>
  <c r="AO16" i="27"/>
  <c r="AP16" i="27"/>
  <c r="AQ16" i="27"/>
  <c r="AR16" i="27"/>
  <c r="AS16" i="27"/>
  <c r="AT16" i="27"/>
  <c r="AU16" i="27"/>
  <c r="AV16" i="27"/>
  <c r="AW16" i="27"/>
  <c r="AD16" i="27"/>
  <c r="J1" i="8"/>
  <c r="C134" i="33"/>
  <c r="C133" i="33"/>
  <c r="C132" i="33"/>
  <c r="C131" i="33"/>
  <c r="C130" i="33"/>
  <c r="C129" i="33"/>
  <c r="C128" i="33"/>
  <c r="C127" i="33"/>
  <c r="C126" i="33"/>
  <c r="C125" i="33"/>
  <c r="C124" i="33"/>
  <c r="C123" i="33"/>
  <c r="C122" i="33"/>
  <c r="C121" i="33"/>
  <c r="C120" i="33"/>
  <c r="X98" i="32"/>
  <c r="W98" i="32"/>
  <c r="V98" i="32"/>
  <c r="U98" i="32"/>
  <c r="T98" i="32"/>
  <c r="S98" i="32"/>
  <c r="R98" i="32"/>
  <c r="Q98" i="32"/>
  <c r="P98" i="32"/>
  <c r="O98" i="32"/>
  <c r="N98" i="32"/>
  <c r="M98" i="32"/>
  <c r="L98" i="32"/>
  <c r="K98" i="32"/>
  <c r="J98" i="32"/>
  <c r="I98" i="32"/>
  <c r="H98" i="32"/>
  <c r="G98" i="32"/>
  <c r="F98" i="32"/>
  <c r="E98" i="32"/>
  <c r="X97" i="32"/>
  <c r="W97" i="32"/>
  <c r="V97" i="32"/>
  <c r="U97" i="32"/>
  <c r="T97" i="32"/>
  <c r="S97" i="32"/>
  <c r="R97" i="32"/>
  <c r="Q97" i="32"/>
  <c r="P97" i="32"/>
  <c r="O97" i="32"/>
  <c r="N97" i="32"/>
  <c r="M97" i="32"/>
  <c r="L97" i="32"/>
  <c r="K97" i="32"/>
  <c r="J97" i="32"/>
  <c r="I97" i="32"/>
  <c r="H97" i="32"/>
  <c r="G97" i="32"/>
  <c r="F97" i="32"/>
  <c r="E97" i="32"/>
  <c r="X96" i="32"/>
  <c r="W96" i="32"/>
  <c r="V96" i="32"/>
  <c r="U96" i="32"/>
  <c r="T96" i="32"/>
  <c r="S96" i="32"/>
  <c r="R96" i="32"/>
  <c r="Q96" i="32"/>
  <c r="P96" i="32"/>
  <c r="O96" i="32"/>
  <c r="N96" i="32"/>
  <c r="M96" i="32"/>
  <c r="L96" i="32"/>
  <c r="K96" i="32"/>
  <c r="J96" i="32"/>
  <c r="I96" i="32"/>
  <c r="H96" i="32"/>
  <c r="G96" i="32"/>
  <c r="F96" i="32"/>
  <c r="E96" i="32"/>
  <c r="X95" i="32"/>
  <c r="W95" i="32"/>
  <c r="V95" i="32"/>
  <c r="U95" i="32"/>
  <c r="T95" i="32"/>
  <c r="S95" i="32"/>
  <c r="R95" i="32"/>
  <c r="Q95" i="32"/>
  <c r="P95" i="32"/>
  <c r="O95" i="32"/>
  <c r="N95" i="32"/>
  <c r="M95" i="32"/>
  <c r="L95" i="32"/>
  <c r="K95" i="32"/>
  <c r="J95" i="32"/>
  <c r="I95" i="32"/>
  <c r="H95" i="32"/>
  <c r="G95" i="32"/>
  <c r="F95" i="32"/>
  <c r="E95" i="32"/>
  <c r="X94" i="32"/>
  <c r="W94" i="32"/>
  <c r="V94" i="32"/>
  <c r="U94" i="32"/>
  <c r="T94" i="32"/>
  <c r="S94" i="32"/>
  <c r="R94" i="32"/>
  <c r="Q94" i="32"/>
  <c r="P94" i="32"/>
  <c r="O94" i="32"/>
  <c r="N94" i="32"/>
  <c r="M94" i="32"/>
  <c r="L94" i="32"/>
  <c r="K94" i="32"/>
  <c r="J94" i="32"/>
  <c r="I94" i="32"/>
  <c r="H94" i="32"/>
  <c r="G94" i="32"/>
  <c r="F94" i="32"/>
  <c r="E94" i="32"/>
  <c r="X93" i="32"/>
  <c r="W93" i="32"/>
  <c r="W10" i="32" s="1"/>
  <c r="V93" i="32"/>
  <c r="U93" i="32"/>
  <c r="T93" i="32"/>
  <c r="T10" i="32" s="1"/>
  <c r="S93" i="32"/>
  <c r="R93" i="32"/>
  <c r="R10" i="32" s="1"/>
  <c r="Q93" i="32"/>
  <c r="P93" i="32"/>
  <c r="O93" i="32"/>
  <c r="O10" i="32" s="1"/>
  <c r="N93" i="32"/>
  <c r="M93" i="32"/>
  <c r="L93" i="32"/>
  <c r="L10" i="32" s="1"/>
  <c r="K93" i="32"/>
  <c r="J93" i="32"/>
  <c r="J10" i="32" s="1"/>
  <c r="I93" i="32"/>
  <c r="H93" i="32"/>
  <c r="G93" i="32"/>
  <c r="G10" i="32" s="1"/>
  <c r="F93" i="32"/>
  <c r="E93" i="32"/>
  <c r="E10" i="32" s="1"/>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16" i="32"/>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X10" i="32"/>
  <c r="V10" i="32"/>
  <c r="U10" i="32"/>
  <c r="S10" i="32"/>
  <c r="Q10" i="32"/>
  <c r="P10" i="32"/>
  <c r="N10" i="32"/>
  <c r="M10" i="32"/>
  <c r="K10" i="32"/>
  <c r="I10" i="32"/>
  <c r="H10" i="32"/>
  <c r="F10" i="32"/>
  <c r="F108" i="23"/>
  <c r="G108" i="23"/>
  <c r="H108" i="23"/>
  <c r="I108" i="23"/>
  <c r="J108" i="23"/>
  <c r="K108" i="23"/>
  <c r="L108" i="23"/>
  <c r="M108" i="23"/>
  <c r="N108" i="23"/>
  <c r="O108" i="23"/>
  <c r="P108" i="23"/>
  <c r="Q108" i="23"/>
  <c r="R108" i="23"/>
  <c r="S108" i="23"/>
  <c r="T108" i="23"/>
  <c r="U108" i="23"/>
  <c r="V108" i="23"/>
  <c r="W108" i="23"/>
  <c r="X108" i="23"/>
  <c r="F110" i="23"/>
  <c r="G110" i="23"/>
  <c r="H110" i="23"/>
  <c r="I110" i="23"/>
  <c r="J110" i="23"/>
  <c r="K110" i="23"/>
  <c r="L110" i="23"/>
  <c r="M110" i="23"/>
  <c r="N110" i="23"/>
  <c r="O110" i="23"/>
  <c r="P110" i="23"/>
  <c r="Q110" i="23"/>
  <c r="R110" i="23"/>
  <c r="S110" i="23"/>
  <c r="T110" i="23"/>
  <c r="U110" i="23"/>
  <c r="V110" i="23"/>
  <c r="W110" i="23"/>
  <c r="X110" i="23"/>
  <c r="E108" i="23"/>
  <c r="E110" i="23"/>
  <c r="F108" i="27"/>
  <c r="G108" i="27"/>
  <c r="H108" i="27"/>
  <c r="I108" i="27"/>
  <c r="J108" i="27"/>
  <c r="K108" i="27"/>
  <c r="L108" i="27"/>
  <c r="M108" i="27"/>
  <c r="N108" i="27"/>
  <c r="O108" i="27"/>
  <c r="P108" i="27"/>
  <c r="Q108" i="27"/>
  <c r="R108" i="27"/>
  <c r="S108" i="27"/>
  <c r="T108" i="27"/>
  <c r="U108" i="27"/>
  <c r="V108" i="27"/>
  <c r="W108" i="27"/>
  <c r="X108" i="27"/>
  <c r="E108" i="27"/>
  <c r="AY17" i="32" l="1"/>
  <c r="BC18" i="32"/>
  <c r="AY19" i="32"/>
  <c r="BC20" i="32"/>
  <c r="AY21" i="32"/>
  <c r="BC22" i="32"/>
  <c r="AY23" i="32"/>
  <c r="BC24" i="32"/>
  <c r="AY25" i="32"/>
  <c r="BC26" i="32"/>
  <c r="AY27" i="32"/>
  <c r="BC28" i="32"/>
  <c r="BB17" i="32"/>
  <c r="AX18" i="32"/>
  <c r="BB19" i="32"/>
  <c r="AX20" i="32"/>
  <c r="BB21" i="32"/>
  <c r="AX22" i="32"/>
  <c r="BB23" i="32"/>
  <c r="AX24" i="32"/>
  <c r="BB25" i="32"/>
  <c r="AX26" i="32"/>
  <c r="BB27" i="32"/>
  <c r="AX28" i="32"/>
  <c r="BC17" i="32"/>
  <c r="AY18" i="32"/>
  <c r="BC19" i="32"/>
  <c r="AY20" i="32"/>
  <c r="BC21" i="32"/>
  <c r="AY22" i="32"/>
  <c r="BC23" i="32"/>
  <c r="AY24" i="32"/>
  <c r="BC25" i="32"/>
  <c r="AY26" i="32"/>
  <c r="BC27" i="32"/>
  <c r="AY28" i="32"/>
  <c r="AZ18" i="32"/>
  <c r="AZ20" i="32"/>
  <c r="AZ22" i="32"/>
  <c r="AZ24" i="32"/>
  <c r="AZ26" i="32"/>
  <c r="AZ28" i="32"/>
  <c r="O31" i="25"/>
  <c r="N31" i="25"/>
  <c r="O30" i="25"/>
  <c r="N30" i="25"/>
  <c r="O29" i="25"/>
  <c r="N29" i="25"/>
  <c r="O28" i="25"/>
  <c r="N28" i="25"/>
  <c r="N27" i="25"/>
  <c r="O27" i="25"/>
  <c r="J46" i="33"/>
  <c r="N46" i="33"/>
  <c r="O46" i="33"/>
  <c r="I46" i="33"/>
  <c r="J45" i="33"/>
  <c r="N45" i="33"/>
  <c r="O45" i="33"/>
  <c r="I45" i="33"/>
  <c r="J44" i="33"/>
  <c r="N44" i="33"/>
  <c r="O44" i="33"/>
  <c r="I44" i="33"/>
  <c r="J43" i="33"/>
  <c r="N43" i="33"/>
  <c r="O43" i="33"/>
  <c r="I43" i="33"/>
  <c r="J42" i="33"/>
  <c r="N42" i="33"/>
  <c r="O42" i="33"/>
  <c r="I42" i="33"/>
  <c r="J41" i="33"/>
  <c r="N41" i="33"/>
  <c r="O41" i="33"/>
  <c r="I41" i="33"/>
  <c r="J40" i="33"/>
  <c r="N40" i="33"/>
  <c r="O40" i="33"/>
  <c r="I40" i="33"/>
  <c r="J39" i="33"/>
  <c r="N39" i="33"/>
  <c r="O39" i="33"/>
  <c r="I39" i="33"/>
  <c r="J38" i="33"/>
  <c r="N38" i="33"/>
  <c r="O38" i="33"/>
  <c r="I38" i="33"/>
  <c r="J37" i="33"/>
  <c r="N37" i="33"/>
  <c r="O37" i="33"/>
  <c r="I37" i="33"/>
  <c r="J36" i="33"/>
  <c r="N36" i="33"/>
  <c r="O36" i="33"/>
  <c r="I36" i="33"/>
  <c r="J35" i="33"/>
  <c r="N35" i="33"/>
  <c r="O35" i="33"/>
  <c r="I35" i="33"/>
  <c r="J34" i="33"/>
  <c r="N34" i="33"/>
  <c r="O34" i="33"/>
  <c r="I34" i="33"/>
  <c r="J33" i="33"/>
  <c r="N33" i="33"/>
  <c r="O33" i="33"/>
  <c r="I33" i="33"/>
  <c r="J32" i="33"/>
  <c r="N32" i="33"/>
  <c r="O32" i="33"/>
  <c r="I32" i="33"/>
  <c r="J31" i="33"/>
  <c r="N31" i="33"/>
  <c r="O31" i="33"/>
  <c r="I31" i="33"/>
  <c r="J30" i="33"/>
  <c r="N30" i="33"/>
  <c r="O30" i="33"/>
  <c r="I30" i="33"/>
  <c r="J29" i="33"/>
  <c r="N29" i="33"/>
  <c r="O29" i="33"/>
  <c r="I29" i="33"/>
  <c r="J28" i="33"/>
  <c r="O28" i="33"/>
  <c r="N28" i="33"/>
  <c r="I28" i="33"/>
  <c r="I27" i="33"/>
  <c r="J27" i="33"/>
  <c r="O27" i="33"/>
  <c r="N27" i="33"/>
  <c r="BC91" i="39"/>
  <c r="AZ91" i="39"/>
  <c r="AY91" i="39"/>
  <c r="BA91" i="37"/>
  <c r="AY16" i="28"/>
  <c r="AY91" i="28" s="1"/>
  <c r="AZ16" i="28"/>
  <c r="AZ91" i="28" s="1"/>
  <c r="BA16" i="28"/>
  <c r="BA17" i="28"/>
  <c r="BA18" i="28"/>
  <c r="BA19" i="28"/>
  <c r="BA20" i="28"/>
  <c r="BA21" i="28"/>
  <c r="BA22" i="28"/>
  <c r="BA23" i="28"/>
  <c r="BA24" i="28"/>
  <c r="BA25" i="28"/>
  <c r="BA26" i="28"/>
  <c r="BA27" i="28"/>
  <c r="BA28" i="28"/>
  <c r="BA29" i="28"/>
  <c r="BA30" i="28"/>
  <c r="BA31" i="28"/>
  <c r="BA32" i="28"/>
  <c r="BA33" i="28"/>
  <c r="BA34" i="28"/>
  <c r="BA35" i="28"/>
  <c r="BA36" i="28"/>
  <c r="BA37" i="28"/>
  <c r="BA38" i="28"/>
  <c r="BA39" i="28"/>
  <c r="BA40" i="28"/>
  <c r="BA41" i="28"/>
  <c r="BA42" i="28"/>
  <c r="BA43" i="28"/>
  <c r="BA44" i="28"/>
  <c r="BA45" i="28"/>
  <c r="BA46" i="28"/>
  <c r="BA47" i="28"/>
  <c r="BA48" i="28"/>
  <c r="BA49" i="28"/>
  <c r="BA50" i="28"/>
  <c r="BA51" i="28"/>
  <c r="BA52" i="28"/>
  <c r="BA53" i="28"/>
  <c r="BA54" i="28"/>
  <c r="BA55" i="28"/>
  <c r="BA56" i="28"/>
  <c r="BA57" i="28"/>
  <c r="BA58" i="28"/>
  <c r="AX16" i="28"/>
  <c r="AX91" i="28" s="1"/>
  <c r="BA17" i="32"/>
  <c r="BA18" i="32"/>
  <c r="BA19" i="32"/>
  <c r="BA20" i="32"/>
  <c r="BA21" i="32"/>
  <c r="BA22" i="32"/>
  <c r="BA23" i="32"/>
  <c r="BA24" i="32"/>
  <c r="BA25" i="32"/>
  <c r="BA26" i="32"/>
  <c r="BA27" i="32"/>
  <c r="BA28" i="32"/>
  <c r="BA29" i="32"/>
  <c r="BA30" i="32"/>
  <c r="BA31" i="32"/>
  <c r="BA32" i="32"/>
  <c r="BA33"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AX16" i="32"/>
  <c r="AY16" i="32"/>
  <c r="AZ16" i="32"/>
  <c r="BA16" i="32"/>
  <c r="BB16" i="32"/>
  <c r="BB91" i="32" s="1"/>
  <c r="BC16" i="32"/>
  <c r="BB16" i="27"/>
  <c r="BB91" i="27" s="1"/>
  <c r="BA16" i="27"/>
  <c r="AZ16" i="27"/>
  <c r="BB57" i="27"/>
  <c r="BA57" i="27"/>
  <c r="AZ57" i="27"/>
  <c r="BB56" i="27"/>
  <c r="BA56" i="27"/>
  <c r="AZ56" i="27"/>
  <c r="BB55" i="27"/>
  <c r="BA55" i="27"/>
  <c r="AZ55" i="27"/>
  <c r="BB54" i="27"/>
  <c r="BA54" i="27"/>
  <c r="AZ54" i="27"/>
  <c r="BB53" i="27"/>
  <c r="BA53" i="27"/>
  <c r="AZ53" i="27"/>
  <c r="BB52" i="27"/>
  <c r="BA52" i="27"/>
  <c r="AZ52" i="27"/>
  <c r="BB51" i="27"/>
  <c r="BA51" i="27"/>
  <c r="AZ51" i="27"/>
  <c r="BB50" i="27"/>
  <c r="BA50" i="27"/>
  <c r="AZ50" i="27"/>
  <c r="BB49" i="27"/>
  <c r="BA49" i="27"/>
  <c r="AZ49" i="27"/>
  <c r="BB48" i="27"/>
  <c r="BA48" i="27"/>
  <c r="AZ48" i="27"/>
  <c r="BB47" i="27"/>
  <c r="BA47" i="27"/>
  <c r="AZ47" i="27"/>
  <c r="BB46" i="27"/>
  <c r="BA46" i="27"/>
  <c r="AZ46" i="27"/>
  <c r="BB45" i="27"/>
  <c r="BA45" i="27"/>
  <c r="AZ45" i="27"/>
  <c r="BB44" i="27"/>
  <c r="BA44" i="27"/>
  <c r="AZ44" i="27"/>
  <c r="BB43" i="27"/>
  <c r="BA43" i="27"/>
  <c r="AZ43" i="27"/>
  <c r="BB42" i="27"/>
  <c r="BA42" i="27"/>
  <c r="AZ42" i="27"/>
  <c r="BB41" i="27"/>
  <c r="BA41" i="27"/>
  <c r="AZ41" i="27"/>
  <c r="BB40" i="27"/>
  <c r="BA40" i="27"/>
  <c r="AZ40" i="27"/>
  <c r="BB39" i="27"/>
  <c r="BA39" i="27"/>
  <c r="AZ39" i="27"/>
  <c r="BB38" i="27"/>
  <c r="BA38" i="27"/>
  <c r="AZ38" i="27"/>
  <c r="BB37" i="27"/>
  <c r="BA37" i="27"/>
  <c r="AZ37" i="27"/>
  <c r="BB36" i="27"/>
  <c r="BA36" i="27"/>
  <c r="AZ36" i="27"/>
  <c r="BB35" i="27"/>
  <c r="BA35" i="27"/>
  <c r="AZ35" i="27"/>
  <c r="BB34" i="27"/>
  <c r="BA34" i="27"/>
  <c r="AZ34" i="27"/>
  <c r="BB33" i="27"/>
  <c r="BA33" i="27"/>
  <c r="AZ33" i="27"/>
  <c r="BB32" i="27"/>
  <c r="BA32" i="27"/>
  <c r="AZ32" i="27"/>
  <c r="BB31" i="27"/>
  <c r="BA31" i="27"/>
  <c r="AZ31" i="27"/>
  <c r="BB30" i="27"/>
  <c r="BA30" i="27"/>
  <c r="AZ30" i="27"/>
  <c r="BB29" i="27"/>
  <c r="BA29" i="27"/>
  <c r="AZ29" i="27"/>
  <c r="BB28" i="27"/>
  <c r="BA28" i="27"/>
  <c r="AZ28" i="27"/>
  <c r="BB27" i="27"/>
  <c r="BA27" i="27"/>
  <c r="AZ27" i="27"/>
  <c r="BB26" i="27"/>
  <c r="BA26" i="27"/>
  <c r="AZ26" i="27"/>
  <c r="BB25" i="27"/>
  <c r="BA25" i="27"/>
  <c r="AZ25" i="27"/>
  <c r="BB24" i="27"/>
  <c r="BA24" i="27"/>
  <c r="AZ24" i="27"/>
  <c r="BB23" i="27"/>
  <c r="BA23" i="27"/>
  <c r="AZ23" i="27"/>
  <c r="BB22" i="27"/>
  <c r="BA22" i="27"/>
  <c r="AZ22" i="27"/>
  <c r="BB21" i="27"/>
  <c r="BA21" i="27"/>
  <c r="AZ21" i="27"/>
  <c r="BB20" i="27"/>
  <c r="BA20" i="27"/>
  <c r="AZ20" i="27"/>
  <c r="BB19" i="27"/>
  <c r="BA19" i="27"/>
  <c r="AZ19" i="27"/>
  <c r="BB18" i="27"/>
  <c r="BA18" i="27"/>
  <c r="AZ18" i="27"/>
  <c r="BB17" i="27"/>
  <c r="BA17" i="27"/>
  <c r="AZ17" i="27"/>
  <c r="BC16" i="27"/>
  <c r="AY16" i="27"/>
  <c r="AX57" i="27"/>
  <c r="AY57" i="27"/>
  <c r="BC57" i="27"/>
  <c r="AX56" i="27"/>
  <c r="AY56" i="27"/>
  <c r="BC56" i="27"/>
  <c r="AX55" i="27"/>
  <c r="AY55" i="27"/>
  <c r="BC55" i="27"/>
  <c r="AX54" i="27"/>
  <c r="AY54" i="27"/>
  <c r="BC54" i="27"/>
  <c r="AX53" i="27"/>
  <c r="AY53" i="27"/>
  <c r="BC53" i="27"/>
  <c r="AX52" i="27"/>
  <c r="AY52" i="27"/>
  <c r="BC52" i="27"/>
  <c r="AX51" i="27"/>
  <c r="AY51" i="27"/>
  <c r="BC51" i="27"/>
  <c r="AX50" i="27"/>
  <c r="AY50" i="27"/>
  <c r="BC50" i="27"/>
  <c r="AX49" i="27"/>
  <c r="AY49" i="27"/>
  <c r="BC49" i="27"/>
  <c r="AX48" i="27"/>
  <c r="AY48" i="27"/>
  <c r="BC48" i="27"/>
  <c r="AX47" i="27"/>
  <c r="AY47" i="27"/>
  <c r="BC47" i="27"/>
  <c r="AX46" i="27"/>
  <c r="AY46" i="27"/>
  <c r="BC46" i="27"/>
  <c r="AX45" i="27"/>
  <c r="AY45" i="27"/>
  <c r="BC45" i="27"/>
  <c r="AX44" i="27"/>
  <c r="AY44" i="27"/>
  <c r="BC44" i="27"/>
  <c r="AX43" i="27"/>
  <c r="AY43" i="27"/>
  <c r="BC43" i="27"/>
  <c r="AX42" i="27"/>
  <c r="AY42" i="27"/>
  <c r="BC42" i="27"/>
  <c r="AX41" i="27"/>
  <c r="AY41" i="27"/>
  <c r="BC41" i="27"/>
  <c r="AX40" i="27"/>
  <c r="AY40" i="27"/>
  <c r="BC40" i="27"/>
  <c r="AX39" i="27"/>
  <c r="AY39" i="27"/>
  <c r="BC39" i="27"/>
  <c r="AX38" i="27"/>
  <c r="AY38" i="27"/>
  <c r="BC38" i="27"/>
  <c r="AX37" i="27"/>
  <c r="AY37" i="27"/>
  <c r="BC37" i="27"/>
  <c r="AX36" i="27"/>
  <c r="AY36" i="27"/>
  <c r="BC36" i="27"/>
  <c r="AX35" i="27"/>
  <c r="AY35" i="27"/>
  <c r="BC35" i="27"/>
  <c r="AX34" i="27"/>
  <c r="AY34" i="27"/>
  <c r="BC34" i="27"/>
  <c r="AX33" i="27"/>
  <c r="AY33" i="27"/>
  <c r="BC33" i="27"/>
  <c r="AX32" i="27"/>
  <c r="AY32" i="27"/>
  <c r="BC32" i="27"/>
  <c r="AX31" i="27"/>
  <c r="AY31" i="27"/>
  <c r="BC31" i="27"/>
  <c r="AX30" i="27"/>
  <c r="AY30" i="27"/>
  <c r="BC30" i="27"/>
  <c r="AX29" i="27"/>
  <c r="AY29" i="27"/>
  <c r="BC29" i="27"/>
  <c r="AX28" i="27"/>
  <c r="AY28" i="27"/>
  <c r="BC28" i="27"/>
  <c r="AX27" i="27"/>
  <c r="AY27" i="27"/>
  <c r="BC27" i="27"/>
  <c r="AX26" i="27"/>
  <c r="AY26" i="27"/>
  <c r="BC26" i="27"/>
  <c r="AX25" i="27"/>
  <c r="AY25" i="27"/>
  <c r="BC25" i="27"/>
  <c r="AX24" i="27"/>
  <c r="AY24" i="27"/>
  <c r="BC24" i="27"/>
  <c r="AX23" i="27"/>
  <c r="AY23" i="27"/>
  <c r="BC23" i="27"/>
  <c r="BC91" i="27" s="1"/>
  <c r="AX22" i="27"/>
  <c r="AY22" i="27"/>
  <c r="BC22" i="27"/>
  <c r="AX21" i="27"/>
  <c r="AY21" i="27"/>
  <c r="BC21" i="27"/>
  <c r="AX20" i="27"/>
  <c r="AY20" i="27"/>
  <c r="BC20" i="27"/>
  <c r="AX19" i="27"/>
  <c r="AY19" i="27"/>
  <c r="BC19" i="27"/>
  <c r="AX18" i="27"/>
  <c r="AY18" i="27"/>
  <c r="BC18" i="27"/>
  <c r="AX17" i="27"/>
  <c r="AY17" i="27"/>
  <c r="BC17" i="27"/>
  <c r="BB58" i="27"/>
  <c r="BA58" i="27"/>
  <c r="AZ58" i="27"/>
  <c r="AY58" i="27"/>
  <c r="AX58" i="27"/>
  <c r="BA91" i="27"/>
  <c r="E104" i="32"/>
  <c r="E103" i="32"/>
  <c r="E102" i="32"/>
  <c r="E101" i="32"/>
  <c r="E100" i="32"/>
  <c r="E99" i="32"/>
  <c r="F104" i="32"/>
  <c r="F103" i="32"/>
  <c r="F102" i="32"/>
  <c r="F101" i="32"/>
  <c r="F100" i="32"/>
  <c r="F99" i="32"/>
  <c r="G104" i="32"/>
  <c r="G103" i="32"/>
  <c r="G102" i="32"/>
  <c r="G101" i="32"/>
  <c r="G100" i="32"/>
  <c r="G99" i="32"/>
  <c r="H104" i="32"/>
  <c r="H103" i="32"/>
  <c r="H102" i="32"/>
  <c r="H101" i="32"/>
  <c r="H100" i="32"/>
  <c r="H99" i="32"/>
  <c r="I104" i="32"/>
  <c r="I103" i="32"/>
  <c r="I102" i="32"/>
  <c r="I101" i="32"/>
  <c r="I100" i="32"/>
  <c r="I99" i="32"/>
  <c r="J104" i="32"/>
  <c r="J103" i="32"/>
  <c r="J102" i="32"/>
  <c r="J101" i="32"/>
  <c r="J100" i="32"/>
  <c r="J99" i="32"/>
  <c r="K104" i="32"/>
  <c r="K103" i="32"/>
  <c r="K102" i="32"/>
  <c r="K101" i="32"/>
  <c r="K100" i="32"/>
  <c r="K99" i="32"/>
  <c r="L104" i="32"/>
  <c r="L103" i="32"/>
  <c r="L102" i="32"/>
  <c r="L101" i="32"/>
  <c r="L100" i="32"/>
  <c r="L99" i="32"/>
  <c r="M104" i="32"/>
  <c r="M103" i="32"/>
  <c r="M102" i="32"/>
  <c r="M101" i="32"/>
  <c r="M100" i="32"/>
  <c r="M99" i="32"/>
  <c r="N104" i="32"/>
  <c r="N103" i="32"/>
  <c r="N102" i="32"/>
  <c r="N101" i="32"/>
  <c r="N100" i="32"/>
  <c r="N99" i="32"/>
  <c r="O104" i="32"/>
  <c r="O103" i="32"/>
  <c r="O102" i="32"/>
  <c r="O101" i="32"/>
  <c r="O100" i="32"/>
  <c r="O99" i="32"/>
  <c r="P104" i="32"/>
  <c r="P103" i="32"/>
  <c r="P102" i="32"/>
  <c r="P101" i="32"/>
  <c r="P100" i="32"/>
  <c r="P99" i="32"/>
  <c r="Q104" i="32"/>
  <c r="Q103" i="32"/>
  <c r="Q102" i="32"/>
  <c r="Q101" i="32"/>
  <c r="Q100" i="32"/>
  <c r="Q99" i="32"/>
  <c r="R104" i="32"/>
  <c r="R103" i="32"/>
  <c r="R102" i="32"/>
  <c r="R101" i="32"/>
  <c r="R100" i="32"/>
  <c r="R99" i="32"/>
  <c r="S104" i="32"/>
  <c r="S103" i="32"/>
  <c r="S102" i="32"/>
  <c r="S101" i="32"/>
  <c r="S100" i="32"/>
  <c r="S99" i="32"/>
  <c r="T104" i="32"/>
  <c r="T103" i="32"/>
  <c r="T102" i="32"/>
  <c r="T101" i="32"/>
  <c r="T100" i="32"/>
  <c r="T99" i="32"/>
  <c r="U104" i="32"/>
  <c r="U103" i="32"/>
  <c r="U102" i="32"/>
  <c r="U101" i="32"/>
  <c r="U100" i="32"/>
  <c r="U99" i="32"/>
  <c r="V104" i="32"/>
  <c r="V103" i="32"/>
  <c r="V102" i="32"/>
  <c r="V101" i="32"/>
  <c r="V100" i="32"/>
  <c r="V99" i="32"/>
  <c r="W104" i="32"/>
  <c r="W103" i="32"/>
  <c r="W102" i="32"/>
  <c r="W101" i="32"/>
  <c r="W100" i="32"/>
  <c r="W99" i="32"/>
  <c r="X104" i="32"/>
  <c r="X103" i="32"/>
  <c r="X102" i="32"/>
  <c r="X101" i="32"/>
  <c r="X100" i="32"/>
  <c r="X99" i="32"/>
  <c r="BC91" i="32" l="1"/>
  <c r="AZ91" i="32"/>
  <c r="AY91" i="32"/>
  <c r="AX91" i="32"/>
  <c r="BA91" i="32"/>
  <c r="C46" i="33"/>
  <c r="B46" i="33"/>
  <c r="H46" i="33"/>
  <c r="C45" i="33"/>
  <c r="B45" i="33"/>
  <c r="H45" i="33"/>
  <c r="G45" i="33"/>
  <c r="C44" i="33"/>
  <c r="B44" i="33"/>
  <c r="G44" i="33"/>
  <c r="H44" i="33"/>
  <c r="C43" i="33"/>
  <c r="B43" i="33"/>
  <c r="H43" i="33"/>
  <c r="G43" i="33"/>
  <c r="C42" i="33"/>
  <c r="B42" i="33"/>
  <c r="G42" i="33"/>
  <c r="H42" i="33"/>
  <c r="C41" i="33"/>
  <c r="B41" i="33"/>
  <c r="H41" i="33"/>
  <c r="G41" i="33"/>
  <c r="C40" i="33"/>
  <c r="B40" i="33"/>
  <c r="H40" i="33"/>
  <c r="C39" i="33"/>
  <c r="B39" i="33"/>
  <c r="H39" i="33"/>
  <c r="C38" i="33"/>
  <c r="B38" i="33"/>
  <c r="G38" i="33"/>
  <c r="H38" i="33"/>
  <c r="C37" i="33"/>
  <c r="B37" i="33"/>
  <c r="G37" i="33"/>
  <c r="H37" i="33"/>
  <c r="C36" i="33"/>
  <c r="B36" i="33"/>
  <c r="G36" i="33"/>
  <c r="H36" i="33"/>
  <c r="C35" i="33"/>
  <c r="B35" i="33"/>
  <c r="H35" i="33"/>
  <c r="G35" i="33"/>
  <c r="C34" i="33"/>
  <c r="B34" i="33"/>
  <c r="G34" i="33"/>
  <c r="C33" i="33"/>
  <c r="B33" i="33"/>
  <c r="G33" i="33"/>
  <c r="H33" i="33"/>
  <c r="C32" i="33"/>
  <c r="B32" i="33"/>
  <c r="H32" i="33"/>
  <c r="G32" i="33"/>
  <c r="C31" i="33"/>
  <c r="B31" i="33"/>
  <c r="H31" i="33"/>
  <c r="G31" i="33"/>
  <c r="B30" i="33"/>
  <c r="H30" i="33"/>
  <c r="G30" i="33"/>
  <c r="C30" i="33"/>
  <c r="B29" i="33"/>
  <c r="H29" i="33"/>
  <c r="G29" i="33"/>
  <c r="C29" i="33"/>
  <c r="B28" i="33"/>
  <c r="G39" i="33"/>
  <c r="G40" i="33"/>
  <c r="G46" i="33"/>
  <c r="G28" i="33"/>
  <c r="H34" i="33"/>
  <c r="H28" i="33"/>
  <c r="C28" i="33"/>
  <c r="B27" i="33"/>
  <c r="C27" i="33"/>
  <c r="H27" i="33"/>
  <c r="G27" i="33"/>
  <c r="BA91" i="28"/>
  <c r="C112" i="30" l="1"/>
  <c r="C111" i="30"/>
  <c r="C110" i="30"/>
  <c r="C109" i="30"/>
  <c r="C108" i="30"/>
  <c r="C107" i="30"/>
  <c r="C106" i="30"/>
  <c r="C105" i="30"/>
  <c r="C104" i="30"/>
  <c r="C103" i="30"/>
  <c r="C102" i="30"/>
  <c r="C101" i="30"/>
  <c r="C100" i="30"/>
  <c r="C99" i="30"/>
  <c r="C98" i="30"/>
  <c r="C90" i="30"/>
  <c r="C89" i="30"/>
  <c r="C88" i="30"/>
  <c r="C87" i="30"/>
  <c r="C86" i="30"/>
  <c r="C85" i="30"/>
  <c r="C84" i="30"/>
  <c r="C83" i="30"/>
  <c r="C82" i="30"/>
  <c r="C81" i="30"/>
  <c r="C80" i="30"/>
  <c r="C79" i="30"/>
  <c r="C78" i="30"/>
  <c r="C77" i="30"/>
  <c r="C76" i="30"/>
  <c r="C134" i="29"/>
  <c r="C133" i="29"/>
  <c r="C132" i="29"/>
  <c r="C131" i="29"/>
  <c r="C130" i="29"/>
  <c r="C129" i="29"/>
  <c r="C128" i="29"/>
  <c r="C127" i="29"/>
  <c r="C126" i="29"/>
  <c r="C125" i="29"/>
  <c r="C124" i="29"/>
  <c r="C123" i="29"/>
  <c r="C122" i="29"/>
  <c r="C121" i="29"/>
  <c r="C120" i="29"/>
  <c r="X98" i="28"/>
  <c r="W98" i="28"/>
  <c r="V98" i="28"/>
  <c r="U98" i="28"/>
  <c r="T98" i="28"/>
  <c r="S98" i="28"/>
  <c r="R98" i="28"/>
  <c r="Q98" i="28"/>
  <c r="P98" i="28"/>
  <c r="O98" i="28"/>
  <c r="N98" i="28"/>
  <c r="M98" i="28"/>
  <c r="L98" i="28"/>
  <c r="K98" i="28"/>
  <c r="J98" i="28"/>
  <c r="I98" i="28"/>
  <c r="H98" i="28"/>
  <c r="G98" i="28"/>
  <c r="F98" i="28"/>
  <c r="E98" i="28"/>
  <c r="X97" i="28"/>
  <c r="W97" i="28"/>
  <c r="V97" i="28"/>
  <c r="U97" i="28"/>
  <c r="T97" i="28"/>
  <c r="S97" i="28"/>
  <c r="R97" i="28"/>
  <c r="Q97" i="28"/>
  <c r="P97" i="28"/>
  <c r="O97" i="28"/>
  <c r="N97" i="28"/>
  <c r="M97" i="28"/>
  <c r="L97" i="28"/>
  <c r="K97" i="28"/>
  <c r="J97" i="28"/>
  <c r="I97" i="28"/>
  <c r="H97" i="28"/>
  <c r="G97" i="28"/>
  <c r="F97" i="28"/>
  <c r="E97" i="28"/>
  <c r="X96" i="28"/>
  <c r="W96" i="28"/>
  <c r="V96" i="28"/>
  <c r="U96" i="28"/>
  <c r="T96" i="28"/>
  <c r="S96" i="28"/>
  <c r="R96" i="28"/>
  <c r="Q96" i="28"/>
  <c r="P96" i="28"/>
  <c r="O96" i="28"/>
  <c r="N96" i="28"/>
  <c r="M96" i="28"/>
  <c r="L96" i="28"/>
  <c r="K96" i="28"/>
  <c r="J96" i="28"/>
  <c r="I96" i="28"/>
  <c r="H96" i="28"/>
  <c r="G96" i="28"/>
  <c r="F96" i="28"/>
  <c r="E96" i="28"/>
  <c r="X95" i="28"/>
  <c r="W95" i="28"/>
  <c r="V95" i="28"/>
  <c r="U95" i="28"/>
  <c r="T95" i="28"/>
  <c r="S95" i="28"/>
  <c r="R95" i="28"/>
  <c r="Q95" i="28"/>
  <c r="P95" i="28"/>
  <c r="O95" i="28"/>
  <c r="N95" i="28"/>
  <c r="M95" i="28"/>
  <c r="L95" i="28"/>
  <c r="K95" i="28"/>
  <c r="J95" i="28"/>
  <c r="I95" i="28"/>
  <c r="H95" i="28"/>
  <c r="G95" i="28"/>
  <c r="F95" i="28"/>
  <c r="E95" i="28"/>
  <c r="X94" i="28"/>
  <c r="W94" i="28"/>
  <c r="V94" i="28"/>
  <c r="U94" i="28"/>
  <c r="T94" i="28"/>
  <c r="S94" i="28"/>
  <c r="R94" i="28"/>
  <c r="Q94" i="28"/>
  <c r="P94" i="28"/>
  <c r="O94" i="28"/>
  <c r="N94" i="28"/>
  <c r="M94" i="28"/>
  <c r="L94" i="28"/>
  <c r="K94" i="28"/>
  <c r="J94" i="28"/>
  <c r="I94" i="28"/>
  <c r="H94" i="28"/>
  <c r="G94" i="28"/>
  <c r="F94" i="28"/>
  <c r="E94" i="28"/>
  <c r="X93" i="28"/>
  <c r="X104" i="28" s="1"/>
  <c r="W93" i="28"/>
  <c r="W104" i="28" s="1"/>
  <c r="V93" i="28"/>
  <c r="V104" i="28" s="1"/>
  <c r="U93" i="28"/>
  <c r="U104" i="28" s="1"/>
  <c r="T93" i="28"/>
  <c r="T104" i="28" s="1"/>
  <c r="S93" i="28"/>
  <c r="S104" i="28" s="1"/>
  <c r="R93" i="28"/>
  <c r="R104" i="28" s="1"/>
  <c r="Q93" i="28"/>
  <c r="Q104" i="28" s="1"/>
  <c r="P93" i="28"/>
  <c r="P104" i="28" s="1"/>
  <c r="O93" i="28"/>
  <c r="O104" i="28" s="1"/>
  <c r="N93" i="28"/>
  <c r="N104" i="28" s="1"/>
  <c r="M93" i="28"/>
  <c r="M104" i="28" s="1"/>
  <c r="L93" i="28"/>
  <c r="L104" i="28" s="1"/>
  <c r="K93" i="28"/>
  <c r="K104" i="28" s="1"/>
  <c r="J93" i="28"/>
  <c r="J104" i="28" s="1"/>
  <c r="I93" i="28"/>
  <c r="I104" i="28" s="1"/>
  <c r="H93" i="28"/>
  <c r="H104" i="28" s="1"/>
  <c r="G93" i="28"/>
  <c r="G104" i="28" s="1"/>
  <c r="F93" i="28"/>
  <c r="F104" i="28" s="1"/>
  <c r="E93" i="28"/>
  <c r="E104" i="28" s="1"/>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16" i="28"/>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X10" i="28"/>
  <c r="W10" i="28"/>
  <c r="V10" i="28"/>
  <c r="S10" i="28"/>
  <c r="Q10" i="28"/>
  <c r="P10" i="28"/>
  <c r="O10" i="28"/>
  <c r="N10" i="28"/>
  <c r="K10" i="28"/>
  <c r="I10" i="28"/>
  <c r="H10" i="28"/>
  <c r="G10" i="28"/>
  <c r="F10" i="28"/>
  <c r="X98" i="27"/>
  <c r="W98" i="27"/>
  <c r="V98" i="27"/>
  <c r="U98" i="27"/>
  <c r="T98" i="27"/>
  <c r="S98" i="27"/>
  <c r="R98" i="27"/>
  <c r="Q98" i="27"/>
  <c r="P98" i="27"/>
  <c r="O98" i="27"/>
  <c r="N98" i="27"/>
  <c r="M98" i="27"/>
  <c r="L98" i="27"/>
  <c r="K98" i="27"/>
  <c r="J98" i="27"/>
  <c r="I98" i="27"/>
  <c r="H98" i="27"/>
  <c r="G98" i="27"/>
  <c r="F98" i="27"/>
  <c r="E98" i="27"/>
  <c r="X97" i="27"/>
  <c r="W97" i="27"/>
  <c r="V97" i="27"/>
  <c r="U97" i="27"/>
  <c r="T97" i="27"/>
  <c r="S97" i="27"/>
  <c r="R97" i="27"/>
  <c r="Q97" i="27"/>
  <c r="P97" i="27"/>
  <c r="O97" i="27"/>
  <c r="N97" i="27"/>
  <c r="M97" i="27"/>
  <c r="L97" i="27"/>
  <c r="K97" i="27"/>
  <c r="J97" i="27"/>
  <c r="I97" i="27"/>
  <c r="H97" i="27"/>
  <c r="G97" i="27"/>
  <c r="F97" i="27"/>
  <c r="E97" i="27"/>
  <c r="X96" i="27"/>
  <c r="W96" i="27"/>
  <c r="V96" i="27"/>
  <c r="U96" i="27"/>
  <c r="T96" i="27"/>
  <c r="S96" i="27"/>
  <c r="R96" i="27"/>
  <c r="Q96" i="27"/>
  <c r="P96" i="27"/>
  <c r="O96" i="27"/>
  <c r="N96" i="27"/>
  <c r="M96" i="27"/>
  <c r="L96" i="27"/>
  <c r="K96" i="27"/>
  <c r="J96" i="27"/>
  <c r="I96" i="27"/>
  <c r="H96" i="27"/>
  <c r="G96" i="27"/>
  <c r="F96" i="27"/>
  <c r="E96" i="27"/>
  <c r="X95" i="27"/>
  <c r="W95" i="27"/>
  <c r="V95" i="27"/>
  <c r="U95" i="27"/>
  <c r="T95" i="27"/>
  <c r="S95" i="27"/>
  <c r="R95" i="27"/>
  <c r="Q95" i="27"/>
  <c r="P95" i="27"/>
  <c r="O95" i="27"/>
  <c r="N95" i="27"/>
  <c r="M95" i="27"/>
  <c r="L95" i="27"/>
  <c r="K95" i="27"/>
  <c r="J95" i="27"/>
  <c r="I95" i="27"/>
  <c r="H95" i="27"/>
  <c r="G95" i="27"/>
  <c r="F95" i="27"/>
  <c r="E95" i="27"/>
  <c r="X94" i="27"/>
  <c r="W94" i="27"/>
  <c r="V94" i="27"/>
  <c r="U94" i="27"/>
  <c r="T94" i="27"/>
  <c r="S94" i="27"/>
  <c r="R94" i="27"/>
  <c r="Q94" i="27"/>
  <c r="P94" i="27"/>
  <c r="O94" i="27"/>
  <c r="N94" i="27"/>
  <c r="M94" i="27"/>
  <c r="L94" i="27"/>
  <c r="K94" i="27"/>
  <c r="J94" i="27"/>
  <c r="I94" i="27"/>
  <c r="H94" i="27"/>
  <c r="G94" i="27"/>
  <c r="F94" i="27"/>
  <c r="E94" i="27"/>
  <c r="X93" i="27"/>
  <c r="X104" i="27" s="1"/>
  <c r="W93" i="27"/>
  <c r="W104" i="27" s="1"/>
  <c r="V93" i="27"/>
  <c r="V104" i="27" s="1"/>
  <c r="U93" i="27"/>
  <c r="U104" i="27" s="1"/>
  <c r="T93" i="27"/>
  <c r="T104" i="27" s="1"/>
  <c r="S93" i="27"/>
  <c r="S104" i="27" s="1"/>
  <c r="R93" i="27"/>
  <c r="R104" i="27" s="1"/>
  <c r="Q93" i="27"/>
  <c r="Q104" i="27" s="1"/>
  <c r="P93" i="27"/>
  <c r="P104" i="27" s="1"/>
  <c r="O93" i="27"/>
  <c r="O104" i="27" s="1"/>
  <c r="N93" i="27"/>
  <c r="N104" i="27" s="1"/>
  <c r="M93" i="27"/>
  <c r="M104" i="27" s="1"/>
  <c r="L93" i="27"/>
  <c r="L104" i="27" s="1"/>
  <c r="K93" i="27"/>
  <c r="K104" i="27" s="1"/>
  <c r="J93" i="27"/>
  <c r="J104" i="27" s="1"/>
  <c r="I93" i="27"/>
  <c r="I104" i="27" s="1"/>
  <c r="H93" i="27"/>
  <c r="H104" i="27" s="1"/>
  <c r="G93" i="27"/>
  <c r="G104" i="27" s="1"/>
  <c r="F93" i="27"/>
  <c r="F104" i="27" s="1"/>
  <c r="E104"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16" i="27"/>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X10" i="27"/>
  <c r="U10" i="27"/>
  <c r="T10" i="27"/>
  <c r="S10" i="27"/>
  <c r="P10" i="27"/>
  <c r="M10" i="27"/>
  <c r="L10" i="27"/>
  <c r="K10" i="27"/>
  <c r="H10" i="27"/>
  <c r="E10" i="27"/>
  <c r="B87" i="23"/>
  <c r="B88" i="23"/>
  <c r="J10" i="28" l="1"/>
  <c r="R10" i="28"/>
  <c r="G10" i="27"/>
  <c r="F10" i="27"/>
  <c r="V10" i="27"/>
  <c r="L10" i="28"/>
  <c r="T10" i="28"/>
  <c r="N10" i="27"/>
  <c r="O10" i="27"/>
  <c r="W10" i="27"/>
  <c r="I10" i="27"/>
  <c r="Q10" i="27"/>
  <c r="J10" i="27"/>
  <c r="R10" i="27"/>
  <c r="E10" i="28"/>
  <c r="M10" i="28"/>
  <c r="U10" i="28"/>
  <c r="E99" i="28"/>
  <c r="C27" i="30" s="1"/>
  <c r="G99" i="28"/>
  <c r="I99" i="28"/>
  <c r="K99" i="28"/>
  <c r="M99" i="28"/>
  <c r="O99" i="28"/>
  <c r="Q99" i="28"/>
  <c r="S99" i="28"/>
  <c r="U99" i="28"/>
  <c r="W99" i="28"/>
  <c r="E100" i="28"/>
  <c r="G100" i="28"/>
  <c r="I100" i="28"/>
  <c r="K100" i="28"/>
  <c r="M100" i="28"/>
  <c r="O100" i="28"/>
  <c r="Q100" i="28"/>
  <c r="S100" i="28"/>
  <c r="U100" i="28"/>
  <c r="W100" i="28"/>
  <c r="E101" i="28"/>
  <c r="G101" i="28"/>
  <c r="I101" i="28"/>
  <c r="K101" i="28"/>
  <c r="M101" i="28"/>
  <c r="O101" i="28"/>
  <c r="Q101" i="28"/>
  <c r="S101" i="28"/>
  <c r="U101" i="28"/>
  <c r="W101" i="28"/>
  <c r="E102" i="28"/>
  <c r="G102" i="28"/>
  <c r="I102" i="28"/>
  <c r="K102" i="28"/>
  <c r="M102" i="28"/>
  <c r="O102" i="28"/>
  <c r="Q102" i="28"/>
  <c r="S102" i="28"/>
  <c r="U102" i="28"/>
  <c r="W102" i="28"/>
  <c r="E103" i="28"/>
  <c r="G103" i="28"/>
  <c r="I103" i="28"/>
  <c r="K103" i="28"/>
  <c r="M103" i="28"/>
  <c r="O103" i="28"/>
  <c r="Q103" i="28"/>
  <c r="S103" i="28"/>
  <c r="U103" i="28"/>
  <c r="W103" i="28"/>
  <c r="F99" i="28"/>
  <c r="H99" i="28"/>
  <c r="J99" i="28"/>
  <c r="L99" i="28"/>
  <c r="N99" i="28"/>
  <c r="P99" i="28"/>
  <c r="R99" i="28"/>
  <c r="T99" i="28"/>
  <c r="V99" i="28"/>
  <c r="X99" i="28"/>
  <c r="F100" i="28"/>
  <c r="H100" i="28"/>
  <c r="J100" i="28"/>
  <c r="L100" i="28"/>
  <c r="N100" i="28"/>
  <c r="P100" i="28"/>
  <c r="R100" i="28"/>
  <c r="T100" i="28"/>
  <c r="V100" i="28"/>
  <c r="X100" i="28"/>
  <c r="F101" i="28"/>
  <c r="H101" i="28"/>
  <c r="J101" i="28"/>
  <c r="L101" i="28"/>
  <c r="N101" i="28"/>
  <c r="P101" i="28"/>
  <c r="R101" i="28"/>
  <c r="T101" i="28"/>
  <c r="V101" i="28"/>
  <c r="X101" i="28"/>
  <c r="F102" i="28"/>
  <c r="H102" i="28"/>
  <c r="J102" i="28"/>
  <c r="L102" i="28"/>
  <c r="N102" i="28"/>
  <c r="P102" i="28"/>
  <c r="R102" i="28"/>
  <c r="T102" i="28"/>
  <c r="V102" i="28"/>
  <c r="X102" i="28"/>
  <c r="F103" i="28"/>
  <c r="H103" i="28"/>
  <c r="J103" i="28"/>
  <c r="L103" i="28"/>
  <c r="N103" i="28"/>
  <c r="P103" i="28"/>
  <c r="R103" i="28"/>
  <c r="T103" i="28"/>
  <c r="V103" i="28"/>
  <c r="X103" i="28"/>
  <c r="E99" i="27"/>
  <c r="G99" i="27"/>
  <c r="I99" i="27"/>
  <c r="K99" i="27"/>
  <c r="M99" i="27"/>
  <c r="O99" i="27"/>
  <c r="Q99" i="27"/>
  <c r="S99" i="27"/>
  <c r="U99" i="27"/>
  <c r="W99" i="27"/>
  <c r="E100" i="27"/>
  <c r="G100" i="27"/>
  <c r="I100" i="27"/>
  <c r="K100" i="27"/>
  <c r="M100" i="27"/>
  <c r="O100" i="27"/>
  <c r="Q100" i="27"/>
  <c r="S100" i="27"/>
  <c r="U100" i="27"/>
  <c r="W100" i="27"/>
  <c r="E101" i="27"/>
  <c r="G101" i="27"/>
  <c r="I101" i="27"/>
  <c r="K101" i="27"/>
  <c r="M101" i="27"/>
  <c r="O101" i="27"/>
  <c r="Q101" i="27"/>
  <c r="S101" i="27"/>
  <c r="U101" i="27"/>
  <c r="W101" i="27"/>
  <c r="E102" i="27"/>
  <c r="G102" i="27"/>
  <c r="I102" i="27"/>
  <c r="K102" i="27"/>
  <c r="M102" i="27"/>
  <c r="O102" i="27"/>
  <c r="Q102" i="27"/>
  <c r="S102" i="27"/>
  <c r="U102" i="27"/>
  <c r="W102" i="27"/>
  <c r="E103" i="27"/>
  <c r="G103" i="27"/>
  <c r="I103" i="27"/>
  <c r="K103" i="27"/>
  <c r="M103" i="27"/>
  <c r="O103" i="27"/>
  <c r="Q103" i="27"/>
  <c r="S103" i="27"/>
  <c r="U103" i="27"/>
  <c r="W103" i="27"/>
  <c r="F99" i="27"/>
  <c r="H99" i="27"/>
  <c r="J99" i="27"/>
  <c r="L99" i="27"/>
  <c r="N99" i="27"/>
  <c r="P99" i="27"/>
  <c r="R99" i="27"/>
  <c r="T99" i="27"/>
  <c r="V99" i="27"/>
  <c r="X99" i="27"/>
  <c r="F100" i="27"/>
  <c r="H100" i="27"/>
  <c r="J100" i="27"/>
  <c r="L100" i="27"/>
  <c r="N100" i="27"/>
  <c r="P100" i="27"/>
  <c r="R100" i="27"/>
  <c r="T100" i="27"/>
  <c r="V100" i="27"/>
  <c r="X100" i="27"/>
  <c r="F101" i="27"/>
  <c r="H101" i="27"/>
  <c r="J101" i="27"/>
  <c r="L101" i="27"/>
  <c r="N101" i="27"/>
  <c r="P101" i="27"/>
  <c r="R101" i="27"/>
  <c r="T101" i="27"/>
  <c r="V101" i="27"/>
  <c r="X101" i="27"/>
  <c r="F102" i="27"/>
  <c r="H102" i="27"/>
  <c r="J102" i="27"/>
  <c r="L102" i="27"/>
  <c r="N102" i="27"/>
  <c r="P102" i="27"/>
  <c r="R102" i="27"/>
  <c r="T102" i="27"/>
  <c r="V102" i="27"/>
  <c r="X102" i="27"/>
  <c r="F103" i="27"/>
  <c r="H103" i="27"/>
  <c r="J103" i="27"/>
  <c r="L103" i="27"/>
  <c r="N103" i="27"/>
  <c r="P103" i="27"/>
  <c r="R103" i="27"/>
  <c r="T103" i="27"/>
  <c r="V103" i="27"/>
  <c r="X103" i="27"/>
  <c r="E93" i="23"/>
  <c r="E10" i="23" s="1"/>
  <c r="X98" i="23"/>
  <c r="W98" i="23"/>
  <c r="V98" i="23"/>
  <c r="U98" i="23"/>
  <c r="T98" i="23"/>
  <c r="S98" i="23"/>
  <c r="R98" i="23"/>
  <c r="Q98" i="23"/>
  <c r="P98" i="23"/>
  <c r="O98" i="23"/>
  <c r="N98" i="23"/>
  <c r="M98" i="23"/>
  <c r="L98" i="23"/>
  <c r="K98" i="23"/>
  <c r="J98" i="23"/>
  <c r="I98" i="23"/>
  <c r="H98" i="23"/>
  <c r="G98" i="23"/>
  <c r="F98" i="23"/>
  <c r="E98" i="23"/>
  <c r="X97" i="23"/>
  <c r="W97" i="23"/>
  <c r="V97" i="23"/>
  <c r="U97" i="23"/>
  <c r="T97" i="23"/>
  <c r="S97" i="23"/>
  <c r="R97" i="23"/>
  <c r="Q97" i="23"/>
  <c r="P97" i="23"/>
  <c r="O97" i="23"/>
  <c r="N97" i="23"/>
  <c r="M97" i="23"/>
  <c r="L97" i="23"/>
  <c r="K97" i="23"/>
  <c r="J97" i="23"/>
  <c r="I97" i="23"/>
  <c r="H97" i="23"/>
  <c r="G97" i="23"/>
  <c r="F97" i="23"/>
  <c r="E97" i="23"/>
  <c r="X96" i="23"/>
  <c r="W96" i="23"/>
  <c r="V96" i="23"/>
  <c r="U96" i="23"/>
  <c r="T96" i="23"/>
  <c r="S96" i="23"/>
  <c r="R96" i="23"/>
  <c r="Q96" i="23"/>
  <c r="P96" i="23"/>
  <c r="O96" i="23"/>
  <c r="N96" i="23"/>
  <c r="M96" i="23"/>
  <c r="L96" i="23"/>
  <c r="K96" i="23"/>
  <c r="J96" i="23"/>
  <c r="I96" i="23"/>
  <c r="H96" i="23"/>
  <c r="G96" i="23"/>
  <c r="F96" i="23"/>
  <c r="E96" i="23"/>
  <c r="X95" i="23"/>
  <c r="W95" i="23"/>
  <c r="V95" i="23"/>
  <c r="U95" i="23"/>
  <c r="T95" i="23"/>
  <c r="S95" i="23"/>
  <c r="R95" i="23"/>
  <c r="Q95" i="23"/>
  <c r="P95" i="23"/>
  <c r="O95" i="23"/>
  <c r="N95" i="23"/>
  <c r="M95" i="23"/>
  <c r="L95" i="23"/>
  <c r="K95" i="23"/>
  <c r="J95" i="23"/>
  <c r="I95" i="23"/>
  <c r="H95" i="23"/>
  <c r="G95" i="23"/>
  <c r="F95" i="23"/>
  <c r="E95" i="23"/>
  <c r="X94" i="23"/>
  <c r="W94" i="23"/>
  <c r="V94" i="23"/>
  <c r="U94" i="23"/>
  <c r="T94" i="23"/>
  <c r="S94" i="23"/>
  <c r="R94" i="23"/>
  <c r="Q94" i="23"/>
  <c r="P94" i="23"/>
  <c r="O94" i="23"/>
  <c r="N94" i="23"/>
  <c r="M94" i="23"/>
  <c r="L94" i="23"/>
  <c r="K94" i="23"/>
  <c r="J94" i="23"/>
  <c r="I94" i="23"/>
  <c r="H94" i="23"/>
  <c r="G94" i="23"/>
  <c r="F94" i="23"/>
  <c r="E94" i="23"/>
  <c r="X93" i="23"/>
  <c r="W93" i="23"/>
  <c r="V93" i="23"/>
  <c r="U93" i="23"/>
  <c r="T93" i="23"/>
  <c r="S93" i="23"/>
  <c r="R93" i="23"/>
  <c r="Q93" i="23"/>
  <c r="P93" i="23"/>
  <c r="O93" i="23"/>
  <c r="N93" i="23"/>
  <c r="M93" i="23"/>
  <c r="L93" i="23"/>
  <c r="K93" i="23"/>
  <c r="J93" i="23"/>
  <c r="I93" i="23"/>
  <c r="H93" i="23"/>
  <c r="G93" i="23"/>
  <c r="F93" i="23"/>
  <c r="E104" i="23"/>
  <c r="B90" i="23"/>
  <c r="B89"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16" i="23"/>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C46" i="29" l="1"/>
  <c r="H46" i="29"/>
  <c r="G46" i="29"/>
  <c r="B46" i="29"/>
  <c r="C44" i="29"/>
  <c r="H44" i="29"/>
  <c r="G44" i="29"/>
  <c r="B44" i="29"/>
  <c r="C42" i="29"/>
  <c r="H42" i="29"/>
  <c r="G42" i="29"/>
  <c r="B42" i="29"/>
  <c r="C40" i="29"/>
  <c r="H40" i="29"/>
  <c r="G40" i="29"/>
  <c r="B40" i="29"/>
  <c r="C38" i="29"/>
  <c r="H38" i="29"/>
  <c r="G38" i="29"/>
  <c r="B38" i="29"/>
  <c r="C36" i="29"/>
  <c r="H36" i="29"/>
  <c r="G36" i="29"/>
  <c r="B36" i="29"/>
  <c r="C34" i="29"/>
  <c r="H34" i="29"/>
  <c r="G34" i="29"/>
  <c r="B34" i="29"/>
  <c r="C32" i="29"/>
  <c r="H32" i="29"/>
  <c r="G32" i="29"/>
  <c r="B32" i="29"/>
  <c r="C30" i="29"/>
  <c r="H30" i="29"/>
  <c r="G30" i="29"/>
  <c r="B30" i="29"/>
  <c r="C28" i="29"/>
  <c r="H28" i="29"/>
  <c r="G28" i="29"/>
  <c r="B28" i="29"/>
  <c r="C45" i="29"/>
  <c r="H45" i="29"/>
  <c r="G45" i="29"/>
  <c r="B45" i="29"/>
  <c r="C43" i="29"/>
  <c r="H43" i="29"/>
  <c r="G43" i="29"/>
  <c r="B43" i="29"/>
  <c r="C41" i="29"/>
  <c r="H41" i="29"/>
  <c r="G41" i="29"/>
  <c r="B41" i="29"/>
  <c r="C39" i="29"/>
  <c r="H39" i="29"/>
  <c r="G39" i="29"/>
  <c r="B39" i="29"/>
  <c r="C37" i="29"/>
  <c r="H37" i="29"/>
  <c r="G37" i="29"/>
  <c r="B37" i="29"/>
  <c r="C35" i="29"/>
  <c r="H35" i="29"/>
  <c r="G35" i="29"/>
  <c r="B35" i="29"/>
  <c r="C33" i="29"/>
  <c r="H33" i="29"/>
  <c r="G33" i="29"/>
  <c r="B33" i="29"/>
  <c r="C31" i="29"/>
  <c r="H31" i="29"/>
  <c r="G31" i="29"/>
  <c r="B31" i="29"/>
  <c r="C29" i="29"/>
  <c r="H29" i="29"/>
  <c r="G29" i="29"/>
  <c r="B29" i="29"/>
  <c r="H27" i="29"/>
  <c r="G27" i="29"/>
  <c r="C27" i="29"/>
  <c r="B27" i="29"/>
  <c r="H46" i="30"/>
  <c r="G46" i="30"/>
  <c r="B46" i="30"/>
  <c r="C46" i="30"/>
  <c r="H44" i="30"/>
  <c r="G44" i="30"/>
  <c r="B44" i="30"/>
  <c r="C44" i="30"/>
  <c r="H42" i="30"/>
  <c r="G42" i="30"/>
  <c r="B42" i="30"/>
  <c r="C42" i="30"/>
  <c r="H40" i="30"/>
  <c r="G40" i="30"/>
  <c r="B40" i="30"/>
  <c r="C40" i="30"/>
  <c r="H38" i="30"/>
  <c r="G38" i="30"/>
  <c r="B38" i="30"/>
  <c r="C38" i="30"/>
  <c r="H36" i="30"/>
  <c r="G36" i="30"/>
  <c r="B36" i="30"/>
  <c r="C36" i="30"/>
  <c r="H34" i="30"/>
  <c r="G34" i="30"/>
  <c r="B34" i="30"/>
  <c r="C34" i="30"/>
  <c r="H32" i="30"/>
  <c r="G32" i="30"/>
  <c r="B32" i="30"/>
  <c r="C32" i="30"/>
  <c r="H30" i="30"/>
  <c r="G30" i="30"/>
  <c r="B30" i="30"/>
  <c r="C30" i="30"/>
  <c r="H28" i="30"/>
  <c r="G28" i="30"/>
  <c r="B28" i="30"/>
  <c r="C28" i="30"/>
  <c r="H45" i="30"/>
  <c r="G45" i="30"/>
  <c r="B45" i="30"/>
  <c r="C45" i="30"/>
  <c r="H43" i="30"/>
  <c r="G43" i="30"/>
  <c r="B43" i="30"/>
  <c r="C43" i="30"/>
  <c r="H41" i="30"/>
  <c r="G41" i="30"/>
  <c r="B41" i="30"/>
  <c r="C41" i="30"/>
  <c r="H39" i="30"/>
  <c r="G39" i="30"/>
  <c r="B39" i="30"/>
  <c r="C39" i="30"/>
  <c r="H37" i="30"/>
  <c r="G37" i="30"/>
  <c r="B37" i="30"/>
  <c r="C37" i="30"/>
  <c r="H35" i="30"/>
  <c r="G35" i="30"/>
  <c r="B35" i="30"/>
  <c r="C35" i="30"/>
  <c r="H33" i="30"/>
  <c r="G33" i="30"/>
  <c r="B33" i="30"/>
  <c r="C33" i="30"/>
  <c r="H31" i="30"/>
  <c r="G31" i="30"/>
  <c r="B31" i="30"/>
  <c r="C31" i="30"/>
  <c r="H29" i="30"/>
  <c r="G29" i="30"/>
  <c r="B29" i="30"/>
  <c r="C29" i="30"/>
  <c r="B27" i="30"/>
  <c r="H27" i="30"/>
  <c r="G27" i="30"/>
  <c r="G104" i="23"/>
  <c r="G10" i="23"/>
  <c r="K104" i="23"/>
  <c r="K10" i="23"/>
  <c r="M104" i="23"/>
  <c r="M10" i="23"/>
  <c r="O104" i="23"/>
  <c r="O10" i="23"/>
  <c r="Q104" i="23"/>
  <c r="Q10" i="23"/>
  <c r="S104" i="23"/>
  <c r="S10" i="23"/>
  <c r="U104" i="23"/>
  <c r="U10" i="23"/>
  <c r="F104" i="23"/>
  <c r="F10" i="23"/>
  <c r="H104" i="23"/>
  <c r="H10" i="23"/>
  <c r="J104" i="23"/>
  <c r="J10" i="23"/>
  <c r="L104" i="23"/>
  <c r="L10" i="23"/>
  <c r="N104" i="23"/>
  <c r="N10" i="23"/>
  <c r="P104" i="23"/>
  <c r="P10" i="23"/>
  <c r="R104" i="23"/>
  <c r="R10" i="23"/>
  <c r="T104" i="23"/>
  <c r="T10" i="23"/>
  <c r="V104" i="23"/>
  <c r="V10" i="23"/>
  <c r="X104" i="23"/>
  <c r="X10" i="23"/>
  <c r="I104" i="23"/>
  <c r="I10" i="23"/>
  <c r="W104" i="23"/>
  <c r="W10" i="23"/>
  <c r="E99" i="23"/>
  <c r="G99" i="23"/>
  <c r="I99" i="23"/>
  <c r="K99" i="23"/>
  <c r="M99" i="23"/>
  <c r="O99" i="23"/>
  <c r="Q99" i="23"/>
  <c r="S99" i="23"/>
  <c r="U99" i="23"/>
  <c r="W99" i="23"/>
  <c r="E100" i="23"/>
  <c r="G100" i="23"/>
  <c r="I100" i="23"/>
  <c r="K100" i="23"/>
  <c r="M100" i="23"/>
  <c r="O100" i="23"/>
  <c r="Q100" i="23"/>
  <c r="S100" i="23"/>
  <c r="U100" i="23"/>
  <c r="W100" i="23"/>
  <c r="E101" i="23"/>
  <c r="G101" i="23"/>
  <c r="I101" i="23"/>
  <c r="K101" i="23"/>
  <c r="M101" i="23"/>
  <c r="O101" i="23"/>
  <c r="Q101" i="23"/>
  <c r="S101" i="23"/>
  <c r="U101" i="23"/>
  <c r="W101" i="23"/>
  <c r="E102" i="23"/>
  <c r="G102" i="23"/>
  <c r="I102" i="23"/>
  <c r="K102" i="23"/>
  <c r="M102" i="23"/>
  <c r="O102" i="23"/>
  <c r="Q102" i="23"/>
  <c r="S102" i="23"/>
  <c r="U102" i="23"/>
  <c r="W102" i="23"/>
  <c r="E103" i="23"/>
  <c r="G103" i="23"/>
  <c r="I103" i="23"/>
  <c r="K103" i="23"/>
  <c r="M103" i="23"/>
  <c r="O103" i="23"/>
  <c r="Q103" i="23"/>
  <c r="S103" i="23"/>
  <c r="U103" i="23"/>
  <c r="W103" i="23"/>
  <c r="F99" i="23"/>
  <c r="H99" i="23"/>
  <c r="J99" i="23"/>
  <c r="L99" i="23"/>
  <c r="N99" i="23"/>
  <c r="P99" i="23"/>
  <c r="R99" i="23"/>
  <c r="T99" i="23"/>
  <c r="V99" i="23"/>
  <c r="X99" i="23"/>
  <c r="F100" i="23"/>
  <c r="H100" i="23"/>
  <c r="J100" i="23"/>
  <c r="L100" i="23"/>
  <c r="N100" i="23"/>
  <c r="P100" i="23"/>
  <c r="R100" i="23"/>
  <c r="T100" i="23"/>
  <c r="V100" i="23"/>
  <c r="X100" i="23"/>
  <c r="F101" i="23"/>
  <c r="H101" i="23"/>
  <c r="J101" i="23"/>
  <c r="L101" i="23"/>
  <c r="N101" i="23"/>
  <c r="P101" i="23"/>
  <c r="R101" i="23"/>
  <c r="T101" i="23"/>
  <c r="V101" i="23"/>
  <c r="X101" i="23"/>
  <c r="F102" i="23"/>
  <c r="H102" i="23"/>
  <c r="J102" i="23"/>
  <c r="L102" i="23"/>
  <c r="N102" i="23"/>
  <c r="P102" i="23"/>
  <c r="R102" i="23"/>
  <c r="T102" i="23"/>
  <c r="V102" i="23"/>
  <c r="X102" i="23"/>
  <c r="F103" i="23"/>
  <c r="H103" i="23"/>
  <c r="J103" i="23"/>
  <c r="L103" i="23"/>
  <c r="N103" i="23"/>
  <c r="P103" i="23"/>
  <c r="R103" i="23"/>
  <c r="T103" i="23"/>
  <c r="V103" i="23"/>
  <c r="X103" i="23"/>
  <c r="C46" i="25" l="1"/>
  <c r="H46" i="25"/>
  <c r="G46" i="25"/>
  <c r="B46" i="25"/>
  <c r="C44" i="25"/>
  <c r="H44" i="25"/>
  <c r="G44" i="25"/>
  <c r="B44" i="25"/>
  <c r="C42" i="25"/>
  <c r="H42" i="25"/>
  <c r="G42" i="25"/>
  <c r="B42" i="25"/>
  <c r="C40" i="25"/>
  <c r="H40" i="25"/>
  <c r="G40" i="25"/>
  <c r="B40" i="25"/>
  <c r="C38" i="25"/>
  <c r="H38" i="25"/>
  <c r="G38" i="25"/>
  <c r="B38" i="25"/>
  <c r="C36" i="25"/>
  <c r="H36" i="25"/>
  <c r="G36" i="25"/>
  <c r="B36" i="25"/>
  <c r="C34" i="25"/>
  <c r="H34" i="25"/>
  <c r="G34" i="25"/>
  <c r="B34" i="25"/>
  <c r="C32" i="25"/>
  <c r="H32" i="25"/>
  <c r="G32" i="25"/>
  <c r="B32" i="25"/>
  <c r="C30" i="25"/>
  <c r="H30" i="25"/>
  <c r="G30" i="25"/>
  <c r="B30" i="25"/>
  <c r="C28" i="25"/>
  <c r="H28" i="25"/>
  <c r="G28" i="25"/>
  <c r="B28" i="25"/>
  <c r="C45" i="25"/>
  <c r="H45" i="25"/>
  <c r="G45" i="25"/>
  <c r="B45" i="25"/>
  <c r="C43" i="25"/>
  <c r="H43" i="25"/>
  <c r="G43" i="25"/>
  <c r="B43" i="25"/>
  <c r="C41" i="25"/>
  <c r="H41" i="25"/>
  <c r="G41" i="25"/>
  <c r="B41" i="25"/>
  <c r="C39" i="25"/>
  <c r="H39" i="25"/>
  <c r="G39" i="25"/>
  <c r="B39" i="25"/>
  <c r="C37" i="25"/>
  <c r="H37" i="25"/>
  <c r="G37" i="25"/>
  <c r="B37" i="25"/>
  <c r="C35" i="25"/>
  <c r="H35" i="25"/>
  <c r="G35" i="25"/>
  <c r="B35" i="25"/>
  <c r="H33" i="25"/>
  <c r="G33" i="25"/>
  <c r="B33" i="25"/>
  <c r="C31" i="25"/>
  <c r="H31" i="25"/>
  <c r="G31" i="25"/>
  <c r="B31" i="25"/>
  <c r="C29" i="25"/>
  <c r="H29" i="25"/>
  <c r="G29" i="25"/>
  <c r="B29" i="25"/>
  <c r="C27" i="25"/>
  <c r="H27" i="25"/>
  <c r="G27" i="25"/>
  <c r="B27" i="25"/>
  <c r="C33" i="25"/>
  <c r="AX16" i="27"/>
  <c r="E112" i="27"/>
  <c r="F112" i="27"/>
  <c r="G112" i="27"/>
  <c r="H112" i="27"/>
  <c r="I112" i="27"/>
  <c r="J112" i="27"/>
  <c r="K112" i="27"/>
  <c r="L112" i="27"/>
  <c r="M112" i="27"/>
  <c r="N112" i="27"/>
  <c r="O112" i="27"/>
  <c r="P112" i="27"/>
  <c r="Q112" i="27"/>
  <c r="R112" i="27"/>
  <c r="S112" i="27"/>
  <c r="T112" i="27"/>
  <c r="U112" i="27"/>
  <c r="V112" i="27"/>
  <c r="W112" i="27"/>
  <c r="X112" i="27"/>
  <c r="AZ91" i="27" l="1"/>
  <c r="AY91" i="27"/>
  <c r="AX91" i="27"/>
</calcChain>
</file>

<file path=xl/comments1.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comments2.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sharedStrings.xml><?xml version="1.0" encoding="utf-8"?>
<sst xmlns="http://schemas.openxmlformats.org/spreadsheetml/2006/main" count="2806" uniqueCount="888">
  <si>
    <t>B</t>
  </si>
  <si>
    <t>A</t>
  </si>
  <si>
    <t>C</t>
  </si>
  <si>
    <t>D</t>
  </si>
  <si>
    <t>CLAVE</t>
  </si>
  <si>
    <t>Total respuestas CORRECTAS</t>
  </si>
  <si>
    <t>Porcentaje de respuestas correctas</t>
  </si>
  <si>
    <t>% respuestas OPCION A</t>
  </si>
  <si>
    <t>% respuestas OPCION B</t>
  </si>
  <si>
    <t>% respuestas OPCION C</t>
  </si>
  <si>
    <t>% respuestas OPCION D</t>
  </si>
  <si>
    <t>INDICADOR</t>
  </si>
  <si>
    <t>Muy facil 0,85&lt;InDIF&lt;1</t>
  </si>
  <si>
    <t>Facil 0,60&lt;InDIF&lt;0,85</t>
  </si>
  <si>
    <t>Dificultad moderada 0,40&lt;InDIF&lt;0,60</t>
  </si>
  <si>
    <t>Dificil 0,15&lt;InDIF&lt;0,40</t>
  </si>
  <si>
    <t>Muy Dificil 0&lt;InDIF&lt;0,15</t>
  </si>
  <si>
    <t>Componente</t>
  </si>
  <si>
    <t>Competencia</t>
  </si>
  <si>
    <t>EVALUAR PARA AVANZAR</t>
  </si>
  <si>
    <t>ESTABLECIMIENTO EDUCATIVO:</t>
  </si>
  <si>
    <t>GRUPO:</t>
  </si>
  <si>
    <t>DOCENTE:</t>
  </si>
  <si>
    <t>PREGUNTAS</t>
  </si>
  <si>
    <t>No</t>
  </si>
  <si>
    <t>NOMBRE DEL ESTUDIANTE</t>
  </si>
  <si>
    <t>Grado</t>
  </si>
  <si>
    <t>Grupos</t>
  </si>
  <si>
    <t>Docente:</t>
  </si>
  <si>
    <t>Hoja 2. Plan de Fortalecimiento Académico</t>
  </si>
  <si>
    <t>Paso 1. Datos del Establecimiento Educativo</t>
  </si>
  <si>
    <t>Registre los datos del Establecimiento Educativo.</t>
  </si>
  <si>
    <t>Establecimiento Educativo:</t>
  </si>
  <si>
    <t>Código Dane:</t>
  </si>
  <si>
    <t xml:space="preserve">Secretaría de Educación: </t>
  </si>
  <si>
    <t>Municipio:</t>
  </si>
  <si>
    <t>Paso 2. Datos del área y grado</t>
  </si>
  <si>
    <t>Registre el área y grado sobre los cuales se realizará la identificación de aprendizajes.</t>
  </si>
  <si>
    <t>Área:</t>
  </si>
  <si>
    <t>Matematicas</t>
  </si>
  <si>
    <t>Grado:</t>
  </si>
  <si>
    <t>Curso:</t>
  </si>
  <si>
    <t>Aprendizajes a fortalecer</t>
  </si>
  <si>
    <t xml:space="preserve">Relación de los aprendizajes a fortalecer a la luz de los referentes de calidad y los principios institucionales:
 </t>
  </si>
  <si>
    <t>Referentes de calidad y principios institucionales asociados</t>
  </si>
  <si>
    <t>Recursos educativos y enfoques pedagógicos a emplear para fortalecer aprendizajes priorizados según el contexto, necesidades, fortalezas, rezagos y potencialidades identificadas:</t>
  </si>
  <si>
    <t>Recursos que apoyan el fortalecimiento de los aprendizajes</t>
  </si>
  <si>
    <t>Estrategias didácticas que fomenten el uso de recursos y que conlleven el fortalecimiento de los aprendizajes:</t>
  </si>
  <si>
    <t>Estrategias didácticas a utilizar</t>
  </si>
  <si>
    <t>¿Cuándo se van a utilizar?</t>
  </si>
  <si>
    <t>Avance del desarrollo de los aprendizajes a fortalecer:</t>
  </si>
  <si>
    <t>Estrategias de evaluación</t>
  </si>
  <si>
    <t>¿Cuándo se van a implementar?</t>
  </si>
  <si>
    <t>Aprendizajes a fortalecer en 2022</t>
  </si>
  <si>
    <t>Identifique los aprendizajes del Cuadernillo 1 y del Cuadernillo 2 cuyo INDICADOR es Dificil (color naranja) o Muy Dificil (color rojo) y escribalos a continuacion:</t>
  </si>
  <si>
    <t>Evidencia</t>
  </si>
  <si>
    <t>¿Qué evalua?</t>
  </si>
  <si>
    <t>.</t>
  </si>
  <si>
    <t>Clave</t>
  </si>
  <si>
    <t>TERCERO</t>
  </si>
  <si>
    <t>CUARTO</t>
  </si>
  <si>
    <t>QUINTO</t>
  </si>
  <si>
    <t>Competencias Ciudadanas: Pensamiento Ciudadano</t>
  </si>
  <si>
    <t>Ciencias Naturales y Educación Ambiental</t>
  </si>
  <si>
    <t>Competencias Comunicativas en Lenguaje</t>
  </si>
  <si>
    <t>Afirmación</t>
  </si>
  <si>
    <t>Total respuestas correctas por estudiante</t>
  </si>
  <si>
    <t>% respuestas correctas por estudiante</t>
  </si>
  <si>
    <t>% de omisiones por estudiante</t>
  </si>
  <si>
    <t>Fecha de Presentacion</t>
  </si>
  <si>
    <t>Modalidad</t>
  </si>
  <si>
    <t>ITEM</t>
  </si>
  <si>
    <t>Prueba</t>
  </si>
  <si>
    <t>Pregunta</t>
  </si>
  <si>
    <t>PREST</t>
  </si>
  <si>
    <t>RETOS PARA GIGANTES</t>
  </si>
  <si>
    <t>OTRO</t>
  </si>
  <si>
    <t>3 ExA</t>
  </si>
  <si>
    <t>4 ExA</t>
  </si>
  <si>
    <t>5 ExA</t>
  </si>
  <si>
    <t>6 ExA</t>
  </si>
  <si>
    <t>7 ExA</t>
  </si>
  <si>
    <t>8 ExA</t>
  </si>
  <si>
    <t>9 ExA</t>
  </si>
  <si>
    <t>10 ExA</t>
  </si>
  <si>
    <t>11 ExA</t>
  </si>
  <si>
    <t>Razonamiento</t>
  </si>
  <si>
    <t>Comunicación</t>
  </si>
  <si>
    <t>SEXTO</t>
  </si>
  <si>
    <t>SEPTIMO</t>
  </si>
  <si>
    <t>OCTAVO</t>
  </si>
  <si>
    <t>NOVENO</t>
  </si>
  <si>
    <t>DECIMO</t>
  </si>
  <si>
    <t>UNDECIMO</t>
  </si>
  <si>
    <t>Comunicativa Lectora</t>
  </si>
  <si>
    <t>Paso 3.1. Identificar Desempeños y Comparar</t>
  </si>
  <si>
    <t>Paso 3.4. Diseñar Estrategias y Actividades</t>
  </si>
  <si>
    <t>Paso 3.5. Monitoreo y Seguimiento</t>
  </si>
  <si>
    <t>Paso 3.2. Armonizar e Identificar Planes de Mejora</t>
  </si>
  <si>
    <t>COMPETENCIAS Y COMPONENTES</t>
  </si>
  <si>
    <t>RP</t>
  </si>
  <si>
    <t>RZ</t>
  </si>
  <si>
    <t>NV</t>
  </si>
  <si>
    <t xml:space="preserve">G </t>
  </si>
  <si>
    <t xml:space="preserve">COMPETENCIAS </t>
  </si>
  <si>
    <t>COMPONENTES</t>
  </si>
  <si>
    <t>Numérico Variacional</t>
  </si>
  <si>
    <t>Aleatorio</t>
  </si>
  <si>
    <t>Espacial Métrico</t>
  </si>
  <si>
    <t>Comunicación-Aleatorio</t>
  </si>
  <si>
    <t>Razonamiento-Aleatorio</t>
  </si>
  <si>
    <t>Razonamiento-Espacial Métrico</t>
  </si>
  <si>
    <t>Resolución de problemas-Espacial Métrico</t>
  </si>
  <si>
    <t>Comunicación-Numérico Variacional</t>
  </si>
  <si>
    <t>Razonamiento-Numérico Variacional</t>
  </si>
  <si>
    <t>Resolución de problemas-Numérico Variacional</t>
  </si>
  <si>
    <t>Analiza datos representados de diferentes formas.</t>
  </si>
  <si>
    <t>Explica la naturaleza de los eventos posibles, imposibles o seguros.</t>
  </si>
  <si>
    <t>Comprende las condiciones de semejanza y congruencia en figuras poligonales.</t>
  </si>
  <si>
    <t>Resuelve problemas de medición que requieran el uso de patrones estandarizados o no estandarizados.</t>
  </si>
  <si>
    <t>Explica las características y las propiedades de secuencias, numéricas o geométricas, y expresiones numéricas.</t>
  </si>
  <si>
    <t>Descubre regularidades de las secuencias, la ordenación y sobre las equivalencias entre las situaciones aditivas y multiplicativas (arreglos rectangulares, producto cartesiano, adición repetida).</t>
  </si>
  <si>
    <t>Resuelve problemas aditivos, multiplicativos y de proporción.</t>
  </si>
  <si>
    <t>Expresar grado de probabilidad de un evento, usando frecuencias o razones.</t>
  </si>
  <si>
    <t>Determinar diferencias y similitudes en distintas representaciones de conjuntos de datos de una misma situación.</t>
  </si>
  <si>
    <t>Tomar decisiones a partir de la comparación del nivel de posibilidad de un evento simple.</t>
  </si>
  <si>
    <t>Determinar cuándo un evento es posible, imposible o seguro.</t>
  </si>
  <si>
    <t>Determinar figuras congruentes o las condiciones para que se dé la congruencia.</t>
  </si>
  <si>
    <t>Usar patrones estandarizados para enfrentar situaciones de medición.</t>
  </si>
  <si>
    <t>Utiliza estrategias no estandarizadas (recubrimientos y patrones no convencionales) para encontrar perímetros, áreas y volúmenes de diferentes objetos, en contextos escolares y extraescolares.</t>
  </si>
  <si>
    <t>Representar fracciones y decimales de distintas formas.</t>
  </si>
  <si>
    <t>Establecer equivalencias a partir de las relaciones, propiedades o dependencia entre magnitudes y expresiones numéricas.</t>
  </si>
  <si>
    <t>Determinar equivalencias entre modelos aditivos o multiplicativos, considerando los procesos de transformación y composición.</t>
  </si>
  <si>
    <t>Usar adiciones y productos en contextos escolares y extraescolares.</t>
  </si>
  <si>
    <t>Resolución de problemas</t>
  </si>
  <si>
    <t>Comunicación-Espacial Métrico</t>
  </si>
  <si>
    <t>Resolución de problemas-Aleatorio</t>
  </si>
  <si>
    <t>Ciencia, tecnología y sociedad</t>
  </si>
  <si>
    <t>Entorno físico</t>
  </si>
  <si>
    <t>Entorno vivo</t>
  </si>
  <si>
    <t>COMPONENTE-COMPETENCIA</t>
  </si>
  <si>
    <t>Paso 3.3. Analizar y Plantear Estrategias</t>
  </si>
  <si>
    <t xml:space="preserve">   1. Numérico Variacional</t>
  </si>
  <si>
    <t xml:space="preserve">   2. Espacial Métrico</t>
  </si>
  <si>
    <t xml:space="preserve">   3. Aleatorio</t>
  </si>
  <si>
    <t xml:space="preserve">   1. Comprensión lectora</t>
  </si>
  <si>
    <t xml:space="preserve">   1. Ciencia, tecnología y sociedad</t>
  </si>
  <si>
    <t xml:space="preserve">   2. Entorno físico</t>
  </si>
  <si>
    <t xml:space="preserve">   3. Entorno vivo</t>
  </si>
  <si>
    <t xml:space="preserve">   1. Explicación de fenómenos</t>
  </si>
  <si>
    <t xml:space="preserve">   2. Indagación</t>
  </si>
  <si>
    <t xml:space="preserve">   3. Uso comprensivo del conocimiento científico</t>
  </si>
  <si>
    <t xml:space="preserve">   1. Argumentación en contextos ciudadanos</t>
  </si>
  <si>
    <t xml:space="preserve">   2. Conocimientos</t>
  </si>
  <si>
    <t xml:space="preserve">   3. Multiperspectivismo</t>
  </si>
  <si>
    <t xml:space="preserve">   4. Pensamiento sistémico</t>
  </si>
  <si>
    <t xml:space="preserve">   1. Resolución de problemas</t>
  </si>
  <si>
    <t xml:space="preserve">   2. Comunicación</t>
  </si>
  <si>
    <t xml:space="preserve">   3. Razonamiento</t>
  </si>
  <si>
    <t xml:space="preserve">   1. No aplica</t>
  </si>
  <si>
    <t>Apreciados Docentes y Directivos docentes, esta herramienta es una propuesta que apoya la interpretación de los Resultados de Evaluar Para Avanzar 3° a 11° 2022 y hace posible un acercamiento a su Uso Pedagógico; además, brinda apoyo a la construcción de las Malla de Recursos, en cada una de las áreas en que sus estudiantes presentaron instrumentos de valoración. Esta herramienta fue diseñada por el docente Tutor del Programa Todos Aprender Leonardo Correa, del ente territorial Atlántico, Zona 1, en base a la Sabana de Resultados de Evaluar Para Avanzar, su Guia de Interpretación, el Formato de Plan de Fortalecimiento del Dia E 2021 y el Anexo 2. Malla de recursos educativos - CDA Evaluación Ciclo I – 2022.
Con el cargue de cierta información del Consolidado y de la Sabana de Resultados, esta herramienta realizara de manera autónoma:
1.	La Semaforización de Resultados de los Instrumentos de valoración de Evaluar Para Avanzar que usted cargue, la cual podrá encontrar en la Hoja “ExA_Nombre del Instrumento de Valoración”. Allí también podrá ver semaforizados cada uno de los Componentes y Competencias valoradas.
2.	En la Hoja “PLAN_Nombre del Instrumento de Valoración” encontrara el Diseño parcial del Plan de Fortalecimiento Académico por Instrumentos de Valoración y Grados, desde los componentes del Círculo Virtuoso del Uso Pedagógico de los resultados. Haciendo una priorización de aprendizajes de acuerdo con el Indicador y Nivel de Desempeño de cada Pregunta (Se prioriza Ind Menor que 40% y Nivel de Desempeño en Naranja y Rojo)
3.	En la Hoja Malla de Recursos encontrará, para el Instrumento de valoración y grado, toda la información inicial que solicita el recurso (Pregunta, Clave, Competencia, Afirmación y Evidencia). Usted podría completar la segunda parte de esta Malla utilizando las Mallas de Recursos que comparto el Programa en la CDA Evaluación de Ciclo 1 2021.</t>
  </si>
  <si>
    <t>¿Cómo hacer uso de esta herramienta?</t>
  </si>
  <si>
    <t>A continuacion se enumeran los pasos para que usted logre hacer uso de esta herramienta</t>
  </si>
  <si>
    <r>
      <t>5.	Por último, en la</t>
    </r>
    <r>
      <rPr>
        <b/>
        <sz val="11"/>
        <color theme="1"/>
        <rFont val="Arial"/>
        <family val="2"/>
      </rPr>
      <t xml:space="preserve"> Sabana de Resultados</t>
    </r>
    <r>
      <rPr>
        <sz val="11"/>
        <color theme="1"/>
        <rFont val="Arial"/>
      </rPr>
      <t xml:space="preserve"> copie los veinte (20) datos correspondientes a la Clave, y luego, péguelos en la Herramienta: "</t>
    </r>
    <r>
      <rPr>
        <b/>
        <sz val="11"/>
        <color theme="1"/>
        <rFont val="Arial"/>
        <family val="2"/>
      </rPr>
      <t>SEMAFORIZACIÓN_USO PEDAGOGICO_Y_MALLA DE RECURSOS EPA CUADERNILLO 1 2022</t>
    </r>
    <r>
      <rPr>
        <sz val="11"/>
        <color theme="1"/>
        <rFont val="Arial"/>
      </rPr>
      <t xml:space="preserve">" en la Hoja Correspondiente al instrumento de valoración y grado, en la </t>
    </r>
    <r>
      <rPr>
        <b/>
        <sz val="11"/>
        <color theme="1"/>
        <rFont val="Arial"/>
        <family val="2"/>
      </rPr>
      <t>celda B92</t>
    </r>
    <r>
      <rPr>
        <sz val="11"/>
        <color theme="1"/>
        <rFont val="Arial"/>
      </rPr>
      <t xml:space="preserve"> (a la derecha de CLAVE).</t>
    </r>
  </si>
  <si>
    <r>
      <t>2. Abra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esta información en la región de color azul claro (</t>
    </r>
    <r>
      <rPr>
        <b/>
        <sz val="11"/>
        <color theme="1"/>
        <rFont val="Arial"/>
        <family val="2"/>
      </rPr>
      <t>Celda E11</t>
    </r>
    <r>
      <rPr>
        <sz val="11"/>
        <color theme="1"/>
        <rFont val="Arial"/>
      </rPr>
      <t>).</t>
    </r>
  </si>
  <si>
    <r>
      <t xml:space="preserve">3. En la </t>
    </r>
    <r>
      <rPr>
        <b/>
        <sz val="11"/>
        <color theme="1"/>
        <rFont val="Arial"/>
        <family val="2"/>
      </rPr>
      <t>Sabana de Resultados</t>
    </r>
    <r>
      <rPr>
        <sz val="11"/>
        <color theme="1"/>
        <rFont val="Arial"/>
      </rPr>
      <t xml:space="preserve"> copie los nombres de sus estudiantes, junto con sus respectivas respuestas a cada una de las preguntas del Instrumento de Valoración (Si desea, puede copiar hasta la respectiva modalidad de presentación).</t>
    </r>
  </si>
  <si>
    <r>
      <t xml:space="preserve">1.	Vaya a la </t>
    </r>
    <r>
      <rPr>
        <b/>
        <sz val="11"/>
        <color theme="1"/>
        <rFont val="Arial"/>
        <family val="2"/>
      </rPr>
      <t>Sabana de Resultados</t>
    </r>
    <r>
      <rPr>
        <sz val="11"/>
        <color theme="1"/>
        <rFont val="Arial"/>
      </rPr>
      <t xml:space="preserve"> y copie toda la información correspondiente a Componente, Competencia, Afirmación e Ítem (</t>
    </r>
    <r>
      <rPr>
        <b/>
        <sz val="11"/>
        <color theme="1"/>
        <rFont val="Arial"/>
        <family val="2"/>
      </rPr>
      <t>sin incluir estos enunciados</t>
    </r>
    <r>
      <rPr>
        <sz val="11"/>
        <color theme="1"/>
        <rFont val="Arial"/>
      </rPr>
      <t xml:space="preserve">).
</t>
    </r>
  </si>
  <si>
    <r>
      <t>4.	Vaya NUEVAMENTE 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la información que copio; haga esto en la región de color verde claro (</t>
    </r>
    <r>
      <rPr>
        <b/>
        <sz val="11"/>
        <color theme="1"/>
        <rFont val="Arial"/>
        <family val="2"/>
      </rPr>
      <t>Celda C16</t>
    </r>
    <r>
      <rPr>
        <sz val="11"/>
        <color theme="1"/>
        <rFont val="Arial"/>
      </rPr>
      <t>)</t>
    </r>
  </si>
  <si>
    <t>ENTRE TEXTOS</t>
  </si>
  <si>
    <t>OR. PEDAGÓGICAS</t>
  </si>
  <si>
    <t>CAPS. EDUCATIVAS</t>
  </si>
  <si>
    <t>NIVELEMOS</t>
  </si>
  <si>
    <t>Inferencial</t>
  </si>
  <si>
    <t>Comprende el sentido local y global del texto mediante inferencias de información implícita.</t>
  </si>
  <si>
    <t>Distingue las relaciones entre las personas que desempeñan un papel en una argumentación o una narración (voces).</t>
  </si>
  <si>
    <t>La capacidad para identificar a quiénes se refiere la palabra “Nosotros” en el texto. En este caso puntual, los estudiantes deben relacionar el pronombre con la voz colectiva presente en la historia:
los habitantes del pueblo.</t>
  </si>
  <si>
    <t xml:space="preserve">3o Des 1 Retos 3y 4; 
3o Des 7 Reto 2;  
3o Des 55 Reto 2                           </t>
  </si>
  <si>
    <t>No Aplica</t>
  </si>
  <si>
    <t>3o Orientación 2. Componente: Semántico.</t>
  </si>
  <si>
    <t>3° DBA 7 y 10 Haz que todos te entiendan, escribe de forma correcta.</t>
  </si>
  <si>
    <t>Nivelemos Lenguaje Tercero, Guía 7 "Vamos a analizar fábulas" pag. 64</t>
  </si>
  <si>
    <t>Literal</t>
  </si>
  <si>
    <t>Recupera información literal expresada en fragmentos del texto.</t>
  </si>
  <si>
    <t>Ubica elementos del contenido de diferentes tipos de textos (tiempo, lugares, hechos, personajes y narrador).</t>
  </si>
  <si>
    <t>La capacidad para ubicar información sobre motivos, causas, efectos de hechos y eventos presentes en la narración. En el caso puntual, evalúa si los estudiantes reconocen el hecho o situación que
motivó a que el hombre dejara de contar historias.</t>
  </si>
  <si>
    <t>3o Des 3 Retos 2 y 3;   
3o Des 8 Reto 1; 
3o Des 9 Reto 2; 
3o Desf 10, Reto 1 ; 
3o Des 35 Reto 3; 
3o Desf 92, reto 2</t>
  </si>
  <si>
    <t xml:space="preserve">3o Semana 1, Tema 1,2 Y 3. 
Semana 9, Tema 2. 
Semana 11, Tema 2. 
Semana 13, Tema 1. </t>
  </si>
  <si>
    <t>3° DBA 3 Uso de diferentes medios de comunicación. 
3° DBA 8 Hacia la construcción de los esquemas mentales.</t>
  </si>
  <si>
    <t xml:space="preserve"> Nivelemos Lenguaje Tercero, Guía 5 "Vamos a analizar cuentos"                              Nivelemos Lenguaje Tercero, Guía 7 "Vamos a analizar fábulas" pag. 64</t>
  </si>
  <si>
    <t>La capacidad para reconocer el orden temporal en el que ocurren las acciones o hechos en una
narración.</t>
  </si>
  <si>
    <t>3o Des 35 reto 4; 
3o Des 44 Reto2; 
3o Des 53, Sugerencia didactica momento de transferenca; 
3o Des 62, Reto 4; 
3o Des 73 Reto 3;  
3o Des 85 Reto 2; Desafio 86, sugerencias didacticas, momento de transferencia; 
3o Des 88, Reto 3.</t>
  </si>
  <si>
    <t>3o Semana 1, Tema 3. 
Semana 13, Tema 1. 
Semana 18, Tema 1. 
Semana 26, Tema 1. 
Semana 32, Tema 1.</t>
  </si>
  <si>
    <t xml:space="preserve"> 3° DBA 8 Hacia la construcción de los esquemas mentales. 
3° DBA 7 y 10 Haz que todos te entiendan, escribe de forma correcta.</t>
  </si>
  <si>
    <t>La capacidad para identificar y caracterizar al narrador de un texto.</t>
  </si>
  <si>
    <t>3o Des 14 Reto 2; 
3o Des 16, Reto 2; 
3o Des 22, reto 1, 2 y 3;
3o Des 34 Reto 4; 
3o Des 86 Reto 3;
3o Des 88, Reto 2;
3o Des 90 Reto 2.</t>
  </si>
  <si>
    <t>3o Semana 4, Tema 2. 
Semana 31, Tema 1.</t>
  </si>
  <si>
    <t>3° DBA 6 Uso de diferentes medios de comunicación.   
3° DBA 8 Hacia la construcción de los esquemas mentales.</t>
  </si>
  <si>
    <t>Critica</t>
  </si>
  <si>
    <t>Asume una posición crítica sobre el texto mediante la evaluación de su forma y contenido.</t>
  </si>
  <si>
    <t>Relaciona y compara diferentes textos.</t>
  </si>
  <si>
    <t>La capacidad para establecer relaciones de contenido y de forma entre dos textos.</t>
  </si>
  <si>
    <t>3o Des 28, Reto 3;  
3o Des 60 Reto 2;
3o Des 87 Reto 4; 
3o Des 90 Reto 2.</t>
  </si>
  <si>
    <t xml:space="preserve">3o Semana 1, Tema 2. 
Semana 22, Tema 2. 
Semana 31, Tema 1 Y 2. </t>
  </si>
  <si>
    <t>3° DBA 6 Uso de diferentes medios de comunicación. 
3° DBA 7  y 10 Haz que todos te entiendan, escribe de forma correcta.
3° DBA 7 Hacia la construcción de los esquemas mentales.</t>
  </si>
  <si>
    <t>Infiere la intención comunicativa de enunciados del texto.</t>
  </si>
  <si>
    <t>La capacidad para reconocer la intención de un enunciado dentro del texto.</t>
  </si>
  <si>
    <t xml:space="preserve">3o Des 9 Reto3 y 4; 
3o Des 12 Reto 4; 
3o Des 14 Reto2; 
3o Des 16, Reto 3; 
3o Des 18 Sugerencia dicatica, momento transferencia; 
3o Des 21 Reto 1; 
3o Des 23 Reto 2; 
3o Des 24, Reto 5;
 3o Des 25 Reto 2; 
3o Des 28, Reto 3; 
3o Des 48 Reto 1 y 2; 
3o Des  51, Reto 2; 
3o Des 52, reto 2. </t>
  </si>
  <si>
    <t>3o Semana 10, Tema 3. 
Semana 13, Tema 1. 
Semana 14, Tema 3.
Semana 19, Tema 3. 
Semana 24, Tema 6.</t>
  </si>
  <si>
    <t>3o Orientación 3 Componente: Pragmático.</t>
  </si>
  <si>
    <t>3° DBA 3 Uso de diferentes medios de comunicación.  
3° DBA 8 Hacia la construcción de los esquemas mentales. 
3° DBA 7  y 10 Haz que todos te entiendan, escribe de forma correcta. 
3° DBA 7 Hacia la construcción de los esquemas mentales.</t>
  </si>
  <si>
    <t>La capacidad para identificar y caracterizar las acciones descritas en el texto, el modo como se
realizan y quién las efectúa. En este caso, se pregunta por quiénes lanzan un bote al agua.</t>
  </si>
  <si>
    <t xml:space="preserve">3o Des 35 reto 4; 
3o Des 44 Reto2; 
3o Des 53, Sugerencia didactica momento de transferenca;
3o Des 62, Reto 4; 
3o Des 73 Reto 3;  
3o Des 85 Reto 2; 
30 Des 86, sugerencias didacticas, momento de transferencia; 
3o Des 88, Reto 3.  </t>
  </si>
  <si>
    <t>3o Semana 9, Tema 1. 
Semana 26, Tema 3.</t>
  </si>
  <si>
    <t>3o Orientación 1. Componente: Sintáctico.</t>
  </si>
  <si>
    <t>2o DBA 1 Lectuta de textos. 
3o DBA 2 y 11 ¿Cómo organizo mi opinión?</t>
  </si>
  <si>
    <t xml:space="preserve"> Nivelemos Lenguaje Tercero, Guía 7 " Vamos a analizar fábulas" pag. 64</t>
  </si>
  <si>
    <t>Reconoce significados, resúmenes, análisis y paráfrasis apropiados de un texto.</t>
  </si>
  <si>
    <t>La capacidad para reconocer una paráfrasis adecuada o de un fragmento dentro de un texto. Las
paráfrasis consisten en explicar o interpretar con palabras más ilustrativas las ideas expresadas en
un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</si>
  <si>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</si>
  <si>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 xml:space="preserve">3o Semana 13, Tema 1. 
Semana 20, Tema 1. 
Semana 31, Tema 1. </t>
  </si>
  <si>
    <t>3° DBA. Haz que todos te entiendan, escribe de forma correcta. 
3° DBA 4 y 5 Haz que todos te entiendan, escribe de forma correcta. 
3° DBA 7  y 10 Haz que todos te entiendan, escribe de forma correcta.</t>
  </si>
  <si>
    <t>La capacidad para identificar las acciones descritas en un texto, así como el modo en el que se
realizan y quién las realiza. En el caso particular, se indaga por el lugar donde fueron vistos los
leones por última vez.</t>
  </si>
  <si>
    <t>3o Des 35 reto 4; 
3o Des 44 Reto2; 
3o Des 53, Sugerencia didactica momento de transferenca; 
3o Des 62, Reto 4; 
3o Des 73 Reto 3; 
3o Des 85 Reto 2; 
3o Desafio 86, sugerencias didacticas, momento de transferencia; 
3o Des 88, Reto 3.</t>
  </si>
  <si>
    <t>3o Semana 4, Tema 3.
Semana 12, Tema 1 Y 2. 
Semana 16, Tema 1.
Semana 31, Tema 1. 
Semana 32, Tema 2.</t>
  </si>
  <si>
    <t xml:space="preserve"> Nivelemos Lenguaje Tercero, Guía 7 " Vamos a analizar fábulas" pag. 64, Nivelemos Lenguaje Tercero, Guía 6 "La historieta" pag 55. 
Nivelemos Lenguaje Tercero, Guía 5 "Vamos a analizar cuentos" pag 41.</t>
  </si>
  <si>
    <t>La capacidad para identificar la voz que dentro de la historia dice: “¿Está bastante lluvioso y
nublado en la zona en este momento, pero podríamos utilizar un helicóptero más tarde?”.</t>
  </si>
  <si>
    <t>3o Desf 14 Reto 2; 
3o Des 16, Reto 2; 
3o Des 22, reto 1, 2 y 3; 
3o Des 34 Reto 4; 
3o Des 86 Reto 3; 
3o Des 88, Reto 2; 
3o Des 90 Reto 2.</t>
  </si>
  <si>
    <t>3o Semana 22, Tema 3. 
Semana 27, Tema 2</t>
  </si>
  <si>
    <t>3o Orientación 1 Componente: Sintáctico.</t>
  </si>
  <si>
    <t>3° DBA 6 Uso de diferentes medios de comunicación.</t>
  </si>
  <si>
    <t xml:space="preserve"> Nivelemos Lenguaje Tercero, Guía 7 "Vamos a analizar fábulas" pag. 64. Nivelemos Lenguaje Tercero, Guía 5 "Vamos a analizar cuentos" pag 41.</t>
  </si>
  <si>
    <t>La capacidad para establecer semejanzas y diferencias entre las voces o actores en un texto (por
voz o actor se entienden las funciones de contradictor, aliado o fuente). En este caso, se indaga
por la relación entre la Policía y los guardabosques.</t>
  </si>
  <si>
    <t>3o Des 10 Reto 2; 
3o Des 73 Reto 5; 
3o Des 79 Reto 2; 
3o Des 80 Reto 4; 
3o Des 87 Reto 4.</t>
  </si>
  <si>
    <t xml:space="preserve">3o Semana 22, Tema 3. 
Semana 27, Tema 2. </t>
  </si>
  <si>
    <t>Evalúa las ideas expresadas en un texto.</t>
  </si>
  <si>
    <t>La capacidad para deducir una conclusión a partir de lo que se menciona explícitamente en
el texto o en una de sus partes. En este caso, se debe identificar qué se puede concluir de las
recomendaciones de las autoridades.</t>
  </si>
  <si>
    <t>3o Des 26 Reto 3; 
3o Des 27 Reto 2; 
3o Des 5 Reto 3; 
3o Des 9 Reto 2; 
3o Des 61 Reto 2; 
3o Des 66 Reto 5; 
3o Des 67 Reto 2; 
3o Des 75 Reto 3; 
3o Des 81 Reto 1.</t>
  </si>
  <si>
    <t xml:space="preserve">3o Semana 1, Tema 1. 
Semana 4, Tema 3.
Semana 5, Tema 1 Y 2. 
Semana 9, Tema 2. 
Semana 10, Tema 3. 
Semana 13, Tema 3. 
Semana 20, Tema 1. 
Semana 18, Tema 1.
Semana 22, Tema 3. 
Semana 28, Tema 1. </t>
  </si>
  <si>
    <t>3° DBA 3 Uso de diferentes medios de comunicación.  
3° DBA 8 Hacia la construcción de los esquemas mentales.</t>
  </si>
  <si>
    <t xml:space="preserve"> Nivelemos Lenguaje Tercero, Guía 7 "Vamos a analizar fábulas" pag. 64</t>
  </si>
  <si>
    <t>Diferencia las funciones de las partes en las que se estructura un texto.</t>
  </si>
  <si>
    <t>La capacidad para identificar las partes de un texto y su función (p.ej., presentar el tema,
servir de introducción, presentar una conclusión, el desenlace, entre otras), según la secuencia
predominante.</t>
  </si>
  <si>
    <t xml:space="preserve">3o Des 7 Reto 3; 
3o Des 13 Reto 2; 
3o Des 15 Reto 2; 
3o Des 73 Reto 4; 
3o Des 81 Reto 1. </t>
  </si>
  <si>
    <t xml:space="preserve">3o Semana 1, Tema 1. 
Semana 4, Tema 3. 
Semana 5, Tema 1 Y 2. 
Semana 13, Tema 1. 
Semana 15, Tema 2. 
Semana 16, Tema 1.
 Semana 18, Tema 1.
Semana 20, Tema 2. 
Semana 24, Tema 1.
 Semana 28, Tema 2. </t>
  </si>
  <si>
    <t xml:space="preserve"> 3° DBA 8 Hacia la construcción de los esquemas mentales. 
3° DBA 9 y 11 ¿Cómo organizo mi opinión?</t>
  </si>
  <si>
    <t xml:space="preserve"> Nivelemos Lenguaje Tercero, Guía 5 "Vamos a analizar cuentos" Nivelemos Lenguaje Tercero, Guía 6 " la historieta".
Nivelemos Lenguaje Tercero, Guía 7 " Vamos a analizar fábulas" pag. 64</t>
  </si>
  <si>
    <t>Infiere estrategias discursivas del texto.</t>
  </si>
  <si>
    <t>La capacidad para relacionar información que permita inferir el propósito general del texto o de
una parte del texto. Asimismo, establecer su relación con el posible lector (posible audiencia) a
quien va dirigido.</t>
  </si>
  <si>
    <t xml:space="preserve">3o Des 26 Reto 3; 
3o Des 30 Reto 3; 
3o Des 34 Reto 2; 
3o Des 48 Reto 1; 
3o Des 63 Reto 3. </t>
  </si>
  <si>
    <t xml:space="preserve">3o Semana 1, Tema 1. 
Semana 4, Tema 3. 
Semana 5, Tema 1 Y 2.
Semana 13, Tema 1. 
Semana 15, Tema 2. 
Semana 16, Tema 1. 
Semana 18, Tema 1. 
Semana 20, Tema 2. 
Semana 24, Tema 1.
Semana 28, Tema 1. 
Semana 31, Tema 1. </t>
  </si>
  <si>
    <t xml:space="preserve"> Nivelemos Lenguaje Tercero, Guía 6 "La historieta".
Nivelemos Lenguaje Tercero, Guía 7 "Vamos a analizar fábulas" pag. 64</t>
  </si>
  <si>
    <t>Reconoce y entiende el vocabulario y su función.</t>
  </si>
  <si>
    <t>La capacidad para identificar el significado de las palabras en un texto. En este caso, se debe
reconocer a qué se refiere el texto cuando habla de “aislante térmico”, que, a pesar de ser
una palabra técnica, se espera que el significado sea elaborado a partir de la situación y de la
información que brinda el texto (significado contextual).</t>
  </si>
  <si>
    <t xml:space="preserve">3o Desf 16 Reto 1; 
3o Des 19 Reto 4; 
3o Des 7 Reto 2; 
3o Des 8 Reto 1; 
3o Des 11 Reto 3; 
3o Des 24 Reto 2; 
3o Des 27 Reto 3; 
3o Des 31 Reto 1;
3o Des 32 Reto 3; 
3o Des 37 Reto 4; 
3o Des 42 Reto 2; 
3o Des 45 Reto 5; 
3o Des 54 Reto 3; 
3o Des 56 Reto 1;
3o Des 59 Reto 1; 
3o Des 63 Reto 3 y 4; 
3o Des 64 Reto 3; 
3o Des 68 Reto 2; 
3o Des 69 Reto 2; 
3o Des 70 Reto 1. </t>
  </si>
  <si>
    <t>3o Semana 10, Tema 1. 
Semana 16, Tema 3. 
Semana 11, Tema 3. 
Semana 20, Tema 2.
Semana 21, Tema 1. 
Semana 23, Tema 1 Y 2. 
Semana 27, Tema 1.</t>
  </si>
  <si>
    <t>3° DBA 3 Uso de diferentes medios de comunicación. 
3° DBA 7  y 10 Haz que todos te entiendan, escribe de forma correcta.</t>
  </si>
  <si>
    <t xml:space="preserve"> Nivelemos Lenguaje Tercero, Guía 5 "Vamos a analizar cuentos". Guía 7 "Vamos a analizar fábulas" pag. 64</t>
  </si>
  <si>
    <t>La capacidad para identificar el significado de las palabras en un texto. En este caso, se debe
reconocer a qué se refiere el texto cuando utiliza palabra copa; de igual manera, se espera que el
significado sea elaborado a partir de la situación y de la información que brinda el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</si>
  <si>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</si>
  <si>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3o Semana 11, Tema 3. 
Semana 22, Tema 1. 
Semana 27, Tema 1. 
Semana 31, Tema 1.</t>
  </si>
  <si>
    <t>3° DBA 3 Uso de diferentes medios de comunicación. 
3° DBA 4 ,5  y 10 Haz que todos te entiendan, escribe de forma correcta. 
3° DBA 7 Haz que todos te entiendan,
escribe de forma correcta.</t>
  </si>
  <si>
    <t>La capacidad para identificar la función de una palabra que, de acuerdo con la gramática textual,
funciona como conector. Se espera que la función se reconozca a partir del uso de este conector
en el texto.</t>
  </si>
  <si>
    <t>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t>
  </si>
  <si>
    <t>3o Semana 16, Tema 3.
Semana 11, Tema 3. 
Semana 19, Tema 2. 
Semana 21, Tema 3.
Semana 22, Tema 1.</t>
  </si>
  <si>
    <t xml:space="preserve"> 3o Orientación 1 Componente: Sintáctico.</t>
  </si>
  <si>
    <t>3° Haz que todos te entiendan,  escribe de forma correcta. 
3° DBA 5 y 10 Haz que todos te entiendan, escribe de forma correcta.</t>
  </si>
  <si>
    <t xml:space="preserve"> Nivelemos Lenguaje Tercero, Guía 6 "La historieta"</t>
  </si>
  <si>
    <t>Deduce las relaciones entre elementos lingüísticos y no lingüísticos.</t>
  </si>
  <si>
    <t>La capacidad para identificar la función que cumple la información que se encuentra debajo de
las ilustraciones de los árboles.</t>
  </si>
  <si>
    <t>3o Des 85 Reto 3; 
3o Des 91 Reto 3; 
3o Des 17 Reto 1; 
3o Des 19 Reto1; 
3o Des 26 Reto 2; 
3o Des 30 Reto 2; 
3o Des 41 Reto 1.</t>
  </si>
  <si>
    <t>3o Semana 21, Tema 1 y 2</t>
  </si>
  <si>
    <t>3o Orientación 2 Componente: Semántico.</t>
  </si>
  <si>
    <t>2o DBA 1 Lectuta de textos. 
3o DBA 2 ¿Cómo organizo mi opinión? 
3° DBA 6 Uso de diferentes medios de comunicación. 
3° DBA 7 Hacia la construcción de los esquemas mentales.</t>
  </si>
  <si>
    <t>La capacidad para establecer relaciones de contenido entre diferentes textos o partes de un mismo
texto.</t>
  </si>
  <si>
    <t>3o Des 28, Reto 3;  
3o Des 60 Reto 2; 
3o Des 87 Reto 4; 
3o Des 90 Reto 2.</t>
  </si>
  <si>
    <t>3o Semana 20, Tema 3. 
Semana 22, Tema 2. 
Semana 29, Tema 3. 
Semana 30, Tema 2. 
Semana 31, Tema 2</t>
  </si>
  <si>
    <t xml:space="preserve"> 3° DBA 8 Hacia la construcción de los esquemas mentales. 
3° DBA 7  y 10 Haz que todos te entiendan, escribe de forma correcta. 
3° DBA 7 y 10 Viaja al pasado, conoce a nuestros ancestros.</t>
  </si>
  <si>
    <t>La capacidad para inferir la función que cumplen las flechas en un texto. En este caso, las flechas
sirven como recurso para representar el flujo de la sabia en el árbol.</t>
  </si>
  <si>
    <t>3o Des 52 Reto 1.</t>
  </si>
  <si>
    <t>3o Semana 16, Tema 2</t>
  </si>
  <si>
    <t>3° DBA 6 Uso de diferentes medios de comunicación.
3° DBA 7 Hacia la construcción de los esquemas mentales.</t>
  </si>
  <si>
    <t>Competencia lectora</t>
  </si>
  <si>
    <t>La habilidad para identificar al autor o al emisor de cierta parte del texto.</t>
  </si>
  <si>
    <t xml:space="preserve">4o Des 71 Reto 2 </t>
  </si>
  <si>
    <t>4o G9
Las imágenes en mensajes publicitarios</t>
  </si>
  <si>
    <t xml:space="preserve">3o Orientación 3 Elementos implícitos en la situación de comunicación </t>
  </si>
  <si>
    <t xml:space="preserve">4o DBA 4 Texto publicitario </t>
  </si>
  <si>
    <t xml:space="preserve">3o DBA 5 V2 Papel de emisor  
4o DBA 6 V2 Organiza información para comprensión e interpretación </t>
  </si>
  <si>
    <t>La habilidad para reconocer las relaciones de significado entre elementos verbales y no verbales como dibujos, gráficas, tablas, entre otras.</t>
  </si>
  <si>
    <t xml:space="preserve">3o Orientación 2 Elementos explícitos  en la situación de comunicación </t>
  </si>
  <si>
    <t>5o DBA 2 Interpreta imágenes   
3o DBA 5 Relaciona imágenes con palabras</t>
  </si>
  <si>
    <t xml:space="preserve">Nivelemos G1C Pregunta 4 
3o DBA 6 V2 Relaciona palabras e imágenes   </t>
  </si>
  <si>
    <t>Identifica el contenido de cada parte funcional del texto.</t>
  </si>
  <si>
    <t>La habilidad para formular hipótesis sobre el tema general del afiche.</t>
  </si>
  <si>
    <t xml:space="preserve">4o DBA 5 Identifica el propósito comunicativo 
5o DBA 8 Comprende un texto leído.                     </t>
  </si>
  <si>
    <t>3o DBA 6 V2 Interpreta textos</t>
  </si>
  <si>
    <t xml:space="preserve">Crítica </t>
  </si>
  <si>
    <t>Asume una posición crítica sobre el texto mediante la evaluación de su forma y contenido.</t>
  </si>
  <si>
    <t>La habilidad para identificar la audiencia a la que se dirige el afiche.</t>
  </si>
  <si>
    <t>4o Des 71 Reto 2                      
4o Des 78 Reto 2</t>
  </si>
  <si>
    <t>3o DBA 5 V2 Papel del emisor y receptor</t>
  </si>
  <si>
    <t xml:space="preserve">Literal </t>
  </si>
  <si>
    <t>Ubica elementos del contenido de diferentes tipos de textos (tiempo, lugares, hechos, personajes y tipo de narrador).</t>
  </si>
  <si>
    <t>La habilidad para diferenciar el tiempo de los eventos narrados.</t>
  </si>
  <si>
    <t>4o. Des 2 Reto 2                                       
4o. Des 3 Reto 4</t>
  </si>
  <si>
    <t>4o. G14 
Interpreto y disfruto textos poéticos</t>
  </si>
  <si>
    <t>3ro. Orientación 1 Elementos
implícitos de la situación
comunicativa.</t>
  </si>
  <si>
    <t>5o. DBA 5. V2 Comprende el sentido global de los mensajes, a partir de la relación entre la información
explícita e implícita.</t>
  </si>
  <si>
    <t>5o. DBA 4. V2 Reconoce en la lectura de los distintos géneros literarios diferentes posibilidades de recrear y ampliar su visión de mundo.</t>
  </si>
  <si>
    <t>La habilidad para plantear hipótesis sencillas a partir de la información explícita que ofrece el texto.</t>
  </si>
  <si>
    <t xml:space="preserve">4o. Des 8 Reto 1 </t>
  </si>
  <si>
    <t>3ro. Orientación 1 Elementos
implícitos y explícitos de la situación
comunicativa.</t>
  </si>
  <si>
    <t>5o. DBA 4. V2  Reconoce en la lectura de los distintos géneros literarios diferentes posibilidades de recrear y ampliar su visión de mundo.</t>
  </si>
  <si>
    <t>La habilidad para extraer el significado de una expresión y elegir otra que indique un mensaje similar.</t>
  </si>
  <si>
    <t>4o. Des 1 Reto 1</t>
  </si>
  <si>
    <t xml:space="preserve">3o. DBA 6. V2 Interpreta el contenido y la estructura del
texto, respondiendo preguntas de orden inferencial y crítico.                        
4o. DBA6. V2 Organiza la información que encuentra
en los textos que lee, utilizando técnicas para el procesamiento de la información que le facilitan el proceso de compresión e
interpretación textual.                       </t>
  </si>
  <si>
    <t xml:space="preserve"> 5o. DBA 5. V2 Comprende el sentido global de los mensajes,
a partir de la relación entre la información explícita e implícita.</t>
  </si>
  <si>
    <t>La habilidad para plantear hipótesis sobre el propósito comunicativo de una parte del texto.</t>
  </si>
  <si>
    <t xml:space="preserve">4o. Des 10 Reto 4                         
4o Des 81 Reto 4 </t>
  </si>
  <si>
    <t xml:space="preserve">3o. DBA 6. V2 Interpreta el contenido y la estructura del
texto, respondiendo preguntas de orden inferencial y crítico.            
4o. DBA 4 Inferencia de significados a partir de la lectura de un texto. Actividad 2                      </t>
  </si>
  <si>
    <t>La habilidad para ubicar la secuencia de las acciones en el relato.</t>
  </si>
  <si>
    <t xml:space="preserve">4o. Des 18 Reto 1                             
Des 22 Reto 1                                     
Des 26 Retos 3 y 4 </t>
  </si>
  <si>
    <t>4o. G3 
Me encanta narrar y escuchar narraciones</t>
  </si>
  <si>
    <t xml:space="preserve">4o DBA 3 Narración detallada de sucesos. Escritura de textos narrativos. Actividad 3 </t>
  </si>
  <si>
    <t>DBA3. V2 Reconoce algunas características de los
textos narrativos, tales como el concepto de narrador y estructura narrativa, a partir de la
recreación y disfrute de los mismos.</t>
  </si>
  <si>
    <t>La habilidad para ubicar información sobre hechos o acciones de los personajes.</t>
  </si>
  <si>
    <t xml:space="preserve">4o Des 48  Reto 2                                4o Des Retos 1-2-3-                                4o Des 80 Retos 1 y 2 </t>
  </si>
  <si>
    <t>3o Orientación 1 Elementos
implícitos de la situación
comunicativa.</t>
  </si>
  <si>
    <t>4o DBA 3 Escritura de textos narrativos. Actividad 3         
2o DBA 9 Reconocimiento de la estructura de un cuento</t>
  </si>
  <si>
    <t>3o DBA 3 V2 3.Reconoce algunas características de los
textos narrativos, tales como el concepto de narrador y estructura narrativa, a partir de la
recreación y disfrute de los mismos.</t>
  </si>
  <si>
    <t>La habilidad para establecer relaciones de sentido entre el texto leído, en este caso, el relato del
mono y los bananos, y otro texto presentado.</t>
  </si>
  <si>
    <t>4o Des 6 Reto 1 libro A                      
4o Des 24 Reto 4                         
4o Des 50 Reto 3                       
4o Des 53 Reto 1                                 
4o Des 73 Reto 3</t>
  </si>
  <si>
    <t xml:space="preserve">4o DBA 5 Caracterización de de los diversos elementos textos literarios </t>
  </si>
  <si>
    <t xml:space="preserve">4o. DBA 4 Lectura y comparación de diversos tipos de texto                                             </t>
  </si>
  <si>
    <t>DBA V2 6.Organiza la información que encuentra
en los textos que lee, utilizando técnicas para el procesamiento de la información que le facilitan el proceso de compresión e
interpretación textual</t>
  </si>
  <si>
    <t>Reconoce y entiende el vocabulario y su función.</t>
  </si>
  <si>
    <t>La habilidad para identificar la función de una palabra o un marcador textual en una parte del
texto</t>
  </si>
  <si>
    <t xml:space="preserve">4o Des 18 Reto 1                          
4o Des 48 Reto 4                         
4o Des 81 Reto 4 </t>
  </si>
  <si>
    <t>3o Orientación 4 Da cuenta de la organización micro y
superestructural que debe seguir un texto
para lograr su coherencia y cohesión</t>
  </si>
  <si>
    <t>5o. DBA 2  Reconocimiento de los diferentes pronombres usados en la lengua</t>
  </si>
  <si>
    <t>No aplica</t>
  </si>
  <si>
    <t>La habilidad para deducir el tipo de audiencia a la que está dirigido el texto.</t>
  </si>
  <si>
    <t xml:space="preserve">4o Desafío 7 reto 3 </t>
  </si>
  <si>
    <t>4o. G26 
Encuentro explicación a mis preguntas.</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</si>
  <si>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(Reconoce la información implícita de la organización, tejido y componentes de los textos).</t>
  </si>
  <si>
    <t xml:space="preserve">4o DBA 4 Lectura de diversos tipos de texto- Interpretación de textos informativos </t>
  </si>
  <si>
    <t>5o DBA 5 V2 .Comprende el sentido global de los mensajes,
a partir de la relación entre la información explícita e implícita.</t>
  </si>
  <si>
    <t>La habilidad para relacionar la información explícita del texto y resolver preguntas sencillas a partir de ello.</t>
  </si>
  <si>
    <t>4o Des 3 Reto 3    
4o Des 71 Reto 2</t>
  </si>
  <si>
    <t>5o DBA 5 V2 .Comprende el sentido global de los mensajes,
a partir de la relación entre la información
explícita e implícita.</t>
  </si>
  <si>
    <t>Nivelemos, Guía 1 B y C.</t>
  </si>
  <si>
    <t>Critico intertextual</t>
  </si>
  <si>
    <t>La habilidad para identificar las partes del texto según su contenido y forma.</t>
  </si>
  <si>
    <t>4o Des 7 reto 2</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</si>
  <si>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 Reconoce la información implícita de la organización, tejido y componentes de los textos).</t>
  </si>
  <si>
    <t>DBA 5 V2 Comprende el sentido global de los mensajes,
a partir de la relación entre la información explícita e implícita.</t>
  </si>
  <si>
    <t>La habilidad para identificar la función de un marcador textual en una parte del texto.</t>
  </si>
  <si>
    <t>4o Des 21 Reto 2</t>
  </si>
  <si>
    <t>La habilidad para ubicar información sobre los datos que ofrece un texto</t>
  </si>
  <si>
    <t>4o Des 2,  reto 3. 
4o Des 3, reto 2. 
4o Des 5, reto 3. 
4o Des 8, reto 1.
4o Des 11, reto 3.</t>
  </si>
  <si>
    <t>4o. G13 
Me informo a través de revistas y periòdicos.</t>
  </si>
  <si>
    <t>La habilidad para identificar el sinónimo o una expresión que contiene el mismo significado de una palabra o parte del texto.</t>
  </si>
  <si>
    <t xml:space="preserve">4o Des 6, reto1.  
4o Des 7, reto 2. 
4o Des 8, reto 2. 
4o Des 11, reto 1. 
4o Des 11, reto 2. 
4o Des 13, reto 2. </t>
  </si>
  <si>
    <t xml:space="preserve">Orientación 4 </t>
  </si>
  <si>
    <t>4o DBA 7 Aplicación de diferentes campos semánticos acorde con el contexto comunicativo</t>
  </si>
  <si>
    <t>DBA6. V2 Interpreta el contenido y la estructura del texto, respondiendo preguntas de orden
inferencial y crítico</t>
  </si>
  <si>
    <t>La habilidad para identificar o proponer  hipótesis sobre el significado de una parte del texto.</t>
  </si>
  <si>
    <t>4o Des 6, reto1. 
4o Des 7, reto 3. 
4o Des 8, reto 3. 4o 
Des 10, reto 3. 
4o Des 10, reto 4. 
4o Des 12, reto 3.</t>
  </si>
  <si>
    <t xml:space="preserve">4o DBA 5 Interpretación de textos informativos </t>
  </si>
  <si>
    <t>La habilidad para establecer relaciones de sentido entre el texto leido, en este caso, el articulo sobre el cabello de natalia , y otro texto presentado.</t>
  </si>
  <si>
    <t xml:space="preserve">4o Des 12, reto 4. </t>
  </si>
  <si>
    <t xml:space="preserve">DBA 4 Lectura de diversos tipos de texto- Interpretación de textos informativos </t>
  </si>
  <si>
    <t xml:space="preserve">COLECCIÓN VAMOS A APRENDER </t>
  </si>
  <si>
    <t>OTROS</t>
  </si>
  <si>
    <t>La capacidad para ubicar información literal en el texto.</t>
  </si>
  <si>
    <t xml:space="preserve">Desafío 1- La tortuga gigante (primera parte)- Reto 3
Desafío 2- La tortuga gigante (segunda parte)-Reto 3
Desafío 3- Un hombre, su caballo, su perro y el cielo -Reto-3.
Desafío 4- ¿De qué animales se hacen amigos los delfines? -Reto-3,4
</t>
  </si>
  <si>
    <t xml:space="preserve">Orientación #1 y #2 </t>
  </si>
  <si>
    <t>5. DBA 8 V1 Comprensión de diversos tipos de textos.</t>
  </si>
  <si>
    <t>https://contenidosparaaprender.colombiaaprende.edu.co/G_5/L/menu_L_G05_U03_L01/index.html</t>
  </si>
  <si>
    <r>
      <rPr>
        <b/>
        <sz val="11"/>
        <color theme="1"/>
        <rFont val="Calibri"/>
      </rPr>
      <t xml:space="preserve">Unidad 1: </t>
    </r>
    <r>
      <rPr>
        <sz val="11"/>
        <color theme="1"/>
        <rFont val="Calibri"/>
      </rPr>
      <t xml:space="preserve">Dimensión semántica comprensión lectora: "Don Quijote de la Mancha en Medellín",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t>
    </r>
    <r>
      <rPr>
        <b/>
        <sz val="11"/>
        <color theme="1"/>
        <rFont val="Calibri"/>
      </rPr>
      <t>Unidad 4:</t>
    </r>
    <r>
      <rPr>
        <sz val="11"/>
        <color theme="1"/>
        <rFont val="Calibri"/>
      </rPr>
      <t xml:space="preserve">  Dimensión semántica comprensión lectora: "¿Librerías para nativos digitales?"</t>
    </r>
  </si>
  <si>
    <t>La capacidad del estudiante de identificar la función de un signo de puntuación en un texto.</t>
  </si>
  <si>
    <t xml:space="preserve">Desafío 7- Amor y Amistad, una fecha para celebrar- Un mundo de celebraciones- -Reto-4,5,
Desafío 10- La chapa de mi abuela- Página 35-Reto-3,4
Desafío 11 - El origen de los Waspien- Reto 2,3,4,5
Desafío 12 - Sueño azul - Reto 5
Desafío 13 - La Señora Gallina y el grano de maíz - Reto 5,6
Desafío 14 -  En La Frontera de la Vida- Reto 6 
</t>
  </si>
  <si>
    <t>5. DBA 5 V1 Uso de reglas ortográficas y de la puntuación en la escritura de diferentes tipos de textos.</t>
  </si>
  <si>
    <t>https://contenidosparaaprender.colombiaaprende.edu.co/G_5/L/menu_L_G05_U02_L02/index.html</t>
  </si>
  <si>
    <t>La capacidad para identificar qué tipo de texto ha leído a partir de su forma, estilo y contenido.</t>
  </si>
  <si>
    <t xml:space="preserve">Desafío 15 -  Álvaro Nasa Pal y la Mojana- Reto 4
Desafío 16 - La leyenda de Yuruparí- Reto 4,5,6
Desafío 17 - La Leyenda de la Sayona - Reto 2,3
Desafío 19 - El Pozo de Donato - Reto 2
Desafío 20 - La Madre del Río - Reto 3
 </t>
  </si>
  <si>
    <t>5. DBA 8 V1 Comprensión de diversos tipos de textos y DBA 9 Justificación del punto de vista.</t>
  </si>
  <si>
    <r>
      <rPr>
        <b/>
        <sz val="11"/>
        <color theme="1"/>
        <rFont val="Calibri"/>
      </rPr>
      <t xml:space="preserve">Unidad 1: </t>
    </r>
    <r>
      <rPr>
        <sz val="11"/>
        <color theme="1"/>
        <rFont val="Calibri"/>
      </rPr>
      <t xml:space="preserve">Dimensión semántica comprensión lectora: "Don Quijote de la Mancha en Medellín", "El comentario"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y </t>
    </r>
    <r>
      <rPr>
        <b/>
        <sz val="11"/>
        <color theme="1"/>
        <rFont val="Calibri"/>
      </rPr>
      <t>Unidad 4:</t>
    </r>
    <r>
      <rPr>
        <sz val="11"/>
        <color theme="1"/>
        <rFont val="Calibri"/>
      </rPr>
      <t xml:space="preserve">  Dimensión semántica comprensión lectora: "¿Librerías para nativos digitales?".</t>
    </r>
  </si>
  <si>
    <t>DBA #4 V2</t>
  </si>
  <si>
    <t xml:space="preserve"> Desafío 22 – Leyenda del Corcovao de Tofeme – Reto 2
 Desafío 23 – Los Wayuu - Reto 2
 Desafío 24 – El Mohan - Reto 2, 4
 Desafío 25 – El hombre caimán – Reto 2 
 Desafío 26 – La muelona - Reto 2
</t>
  </si>
  <si>
    <t>5. DBA 8 V1 Reconocimiento de los argumentos básicos de un texto.</t>
  </si>
  <si>
    <t>https://contenidosparaaprender.colombiaaprende.edu.co/G_5/L/menu_L_G05_U03_L05/index.html</t>
  </si>
  <si>
    <t>La capacidad para identificar el público o la audiencia a la que va dirigido un texto, a partir de su forma, estilo y contenido.</t>
  </si>
  <si>
    <t xml:space="preserve">  Desafío 15 -  Álvaro Nasa Pal y la Mojana- Reto 4
  Desafío 16 - La leyenda de Yuruparí- Reto 4,5,6
  Desafío 17 - La Leyenda de la Sayona - Reto 2,3
  Desafío 19 - El Pozo de Donato - Reto 2
  Desafío 20 - La Madre del Río - Reto 3
 </t>
  </si>
  <si>
    <t>Orientación #3</t>
  </si>
  <si>
    <t>5. DBA 10 V1 Proposición de hipótesis predictivas sobre un texto literario.</t>
  </si>
  <si>
    <t>https://contenidosparaaprender.colombiaaprende.edu.co/G_5/L/menu_L_G05_U03_L07/index.html</t>
  </si>
  <si>
    <t>DBA #3 V2</t>
  </si>
  <si>
    <t>La capacidad para identificar quién realiza cierta acción en un texto literario.</t>
  </si>
  <si>
    <t>Orientación #2 Y #3</t>
  </si>
  <si>
    <t>La capacidad para inferir el propósito comunicativo de un texto a partir de sus características.</t>
  </si>
  <si>
    <t>Orientación #5 y #6</t>
  </si>
  <si>
    <t>5. DBA 9 V1 Construcción de textos informativos.</t>
  </si>
  <si>
    <t>https://contenidosparaaprender.colombiaaprende.edu.co/G_5/L/menu_L_G05_U02_L05/index.html</t>
  </si>
  <si>
    <t>DBA #8 V2</t>
  </si>
  <si>
    <t>La capacidad para ubicar temporalmente un hecho en el texto a partir de información literal.</t>
  </si>
  <si>
    <t>Orientación #1 y #2</t>
  </si>
  <si>
    <t>5. DBA 8 V1 Comprensión de diversos tipos de textos literarios.</t>
  </si>
  <si>
    <t>https://contenidosparaaprender.colombiaaprende.edu.co/G_5/L/menu_L_G05_U04_L01/index.html</t>
  </si>
  <si>
    <t>La capacidad para identificar el tema principal de un texto literario.</t>
  </si>
  <si>
    <t>Desafío 34- Harry Potter y la piedra filosofal-Reto,7,8,9</t>
  </si>
  <si>
    <t>Orientación #5</t>
  </si>
  <si>
    <t>La capacidad para comprender por qué un texto se clasifica en cierto tipo textual, dadas las características de dicho tipo textual.</t>
  </si>
  <si>
    <t xml:space="preserve"> Desafío 15 -  Álvaro Nasa Pal y la Mojana- Reto 4
 Desafío 16 - La leyenda de Yuruparí- Reto 4,5,6
 Desafío 17 - La Leyenda de la Sayona - Reto 2,3
 Desafío 19 - El Pozo de Donato - Reto 2
 Desafío 20 - La Madre del Río - Reto 3
 </t>
  </si>
  <si>
    <t>5 DBA 10 V1 Comparación de textos narrativos, líricos y dramáticos.</t>
  </si>
  <si>
    <t>https://aprende.colombiaaprende.edu.co/sites/default/files/naspublic/ContenidosAprender/G_5/L/menu_L_G05_U04_L02/index.html</t>
  </si>
  <si>
    <t>La capacidad para reconocer estrategias retóricas en un texto.</t>
  </si>
  <si>
    <t xml:space="preserve">Desafío 27-Heidi- Reto 3,4
Desafío 28-Dialogar para vivir mejor- Reto-2,4,5,6
Desafío 31- Don Anacleto avaro- Reto-2.4,7,8
Desafío 32- Perico y el viajero- Reto.3,4,5
Desafío 34- Harry Potter y la piedra filosofal-Reto,7,8,9
Desafío 36-Reto-3,5
 </t>
  </si>
  <si>
    <t>Desafío 1- La tortuga gigante (primera parte)- Reto 3
Desafío 2- La tortuga gigante (segunda parte)-Reto 3
Desafío 3- Un hombre, su caballo, su perro y el cielo -Reto-3.
Desafío 4- ¿De qué animales se hacen amigos los delfines? -Reto-3,4
Desafío 5-¿De qué animales se hacen amigos los delfines?- Un hombre, su caballo, su perro y el cielo - Reto-1,2,3,7
Desafío 33¬ Harry Potter y la piedra filosofal- Reto-5,6</t>
  </si>
  <si>
    <t>Unidad 1. El cuento. Unidad 2. La Fábula, el poema. El génro lírico.</t>
  </si>
  <si>
    <t>La capacidad para identificar el tema del que trata una parte de un texto.</t>
  </si>
  <si>
    <t>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Desafío 33­ Harry Potter y la piedra filosofal- Reto-2,3,4 -
Desafío 34- Harry Potter y la piedra filosofal-Reto,2,3,4,5</t>
  </si>
  <si>
    <t>https://aprende.colombiaaprende.edu.co/sites/default/files/naspublic/ContenidosAprender/G_5/L/SM/SM_L_G05_U03_L01.pdf</t>
  </si>
  <si>
    <t>Unidad 1. Literatura. Elementos de la narración. Estructura y análisis de un texto narrativo.</t>
  </si>
  <si>
    <t xml:space="preserve">Desafío 26 – La Muelona - Reto 4
Desafío 29-Tom Sawyer Reto ,4,7
Desafío 31- Don Anacleto avaro- Reto-9,10
</t>
  </si>
  <si>
    <t>Unidad1. Literatura. Elementos de la narración. Estructura y análisis de un texto narrativo.</t>
  </si>
  <si>
    <t>La capacidad para reconocer la función que cumple cada párrafo en un texto.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</si>
  <si>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
Desafío 33­ Harry Potter y la piedra filosofal- Reto-2,3,4 -
Desafío 34- Harry Potter y la piedra filosofal-Reto,2,3,4,5 
</t>
  </si>
  <si>
    <t>5 dba 7 Elaboración de esquemas mentales-</t>
  </si>
  <si>
    <t>https://aprende.colombiaaprende.edu.co/sites/default/files/naspublic/ContenidosAprender/G_5/L/menu_L_G05_U03_L06/index.html</t>
  </si>
  <si>
    <t>Unidad 1. Literatura. Elementos be del narración. Estructura información análisis be el texto narrativo.</t>
  </si>
  <si>
    <t>La capacidad para identificar las voces en un texto literario.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</si>
  <si>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</si>
  <si>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5 DBA 8 Comprensión de diversos tipos de textos literarios.</t>
  </si>
  <si>
    <t>https://aprende.colombiaaprende.edu.co/sites/default/files/naspublic/ContenidosAprender/G_5/L/menu_L_G05_U04_L01/index.html</t>
  </si>
  <si>
    <t>Unidad 1. Elementos de la narración. 
Unidad 2. El género lírico. 
Unidad 3. El género dramático.</t>
  </si>
  <si>
    <t>La capacidad para diferenciar las características principales de diferentes tipos de texto.</t>
  </si>
  <si>
    <t xml:space="preserve">Desafío 26 – La muelona - Reto 3
Desafío 28-Dialogar para vivir mejor- Reto -2,3 -
Desafío 31- Don Anacleto avaro- Reto-3,7 -
</t>
  </si>
  <si>
    <t>Unidad 1. Elementos de la narración. 
Unidad 2. El género lírico. 
Unidad 3. El género dramático. 
Unidad 4. La prosopografía</t>
  </si>
  <si>
    <t xml:space="preserve">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</si>
  <si>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Unidad 3. La intención comunicativa de los diversos tipos de textos.</t>
  </si>
  <si>
    <t xml:space="preserve">Desafío 1- La tortuga gigante (primera parte)- Reto 3
Desafío 2- La tortuga gigante (segunda parte)-Reto 3
Desafío 3- Un hombre, su caballo, su perro y el cielo -Reto-3.
Desafío 4- ¿De qué animales se hacen amigos los delfines? -Reto-3,4
Desafío 7- Amor y Amistad, una fecha para celebrar-
Un mundo de celebraciones- -Reto-4,5,6.
</t>
  </si>
  <si>
    <t>Unidad 1. Elementos de la narración.</t>
  </si>
  <si>
    <t>La capacidad para establecer relaciones entre elementos lingüísticos y no lingüísticos en un texto.</t>
  </si>
  <si>
    <t>Desafío 26 – La muelona - Reto 3 -
Desafío 27-Heidi- Reto 2 -
Desafío 28-Dialogar para vivir mejor- Reto -2,3 -
Desafío 30- Don Anacleto avaro- Reto 4.5 -
Desafío 32- Perico y el viajero- Reto,2 -
Desafío 33­ Harry Potter y la piedra filosofal- Reto-2,3,4 
Desafío 36- texto-Reto-2,4 
Desafío 37- Consejos de una oruga -Reto-2,3,4- 
Desafío 38- Andrés y el paraguas-Reto-2,3, 
Desafío 39- Diálogo entre Cotorra, don Ignacio Otaola y el doctor Munar, 
Desafío 40- La nutria-Reto-6 - 
Desafío 42 -La pastora-Reto- 6 
Desafío 43- Científicos investigarán al escurridizo gato andino con la ayuda de radiocollares y GPS-reto 5,6 
Desafío 45- El mono de la Pila (Leyenda Bogotana)-Reto,4 
Desafío 46- El delfín rosado-reto-6. 
Desafío 49- El Mico y Lapa encuentran el árbol de los alimentos-reto-5</t>
  </si>
  <si>
    <t>Competencia lectora Niveles de comprension lectora</t>
  </si>
  <si>
    <t>PROYECTO SÉ MATEM.</t>
  </si>
  <si>
    <t>Resuelve problemas que requieran el uso de frecuencias de datos representados a partir de diferentes formas: lenguaje natural, gráficas o tablas.</t>
  </si>
  <si>
    <t>Usar la moda o la frecuencia de los datos para solucionar situaciones en las cuales se han organizado los datos a partir de gráficas, listas, tablas o lenguaje natural.</t>
  </si>
  <si>
    <t>La capacidad para hacer uso de las frecuencias de los datos cuando con esta se obtiene algún resultado de una situación, en este caso particular ganar un premio.</t>
  </si>
  <si>
    <t>3° SITUACION PROBLEMA: Una nave para el rey Zeus    CENTRO DE APRENDIZAJE: Conocerte mejor</t>
  </si>
  <si>
    <t>3° cuadernillo S9; T3, Tablas de frecuencia, Pág. 16,17 - 
3° cuadernillo S17; G2,Para trabajar con datos necesito conocer medidas de tendencia central, Pág.14,15.</t>
  </si>
  <si>
    <t>3o Orientación 2</t>
  </si>
  <si>
    <t>3° DBA 12 Variables cualitativas</t>
  </si>
  <si>
    <t>3o. Guía docente. Unidad 4 Estadística y variación. Pág 62-63. Libro Estu. U4  La moda. p 130-131. 2o.Guía docente. p 62 Pictogramas.</t>
  </si>
  <si>
    <t>Usar la moda o la frecuencia para solucionar situaciones en las cuales se han organizado los datos usando varios tipos de registro.</t>
  </si>
  <si>
    <t>La capacidad para hacer uso de las frecuencias de los datos cuando con esta se obtiene algún resultado de una situación, en este caso particular, elegir uno de los datos.</t>
  </si>
  <si>
    <t>3° cuadernillo S9; T3, Tablas de frecuencia, Pág. 16,17 - 
3° cuadernillo S17; G2,Para trabajar con datos necesito conocer  medidas de tendencia central, Pág.14,15.</t>
  </si>
  <si>
    <t xml:space="preserve">3o. Guía docente. Unidad 4 Estadística y variación. Pág 62 sugerencias diácticas.  Ejercicio 86. P. 109 Estu. U4  Tablas de frecuencias. p 128 - 129. </t>
  </si>
  <si>
    <t>Resuelve situaciones aditivas y multiplicativas en diferentes contextos.</t>
  </si>
  <si>
    <t>Usar estrategias aditivas de transformación y composición para dar solución a diferentes problemas.</t>
  </si>
  <si>
    <t>La capacidad para hacer agregaciones de composición de dos cantidades.</t>
  </si>
  <si>
    <t xml:space="preserve">3° SITUACION PROBLEMA La aventura del oro
CENTROS DE APRENDIZAJE Yo calculo, tú calculas, nosotros sumamos
</t>
  </si>
  <si>
    <t>3° cuadernillo S4; T1,Haciendo sumas, Pág. 12,13 - 
3° cuadernillo S16; G1, Ahora vamos a seguir sumando, Pág. 12,13 - Taller, Pág. 16,17.</t>
  </si>
  <si>
    <t>3o Orientación 5</t>
  </si>
  <si>
    <t>3°DBA 2. Resolución de problemas aditivos de cambio, combinación y comparación.</t>
  </si>
  <si>
    <t xml:space="preserve">3o. Guía docente. Unidad 1. Adición de números naturales. P 36-37 Estu. U1  Adición de números naturales. p 10 - 13. </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</si>
  <si>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</si>
  <si>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</si>
  <si>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</si>
  <si>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 xml:space="preserve">3° SITUACION PROBLEMA Una nave para el rey Zenus
CENTROS DE APRENDIZAJE Una corona de joyas
</t>
  </si>
  <si>
    <t>3° cuadernillo S27; T3, Secuendias multiplicativas, Pág. 16,17 - 
3° cuadernillo S29; T3 Comparación de fracciones, Pág. 16,17.</t>
  </si>
  <si>
    <t>3o Orientación 4</t>
  </si>
  <si>
    <t>3° DBA 15. ¡Hay algo que está cambiando!,
las secuencias y la variación</t>
  </si>
  <si>
    <t>3o. Guía docente. Unidad 4 Estadística y variación. Pág 63 Secuencias con patrón aditivo. Estu. U4  Secuencias con patrón aditivo. P 134-135 y P 140-141</t>
  </si>
  <si>
    <t>La capacidad para reconocer el evento con mayor número de casos favorables en un experimento
aleatorio.</t>
  </si>
  <si>
    <t xml:space="preserve">3° SITUACION PROBLEMA La fiesta de los monstruos
CENTROS DE APRENDIZAJE ¿Estás seguro?
</t>
  </si>
  <si>
    <t>NO APLICA</t>
  </si>
  <si>
    <t>3o Orientación 3</t>
  </si>
  <si>
    <t>3° DBA 13. Una aproximación al azar mediante el conteo</t>
  </si>
  <si>
    <t>La capacidad para reconocer las cantidades que deben multiplicarse en una situación multiplicativa.</t>
  </si>
  <si>
    <t xml:space="preserve">3° SITUACION PROBLEMA La aventura del oro
CENTROS DE APRENDIZAJE Las Torres
SITUACION PROBLEMA La fiesta de los monstruos
CENTROS DE APRENDIZAJE El significado de la multiplicación
</t>
  </si>
  <si>
    <t xml:space="preserve">3° cuadernillo S21; G1, El plano cartesiano, Pág. 12,13  
3° cuadernillo S25; T1, La multiplicacion como una suma rapida, Pág. 12,13.
</t>
  </si>
  <si>
    <t>3o. Guía docente. Unidad 1 Adición y multiplicación.Multipliccción números naturales.  Pág 38 Relación entre adición y multiplicación. Estu. U1  Relación entre adición y multiplicación. P 18-19. Cuaderno: La industria y el comercio en las ciudades, P 21. Act. 3,4 y 5.</t>
  </si>
  <si>
    <t>Usar patrones no estandarizados para enfrentar situaciones de medición.</t>
  </si>
  <si>
    <t>La capacidad para reconocer el recubrimiento de una forma dada con un patrón no estandarizado.</t>
  </si>
  <si>
    <t xml:space="preserve">3° SITUACION PROBLEMA Una nave para el rey Zeus
CENTROS DE APRENDIZAJE ¡Sumas para todo el mundo!
</t>
  </si>
  <si>
    <t>3° cuadernillo S7; T1, Cuadrados y triangulos para recubrimiento de áreas, Pá. 12,13 - 
3° cuadernillo S9; T2, Midiendo superficies. Pág. 14,15</t>
  </si>
  <si>
    <t>3° DBA 11. Lo que podemos medir, hacia la concepción de magnitud</t>
  </si>
  <si>
    <t>La capacidad para hacer uso de las frecuencias de los datos cuando con esta se obtiene algún resultado de una situación, en este caso particular elegir uno de los datos.</t>
  </si>
  <si>
    <t xml:space="preserve">3° SITUACION PROBLEMA Una nave para el rey Zeus
CENTROS DE APRENDIZAJE Conocerte mejor
</t>
  </si>
  <si>
    <t>3° cuadernillo S9; T3, Las tablas de frecuencia, Pag. 16,17 - 
3° cuadernillo S17; G2, Para trabajar con datos necesito conocer medidas de tendencia central, Pág. 14,15.</t>
  </si>
  <si>
    <t xml:space="preserve">3o. Guía docente. Unidad 4 Tabla de frecuencvias. Sugerencias didácticas.  Pág 62.   Estu. U4 Tabla de frecuencias. P 128-129. </t>
  </si>
  <si>
    <t xml:space="preserve">3° SITUACION PROBLEMA La aventura del oro
CENTROS DE APRENDIZAJE Producción en cadena
</t>
  </si>
  <si>
    <t>3o Orientación 6</t>
  </si>
  <si>
    <t>La capacidad para hacer agregaciones de transformación de dos cantidades.</t>
  </si>
  <si>
    <t xml:space="preserve">3° SITUACION PROBLEMA Una nave para el rey Zeus
CENTROS DE APRENDIZAJE ¡Sumas para todo el mundo! (todos los gustos)
</t>
  </si>
  <si>
    <t>3°cuadernillo S23; T1,T2,TALLER, Más, mas, mas, mas,….; cuentas, sumas y multiplicas; Solucion de problemas, Págs. 12,13,14,15,16,17.</t>
  </si>
  <si>
    <t>3o. Guía docente. Unidad 1 Adición y sustracción. Pag. 36. Estu. U1 Adición de números naturales. P 10-13. Cuaderno: Ciudades y números. Act. 5 y 6.</t>
  </si>
  <si>
    <t>Reconoce las características medibles y de posición de objetos bidimensionales y de movimientos simples de estos: rotación, traslación y reflexión.</t>
  </si>
  <si>
    <t>Identificar la imagen o la preimagen de una figura a partir de una transformación en un sistema de referencia cercano al contexto inmediato: arriba, abajo, derecha, izquierda.</t>
  </si>
  <si>
    <t>La capacidad para reconocer la transformación hecha a una figura geométrica.</t>
  </si>
  <si>
    <t>3o Guía 21 Traslación de figuras</t>
  </si>
  <si>
    <t>N/A traformaciones plano</t>
  </si>
  <si>
    <t>2° DBA  9.  Identificación de la congruencia y la semejanza
de figuras presentes en su entorno.</t>
  </si>
  <si>
    <t>Señalar los atributos medibles de una figura junto con sus posibles unidades y magnitudes.</t>
  </si>
  <si>
    <t>La capacidad para reconocer características comunes entre figuras geométricas.</t>
  </si>
  <si>
    <t xml:space="preserve">3° EN LA PREGUNTA HAY QUE RECONOCER EL PERIMETRO:
SITUACION PROBLEMA Se necesita un arquitecto para el zoológico
CENTROS DE APRENDIZAJE Perímetro de figuras planas
PARA CONTAR LOS LADOS DEBE SUMAR:
SITUACION PROBLEMA Una nave para el rey Zeus
CENTROS DE APRENDIZAJE ¡Sumas para todo el mundo! (todos los gustos)
</t>
  </si>
  <si>
    <t>3o Guía 5 Perímetro de una figura plana</t>
  </si>
  <si>
    <t>3o Orientación 6 (Revisar afirmación)</t>
  </si>
  <si>
    <t>4° DBA 14. Encontrar atributos en los polígonos que permitan diferenciarlos.</t>
  </si>
  <si>
    <t xml:space="preserve">3o. Guía docente. Unidad 4 Perímetro de  polígonos. Pag. 60. Estu. U4 Perímetro de  polígonos. P 112-113. </t>
  </si>
  <si>
    <t>La capacidad para reconocer el evento que es imposible que ocurra en un experimento aleatorio.</t>
  </si>
  <si>
    <t>4o Guía 26 ¿Será?</t>
  </si>
  <si>
    <t>Usar estrategias multiplicativas para dar solución a diferentes problemas.</t>
  </si>
  <si>
    <t>La capacidad para encontrar uno de los factores de una multiplicación, cuando se conoce el resultado y el otro factor.</t>
  </si>
  <si>
    <t xml:space="preserve">3° SITUACION PROBLEMA Los estudiantes miniatura
CENTROS DE APRENDIZAJE En búsqueda de cocientes y productos
</t>
  </si>
  <si>
    <t>3° DBA2. Identificar las relaciones presentes en situaciones multiplicativas.</t>
  </si>
  <si>
    <t>3o. Guía docente. Unidad 1 Operadores multiplicativos. Pag. 38-39. Estu. U1 Operadores multiplicativos. P 22 - 29. Cuaderno:Atractivos turísticos. Pag.21</t>
  </si>
  <si>
    <t>La capacidad para comparar el grado de posibilidad de dos eventos de un mismo experimento
aleatorio.</t>
  </si>
  <si>
    <t>Describir las regularidades en secuencias creadas a partir de objetos numéricos o mediciones de objetos geométricos.</t>
  </si>
  <si>
    <t>La capacidad para reconocer las características que cumple un conjunto de datos numéricos.</t>
  </si>
  <si>
    <t>NO APLICA (MULTIPLOS)</t>
  </si>
  <si>
    <t>3° DBA 15. Reconocer las características y patrones de formación de secuencias numéricas.</t>
  </si>
  <si>
    <t>3o. Guía docente. Unidad 4.Secuencias con patrón aditivo y multiplicativo. Pag. 63. Estu. U4 Secuencias con patrón aditivo y multiplicativo. P 134-137.</t>
  </si>
  <si>
    <t>La capacidad para identificar la relación entre dos magnitudes.</t>
  </si>
  <si>
    <t>3° DBA 14. Describir situaciones de su diario vivir en las que se presentan cambio y variación.</t>
  </si>
  <si>
    <t>3o. Guía docente. Unidad 4. Expresión del cambio. Pag. 63. Estu. U4 Expresión del cambio. P 132-133.</t>
  </si>
  <si>
    <t>La capacidad para encontrar uno de lo sumandos de una adición, cuando se conoce el resultado
y el otro sumando.</t>
  </si>
  <si>
    <t xml:space="preserve">3° SITUACION PROBLEMA La aventura del oro
CENTROS DE APRENDIZAJE La representación del número misterioso
</t>
  </si>
  <si>
    <t>3o Guía 8 Solución de problemas</t>
  </si>
  <si>
    <t>3o. Guía docente. Unidad 1 Sustracción. Pag. 36-37. Estu. U1 Sustracción. Estimación de adiciones y sustracciones. P 14-17. Cuaderno:Ciudades y números.</t>
  </si>
  <si>
    <t>La capacidad para calcular áreas de figuras regulares cuando las medidas son explícitas.</t>
  </si>
  <si>
    <t xml:space="preserve">3° SITUACION PROBLEMA Se necesita un arquitecto para el zoológico 
CENTROS DE APRENDIZAJE Las cartas
</t>
  </si>
  <si>
    <t>3o Guía 9 Midiendo Superficies</t>
  </si>
  <si>
    <t>3o. Guía docente. Unidad 4 Medición de superficies. Pag. 61. Estu. U4 Medición de superficies. P 114-119. Cuaderno: Los escenarios deportivos.</t>
  </si>
  <si>
    <t>La capacidad para realizar recubrimientos con figuras regulares e irregulares.</t>
  </si>
  <si>
    <t>4o SIT3  Centro 3
4o SIT5  Centro 4
3o SIT3  Centro 4</t>
  </si>
  <si>
    <t>4o G15 Tema 2 Traslación de figuras
4o G15 Tema 2 Construyendo polígonos
3o G5 Tema 2 A reconocer figuras geométricas planas
3o G7 Tema 1 Cuadrados y triángulos para recubrimiento de áreas
3o G7 Tema 3 Recubrimiento de superficies con cuadrados y triángulos</t>
  </si>
  <si>
    <t>3o Orientación 1
3o Orientación 6
5o Orientación 3</t>
  </si>
  <si>
    <t>4o DBA 14 Clasificación de polígonos en su entorno.
3o DBA 10 Diferenciación de movimientos en el plano en la localización de objetos</t>
  </si>
  <si>
    <t>3o Guía 7A Nivelemos tercero
4o Unidad 3 Tema 11 Vamos a Aprender</t>
  </si>
  <si>
    <t>La capacidad para identificar equivalencias entre expresiones numéricas</t>
  </si>
  <si>
    <t>4o SIT1  Centro 2
4o SIT2  Centro 3
4o SIT4  Centro 2
3o SIT3  Centro 1</t>
  </si>
  <si>
    <t>4o G2 Taller Solución de problemas
4o G4 Taller Solución de problemas
4o G5 Tema 2 Asociaciones
4o G7 Tema 1 ¿Cuánto he recorrido? ¿Cuánto me falta por recorrer?
3o G8 Taller Solución de problemas</t>
  </si>
  <si>
    <t>3o Orientación 4
3o Orientación 5
5o Orientación 6</t>
  </si>
  <si>
    <t>4o DBA 1 Interpretación de relaciones de tipo aditivo de igualación.
3o DBA 2 Resolución de problemas aditivos de cambio, combinación y comparación</t>
  </si>
  <si>
    <t>3o Guía 1D Nivelemos tercero
3o Guía 2A Nivelemos tercero
4o Unidad 1 Tema 4 Vamos a Aprender
4o Unidad 1 Resolución de Problemas Vamos a Aprender</t>
  </si>
  <si>
    <t>4o SIT1  Centro 2
4o SIT3  Centro 1</t>
  </si>
  <si>
    <t>4o G26 Tema 1 ¿Y cómo mido esta área?
3o G7 Tema 3 Recubrimiento de superficies con cuadrados y triángulos
3o G9 Tema 2 Midiendo superficies</t>
  </si>
  <si>
    <t>3o Orientación 1
3o Orientación 6
5o Orientación 1
5o Orientación 4</t>
  </si>
  <si>
    <t>4o DBA 7 Interpretación de relaciones de tipo aditivo de igualación
4o DBA 12 Resolución de situaciones problema relacionadas con medidas de masa.
3o DBA 9 Reconocimiento de la magnitud masa.
3o DBA 11 Reconocimiento de la magnitud masa</t>
  </si>
  <si>
    <t>3o Guía 7A Nivelemos tercero
4o Unidad 4 Tema 3 Vamos a Aprender</t>
  </si>
  <si>
    <t>La capacidad para hacer agregaciones de composición de más de dos cantidades.</t>
  </si>
  <si>
    <t>4o SIT1 Centro 1
4o SIT1 Centro 2
4o SIT1 Centro 3
4o SIT1 Centro 4</t>
  </si>
  <si>
    <t>4o G4 adición de números naturales.
4o G5 adición y propiedades.
4o G6 Taller solución de problemas.</t>
  </si>
  <si>
    <t>N/A</t>
  </si>
  <si>
    <t>4o DBA1 Interpretación de relaciones de tipo aditivo de cambio, combinación y comparación.</t>
  </si>
  <si>
    <t>4o Vamos a Aprender Matemáticas Adición y sustracción de números naturales.</t>
  </si>
  <si>
    <t>La capacidad para usar la información presentada en distintos tipos de registro.</t>
  </si>
  <si>
    <t>4o SIT3 Centro 4</t>
  </si>
  <si>
    <t>4o G23 ¿Cuántos datos recogí?
4o G23 ¿Cuándo estuvimos de acuerdo?
4o G24 ¿Quién se repite más?
4o G24 ¿Cuál es el punto más alto?
4o G25 ¿Qué porcentage ocupa?</t>
  </si>
  <si>
    <t xml:space="preserve">3o Orientación 2
5o Orientación 2
</t>
  </si>
  <si>
    <t>4o DBA10 Traducción entre representaciones de datos cuantitativos.
 4o DBA 16 Reconocimiento de experimentos que involucran variable cualitativa.
 4o DBA 16 Reconocimiento de variables cuantitativas.</t>
  </si>
  <si>
    <t>4o Vamos a Aprender Área del rectángulo, cuadrado y triángulo retángulo.</t>
  </si>
  <si>
    <t>4o SIT3 Centro 1</t>
  </si>
  <si>
    <t>4o G23 Mi terreno.
4o G25 ¿Cuál es mi superficie?
4o G26 ¿Y cómo mido esta área?</t>
  </si>
  <si>
    <t>3o Orientación 6
5o Orientación 3</t>
  </si>
  <si>
    <t>4o Vamos a Apreder Matemáticas Diagrama de barras.</t>
  </si>
  <si>
    <t>La capacidad para identificar una situación multiplicativa y encontrar el resultado.</t>
  </si>
  <si>
    <t>SP: El sabio loco - Centro 3</t>
  </si>
  <si>
    <t>4o G7 ¿Cuántas frutas?
4o G8 ¿Sumar multiplicar? ¿Cuánto dinero tengo?
4o G10 Comprando puertas y ventanas?</t>
  </si>
  <si>
    <t>3º  Orientación 5</t>
  </si>
  <si>
    <t>DBA 2 Grado 3º
Reconocimiento de las relaciones miltiplicativas</t>
  </si>
  <si>
    <t>Proyecto Sé
 Grado 4º Pag 27
 Multiplicación de números naturales</t>
  </si>
  <si>
    <t>SP: Huerta de los gigantes - Centro 2</t>
  </si>
  <si>
    <t>4o G23 Mi terreno</t>
  </si>
  <si>
    <t>5º  Orientación 3</t>
  </si>
  <si>
    <t>DBA 10 Grado 3º
Identificación de las unidades de medida de área</t>
  </si>
  <si>
    <t>Proyecto Sé
 Grado 4º Pag 129
 Unidades de área</t>
  </si>
  <si>
    <t>La capacidad para comparar información presentada en pictogramas.</t>
  </si>
  <si>
    <t>SP: Huerta de los gigantes - Centro 4</t>
  </si>
  <si>
    <t>4o G23 ¿Cuántos datos recogí? ¿Cuántos estamos de acuerdo?
4o G24 ¿Quién se repite más?</t>
  </si>
  <si>
    <t>3º Orientación 2
5º Orientación 2</t>
  </si>
  <si>
    <t>DBA 16 Grado 4º
Traducciones entre representaciones de datos cuantitativos</t>
  </si>
  <si>
    <t>Describir las regularidades en secuencias creadas a partir de objetos numéricos o mediciones de
objetos geométricos.</t>
  </si>
  <si>
    <t>La capacidad para ordenar datos en orden ascendente.</t>
  </si>
  <si>
    <t>4° SP A toda velocidad. Centro 3</t>
  </si>
  <si>
    <t>4o G3 Relaciones de Orden ¿ Quién es mayor?</t>
  </si>
  <si>
    <t>DBA 2 Grado 4° 
Reconocimiento de relaciones entre números naturales</t>
  </si>
  <si>
    <t>4°GUÍA 2 Nivelemos</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</si>
  <si>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</si>
  <si>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</si>
  <si>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</si>
  <si>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4° SP La ciudad perdida bajo el mar. Centro 3: ¡Completa las secuencias!</t>
  </si>
  <si>
    <t>4o G27 Secuencias y Variación. ¿Còmo se comporta?</t>
  </si>
  <si>
    <t xml:space="preserve">3o Orientación 4
</t>
  </si>
  <si>
    <t xml:space="preserve">DBA 15 Grado 3o Reconoce y propone patrones con números o ﬁguras geométricas. </t>
  </si>
  <si>
    <t xml:space="preserve">2° GUIA 4 NIVELEMOS </t>
  </si>
  <si>
    <t>La capacidad para encontrar uno de los factores de una multiplicación, cuando se conoce el
resultado y el otro factor.</t>
  </si>
  <si>
    <t>3° EL Zoologico. Centro 4: Las fracciones en acción</t>
  </si>
  <si>
    <t xml:space="preserve">4o G17. Solución de problemas </t>
  </si>
  <si>
    <t xml:space="preserve">DBA 5 Grado 4 Comprende la relación entre la multiplicación y la división. </t>
  </si>
  <si>
    <t>3° GUÍA 6 NIVELEMOS</t>
  </si>
  <si>
    <t>La capacidad para hacer agregaciones de transformación de dos cantidades</t>
  </si>
  <si>
    <t>4° SP 1: Centro 1 – La máquina de sumar.</t>
  </si>
  <si>
    <t xml:space="preserve">4o G4 Adición de números naturales hasta de cinco cifras.
4o G5: ¿Cuántos pasajeros?
</t>
  </si>
  <si>
    <t>3° Orientación 4.
5° Orientación 1.</t>
  </si>
  <si>
    <t>DBA 7 Grado 4° - Interpretación de relaciones de tipo aditivo de cambio, combinación y comparación.
DBA 2 Grado 3° - Resolución de problemas aditivos de cambio, combinación y comparación.
DBA 3 Grado 2° - Resolución de problemas aditivos de cambio y combinación.</t>
  </si>
  <si>
    <t>Proyecto Sé Grado 4° pág 20 - Adición de números naturales.
  Proyecto Sé Grado 3° pág 10 - Adición de números naturales.
 4o Unidad 1 Tema 3 Vamos a Aprender</t>
  </si>
  <si>
    <t>La capacidad para reconocer componentes de figuras geométricas</t>
  </si>
  <si>
    <t>2° SP 3:Centro 1 – ¡El descubrimiento de las figuras planas!</t>
  </si>
  <si>
    <t xml:space="preserve">4° G4 Los polígonos y su clasificación.
</t>
  </si>
  <si>
    <t>3° Orientación 6.</t>
  </si>
  <si>
    <t>DBA 8 Grado 2° - Reconoce figuras planas y sólidas simples (como triángulos, rectángulos, esferas, cilindros, cubos, conos), las describe de acuerdo a sus características (como número de lados, caras curvas o planas) y utiliza estas figuras para formar figuras más complejas</t>
  </si>
  <si>
    <t>Proyecto Sé Grado 4° pág 108 - Los polígonos y su clasificación.
 4o Unidad 3 Tema 3 Vamos a Aprender</t>
  </si>
  <si>
    <t>La capacidad para encontrar el término de una sucesión cuando se conoce el patrón y algunos de los términos</t>
  </si>
  <si>
    <t>4° SP 5: Centro 3 – ¡Completa las secuencias!
 3° SP 3:Centro 5 – Una corona de joyas.</t>
  </si>
  <si>
    <t>DBA 15 Grado 3° - Reconoce y propone patrones con números o ﬁguras geométricas. 
DBA 13 Grado 2° - Reconoce y propone patrones simples con números o figuras geométricas.</t>
  </si>
  <si>
    <t>4° Nivelemos Guía 2. Avancemos en el estudio de las relaciones
  entre los números. Pág 17.
4o Unidad 6 Tema 2 Vamos a Aprender.</t>
  </si>
  <si>
    <t>4o G26  ¿Será?</t>
  </si>
  <si>
    <t>3o  Orientación 3                      5o Orientación 5</t>
  </si>
  <si>
    <t>3o DBA 13 - Usa correctamente las expresiones posible, imposible, muy posible y poco posible</t>
  </si>
  <si>
    <t xml:space="preserve">Microlección Posibilidad de ocurrencia de eventos https://www.youtube.com/watch?v=tAGmxvIaNco&amp;index=27&amp;list=PLvZcMnadJqEwlXHfN6BH5jByrMx3e_Yfu                              4o Nivelemos   Guía 6. Aprendamos algo más sobre arreglos  </t>
  </si>
  <si>
    <t>Tomar decisiones sobre una situación a partir de representaciones de uno o más conjuntos de datos.</t>
  </si>
  <si>
    <t>La capacidad para usar información presentada en distintos tipos de registro.</t>
  </si>
  <si>
    <t>4o  SP: Huerta de los gigantes - Centro 4</t>
  </si>
  <si>
    <t xml:space="preserve">4o G19 ¿Cuántos somos?         
4o G23  ¿Cuántos datos recogí? ¿Cuántos estuvimos de acuerdo? </t>
  </si>
  <si>
    <t>3o  Orientación 2</t>
  </si>
  <si>
    <t>4o DBA 16 Traducción entre representaciones de datos cuantitativos</t>
  </si>
  <si>
    <t xml:space="preserve">Microlección   Diagrama de Barras https://www.youtube.com/watch?v=rWxNtbsdnic&amp;list=PLvZcMnadJqEwlXHfN6BH5jByrMx3e_YFu&amp;index=3              Microlección Recolección de Información - Matemáticas  https://www.youtube.com/watch?v=lN3BPMt5lLU&amp;list=PLvZcMnadJqEwlXHfN6BH5jByrMx3e_YFu&amp;index=9     </t>
  </si>
  <si>
    <t>Identificar la imagen o la preimagen de una figura a partir de una transformación en un sistema
de referencia cercano al contexto inmediato: arriba, abajo, derecha, izquierda.</t>
  </si>
  <si>
    <t>La capacidad para realizar mediciones en sistemas de referencia convencionales.</t>
  </si>
  <si>
    <t>4o SP: Un desfile en el pueblo - Centro 5</t>
  </si>
  <si>
    <t>4o G15  Traslación de figuras, Rotación de figuras               
4o G16  Reflexion de figuras       
4o G18  ¿Cuánto mide?</t>
  </si>
  <si>
    <t>3o Orientación 1</t>
  </si>
  <si>
    <t>4o DBA 11 Identificación de la dirección de los objetos en nuestro entorno.</t>
  </si>
  <si>
    <t>Microlecciones Construyendo Medidas con Paty y Ricky https://www.youtube.com/watch?v=OoxwCI1Cd_Y&amp;list=PLvZcMnadJqEwlXHfN6BH5jByrMx3e_YFu&amp;index=15</t>
  </si>
  <si>
    <t xml:space="preserve">Tomar decisiones a partirde la comparación del nivel de posibilidad de un evento simple. </t>
  </si>
  <si>
    <t xml:space="preserve">La capacidad para comparar el grado de posibilidad  de dos eventos de un mismo experimento aleatorio. </t>
  </si>
  <si>
    <t xml:space="preserve">3o SP: La fiesta de loas mostruos. Centro 5 ¿Estás seguro? </t>
  </si>
  <si>
    <t xml:space="preserve">2o G25 - Eventos seguros, posibles e imposibles - Sucederá o no. 
4o G23 - Recolección de datos ¿Cúantos datos recogí? - Tabla de recuencias ¿Cuántos estuvimos de acuerdo? 
4o G26 - Probabilidad de un evento ¿Será?                                          </t>
  </si>
  <si>
    <t xml:space="preserve">3o Orientación 3
5o Orientaciòn 5                                                           </t>
  </si>
  <si>
    <t>3o DBA13</t>
  </si>
  <si>
    <r>
      <rPr>
        <sz val="11"/>
        <rFont val="Arial"/>
      </rPr>
      <t xml:space="preserve">STS Uso de Materiales: Azar y Probabilidad     </t>
    </r>
    <r>
      <rPr>
        <u/>
        <sz val="11"/>
        <color rgb="FF1155CC"/>
        <rFont val="Calibri"/>
      </rPr>
      <t>https://www.youtube.com/watch?v=sksc3dBWK68&amp;pbjreload=101</t>
    </r>
    <r>
      <rPr>
        <sz val="11"/>
        <color theme="1"/>
        <rFont val="Calibri"/>
      </rPr>
      <t xml:space="preserve">                     MICROLECCIONES: Posibilidad de ocurrencia de eventos - https://www.youtube.com/watch?v=tAGmxvIaNco&amp;list=PLC9bK8zjS6-IdRuG1xsaoZYlVibn-6p_B                                                     MICROLECCIONES: Juegos aleatorios: https://www.youtube.com/watch?v=STCPV6jjPGw&amp;list=PLC9bK8zjS6-IdRuG1xsaoZYlVibn-6p_B&amp;index=17</t>
    </r>
  </si>
  <si>
    <t xml:space="preserve">Explica las características y las propiedades  de secuencias, numéricas o geométricas, y expresiones numéricas. </t>
  </si>
  <si>
    <t xml:space="preserve">Establecer equivalencias a partir de las relaciones, propiedades o dependencias entre magnitudes y expresiones numéricas. </t>
  </si>
  <si>
    <t>La capacidad para identificar equivalencias entre expresiones numéricas, usando la propiedad distributiva.</t>
  </si>
  <si>
    <t>3o SP Una nave para el rey Zeus - Centro 2 - Dos dados para multiplicar. 
5o SP: El congreso internacional de pequeñas criaturas. Centro  2 Multiplicación - Determinar equivalencias numéricas con ayuda de las propiedades, conmutativa, asociativa y distributiva</t>
  </si>
  <si>
    <t>CONTENIDOS PARA APRENDER: GRADO TERCERO: DBA 15 -. 
Descripción de secuencias numéricas, con formas geométricas.
Construcción de secuencias numéricas, con formas geométricas y figuras.
Caracterización de secuencias numéricas, con formas geométricas y figuras. https://contenidosparaaprender.colombiaaprende.edu.co/G_3/M/index.htmlReconocimiento de secuencias.                               GRADO CUARTO DBA 1 . Conoce los números naturales: 0, 1, 2, ... . Realiza operaciones entre ellos (sumas; restas; multiplicaciones de números de máximo 4 cifras por una cifra o de tres cifras por dos cifras; divisiones de números de máximo 4 cifras entre una cifra). Comprende algunas de sus propiedades. Por ejemplo, entiende que 73×19 = 19×73, o que 3×(5 + 2) = (3×5)+(3×2). - https://contenidosparaaprender.colombiaaprende.edu.co/G_4/M/index.html</t>
  </si>
  <si>
    <r>
      <rPr>
        <sz val="11"/>
        <color theme="1"/>
        <rFont val="Arial"/>
      </rPr>
      <t xml:space="preserve">Matemática Divertida: Propiedad Distributiva de la Multiplicación : PARTE 1 </t>
    </r>
    <r>
      <rPr>
        <u/>
        <sz val="11"/>
        <color rgb="FF1155CC"/>
        <rFont val="Calibri"/>
      </rPr>
      <t>https://www.youtube.com/watch?v=hWVS06ZXEi8</t>
    </r>
    <r>
      <rPr>
        <sz val="11"/>
        <color theme="1"/>
        <rFont val="Calibri"/>
      </rPr>
      <t>;                     PARTE 2 https://www.youtube.com/watch?v=6rsWxMUbcSQ</t>
    </r>
  </si>
  <si>
    <t>La capacidad para modelar y resolver una situación aditiva.</t>
  </si>
  <si>
    <t>5º  SP La exposición de arte, centro 1</t>
  </si>
  <si>
    <t xml:space="preserve">5º  G4 Multiplico y multiplico, y un natural encuentro </t>
  </si>
  <si>
    <t>5º 0rientación 6</t>
  </si>
  <si>
    <t>5º DBA 10 Uso de las relaciones de tipo multiplicativo</t>
  </si>
  <si>
    <t>La capacidad para establecer en lenguaje natural, la propiedad conmutativa de la suma.</t>
  </si>
  <si>
    <t>5º  SP Vamos al estadio , centro 3</t>
  </si>
  <si>
    <t>5º  G2 ¿Cómo sumo números naturales?</t>
  </si>
  <si>
    <t>5º 0rientación 3 desde perimetro</t>
  </si>
  <si>
    <t>5º DBA 2 Uso de relaciones aditivas en resolución de problemas</t>
  </si>
  <si>
    <t>Determinar figuras semejantes o las condiciones para que se dé la semejanza.</t>
  </si>
  <si>
    <t>La capacidad para explicar las características que se cumplen cuando dos figuras son semejantes.</t>
  </si>
  <si>
    <t>5º   SP La exposición de arte, centro 3</t>
  </si>
  <si>
    <t>5º G24 Semejanza de figuras</t>
  </si>
  <si>
    <t>5º 0rientación 3</t>
  </si>
  <si>
    <t>5º DBA 11 Construye objetos sencillos a partir de moldes.</t>
  </si>
  <si>
    <t>La capacidad para explicar las características que se cumplen cuando dos figuras son congruentes.</t>
  </si>
  <si>
    <t>5º  SP La exposición de arte, centro 3</t>
  </si>
  <si>
    <t>5º G21 Congruencia de figuras</t>
  </si>
  <si>
    <t>5º 0rientación 4</t>
  </si>
  <si>
    <t>Reconoce las propiedades de las fracciones, los números naturales, las operaciones y las relaciones en distintos contextos.</t>
  </si>
  <si>
    <t>Describir propiedades y relaciones entre cantidades y magnitudes y sus operaciones.</t>
  </si>
  <si>
    <t>La capacidad para establecer relaciones entre expresiones.</t>
  </si>
  <si>
    <t>3° SP La fiesta de los monstruos-centro1-,a multiplicación. 
3° SP Una nave para el rey zeus-centro 2- más sobre multiplicación.
4° SP El sabio loco-centro 3-Cada uno a su manera.
5°-SP El congreso internacional de pequeñas criaturas-centro2-Estructuras multiplicativas.</t>
  </si>
  <si>
    <t>5° G4 Multiplicación de numeros naturales  G10 Múltiplos de un número</t>
  </si>
  <si>
    <t>5º Orientación 1</t>
  </si>
  <si>
    <t xml:space="preserve">3º DBA 2 Resuelve distintos tipos de problemas que involucren sumas, restas, multiplicaciones y divisiones. </t>
  </si>
  <si>
    <t>La capacidad para relacionar la representación gráfica con un conjunto de datos presentados como una lista.</t>
  </si>
  <si>
    <t>4º SP La huerta de los gigantes, centro diagrama de barras.
5º SP Un refujio de anmales, centro La salamandra</t>
  </si>
  <si>
    <t>5º  G8 Proceso estadìstico, y tabulaciòn de datos</t>
  </si>
  <si>
    <t>5º Orientación 2</t>
  </si>
  <si>
    <t>5º DBA 15 Identificando la moda, desarrollo Actividad 1</t>
  </si>
  <si>
    <t>Determinar cuándo un evento es posible, imposible o seguro</t>
  </si>
  <si>
    <t>La capacidad para diferenciar los eventos posibles de los imposibles</t>
  </si>
  <si>
    <t>5º SP Bombero por un día, Centro 4: El equipo de un bombero</t>
  </si>
  <si>
    <t xml:space="preserve">5º G22 ¿Cuál saldrá?.  
</t>
  </si>
  <si>
    <t>5° Orientación 5 
3° Orientación 3</t>
  </si>
  <si>
    <t>5° DBA 16 Aproximación intuitiva de probabilidades.</t>
  </si>
  <si>
    <t>La capacidad para reconocer expresiones equivalentes</t>
  </si>
  <si>
    <t xml:space="preserve">5º SP 2 La exposición de arte, Centro 1 Cubismo
5º SP3 El congreso internacional de pequeñas criaturas, Centro 2: Las estructuras multiplicativas) </t>
  </si>
  <si>
    <t>5° G27. Ecuaciones y su solución.</t>
  </si>
  <si>
    <t>3° Orientación 4</t>
  </si>
  <si>
    <t>5° DBA 10 Uso de las relaciones de tipo multiplicativo.</t>
  </si>
  <si>
    <t>Describir propiedades y relaciones entre cantidades y magnitudes y sus operaciones</t>
  </si>
  <si>
    <t>La capacidad para establecer relaciones entre expresiones</t>
  </si>
  <si>
    <t>3° SP La fiesta de los monstruos Centro 1 La multiplicación. 
3° SP Una nave para el rey Zeus Centro 2- más sobre multiplicación. 
4° SP El sabio loco Centro 3-Cada uno a su manera. 
5° SP El congreso internacional de pequeñas criaturas-centro2-Estructuras multiplicativas.</t>
  </si>
  <si>
    <t>Interpreta la naturaleza y posibilidad de ocurrencia de eventos aleatorios simples</t>
  </si>
  <si>
    <t>La capacidad para establecer casos favorables y casos totales en un experimento aleatorio simple</t>
  </si>
  <si>
    <t>3° SP La fiesta de los monstruos Centro5-¿estás seguro?. 
5° SP Bombero por un día-Centro 4-Probabilidad.</t>
  </si>
  <si>
    <t>5°-G22 Cálculo de probabilidades.</t>
  </si>
  <si>
    <t>5º Orientación 5</t>
  </si>
  <si>
    <t>3°-DBA13-Usa correctamente las expresiones posible, imposible, muy posible y poco posible. 
5°-DBA 16-Comprende la probabilidad de obtener ciertos resultados en situaciones sencillas. Por ejemplo: Tiene una bolsa con tres bolas verdes y una blanca.</t>
  </si>
  <si>
    <t>Clasificar los eventos aleatorios según los casos favorables observados en un mismo experimento</t>
  </si>
  <si>
    <t>La capacidad para reconocer y comparar casos favorable en un experimento aleatorio simple</t>
  </si>
  <si>
    <t>3° SP La fiesta de los monstruos Centro 5-¿estás seguro?. 
5° SP Bombero por un día-Centro 4-Probabilidad.</t>
  </si>
  <si>
    <t>La capacidad para establecer razones numéricas en contextos aplicados</t>
  </si>
  <si>
    <t>3° SP El zoológico- Centro 4-Fracciones en acción.     
4° SP El sabio loco-Centro 1-Es importante compartir. 
5° SP El congreso internacional de pequeñas criaturas-Centro 4- Fracciones   
5° SP Un refugio de animales-Centro 1-Fracciones con denominadores.</t>
  </si>
  <si>
    <t>5°-G17 Fracciones equivalentes.</t>
  </si>
  <si>
    <t>3°-DBA 6-Comprende el uso de fracciones para describir situaciones en las que una unidad se divide en partes iguales. 
4°-DBA 9 -Reconoce fracciones y números decimales positivos (con una sola cifra despúes de la coma) en forma oral, escrita o con dibujos. 
5°-DBA 5-Escribe fracciones como decimales y viceversa. Identiﬁca la fracción como una división. Escribe porcentajes como fraccionarios y decimales. Resuelve problemas que involucran porcentajes.</t>
  </si>
  <si>
    <t>Resuelve problemas de medición de perimetro, de área y superficie, de capacidad y volumen de diversos objetos.</t>
  </si>
  <si>
    <t>Utiliza estrategias no estandarizadas (recubrimientos y patrones no convencionales) para encontrar perímetros, áreas y volúmenes de diferentes objetos, en contextos escolares y extraescolares</t>
  </si>
  <si>
    <t>La capacidad para calcular perímetros, utilizando unidades de medidad no estandarizadas</t>
  </si>
  <si>
    <t>5º SP La exposición de arte, Centro 2: Cubismo</t>
  </si>
  <si>
    <t xml:space="preserve">
3° G5. Perímetro de una figura plana. </t>
  </si>
  <si>
    <t>5° Orientación 3
3° Orientación 6</t>
  </si>
  <si>
    <t xml:space="preserve">2° DBA 4.  Medición del perímetro de figuras no circulares
</t>
  </si>
  <si>
    <t>La capacidad para realizar recubrimientos de figuras geométricas</t>
  </si>
  <si>
    <t xml:space="preserve">3°  G7 Cuadrados y triángulos para recubrimiento de áreas.
</t>
  </si>
  <si>
    <t>5° Orientación 3</t>
  </si>
  <si>
    <t>5° DBA 12 y 5° DBA 13 Reconocimiento del proceso para calcular el área de algunas figuras
2° DBA 10 Medición de áreas</t>
  </si>
  <si>
    <t>La capacidad para comparar los casos posibles de los eventos dados en un experimento aleatorio</t>
  </si>
  <si>
    <t>Resuelve situaciones aditivas y multiplicativas en diferentes contextos</t>
  </si>
  <si>
    <t>La capacidad para modelar y resolver una situación multiplicativa</t>
  </si>
  <si>
    <t>5º SP Congreso Internacional Pequeñas Criaturas, Centro 2: Las estructuras multiplicativas</t>
  </si>
  <si>
    <t xml:space="preserve">5º G4 Multiplico y multiplico, y un natural encuentro. </t>
  </si>
  <si>
    <t>5° Orientación 6 (Adaptarla con situaciones multiplicativas y de proporcionalidad directa)</t>
  </si>
  <si>
    <t>5° DBA 2 Uso de las relaciones de tipo multiplicativo</t>
  </si>
  <si>
    <t>La capadidad para modelar y resolver una situación aditiva</t>
  </si>
  <si>
    <t>5º G2  ¿Cómo sumo números naturales?</t>
  </si>
  <si>
    <t>5º Orientación 1 (Adaptarla con número enteros)</t>
  </si>
  <si>
    <t>Utilizar estrategias estandarizadas (fórmulas) para encontrar perímetros, áreas o superficie y volumen o capacidad de diferentes objetos, en contextos escolares y extraescolares.</t>
  </si>
  <si>
    <t>La capacidad para reconocer y comparar medidas de capacidad.</t>
  </si>
  <si>
    <t>5º SP La exposición de arte, Centro 5 Unidades / Medidas de capacidad</t>
  </si>
  <si>
    <t>5º G13 ¿cuánto espacio ocupo?; G15 Unidades de capacidad</t>
  </si>
  <si>
    <t>5º Orientación 4 (Adaptarla a unidades de volumen y capacidad)</t>
  </si>
  <si>
    <t>5º DBA 12  Construye estrategias para determinar la medida del área de la superficie y volumen de algunos cuerpos geométricos</t>
  </si>
  <si>
    <t>Determinar patrones y propiedades de las secuencias numéricas o geométricas.</t>
  </si>
  <si>
    <t>La capacidad para ordenar numeros que se encuentran asociados a un conjunto de datos</t>
  </si>
  <si>
    <t xml:space="preserve"> 3º SP Una nave para el rey Zeus CA5</t>
  </si>
  <si>
    <t>5º G29 ¿Cuál magnitud es mayor y cuál es menor?</t>
  </si>
  <si>
    <t>5º Orientación 6 (Resolver problemas de proporcionalidad directa en inversa)</t>
  </si>
  <si>
    <t>5º DBA 10 Reconocimiento de la proporcionalidad como correlaciones entre magnitudes</t>
  </si>
  <si>
    <t>Número de Preguntas</t>
  </si>
  <si>
    <t>Cuadernillo</t>
  </si>
  <si>
    <t>INSTRUMENTO:</t>
  </si>
  <si>
    <t>Escriba aquí el Nombre del EE</t>
  </si>
  <si>
    <t>Matemáticas</t>
  </si>
  <si>
    <t>Explicación de fenómenos</t>
  </si>
  <si>
    <t>Indagación</t>
  </si>
  <si>
    <t>Uso comprensivo del conocimiento científico</t>
  </si>
  <si>
    <t>EF</t>
  </si>
  <si>
    <t>IN</t>
  </si>
  <si>
    <t>UC</t>
  </si>
  <si>
    <t>CTS</t>
  </si>
  <si>
    <t>EV</t>
  </si>
  <si>
    <t>Argumentación en contextos ciudadanos</t>
  </si>
  <si>
    <t>Conocimientos</t>
  </si>
  <si>
    <t>Multiperspectivismo</t>
  </si>
  <si>
    <t>Pensamiento sistémico</t>
  </si>
  <si>
    <t>MP</t>
  </si>
  <si>
    <t>PS</t>
  </si>
  <si>
    <t>AC</t>
  </si>
  <si>
    <t>CO</t>
  </si>
  <si>
    <t>Grupo</t>
  </si>
  <si>
    <t>Instrumento</t>
  </si>
  <si>
    <t>Identifique los aprendizajes del Cuadernillo 1 2022 y de los Cuadernillos 2 2021 cuyo INDICADOR es Dificil (color naranja) o Muy Dificil (color rojo) y escribalos a continuacion:</t>
  </si>
  <si>
    <t>CUADERNILLO</t>
  </si>
  <si>
    <t>_1_EPA_2021</t>
  </si>
  <si>
    <t>_2_EPA_2021</t>
  </si>
  <si>
    <t>_1_EPA_2022</t>
  </si>
  <si>
    <t>_2_EPA_2022</t>
  </si>
  <si>
    <t>_1_EPA_2023</t>
  </si>
  <si>
    <t>_2_EPA_2023</t>
  </si>
  <si>
    <t>_1_EPA_2024</t>
  </si>
  <si>
    <t>_2_EPA_2024</t>
  </si>
  <si>
    <t>_1_EPA_2025</t>
  </si>
  <si>
    <t>_2_EPA_2025</t>
  </si>
  <si>
    <t>HERRAMIENTA PARA LA INTERPRETACIÓN DE RESULTADOS DE LA PRUEBA EVALUAR PARA AVANZAR</t>
  </si>
  <si>
    <t>Plan de Fortalecimiento Académico</t>
  </si>
  <si>
    <t>_01</t>
  </si>
  <si>
    <t>_02</t>
  </si>
  <si>
    <t>_03</t>
  </si>
  <si>
    <t>_04</t>
  </si>
  <si>
    <t>_05</t>
  </si>
  <si>
    <t>_06</t>
  </si>
  <si>
    <t>_07</t>
  </si>
  <si>
    <t>_08</t>
  </si>
  <si>
    <t>_09</t>
  </si>
  <si>
    <t>_10</t>
  </si>
  <si>
    <t>_3°</t>
  </si>
  <si>
    <t>_4°</t>
  </si>
  <si>
    <t>_5°</t>
  </si>
  <si>
    <t>_6°</t>
  </si>
  <si>
    <t>_7°</t>
  </si>
  <si>
    <t>_8°</t>
  </si>
  <si>
    <t>_9°</t>
  </si>
  <si>
    <t>_10°</t>
  </si>
  <si>
    <t>_11°</t>
  </si>
  <si>
    <t>Colombiaaprende</t>
  </si>
  <si>
    <t>Establecer equivalencias a partir de las relaciones, propiedades o dependencia entre magnitudes y expresiones numéricas</t>
  </si>
  <si>
    <t>ZULELEIDY TRUJILLO</t>
  </si>
  <si>
    <t>ANA MARÍA ORTIZ</t>
  </si>
  <si>
    <t>YILINETH ESPINEL CAÑIZARES</t>
  </si>
  <si>
    <t>JOS´E HARVEY CARVAJALINO</t>
  </si>
  <si>
    <t>KATERINE PACHECO</t>
  </si>
  <si>
    <t>LUIS MIGUEL ROPERO</t>
  </si>
  <si>
    <t>JAIRO ANDRÉS BECERRA</t>
  </si>
  <si>
    <t>LISBETH GISELLE PÉREZ</t>
  </si>
  <si>
    <t>SARA FERNANDA CORONEL</t>
  </si>
  <si>
    <t>OSCAR MIGUEL ESPINEL</t>
  </si>
  <si>
    <t>EDWIN DAVIS MÉNDEZ</t>
  </si>
  <si>
    <t>ILVA VALENTINA MENDOZA</t>
  </si>
  <si>
    <t>ANYELA JULIANA QUINTERO</t>
  </si>
  <si>
    <t>l_ 1478338</t>
  </si>
  <si>
    <t>l_1478803</t>
  </si>
  <si>
    <t>l_ 1481128</t>
  </si>
  <si>
    <t>l_ 1474145</t>
  </si>
  <si>
    <t>l_1478489</t>
  </si>
  <si>
    <t>l_ 1474248</t>
  </si>
  <si>
    <t>l_ 1479421</t>
  </si>
  <si>
    <t>l_ 1474708</t>
  </si>
  <si>
    <t>l_ 1478372</t>
  </si>
  <si>
    <t>l_ 1480854</t>
  </si>
  <si>
    <t>l_ 1474725</t>
  </si>
  <si>
    <t>l_ 1474563</t>
  </si>
  <si>
    <t>l_ 1479448</t>
  </si>
  <si>
    <t>l_ 1479145</t>
  </si>
  <si>
    <t>l_1480791</t>
  </si>
  <si>
    <t>l_ 1474160</t>
  </si>
  <si>
    <t>l_ 1474585</t>
  </si>
  <si>
    <t>l_ 1478081</t>
  </si>
  <si>
    <t>l_ 1478453</t>
  </si>
  <si>
    <t>l_ 1474784</t>
  </si>
  <si>
    <t>40%</t>
  </si>
  <si>
    <t>0%</t>
  </si>
  <si>
    <t>2022-04-29</t>
  </si>
  <si>
    <t>Papel y Lapiz</t>
  </si>
  <si>
    <t>60%</t>
  </si>
  <si>
    <t>75%</t>
  </si>
  <si>
    <t>90%</t>
  </si>
  <si>
    <t>65%</t>
  </si>
  <si>
    <t>20%</t>
  </si>
  <si>
    <t>55%</t>
  </si>
  <si>
    <t>Explicación de fenómenos-Ciencia, tecnología y sociedad</t>
  </si>
  <si>
    <t>Indagación-Ciencia, tecnología y sociedad</t>
  </si>
  <si>
    <t>Uso comprensivo del conocimiento científico-Ciencia, tecnología y sociedad</t>
  </si>
  <si>
    <t>Explicación de fenómenos-Entorno físico</t>
  </si>
  <si>
    <t>Indagación-Entorno físico</t>
  </si>
  <si>
    <t>Uso comprensivo del conocimiento científico-Entorno físico</t>
  </si>
  <si>
    <t>Explicación de fenómenos-Entorno vivo</t>
  </si>
  <si>
    <t>Indagación-Entorno vivo</t>
  </si>
  <si>
    <t>Uso comprensivo del conocimiento científico-Entorno vivo</t>
  </si>
  <si>
    <t>Explica cómo ocurren algunos fenómenos de las ciencias naturales y situaciones o problemáticas ambientales a partir de las relaciones causales que se establecen en las leyes, teorías, modelos y conceptos de las ciencias naturales y de la dimensión ambiental.</t>
  </si>
  <si>
    <t>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t>
  </si>
  <si>
    <t>Comprende que el conocimiento científico es una construcción humana y social, que se transforma y se reconstruye continuamente a través de la investigación, respondiendo a momentos históricos.</t>
  </si>
  <si>
    <t>Reconoce, compara y clasifica seres vivos, entornos, sistemas, materiales y objetos de acuerdo con sus características.</t>
  </si>
  <si>
    <t>Diseña y evalúa procedimientos experimentales en contextos naturales y ambientales, además, comunica resultados que permiten dar respuesta a sus preguntas e hipótesis.</t>
  </si>
  <si>
    <t>Reconoce y establece las interacciones que ocurren al interior o entre estructuras, sistemas o ciclos asociados a los seres vivos, a los objetos inertes o al entorno.</t>
  </si>
  <si>
    <t>Explica fenómenos de las ciencias naturales y situaciones o problemáticas ambientales a partir de las relaciones causales establecidas en las leyes, teorías, modelos y conceptos de las ciencias naturales y de la dimensión ambiental haciendo uso de diversos modelos, exceptuando los icónicos.</t>
  </si>
  <si>
    <t>Explica las funciones, propósitos y usos de un sistema o partes del mismo en la solución de una situación problema en contextos naturales y ambientales.</t>
  </si>
  <si>
    <t>Propone preguntas y explicaciones acerca de seres vivos, sistemas, procesos y fenómenos naturales, incluyendo aquellos que tienen incidencia social, a partir de la información científica disponible.</t>
  </si>
  <si>
    <t>Compara y clasifica seres vivos, entornos, sistemas, materiales y objetos de acuerdo con un conjunto de criterios.</t>
  </si>
  <si>
    <t>Explica fenómenos de las ciencias naturales y situaciones o problemáticas ambientales a partir de las relaciones causales establecidas en las leyes, teorías, modelos y conceptos de las ciencias naturales y de la dimensión ambiental haciendo uso explícito de modelos icónicos.</t>
  </si>
  <si>
    <t>Utiliza diversas formas de representación para comunicar los resultados y plantear conclusiones derivados de una investigación científica referida a contextos naturales y ambientales.</t>
  </si>
  <si>
    <t>Reconoce las leyes, teorías, principios y conceptos que permiten realizar inferencias respecto a los fenómenos que ocurren en una situación problema.</t>
  </si>
  <si>
    <t>Evalúa y propone procedimientos experimentales apropiados para responder sus preguntas e hipótesis, según el fenómeno estudiado, en una situación problema referida a contextos naturales y ambientales.</t>
  </si>
  <si>
    <t>Identifica seres vivos, entornos, sistemas, materiales y objetos de acuerdo con su estructura, función, uso u otra característica dada.</t>
  </si>
  <si>
    <t>comprende que el conocimiento cientifico es una construccion humana y social, que se transforma y se recontruye xontinuamente a traves de la investigacion, respondiendo a momentos historico.</t>
  </si>
  <si>
    <t>Indagacion - ciencia, tecnologia y sociedad</t>
  </si>
  <si>
    <t>Ciencia, Tecnologia y sociedad</t>
  </si>
  <si>
    <t>Diseña y Evalua procedimientos experimentales en contextos naturales y ambientales, ademas, comunica resultados que permiten dar respuesta a sus preguntas e hipotesis.</t>
  </si>
  <si>
    <t xml:space="preserve">Indagacion - Entorno Fisico </t>
  </si>
  <si>
    <t>Entorno Fisico</t>
  </si>
  <si>
    <t>Diseña y Evalua procedimientos experimentales en contextos naturales y ambientales, ademas, comunica resultados que permiten dar respuesta a preguntas e hipotesis</t>
  </si>
  <si>
    <t>Indagacion - Entorno Vivo</t>
  </si>
  <si>
    <t xml:space="preserve">Reconoce, compara y clasifica seres vivos, entornos, sistemas, materiales y objetos de acuerdo con sus caracteristicas </t>
  </si>
  <si>
    <t>Uso comprensivo del conocimiento cientifico - Entorno vivo</t>
  </si>
  <si>
    <t>Entorno Vivo</t>
  </si>
  <si>
    <t>EBC DBA MALLAS DE REFERENCIA</t>
  </si>
  <si>
    <t>En el aula de clase y trabajos extracurriculares</t>
  </si>
  <si>
    <t>Evaluacion Diagnostica, formativa, Aotoevaluacion, heteroevaluacion, coevaluacion</t>
  </si>
  <si>
    <t>Talleres, Video beam, Material didactico, Laboratorios</t>
  </si>
  <si>
    <t>Talleres, Resolucion de problemas, Material didactico, Trabajos  en grupo, Laboratorios</t>
  </si>
  <si>
    <t>En el aula de clase</t>
  </si>
  <si>
    <t>CENTRO EDUCATIVO RURAL EL GUAMAL</t>
  </si>
  <si>
    <t>NORTE DE SANTANDER</t>
  </si>
  <si>
    <t>CONVENCIÓN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</si>
</sst>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_-;\-&quot;$&quot;* #,##0_-;_-&quot;$&quot;* &quot;-&quot;_-;_-@_-"/>
    <numFmt numFmtId="165" formatCode="0.0%"/>
    <numFmt numFmtId="166" formatCode="0.0"/>
  </numFmts>
  <fonts count="67">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sz val="11"/>
      <color theme="1"/>
      <name val="Calibri"/>
    </font>
    <font>
      <sz val="11"/>
      <color rgb="FF000000"/>
      <name val="Arial"/>
    </font>
    <font>
      <b/>
      <sz val="11"/>
      <color rgb="FF000000"/>
      <name val="Arial"/>
    </font>
    <font>
      <b/>
      <sz val="11"/>
      <color rgb="FFFFFFFF"/>
      <name val="Arial"/>
    </font>
    <font>
      <b/>
      <sz val="11"/>
      <color theme="1"/>
      <name val="Arial"/>
    </font>
    <font>
      <b/>
      <sz val="18"/>
      <color theme="1"/>
      <name val="Calibri"/>
    </font>
    <font>
      <sz val="11"/>
      <name val="Arial"/>
    </font>
    <font>
      <b/>
      <sz val="11"/>
      <color theme="1"/>
      <name val="Calibri"/>
    </font>
    <font>
      <b/>
      <sz val="16"/>
      <color theme="1"/>
      <name val="Calibri"/>
    </font>
    <font>
      <sz val="11"/>
      <color theme="1"/>
      <name val="Calibri"/>
      <family val="2"/>
    </font>
    <font>
      <b/>
      <sz val="11"/>
      <color theme="1"/>
      <name val="Calibri"/>
      <family val="2"/>
    </font>
    <font>
      <b/>
      <sz val="11"/>
      <name val="Arial"/>
      <family val="2"/>
    </font>
    <font>
      <sz val="11"/>
      <color theme="1"/>
      <name val="Arial"/>
      <family val="2"/>
    </font>
    <font>
      <sz val="11"/>
      <color rgb="FF000000"/>
      <name val="Calibri"/>
      <family val="2"/>
    </font>
    <font>
      <sz val="11"/>
      <color theme="0"/>
      <name val="Arial"/>
      <family val="2"/>
    </font>
    <font>
      <b/>
      <sz val="11"/>
      <color theme="1"/>
      <name val="Arial"/>
      <family val="2"/>
    </font>
    <font>
      <b/>
      <sz val="13"/>
      <color theme="0"/>
      <name val="Arial"/>
      <family val="2"/>
    </font>
    <font>
      <b/>
      <sz val="12"/>
      <color theme="1"/>
      <name val="Arial"/>
      <family val="2"/>
    </font>
    <font>
      <b/>
      <sz val="10.5"/>
      <color theme="1"/>
      <name val="Arial"/>
      <family val="2"/>
    </font>
    <font>
      <sz val="10"/>
      <color theme="1"/>
      <name val="Arial"/>
      <family val="2"/>
    </font>
    <font>
      <sz val="11"/>
      <color rgb="FF000000"/>
      <name val="Calibri"/>
    </font>
    <font>
      <sz val="11"/>
      <name val="Calibri"/>
    </font>
    <font>
      <sz val="11"/>
      <name val="Arial"/>
      <family val="2"/>
    </font>
    <font>
      <sz val="14"/>
      <color theme="1"/>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b/>
      <sz val="18"/>
      <color theme="1"/>
      <name val="Calibri"/>
      <family val="2"/>
    </font>
    <font>
      <b/>
      <sz val="11"/>
      <color theme="1"/>
      <name val="Calibri"/>
      <family val="2"/>
      <scheme val="major"/>
    </font>
    <font>
      <sz val="9"/>
      <color indexed="81"/>
      <name val="Tahoma"/>
      <charset val="1"/>
    </font>
    <font>
      <b/>
      <sz val="9"/>
      <color indexed="81"/>
      <name val="Tahoma"/>
      <charset val="1"/>
    </font>
    <font>
      <b/>
      <sz val="9"/>
      <color theme="1"/>
      <name val="Calibri"/>
      <family val="2"/>
    </font>
    <font>
      <sz val="8"/>
      <color theme="1"/>
      <name val="Calibri"/>
      <family val="2"/>
    </font>
    <font>
      <b/>
      <sz val="9"/>
      <color theme="1"/>
      <name val="Calibri"/>
    </font>
    <font>
      <b/>
      <sz val="12"/>
      <color theme="1"/>
      <name val="Calibri"/>
    </font>
    <font>
      <b/>
      <sz val="10"/>
      <color theme="1"/>
      <name val="Calibri"/>
    </font>
    <font>
      <b/>
      <sz val="10"/>
      <color theme="1"/>
      <name val="Calibri"/>
      <family val="2"/>
      <scheme val="major"/>
    </font>
    <font>
      <sz val="10"/>
      <name val="Calibri"/>
      <family val="2"/>
      <scheme val="major"/>
    </font>
    <font>
      <sz val="14"/>
      <color theme="1"/>
      <name val="Calibri"/>
      <family val="2"/>
    </font>
    <font>
      <sz val="10"/>
      <color theme="1"/>
      <name val="Calibri"/>
    </font>
    <font>
      <u/>
      <sz val="11"/>
      <color rgb="FF0000FF"/>
      <name val="Arial"/>
    </font>
    <font>
      <u/>
      <sz val="11"/>
      <color theme="1"/>
      <name val="Arial"/>
    </font>
    <font>
      <u/>
      <sz val="11"/>
      <color rgb="FF1155CC"/>
      <name val="Calibri"/>
    </font>
    <font>
      <b/>
      <sz val="11"/>
      <color theme="1"/>
      <name val="Calibri"/>
      <family val="2"/>
      <scheme val="minor"/>
    </font>
    <font>
      <sz val="12"/>
      <color theme="1"/>
      <name val="Calibri"/>
      <family val="2"/>
    </font>
    <font>
      <sz val="12"/>
      <name val="Arial"/>
      <family val="2"/>
    </font>
    <font>
      <b/>
      <sz val="12"/>
      <color theme="1"/>
      <name val="Calibri"/>
      <family val="2"/>
    </font>
    <font>
      <sz val="11"/>
      <color theme="0"/>
      <name val="Calibri"/>
      <family val="2"/>
      <scheme val="minor"/>
    </font>
    <font>
      <sz val="11"/>
      <color theme="0"/>
      <name val="Calibri"/>
      <family val="2"/>
    </font>
    <font>
      <b/>
      <sz val="20"/>
      <color theme="1"/>
      <name val="Calibri"/>
      <family val="2"/>
    </font>
    <font>
      <sz val="20"/>
      <color theme="1"/>
      <name val="Calibri"/>
      <family val="2"/>
    </font>
    <font>
      <sz val="20"/>
      <color theme="1"/>
      <name val="Arial"/>
      <family val="2"/>
    </font>
    <font>
      <b/>
      <sz val="20"/>
      <color theme="1"/>
      <name val="Arial"/>
      <family val="2"/>
    </font>
    <font>
      <sz val="10"/>
      <color theme="1"/>
      <name val="Calibri"/>
      <family val="2"/>
    </font>
  </fonts>
  <fills count="29">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0070C0"/>
        <bgColor rgb="FF0070C0"/>
      </patternFill>
    </fill>
    <fill>
      <patternFill patternType="solid">
        <fgColor rgb="FF00B050"/>
        <bgColor rgb="FF00B050"/>
      </patternFill>
    </fill>
    <fill>
      <patternFill patternType="solid">
        <fgColor rgb="FFFF9900"/>
        <bgColor rgb="FFFF9900"/>
      </patternFill>
    </fill>
    <fill>
      <patternFill patternType="solid">
        <fgColor rgb="FFCC0000"/>
        <bgColor rgb="FFCC0000"/>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9CC2E5"/>
        <bgColor rgb="FF9CC2E5"/>
      </patternFill>
    </fill>
    <fill>
      <patternFill patternType="solid">
        <fgColor rgb="FFFFFF00"/>
        <bgColor rgb="FF9CC2E5"/>
      </patternFill>
    </fill>
    <fill>
      <patternFill patternType="solid">
        <fgColor theme="9" tint="0.39997558519241921"/>
        <bgColor indexed="64"/>
      </patternFill>
    </fill>
    <fill>
      <patternFill patternType="solid">
        <fgColor rgb="FFEFEFEF"/>
        <bgColor rgb="FFEFEFEF"/>
      </patternFill>
    </fill>
    <fill>
      <patternFill patternType="solid">
        <fgColor theme="5"/>
        <bgColor rgb="FFEFEFEF"/>
      </patternFill>
    </fill>
    <fill>
      <patternFill patternType="solid">
        <fgColor rgb="FF00B050"/>
        <bgColor rgb="FFEFEFEF"/>
      </patternFill>
    </fill>
    <fill>
      <patternFill patternType="solid">
        <fgColor rgb="FF00B0F0"/>
        <bgColor rgb="FFEFEFEF"/>
      </patternFill>
    </fill>
    <fill>
      <patternFill patternType="solid">
        <fgColor theme="0" tint="-0.14999847407452621"/>
        <bgColor rgb="FF00B0F0"/>
      </patternFill>
    </fill>
    <fill>
      <patternFill patternType="solid">
        <fgColor theme="0" tint="-0.14999847407452621"/>
        <bgColor rgb="FFFFC000"/>
      </patternFill>
    </fill>
    <fill>
      <patternFill patternType="solid">
        <fgColor theme="0" tint="-0.14999847407452621"/>
        <bgColor rgb="FFFFFF0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00B0F0"/>
        <bgColor indexed="64"/>
      </patternFill>
    </fill>
    <fill>
      <patternFill patternType="solid">
        <fgColor theme="0" tint="-4.9989318521683403E-2"/>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bottom style="double">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medium">
        <color indexed="64"/>
      </right>
      <top/>
      <bottom style="medium">
        <color indexed="64"/>
      </bottom>
      <diagonal/>
    </border>
    <border>
      <left style="double">
        <color rgb="FF000000"/>
      </left>
      <right style="double">
        <color rgb="FF000000"/>
      </right>
      <top style="double">
        <color rgb="FF000000"/>
      </top>
      <bottom style="double">
        <color rgb="FF000000"/>
      </bottom>
      <diagonal/>
    </border>
    <border>
      <left style="double">
        <color rgb="FF000000"/>
      </left>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rgb="FF000000"/>
      </left>
      <right/>
      <top/>
      <bottom/>
      <diagonal/>
    </border>
    <border>
      <left style="medium">
        <color rgb="FF000000"/>
      </left>
      <right style="medium">
        <color rgb="FF000000"/>
      </right>
      <top/>
      <bottom/>
      <diagonal/>
    </border>
    <border>
      <left style="thin">
        <color indexed="64"/>
      </left>
      <right/>
      <top/>
      <bottom style="thin">
        <color indexed="64"/>
      </bottom>
      <diagonal/>
    </border>
    <border>
      <left/>
      <right/>
      <top/>
      <bottom style="thin">
        <color indexed="64"/>
      </bottom>
      <diagonal/>
    </border>
    <border>
      <left style="double">
        <color indexed="64"/>
      </left>
      <right/>
      <top/>
      <bottom style="thin">
        <color indexed="64"/>
      </bottom>
      <diagonal/>
    </border>
  </borders>
  <cellStyleXfs count="31">
    <xf numFmtId="0" fontId="0" fillId="0" borderId="0"/>
    <xf numFmtId="0" fontId="11" fillId="0" borderId="0"/>
    <xf numFmtId="0" fontId="26" fillId="0" borderId="0"/>
    <xf numFmtId="0" fontId="26" fillId="0" borderId="0"/>
    <xf numFmtId="0" fontId="11" fillId="0" borderId="0"/>
    <xf numFmtId="0" fontId="26" fillId="0" borderId="0"/>
    <xf numFmtId="0" fontId="11" fillId="0" borderId="0"/>
    <xf numFmtId="0" fontId="26" fillId="0" borderId="0"/>
    <xf numFmtId="0" fontId="10" fillId="0" borderId="0"/>
    <xf numFmtId="0" fontId="10" fillId="0" borderId="0"/>
    <xf numFmtId="0" fontId="10" fillId="0" borderId="0"/>
    <xf numFmtId="0" fontId="25" fillId="0" borderId="0"/>
    <xf numFmtId="0" fontId="25" fillId="0" borderId="0"/>
    <xf numFmtId="0" fontId="25" fillId="0" borderId="0"/>
    <xf numFmtId="0" fontId="33" fillId="0" borderId="0"/>
    <xf numFmtId="0" fontId="34" fillId="0" borderId="0"/>
    <xf numFmtId="0" fontId="33" fillId="0" borderId="0"/>
    <xf numFmtId="0" fontId="9" fillId="0" borderId="0" applyNumberFormat="0" applyFont="0" applyFill="0" applyBorder="0" applyAlignment="0" applyProtection="0"/>
    <xf numFmtId="0" fontId="9" fillId="0" borderId="0"/>
    <xf numFmtId="0" fontId="8" fillId="0" borderId="0" applyNumberFormat="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5" fillId="0" borderId="0" applyNumberFormat="0" applyFont="0" applyFill="0" applyBorder="0" applyAlignment="0" applyProtection="0"/>
  </cellStyleXfs>
  <cellXfs count="674">
    <xf numFmtId="0" fontId="0" fillId="0" borderId="0" xfId="0" applyFont="1" applyAlignment="1"/>
    <xf numFmtId="0" fontId="0" fillId="0" borderId="0" xfId="0" applyFont="1" applyAlignment="1">
      <alignment horizontal="center" vertical="center"/>
    </xf>
    <xf numFmtId="0" fontId="0" fillId="0" borderId="0" xfId="0" applyFont="1" applyProtection="1"/>
    <xf numFmtId="0" fontId="14" fillId="0" borderId="0" xfId="0" applyFont="1" applyProtection="1"/>
    <xf numFmtId="0" fontId="12" fillId="0" borderId="0" xfId="0" applyFont="1" applyAlignment="1" applyProtection="1">
      <alignment horizontal="center"/>
    </xf>
    <xf numFmtId="49" fontId="12" fillId="0" borderId="1"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protection locked="0"/>
    </xf>
    <xf numFmtId="49" fontId="22" fillId="0" borderId="1" xfId="0" applyNumberFormat="1" applyFont="1" applyBorder="1" applyAlignment="1" applyProtection="1">
      <alignment horizontal="center"/>
      <protection locked="0"/>
    </xf>
    <xf numFmtId="0" fontId="10" fillId="0" borderId="0" xfId="10"/>
    <xf numFmtId="0" fontId="0" fillId="0" borderId="0" xfId="0" applyFont="1" applyAlignment="1"/>
    <xf numFmtId="0" fontId="0" fillId="0" borderId="0" xfId="0" applyFont="1" applyAlignment="1">
      <alignment horizontal="center" vertical="center"/>
    </xf>
    <xf numFmtId="0" fontId="28" fillId="0" borderId="14" xfId="10" applyFont="1" applyBorder="1" applyAlignment="1">
      <alignment horizontal="center"/>
    </xf>
    <xf numFmtId="0" fontId="28" fillId="0" borderId="0" xfId="10" applyFont="1" applyAlignment="1">
      <alignment horizontal="center"/>
    </xf>
    <xf numFmtId="0" fontId="10" fillId="0" borderId="15" xfId="10" applyBorder="1"/>
    <xf numFmtId="0" fontId="25" fillId="0" borderId="14" xfId="10" applyFont="1" applyBorder="1"/>
    <xf numFmtId="0" fontId="25" fillId="0" borderId="0" xfId="10" applyFont="1"/>
    <xf numFmtId="0" fontId="28" fillId="0" borderId="14" xfId="10" applyFont="1" applyBorder="1"/>
    <xf numFmtId="0" fontId="28" fillId="0" borderId="0" xfId="10" applyFont="1" applyAlignment="1">
      <alignment horizontal="right"/>
    </xf>
    <xf numFmtId="0" fontId="25" fillId="0" borderId="0" xfId="10" applyFont="1" applyAlignment="1">
      <alignment horizontal="center"/>
    </xf>
    <xf numFmtId="0" fontId="25" fillId="0" borderId="0" xfId="10" applyFont="1" applyAlignment="1">
      <alignment horizontal="right"/>
    </xf>
    <xf numFmtId="0" fontId="10" fillId="0" borderId="16" xfId="10" applyBorder="1"/>
    <xf numFmtId="0" fontId="10" fillId="0" borderId="17" xfId="10" applyBorder="1"/>
    <xf numFmtId="0" fontId="10" fillId="0" borderId="18" xfId="10" applyBorder="1"/>
    <xf numFmtId="0" fontId="10" fillId="0" borderId="19" xfId="10" applyBorder="1"/>
    <xf numFmtId="0" fontId="10" fillId="0" borderId="20" xfId="10" applyBorder="1"/>
    <xf numFmtId="0" fontId="10" fillId="0" borderId="21" xfId="10" applyBorder="1"/>
    <xf numFmtId="0" fontId="10" fillId="0" borderId="14" xfId="10" applyBorder="1"/>
    <xf numFmtId="0" fontId="28" fillId="0" borderId="0" xfId="10" applyFont="1" applyAlignment="1">
      <alignment horizontal="right" vertical="center"/>
    </xf>
    <xf numFmtId="0" fontId="25" fillId="0" borderId="0" xfId="10" applyFont="1" applyAlignment="1">
      <alignment horizontal="left"/>
    </xf>
    <xf numFmtId="0" fontId="28" fillId="0" borderId="0" xfId="10" applyFont="1" applyAlignment="1">
      <alignment horizontal="left"/>
    </xf>
    <xf numFmtId="0" fontId="28" fillId="0" borderId="0" xfId="10" applyFont="1" applyAlignment="1">
      <alignment horizontal="left" vertical="center"/>
    </xf>
    <xf numFmtId="0" fontId="25" fillId="0" borderId="0" xfId="10" applyFont="1" applyAlignment="1">
      <alignment horizontal="left" vertical="center"/>
    </xf>
    <xf numFmtId="0" fontId="10" fillId="0" borderId="28" xfId="10" applyBorder="1"/>
    <xf numFmtId="0" fontId="25" fillId="0" borderId="0" xfId="0" applyFont="1" applyAlignment="1">
      <alignment horizontal="center" vertical="center"/>
    </xf>
    <xf numFmtId="0" fontId="0" fillId="0" borderId="0" xfId="0" applyFont="1" applyAlignment="1"/>
    <xf numFmtId="0" fontId="28" fillId="0" borderId="0" xfId="10" applyFont="1" applyAlignment="1">
      <alignment horizontal="left" vertical="center"/>
    </xf>
    <xf numFmtId="0" fontId="25" fillId="0" borderId="0" xfId="10" applyFont="1" applyAlignment="1">
      <alignment horizontal="left"/>
    </xf>
    <xf numFmtId="0" fontId="0" fillId="0" borderId="0" xfId="0" applyFont="1" applyAlignment="1">
      <alignment horizontal="left" vertical="center"/>
    </xf>
    <xf numFmtId="0" fontId="0" fillId="0" borderId="0" xfId="0" applyFont="1" applyAlignment="1">
      <alignment horizontal="left"/>
    </xf>
    <xf numFmtId="0" fontId="25" fillId="0" borderId="0" xfId="0" applyFont="1" applyAlignment="1">
      <alignment horizontal="left" vertical="center"/>
    </xf>
    <xf numFmtId="0" fontId="25" fillId="0" borderId="0" xfId="1" applyFont="1" applyFill="1" applyBorder="1" applyAlignment="1">
      <alignment horizontal="left" vertical="center"/>
    </xf>
    <xf numFmtId="0" fontId="9" fillId="0" borderId="0" xfId="1" applyFont="1" applyFill="1" applyBorder="1" applyAlignment="1">
      <alignment horizontal="left" vertical="center"/>
    </xf>
    <xf numFmtId="0" fontId="25" fillId="0" borderId="0" xfId="0" applyFont="1" applyAlignment="1"/>
    <xf numFmtId="0" fontId="14" fillId="0" borderId="0" xfId="0" applyFont="1" applyBorder="1" applyProtection="1"/>
    <xf numFmtId="49" fontId="12" fillId="0" borderId="2" xfId="0" applyNumberFormat="1" applyFont="1" applyBorder="1" applyAlignment="1" applyProtection="1">
      <alignment horizontal="center"/>
      <protection locked="0"/>
    </xf>
    <xf numFmtId="49" fontId="22" fillId="0" borderId="36" xfId="0" applyNumberFormat="1" applyFont="1" applyBorder="1" applyAlignment="1" applyProtection="1">
      <alignment horizontal="center"/>
      <protection locked="0"/>
    </xf>
    <xf numFmtId="49" fontId="12" fillId="0" borderId="36" xfId="0" applyNumberFormat="1" applyFont="1" applyBorder="1" applyAlignment="1" applyProtection="1">
      <alignment horizontal="center"/>
      <protection locked="0"/>
    </xf>
    <xf numFmtId="0" fontId="22" fillId="0" borderId="7" xfId="0" applyFont="1" applyFill="1" applyBorder="1" applyAlignment="1" applyProtection="1">
      <alignment horizontal="center" vertical="center"/>
      <protection locked="0"/>
    </xf>
    <xf numFmtId="0" fontId="0" fillId="0" borderId="6" xfId="0" applyFont="1" applyBorder="1" applyProtection="1"/>
    <xf numFmtId="0" fontId="0" fillId="0" borderId="24" xfId="0" applyFont="1" applyBorder="1" applyProtection="1"/>
    <xf numFmtId="0" fontId="22" fillId="0" borderId="24" xfId="0" applyFont="1" applyFill="1" applyBorder="1" applyAlignment="1" applyProtection="1">
      <alignment horizontal="center" vertical="center"/>
      <protection locked="0"/>
    </xf>
    <xf numFmtId="49" fontId="22" fillId="0" borderId="37" xfId="0" applyNumberFormat="1" applyFont="1" applyBorder="1" applyAlignment="1" applyProtection="1">
      <alignment horizontal="center"/>
      <protection locked="0"/>
    </xf>
    <xf numFmtId="49" fontId="22" fillId="0" borderId="2" xfId="0" applyNumberFormat="1" applyFont="1" applyBorder="1" applyAlignment="1" applyProtection="1">
      <alignment horizontal="center"/>
      <protection locked="0"/>
    </xf>
    <xf numFmtId="0" fontId="12" fillId="0" borderId="0" xfId="0" applyFont="1" applyAlignment="1" applyProtection="1">
      <alignment horizontal="center" vertical="center"/>
    </xf>
    <xf numFmtId="0" fontId="12" fillId="0" borderId="0" xfId="0" applyFont="1" applyProtection="1"/>
    <xf numFmtId="0" fontId="13" fillId="0" borderId="0" xfId="0" applyFont="1" applyProtection="1"/>
    <xf numFmtId="0" fontId="20" fillId="0" borderId="0" xfId="0" applyFont="1" applyAlignment="1" applyProtection="1">
      <alignment horizontal="left"/>
    </xf>
    <xf numFmtId="0" fontId="20" fillId="0" borderId="0" xfId="0" applyFont="1" applyBorder="1" applyAlignment="1" applyProtection="1">
      <alignment horizontal="center"/>
    </xf>
    <xf numFmtId="0" fontId="13" fillId="0" borderId="0" xfId="0" applyFont="1" applyAlignment="1" applyProtection="1">
      <alignment horizontal="center"/>
    </xf>
    <xf numFmtId="0" fontId="13" fillId="0" borderId="0" xfId="0" applyFont="1" applyAlignment="1" applyProtection="1">
      <alignment horizontal="center" vertical="center"/>
    </xf>
    <xf numFmtId="0" fontId="37" fillId="0" borderId="0" xfId="19" applyFont="1" applyProtection="1"/>
    <xf numFmtId="0" fontId="20" fillId="0" borderId="3" xfId="0" applyFont="1" applyBorder="1" applyAlignment="1" applyProtection="1">
      <alignment horizontal="center" vertical="center"/>
    </xf>
    <xf numFmtId="0" fontId="20" fillId="0" borderId="31" xfId="0" applyFont="1" applyBorder="1" applyAlignment="1" applyProtection="1">
      <alignment horizontal="center" vertical="center"/>
    </xf>
    <xf numFmtId="0" fontId="8" fillId="0" borderId="0" xfId="19" applyProtection="1"/>
    <xf numFmtId="9" fontId="25" fillId="0" borderId="0" xfId="0" applyNumberFormat="1" applyFont="1" applyProtection="1"/>
    <xf numFmtId="0" fontId="0" fillId="0" borderId="0" xfId="0" applyFont="1" applyAlignment="1" applyProtection="1">
      <alignment horizontal="center" vertical="center"/>
    </xf>
    <xf numFmtId="0" fontId="8" fillId="0" borderId="0" xfId="19" applyFill="1" applyProtection="1">
      <protection locked="0"/>
    </xf>
    <xf numFmtId="0" fontId="38" fillId="0" borderId="29" xfId="19" applyFont="1" applyBorder="1" applyAlignment="1" applyProtection="1">
      <alignment horizontal="center" vertical="center"/>
      <protection locked="0"/>
    </xf>
    <xf numFmtId="0" fontId="38" fillId="0" borderId="35" xfId="19" applyFont="1" applyBorder="1" applyAlignment="1" applyProtection="1">
      <alignment horizontal="center" vertical="center"/>
      <protection locked="0"/>
    </xf>
    <xf numFmtId="0" fontId="36" fillId="0" borderId="24" xfId="19" applyFont="1" applyBorder="1" applyAlignment="1" applyProtection="1">
      <alignment horizontal="center" vertical="center"/>
      <protection locked="0"/>
    </xf>
    <xf numFmtId="0" fontId="36" fillId="0" borderId="7" xfId="19" applyFont="1" applyBorder="1" applyAlignment="1" applyProtection="1">
      <alignment horizontal="center" vertical="center"/>
      <protection locked="0"/>
    </xf>
    <xf numFmtId="0" fontId="36" fillId="0" borderId="0" xfId="19" applyFont="1" applyAlignment="1" applyProtection="1">
      <alignment horizontal="center" vertical="center"/>
      <protection locked="0"/>
    </xf>
    <xf numFmtId="0" fontId="23" fillId="0" borderId="2"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5" fillId="0" borderId="39" xfId="0" applyFont="1" applyBorder="1" applyAlignment="1" applyProtection="1">
      <alignment horizontal="center"/>
    </xf>
    <xf numFmtId="0" fontId="15" fillId="0" borderId="29" xfId="0" applyFont="1" applyBorder="1" applyAlignment="1" applyProtection="1">
      <alignment horizontal="center"/>
    </xf>
    <xf numFmtId="0" fontId="17" fillId="5" borderId="38" xfId="0" applyFont="1" applyFill="1" applyBorder="1" applyProtection="1"/>
    <xf numFmtId="0" fontId="17" fillId="5" borderId="30" xfId="0" applyFont="1" applyFill="1" applyBorder="1" applyProtection="1"/>
    <xf numFmtId="0" fontId="16" fillId="4" borderId="22" xfId="0" applyFont="1" applyFill="1" applyBorder="1" applyProtection="1"/>
    <xf numFmtId="0" fontId="16" fillId="4" borderId="24" xfId="0" applyFont="1" applyFill="1" applyBorder="1" applyProtection="1"/>
    <xf numFmtId="0" fontId="17" fillId="2" borderId="22" xfId="0" applyFont="1" applyFill="1" applyBorder="1" applyProtection="1"/>
    <xf numFmtId="0" fontId="17" fillId="2" borderId="24" xfId="0" applyFont="1" applyFill="1" applyBorder="1" applyProtection="1"/>
    <xf numFmtId="0" fontId="17" fillId="6" borderId="22" xfId="0" applyFont="1" applyFill="1" applyBorder="1" applyProtection="1"/>
    <xf numFmtId="0" fontId="17" fillId="6" borderId="24" xfId="0" applyFont="1" applyFill="1" applyBorder="1" applyProtection="1"/>
    <xf numFmtId="0" fontId="17" fillId="7" borderId="22" xfId="0" applyFont="1" applyFill="1" applyBorder="1" applyProtection="1"/>
    <xf numFmtId="0" fontId="17" fillId="7" borderId="24" xfId="0" applyFont="1" applyFill="1" applyBorder="1" applyProtection="1"/>
    <xf numFmtId="0" fontId="23" fillId="0" borderId="31" xfId="0" applyFont="1" applyBorder="1" applyAlignment="1" applyProtection="1">
      <alignment horizontal="center" vertical="center"/>
    </xf>
    <xf numFmtId="0" fontId="23" fillId="0" borderId="40" xfId="0" applyFont="1" applyBorder="1" applyAlignment="1" applyProtection="1">
      <alignment horizontal="center" vertical="center"/>
    </xf>
    <xf numFmtId="0" fontId="36" fillId="0" borderId="41" xfId="19" applyFont="1" applyBorder="1" applyAlignment="1" applyProtection="1">
      <alignment horizontal="center" vertical="center"/>
      <protection locked="0"/>
    </xf>
    <xf numFmtId="0" fontId="36" fillId="0" borderId="42" xfId="19" applyFont="1" applyBorder="1" applyAlignment="1" applyProtection="1">
      <alignment horizontal="center" vertical="center"/>
      <protection locked="0"/>
    </xf>
    <xf numFmtId="0" fontId="8" fillId="0" borderId="43" xfId="19" applyFill="1" applyBorder="1" applyProtection="1">
      <protection locked="0"/>
    </xf>
    <xf numFmtId="0" fontId="8" fillId="0" borderId="0" xfId="19" applyFill="1" applyBorder="1" applyProtection="1">
      <protection locked="0"/>
    </xf>
    <xf numFmtId="0" fontId="8" fillId="0" borderId="44" xfId="19" applyFill="1" applyBorder="1" applyProtection="1">
      <protection locked="0"/>
    </xf>
    <xf numFmtId="0" fontId="38" fillId="0" borderId="45" xfId="19" applyFont="1" applyBorder="1" applyAlignment="1" applyProtection="1">
      <alignment horizontal="center" vertical="center"/>
      <protection locked="0"/>
    </xf>
    <xf numFmtId="0" fontId="38" fillId="0" borderId="46" xfId="19" applyFont="1" applyBorder="1" applyAlignment="1" applyProtection="1">
      <alignment horizontal="center" vertical="center"/>
      <protection locked="0"/>
    </xf>
    <xf numFmtId="0" fontId="38" fillId="0" borderId="47" xfId="19" applyFont="1" applyBorder="1" applyAlignment="1" applyProtection="1">
      <alignment horizontal="center" vertical="center"/>
      <protection locked="0"/>
    </xf>
    <xf numFmtId="0" fontId="36" fillId="0" borderId="0" xfId="19" applyFont="1" applyFill="1" applyAlignment="1" applyProtection="1">
      <alignment horizontal="center" vertical="center"/>
      <protection locked="0"/>
    </xf>
    <xf numFmtId="0" fontId="23" fillId="13" borderId="7" xfId="0" applyFont="1" applyFill="1" applyBorder="1" applyAlignment="1">
      <alignment horizontal="center" vertical="center"/>
    </xf>
    <xf numFmtId="0" fontId="25" fillId="0" borderId="0" xfId="0" applyFont="1" applyFill="1" applyBorder="1" applyAlignment="1">
      <alignment horizontal="left" vertical="center"/>
    </xf>
    <xf numFmtId="0" fontId="28" fillId="14" borderId="7" xfId="0" applyFont="1" applyFill="1" applyBorder="1" applyAlignment="1">
      <alignment horizontal="center" vertical="center"/>
    </xf>
    <xf numFmtId="0" fontId="28" fillId="14" borderId="7" xfId="0" applyFont="1" applyFill="1" applyBorder="1" applyAlignment="1">
      <alignment horizontal="center"/>
    </xf>
    <xf numFmtId="0" fontId="0" fillId="15" borderId="0" xfId="0" applyFont="1" applyFill="1" applyAlignment="1">
      <alignment horizontal="center" vertical="center"/>
    </xf>
    <xf numFmtId="0" fontId="25" fillId="15" borderId="0" xfId="0" applyFont="1" applyFill="1" applyAlignment="1">
      <alignment horizontal="center" vertical="center"/>
    </xf>
    <xf numFmtId="0" fontId="25" fillId="0" borderId="0" xfId="10" applyFont="1" applyAlignment="1">
      <alignment horizontal="left"/>
    </xf>
    <xf numFmtId="0" fontId="28" fillId="0" borderId="0" xfId="10" applyFont="1" applyAlignment="1">
      <alignment horizontal="left" vertical="center"/>
    </xf>
    <xf numFmtId="0" fontId="28" fillId="8" borderId="7" xfId="10" applyFont="1" applyFill="1" applyBorder="1" applyAlignment="1">
      <alignment horizontal="center" vertical="center"/>
    </xf>
    <xf numFmtId="0" fontId="0" fillId="0" borderId="0" xfId="0" applyFont="1" applyAlignment="1"/>
    <xf numFmtId="165" fontId="0" fillId="3" borderId="0" xfId="0" applyNumberFormat="1" applyFont="1" applyFill="1" applyAlignment="1" applyProtection="1">
      <alignment horizontal="right"/>
    </xf>
    <xf numFmtId="165" fontId="0" fillId="0" borderId="0" xfId="0" applyNumberFormat="1" applyFont="1" applyAlignment="1" applyProtection="1">
      <alignment horizontal="right"/>
    </xf>
    <xf numFmtId="165" fontId="14" fillId="0" borderId="0" xfId="0" applyNumberFormat="1" applyFont="1" applyAlignment="1" applyProtection="1">
      <alignment horizontal="right"/>
    </xf>
    <xf numFmtId="0" fontId="0" fillId="0" borderId="0" xfId="0" applyFont="1" applyAlignment="1" applyProtection="1">
      <alignment horizontal="center"/>
    </xf>
    <xf numFmtId="0" fontId="0" fillId="0" borderId="0" xfId="0" applyFont="1" applyBorder="1" applyAlignment="1" applyProtection="1">
      <alignment horizontal="center"/>
    </xf>
    <xf numFmtId="0" fontId="25" fillId="0" borderId="0" xfId="0" applyFont="1" applyAlignment="1" applyProtection="1"/>
    <xf numFmtId="0" fontId="22" fillId="0" borderId="0" xfId="0" applyFont="1" applyProtection="1"/>
    <xf numFmtId="0" fontId="51" fillId="0" borderId="24"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51" fillId="0" borderId="24" xfId="0" applyFont="1" applyFill="1" applyBorder="1" applyAlignment="1" applyProtection="1">
      <alignment horizontal="center" vertical="center"/>
      <protection locked="0"/>
    </xf>
    <xf numFmtId="0" fontId="51" fillId="0" borderId="7" xfId="0" applyFont="1" applyFill="1" applyBorder="1" applyAlignment="1" applyProtection="1">
      <alignment horizontal="center" vertical="center"/>
      <protection locked="0"/>
    </xf>
    <xf numFmtId="0" fontId="22" fillId="0" borderId="0" xfId="0" applyFont="1" applyAlignment="1" applyProtection="1">
      <alignment horizontal="center"/>
    </xf>
    <xf numFmtId="0" fontId="19" fillId="0" borderId="0" xfId="0" applyFont="1" applyBorder="1" applyAlignment="1" applyProtection="1">
      <alignment horizontal="center" vertical="center"/>
    </xf>
    <xf numFmtId="0" fontId="2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0" xfId="19" applyAlignment="1" applyProtection="1">
      <alignment horizontal="center" vertical="center"/>
      <protection locked="0"/>
    </xf>
    <xf numFmtId="0" fontId="51" fillId="0" borderId="0" xfId="0" applyFont="1" applyAlignment="1" applyProtection="1">
      <alignment horizontal="center" vertical="center"/>
      <protection locked="0"/>
    </xf>
    <xf numFmtId="9" fontId="51" fillId="0" borderId="0" xfId="0" applyNumberFormat="1" applyFont="1" applyAlignment="1" applyProtection="1">
      <alignment horizontal="center" vertical="center"/>
      <protection locked="0"/>
    </xf>
    <xf numFmtId="0" fontId="22" fillId="0" borderId="0" xfId="0" applyFont="1" applyAlignment="1" applyProtection="1">
      <alignment horizontal="center" vertical="center"/>
    </xf>
    <xf numFmtId="0" fontId="5" fillId="0" borderId="0" xfId="19" applyFont="1" applyAlignment="1" applyProtection="1">
      <alignment horizontal="center" vertical="center"/>
      <protection locked="0"/>
    </xf>
    <xf numFmtId="14" fontId="22" fillId="0" borderId="0" xfId="0" applyNumberFormat="1" applyFont="1" applyAlignment="1" applyProtection="1">
      <alignment horizontal="center" vertical="center"/>
      <protection locked="0"/>
    </xf>
    <xf numFmtId="0" fontId="25"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35" fillId="0" borderId="0" xfId="0" applyNumberFormat="1" applyFont="1" applyBorder="1" applyAlignment="1" applyProtection="1">
      <alignment horizontal="center" vertical="center"/>
    </xf>
    <xf numFmtId="0" fontId="22" fillId="0" borderId="0" xfId="0" applyNumberFormat="1" applyFont="1" applyAlignment="1" applyProtection="1">
      <alignment horizontal="center" vertical="center"/>
      <protection locked="0"/>
    </xf>
    <xf numFmtId="0" fontId="5" fillId="0" borderId="0" xfId="19" applyNumberFormat="1" applyFont="1" applyAlignment="1" applyProtection="1">
      <alignment horizontal="center" vertical="center"/>
      <protection locked="0"/>
    </xf>
    <xf numFmtId="0" fontId="5" fillId="0" borderId="0" xfId="19" applyNumberFormat="1" applyFont="1" applyFill="1" applyAlignment="1" applyProtection="1">
      <alignment horizontal="center" vertical="center"/>
      <protection locked="0"/>
    </xf>
    <xf numFmtId="0" fontId="25" fillId="0" borderId="0" xfId="0" applyNumberFormat="1" applyFont="1" applyAlignment="1" applyProtection="1">
      <alignment horizontal="center" vertical="center"/>
    </xf>
    <xf numFmtId="9" fontId="5" fillId="0" borderId="0" xfId="19" applyNumberFormat="1" applyFont="1" applyAlignment="1" applyProtection="1">
      <alignment horizontal="center" vertical="center"/>
      <protection locked="0"/>
    </xf>
    <xf numFmtId="14" fontId="5" fillId="0" borderId="0" xfId="19" applyNumberFormat="1" applyFont="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49" fontId="12" fillId="0" borderId="0" xfId="0" applyNumberFormat="1" applyFont="1" applyBorder="1" applyAlignment="1" applyProtection="1">
      <alignment horizontal="center"/>
      <protection locked="0"/>
    </xf>
    <xf numFmtId="49" fontId="13" fillId="0" borderId="0" xfId="0" applyNumberFormat="1" applyFont="1" applyBorder="1" applyAlignment="1" applyProtection="1">
      <alignment horizontal="center"/>
      <protection locked="0"/>
    </xf>
    <xf numFmtId="49" fontId="51" fillId="0" borderId="37" xfId="0" applyNumberFormat="1" applyFont="1" applyBorder="1" applyAlignment="1" applyProtection="1">
      <alignment horizontal="center"/>
      <protection locked="0"/>
    </xf>
    <xf numFmtId="49" fontId="51" fillId="0" borderId="2" xfId="0" applyNumberFormat="1" applyFont="1" applyBorder="1" applyAlignment="1" applyProtection="1">
      <alignment horizontal="center"/>
      <protection locked="0"/>
    </xf>
    <xf numFmtId="9" fontId="22" fillId="0" borderId="0" xfId="0" applyNumberFormat="1" applyFont="1" applyBorder="1" applyAlignment="1" applyProtection="1">
      <alignment horizontal="center" vertical="center"/>
      <protection locked="0"/>
    </xf>
    <xf numFmtId="14" fontId="22" fillId="0" borderId="0" xfId="0" applyNumberFormat="1" applyFont="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protection locked="0"/>
    </xf>
    <xf numFmtId="14" fontId="22" fillId="0" borderId="0" xfId="0" applyNumberFormat="1" applyFont="1" applyFill="1" applyBorder="1" applyAlignment="1" applyProtection="1">
      <alignment horizontal="center" vertical="center"/>
      <protection locked="0"/>
    </xf>
    <xf numFmtId="0" fontId="5" fillId="0" borderId="0" xfId="19" applyFont="1" applyBorder="1" applyAlignment="1" applyProtection="1">
      <alignment horizontal="center" vertical="center"/>
      <protection locked="0"/>
    </xf>
    <xf numFmtId="9" fontId="5" fillId="0" borderId="0" xfId="19" applyNumberFormat="1" applyFont="1" applyBorder="1" applyAlignment="1" applyProtection="1">
      <alignment horizontal="center" vertical="center"/>
      <protection locked="0"/>
    </xf>
    <xf numFmtId="14" fontId="5" fillId="0" borderId="0" xfId="19" applyNumberFormat="1" applyFont="1" applyBorder="1" applyAlignment="1" applyProtection="1">
      <alignment horizontal="center" vertical="center"/>
      <protection locked="0"/>
    </xf>
    <xf numFmtId="0" fontId="25" fillId="12" borderId="22" xfId="0" applyFont="1" applyFill="1" applyBorder="1" applyAlignment="1">
      <alignment horizontal="center" vertical="center"/>
    </xf>
    <xf numFmtId="0" fontId="0" fillId="0" borderId="4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25" fillId="0" borderId="43" xfId="0" applyFont="1" applyBorder="1" applyAlignment="1" applyProtection="1"/>
    <xf numFmtId="0" fontId="25" fillId="0" borderId="0" xfId="0" applyFont="1" applyBorder="1" applyAlignment="1" applyProtection="1"/>
    <xf numFmtId="0" fontId="25" fillId="0" borderId="44" xfId="0" applyFont="1" applyBorder="1" applyAlignment="1" applyProtection="1"/>
    <xf numFmtId="0" fontId="25" fillId="0" borderId="48" xfId="0" applyFont="1" applyBorder="1" applyAlignment="1" applyProtection="1"/>
    <xf numFmtId="0" fontId="25" fillId="0" borderId="49" xfId="0" applyFont="1" applyBorder="1" applyAlignment="1" applyProtection="1"/>
    <xf numFmtId="0" fontId="25" fillId="0" borderId="57" xfId="0" applyFont="1" applyBorder="1" applyAlignment="1" applyProtection="1"/>
    <xf numFmtId="0" fontId="0" fillId="0" borderId="0" xfId="0" applyFont="1" applyBorder="1" applyAlignment="1" applyProtection="1"/>
    <xf numFmtId="0" fontId="13" fillId="0" borderId="0" xfId="0" applyFont="1" applyBorder="1" applyAlignment="1" applyProtection="1">
      <alignment horizontal="center" vertical="center"/>
    </xf>
    <xf numFmtId="0" fontId="13" fillId="0" borderId="0" xfId="0" applyFont="1" applyBorder="1" applyProtection="1"/>
    <xf numFmtId="9" fontId="36" fillId="0" borderId="0" xfId="19" applyNumberFormat="1" applyFont="1" applyAlignment="1" applyProtection="1">
      <alignment horizontal="center" vertical="center"/>
      <protection locked="0"/>
    </xf>
    <xf numFmtId="49" fontId="51" fillId="0" borderId="36" xfId="0" applyNumberFormat="1" applyFont="1" applyBorder="1" applyAlignment="1" applyProtection="1">
      <alignment horizontal="center"/>
      <protection locked="0"/>
    </xf>
    <xf numFmtId="49" fontId="51" fillId="0" borderId="1" xfId="0" applyNumberFormat="1" applyFont="1" applyBorder="1" applyAlignment="1" applyProtection="1">
      <alignment horizontal="center"/>
      <protection locked="0"/>
    </xf>
    <xf numFmtId="14" fontId="8" fillId="0" borderId="0" xfId="19" applyNumberFormat="1" applyAlignment="1" applyProtection="1">
      <alignment horizontal="center" vertical="center"/>
      <protection locked="0"/>
    </xf>
    <xf numFmtId="14" fontId="13" fillId="0" borderId="0" xfId="0" applyNumberFormat="1" applyFont="1" applyAlignment="1" applyProtection="1">
      <alignment horizontal="center" vertical="center"/>
      <protection locked="0"/>
    </xf>
    <xf numFmtId="0" fontId="23" fillId="0" borderId="2"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0" fillId="0" borderId="6" xfId="0" applyFont="1" applyBorder="1" applyAlignment="1" applyProtection="1">
      <alignment vertical="center"/>
    </xf>
    <xf numFmtId="0" fontId="0" fillId="0" borderId="24" xfId="0" applyFont="1" applyBorder="1" applyAlignment="1" applyProtection="1">
      <alignment vertical="center"/>
    </xf>
    <xf numFmtId="0" fontId="0" fillId="0" borderId="0" xfId="0" applyFont="1" applyAlignment="1" applyProtection="1">
      <alignment vertical="center"/>
    </xf>
    <xf numFmtId="0" fontId="14" fillId="0" borderId="0" xfId="0" applyFont="1" applyAlignment="1" applyProtection="1">
      <alignment vertical="center"/>
    </xf>
    <xf numFmtId="0" fontId="14" fillId="0" borderId="0" xfId="0" applyFont="1" applyBorder="1" applyAlignment="1" applyProtection="1">
      <alignment vertical="center"/>
    </xf>
    <xf numFmtId="0" fontId="15" fillId="0" borderId="39" xfId="0" applyFont="1" applyBorder="1" applyAlignment="1" applyProtection="1">
      <alignment horizontal="center" vertical="center"/>
    </xf>
    <xf numFmtId="0" fontId="15" fillId="0" borderId="29" xfId="0" applyFont="1" applyBorder="1" applyAlignment="1" applyProtection="1">
      <alignment horizontal="center" vertical="center"/>
    </xf>
    <xf numFmtId="0" fontId="16" fillId="4" borderId="22" xfId="0" applyFont="1" applyFill="1" applyBorder="1" applyAlignment="1" applyProtection="1">
      <alignment vertical="center"/>
    </xf>
    <xf numFmtId="0" fontId="16" fillId="4" borderId="24" xfId="0" applyFont="1" applyFill="1" applyBorder="1" applyAlignment="1" applyProtection="1">
      <alignment vertical="center"/>
    </xf>
    <xf numFmtId="0" fontId="17" fillId="5" borderId="38" xfId="0" applyFont="1" applyFill="1" applyBorder="1" applyAlignment="1" applyProtection="1">
      <alignment vertical="center"/>
    </xf>
    <xf numFmtId="0" fontId="17" fillId="5" borderId="30" xfId="0" applyFont="1" applyFill="1" applyBorder="1" applyAlignment="1" applyProtection="1">
      <alignment vertical="center"/>
    </xf>
    <xf numFmtId="0" fontId="17" fillId="2" borderId="22" xfId="0" applyFont="1" applyFill="1" applyBorder="1" applyAlignment="1" applyProtection="1">
      <alignment vertical="center"/>
    </xf>
    <xf numFmtId="0" fontId="17" fillId="2" borderId="24" xfId="0" applyFont="1" applyFill="1" applyBorder="1" applyAlignment="1" applyProtection="1">
      <alignment vertical="center"/>
    </xf>
    <xf numFmtId="0" fontId="17" fillId="6" borderId="22" xfId="0" applyFont="1" applyFill="1" applyBorder="1" applyAlignment="1" applyProtection="1">
      <alignment vertical="center"/>
    </xf>
    <xf numFmtId="0" fontId="17" fillId="6" borderId="24" xfId="0" applyFont="1" applyFill="1" applyBorder="1" applyAlignment="1" applyProtection="1">
      <alignment vertical="center"/>
    </xf>
    <xf numFmtId="0" fontId="17" fillId="7" borderId="22" xfId="0" applyFont="1" applyFill="1" applyBorder="1" applyAlignment="1" applyProtection="1">
      <alignment vertical="center"/>
    </xf>
    <xf numFmtId="0" fontId="17" fillId="7" borderId="24" xfId="0" applyFont="1" applyFill="1" applyBorder="1" applyAlignment="1" applyProtection="1">
      <alignment vertical="center"/>
    </xf>
    <xf numFmtId="0" fontId="23" fillId="0" borderId="7" xfId="0" applyFont="1" applyBorder="1" applyAlignment="1" applyProtection="1">
      <alignment horizontal="center" vertical="center"/>
      <protection locked="0"/>
    </xf>
    <xf numFmtId="0" fontId="23" fillId="0" borderId="7" xfId="0" applyFont="1" applyBorder="1" applyProtection="1">
      <protection locked="0"/>
    </xf>
    <xf numFmtId="0" fontId="28" fillId="0" borderId="0" xfId="0" applyFont="1" applyAlignment="1" applyProtection="1">
      <alignment vertical="center"/>
    </xf>
    <xf numFmtId="0" fontId="13" fillId="0" borderId="0" xfId="0" applyFont="1" applyAlignment="1" applyProtection="1">
      <alignment vertical="center"/>
    </xf>
    <xf numFmtId="0" fontId="22" fillId="0" borderId="0" xfId="0" applyFont="1" applyAlignment="1" applyProtection="1">
      <alignment vertical="center"/>
    </xf>
    <xf numFmtId="0" fontId="22" fillId="0" borderId="0" xfId="0" applyFont="1" applyBorder="1" applyProtection="1"/>
    <xf numFmtId="0" fontId="25" fillId="0" borderId="0" xfId="0" applyFont="1" applyAlignment="1" applyProtection="1">
      <alignment vertical="center"/>
    </xf>
    <xf numFmtId="0" fontId="25" fillId="0" borderId="0" xfId="0" applyFont="1" applyFill="1" applyBorder="1" applyAlignment="1" applyProtection="1">
      <alignment vertical="center"/>
    </xf>
    <xf numFmtId="0" fontId="22"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25" fillId="0" borderId="0" xfId="0" applyFont="1" applyFill="1" applyBorder="1" applyProtection="1"/>
    <xf numFmtId="0" fontId="13" fillId="0" borderId="0" xfId="0" applyFont="1" applyBorder="1" applyAlignment="1" applyProtection="1">
      <alignment vertical="center"/>
    </xf>
    <xf numFmtId="0" fontId="45" fillId="0" borderId="0" xfId="0" applyFont="1" applyBorder="1" applyAlignment="1" applyProtection="1">
      <alignment vertical="center" wrapText="1"/>
    </xf>
    <xf numFmtId="0" fontId="22" fillId="0" borderId="0" xfId="0" applyNumberFormat="1" applyFont="1" applyBorder="1" applyAlignment="1" applyProtection="1">
      <alignment horizontal="center" vertical="center"/>
    </xf>
    <xf numFmtId="0" fontId="0" fillId="0" borderId="0" xfId="0" applyFont="1" applyBorder="1" applyAlignment="1" applyProtection="1">
      <alignment vertical="center"/>
    </xf>
    <xf numFmtId="0" fontId="25" fillId="0" borderId="0" xfId="0" applyFont="1" applyBorder="1" applyAlignment="1" applyProtection="1">
      <alignment vertical="center"/>
    </xf>
    <xf numFmtId="0" fontId="25" fillId="0" borderId="0" xfId="12" applyFont="1" applyBorder="1" applyAlignment="1" applyProtection="1">
      <alignment vertical="center"/>
    </xf>
    <xf numFmtId="0" fontId="41" fillId="0" borderId="0" xfId="0" applyFont="1" applyAlignment="1" applyProtection="1">
      <alignment horizontal="left" vertical="center"/>
    </xf>
    <xf numFmtId="49" fontId="0" fillId="0" borderId="0" xfId="0" applyNumberFormat="1" applyFont="1" applyAlignment="1">
      <alignment horizontal="center" vertical="center"/>
    </xf>
    <xf numFmtId="49" fontId="0" fillId="0" borderId="0" xfId="0" applyNumberFormat="1" applyFont="1" applyAlignment="1"/>
    <xf numFmtId="49" fontId="25" fillId="0" borderId="0" xfId="0" applyNumberFormat="1" applyFont="1" applyAlignment="1">
      <alignment horizontal="center" vertical="center"/>
    </xf>
    <xf numFmtId="0" fontId="0" fillId="0" borderId="0" xfId="0" applyFont="1" applyAlignment="1">
      <alignment horizontal="center" vertical="center"/>
    </xf>
    <xf numFmtId="0" fontId="52" fillId="0" borderId="58" xfId="0" applyFont="1" applyBorder="1" applyAlignment="1">
      <alignment vertical="top"/>
    </xf>
    <xf numFmtId="0" fontId="52" fillId="0" borderId="58" xfId="0" applyFont="1" applyBorder="1" applyAlignment="1">
      <alignment vertical="top" wrapText="1"/>
    </xf>
    <xf numFmtId="0" fontId="12" fillId="0" borderId="58" xfId="0" applyFont="1" applyBorder="1" applyAlignment="1">
      <alignment horizontal="left" vertical="top"/>
    </xf>
    <xf numFmtId="0" fontId="12" fillId="0" borderId="58" xfId="0" applyFont="1" applyBorder="1" applyAlignment="1">
      <alignment horizontal="left" vertical="top" wrapText="1"/>
    </xf>
    <xf numFmtId="0" fontId="12" fillId="3" borderId="58" xfId="0" applyFont="1" applyFill="1" applyBorder="1" applyAlignment="1">
      <alignment horizontal="left" vertical="top" wrapText="1"/>
    </xf>
    <xf numFmtId="0" fontId="12" fillId="0" borderId="58" xfId="0" applyFont="1" applyBorder="1" applyAlignment="1">
      <alignment vertical="top" wrapText="1"/>
    </xf>
    <xf numFmtId="0" fontId="12" fillId="0" borderId="58" xfId="0" applyFont="1" applyBorder="1" applyAlignment="1">
      <alignment horizontal="center" vertical="top" wrapText="1"/>
    </xf>
    <xf numFmtId="0" fontId="12" fillId="25" borderId="58" xfId="0" applyFont="1" applyFill="1" applyBorder="1" applyAlignment="1">
      <alignment vertical="top" wrapText="1"/>
    </xf>
    <xf numFmtId="0" fontId="53" fillId="0" borderId="58" xfId="0" applyFont="1" applyBorder="1" applyAlignment="1">
      <alignment vertical="top" wrapText="1"/>
    </xf>
    <xf numFmtId="0" fontId="12" fillId="0" borderId="59" xfId="0" applyFont="1" applyBorder="1" applyAlignment="1">
      <alignment vertical="top" wrapText="1"/>
    </xf>
    <xf numFmtId="0" fontId="12" fillId="25" borderId="58" xfId="0" applyFont="1" applyFill="1" applyBorder="1" applyAlignment="1">
      <alignment horizontal="left" vertical="top" wrapText="1"/>
    </xf>
    <xf numFmtId="0" fontId="20" fillId="13" borderId="0" xfId="0" applyFont="1" applyFill="1" applyAlignment="1">
      <alignment horizontal="center" vertical="center"/>
    </xf>
    <xf numFmtId="0" fontId="52" fillId="0" borderId="58" xfId="0" applyFont="1" applyBorder="1" applyAlignment="1">
      <alignment horizontal="center" vertical="center"/>
    </xf>
    <xf numFmtId="0" fontId="20" fillId="13" borderId="58" xfId="0" applyFont="1" applyFill="1" applyBorder="1" applyAlignment="1">
      <alignment horizontal="center" vertical="center"/>
    </xf>
    <xf numFmtId="0" fontId="12" fillId="0" borderId="58" xfId="0" applyFont="1" applyBorder="1" applyAlignment="1">
      <alignment horizontal="center" vertical="center"/>
    </xf>
    <xf numFmtId="0" fontId="12" fillId="0" borderId="58" xfId="0" applyFont="1" applyBorder="1" applyAlignment="1">
      <alignment horizontal="center" vertical="center" wrapText="1"/>
    </xf>
    <xf numFmtId="0" fontId="12" fillId="3" borderId="58" xfId="0" applyFont="1" applyFill="1" applyBorder="1" applyAlignment="1">
      <alignment horizontal="center" vertical="center"/>
    </xf>
    <xf numFmtId="0" fontId="0" fillId="0" borderId="0" xfId="0" applyFont="1" applyAlignment="1">
      <alignment vertical="center"/>
    </xf>
    <xf numFmtId="0" fontId="52" fillId="0" borderId="60" xfId="0" applyFont="1" applyBorder="1" applyAlignment="1">
      <alignment horizontal="center" vertical="center"/>
    </xf>
    <xf numFmtId="0" fontId="52" fillId="0" borderId="60" xfId="0" applyFont="1" applyBorder="1" applyAlignment="1">
      <alignment vertical="top" wrapText="1"/>
    </xf>
    <xf numFmtId="0" fontId="20" fillId="13" borderId="7" xfId="0" applyFont="1" applyFill="1" applyBorder="1" applyAlignment="1">
      <alignment horizontal="center" vertical="center"/>
    </xf>
    <xf numFmtId="0" fontId="4" fillId="0" borderId="0" xfId="19" applyFont="1" applyFill="1" applyProtection="1">
      <protection locked="0"/>
    </xf>
    <xf numFmtId="0" fontId="23" fillId="0" borderId="0" xfId="0" applyFont="1" applyAlignment="1" applyProtection="1"/>
    <xf numFmtId="0" fontId="13" fillId="0" borderId="0" xfId="0" applyFont="1" applyFill="1" applyBorder="1" applyAlignment="1" applyProtection="1"/>
    <xf numFmtId="0" fontId="13" fillId="0" borderId="0" xfId="0" applyFont="1" applyBorder="1" applyAlignment="1" applyProtection="1"/>
    <xf numFmtId="0" fontId="19" fillId="0" borderId="0" xfId="0" applyFont="1" applyBorder="1" applyAlignment="1" applyProtection="1"/>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6" fillId="0" borderId="38" xfId="19" applyFont="1" applyBorder="1" applyProtection="1">
      <protection locked="0"/>
    </xf>
    <xf numFmtId="0" fontId="36" fillId="0" borderId="30" xfId="19" applyFont="1" applyBorder="1" applyProtection="1">
      <protection locked="0"/>
    </xf>
    <xf numFmtId="0" fontId="36" fillId="0" borderId="39" xfId="19" applyFont="1" applyBorder="1" applyProtection="1">
      <protection locked="0"/>
    </xf>
    <xf numFmtId="0" fontId="36" fillId="0" borderId="29" xfId="19" applyFont="1" applyBorder="1" applyProtection="1">
      <protection locked="0"/>
    </xf>
    <xf numFmtId="0" fontId="36" fillId="0" borderId="39" xfId="19" applyFont="1" applyBorder="1" applyAlignment="1" applyProtection="1">
      <protection locked="0"/>
    </xf>
    <xf numFmtId="0" fontId="51" fillId="0" borderId="39" xfId="0" applyFont="1" applyFill="1" applyBorder="1" applyAlignment="1" applyProtection="1">
      <alignment horizontal="left" vertical="center"/>
      <protection locked="0"/>
    </xf>
    <xf numFmtId="0" fontId="51" fillId="0" borderId="29" xfId="0" applyFont="1" applyFill="1" applyBorder="1" applyAlignment="1" applyProtection="1">
      <alignment horizontal="left" vertical="center"/>
      <protection locked="0"/>
    </xf>
    <xf numFmtId="0" fontId="51" fillId="0" borderId="22" xfId="0" applyFont="1" applyFill="1" applyBorder="1" applyAlignment="1" applyProtection="1">
      <alignment horizontal="left" vertical="center"/>
      <protection locked="0"/>
    </xf>
    <xf numFmtId="0" fontId="51" fillId="0" borderId="24" xfId="0" applyFont="1" applyFill="1" applyBorder="1" applyAlignment="1" applyProtection="1">
      <alignment horizontal="left" vertical="center"/>
      <protection locked="0"/>
    </xf>
    <xf numFmtId="0" fontId="0" fillId="15" borderId="0" xfId="0" applyFont="1" applyFill="1" applyAlignment="1">
      <alignment vertical="center"/>
    </xf>
    <xf numFmtId="0" fontId="36" fillId="0" borderId="31" xfId="19" applyFont="1" applyBorder="1" applyProtection="1">
      <protection locked="0"/>
    </xf>
    <xf numFmtId="0" fontId="22" fillId="0" borderId="0" xfId="0" applyFont="1" applyBorder="1" applyAlignment="1" applyProtection="1"/>
    <xf numFmtId="0" fontId="35" fillId="0" borderId="0" xfId="0" applyFont="1" applyBorder="1" applyAlignment="1" applyProtection="1"/>
    <xf numFmtId="0" fontId="23" fillId="0" borderId="0" xfId="0" applyFont="1" applyBorder="1" applyAlignment="1" applyProtection="1">
      <alignment horizontal="center"/>
    </xf>
    <xf numFmtId="0" fontId="22" fillId="0" borderId="0" xfId="0" applyFont="1" applyBorder="1" applyAlignment="1" applyProtection="1">
      <alignment horizontal="center"/>
    </xf>
    <xf numFmtId="0" fontId="39" fillId="12" borderId="7" xfId="19" applyNumberFormat="1" applyFont="1" applyFill="1" applyBorder="1" applyAlignment="1" applyProtection="1">
      <alignment horizontal="center" vertical="center" wrapText="1"/>
    </xf>
    <xf numFmtId="0" fontId="39" fillId="0" borderId="7" xfId="19" applyNumberFormat="1" applyFont="1" applyBorder="1" applyAlignment="1" applyProtection="1">
      <alignment horizontal="center" vertical="center" wrapText="1"/>
    </xf>
    <xf numFmtId="0" fontId="38" fillId="0" borderId="7" xfId="19" applyFont="1" applyBorder="1" applyAlignment="1" applyProtection="1">
      <alignment horizontal="center" vertical="center" wrapText="1"/>
    </xf>
    <xf numFmtId="0" fontId="38" fillId="0" borderId="7" xfId="19" applyFont="1" applyBorder="1" applyAlignment="1" applyProtection="1">
      <alignment horizontal="center" vertical="center"/>
    </xf>
    <xf numFmtId="0" fontId="46" fillId="0" borderId="52" xfId="0" applyFont="1" applyFill="1" applyBorder="1" applyAlignment="1" applyProtection="1">
      <alignment horizontal="center" vertical="center"/>
    </xf>
    <xf numFmtId="0" fontId="46" fillId="0" borderId="53" xfId="0" applyFont="1" applyFill="1" applyBorder="1" applyAlignment="1" applyProtection="1">
      <alignment horizontal="center" vertical="center"/>
    </xf>
    <xf numFmtId="0" fontId="46" fillId="0" borderId="54" xfId="0" applyFont="1" applyFill="1" applyBorder="1" applyAlignment="1" applyProtection="1">
      <alignment horizontal="center" vertical="center"/>
    </xf>
    <xf numFmtId="0" fontId="47" fillId="17" borderId="55" xfId="0" applyFont="1" applyFill="1" applyBorder="1" applyAlignment="1" applyProtection="1">
      <alignment horizontal="center" vertical="center" wrapText="1"/>
    </xf>
    <xf numFmtId="0" fontId="47" fillId="18" borderId="55" xfId="0" applyFont="1" applyFill="1" applyBorder="1" applyAlignment="1" applyProtection="1">
      <alignment horizontal="center" vertical="center" wrapText="1"/>
    </xf>
    <xf numFmtId="0" fontId="47" fillId="19" borderId="55" xfId="0" applyFont="1" applyFill="1" applyBorder="1" applyAlignment="1" applyProtection="1">
      <alignment horizontal="center" vertical="center" wrapText="1"/>
    </xf>
    <xf numFmtId="0" fontId="47" fillId="15" borderId="55" xfId="0" applyFont="1" applyFill="1" applyBorder="1" applyAlignment="1" applyProtection="1">
      <alignment horizontal="center" vertical="center" wrapText="1"/>
    </xf>
    <xf numFmtId="0" fontId="47" fillId="24" borderId="55" xfId="0" applyFont="1" applyFill="1" applyBorder="1" applyAlignment="1" applyProtection="1">
      <alignment horizontal="center" vertical="center" wrapText="1"/>
    </xf>
    <xf numFmtId="0" fontId="47" fillId="23" borderId="55" xfId="0" applyFont="1" applyFill="1" applyBorder="1" applyAlignment="1" applyProtection="1">
      <alignment horizontal="center" vertical="center" wrapText="1"/>
    </xf>
    <xf numFmtId="0" fontId="12" fillId="0" borderId="50" xfId="0" applyFont="1" applyBorder="1" applyAlignment="1" applyProtection="1">
      <alignment horizontal="center"/>
    </xf>
    <xf numFmtId="0" fontId="28" fillId="0" borderId="0" xfId="0" applyFont="1" applyBorder="1" applyAlignment="1" applyProtection="1"/>
    <xf numFmtId="0" fontId="25" fillId="0" borderId="0" xfId="0" applyFont="1" applyBorder="1" applyProtection="1"/>
    <xf numFmtId="0" fontId="57" fillId="0" borderId="0" xfId="0" applyFont="1" applyAlignment="1" applyProtection="1">
      <alignment horizontal="left" vertical="center"/>
    </xf>
    <xf numFmtId="0" fontId="25" fillId="0" borderId="0" xfId="0" applyNumberFormat="1" applyFont="1" applyAlignment="1">
      <alignment horizontal="center" vertical="center"/>
    </xf>
    <xf numFmtId="0" fontId="0" fillId="0" borderId="0" xfId="0" applyFont="1" applyAlignment="1" applyProtection="1">
      <alignment horizontal="left" vertical="center"/>
    </xf>
    <xf numFmtId="0" fontId="56" fillId="0" borderId="0" xfId="0" applyFont="1" applyAlignment="1" applyProtection="1">
      <alignment horizontal="left" vertical="center"/>
    </xf>
    <xf numFmtId="0" fontId="37" fillId="0" borderId="0" xfId="19" applyFont="1" applyAlignment="1" applyProtection="1">
      <alignment horizontal="left" vertical="center"/>
    </xf>
    <xf numFmtId="0" fontId="58" fillId="0" borderId="4" xfId="0" applyFont="1" applyBorder="1" applyAlignment="1" applyProtection="1"/>
    <xf numFmtId="0" fontId="57" fillId="0" borderId="4" xfId="0" applyFont="1" applyBorder="1" applyAlignment="1" applyProtection="1">
      <alignment horizontal="left" vertical="center"/>
    </xf>
    <xf numFmtId="0" fontId="57" fillId="0" borderId="4"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22" fillId="0" borderId="39" xfId="0" applyFont="1" applyFill="1" applyBorder="1" applyAlignment="1" applyProtection="1">
      <alignment horizontal="left" vertical="center"/>
      <protection locked="0"/>
    </xf>
    <xf numFmtId="0" fontId="22" fillId="0" borderId="29" xfId="0" applyFont="1" applyFill="1" applyBorder="1" applyAlignment="1" applyProtection="1">
      <alignment horizontal="left" vertical="center"/>
      <protection locked="0"/>
    </xf>
    <xf numFmtId="0" fontId="22" fillId="0" borderId="22" xfId="0" applyFont="1" applyFill="1" applyBorder="1" applyAlignment="1" applyProtection="1">
      <alignment horizontal="left" vertical="center"/>
      <protection locked="0"/>
    </xf>
    <xf numFmtId="0" fontId="22" fillId="0" borderId="24" xfId="0" applyFont="1" applyFill="1" applyBorder="1" applyAlignment="1" applyProtection="1">
      <alignment horizontal="left" vertical="center"/>
      <protection locked="0"/>
    </xf>
    <xf numFmtId="0" fontId="57" fillId="0" borderId="0" xfId="0" applyFont="1" applyBorder="1" applyAlignment="1" applyProtection="1">
      <alignment horizontal="center" vertical="center"/>
      <protection locked="0"/>
    </xf>
    <xf numFmtId="0" fontId="59" fillId="17" borderId="55" xfId="0" applyFont="1" applyFill="1" applyBorder="1" applyAlignment="1" applyProtection="1">
      <alignment horizontal="center" vertical="center" wrapText="1"/>
    </xf>
    <xf numFmtId="0" fontId="59" fillId="18" borderId="55" xfId="0" applyFont="1" applyFill="1" applyBorder="1" applyAlignment="1" applyProtection="1">
      <alignment horizontal="center" vertical="center" wrapText="1"/>
    </xf>
    <xf numFmtId="0" fontId="59" fillId="19" borderId="55" xfId="0" applyFont="1" applyFill="1" applyBorder="1" applyAlignment="1" applyProtection="1">
      <alignment horizontal="center" vertical="center" wrapText="1"/>
    </xf>
    <xf numFmtId="0" fontId="59" fillId="15" borderId="55" xfId="0" applyFont="1" applyFill="1" applyBorder="1" applyAlignment="1" applyProtection="1">
      <alignment horizontal="center" vertical="center" wrapText="1"/>
    </xf>
    <xf numFmtId="0" fontId="59" fillId="24" borderId="55" xfId="0" applyFont="1" applyFill="1" applyBorder="1" applyAlignment="1" applyProtection="1">
      <alignment horizontal="center" vertical="center" wrapText="1"/>
    </xf>
    <xf numFmtId="0" fontId="59" fillId="23" borderId="55" xfId="0"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25" fillId="0" borderId="0" xfId="0" applyFont="1" applyAlignment="1" applyProtection="1">
      <alignment horizontal="left" vertical="center"/>
    </xf>
    <xf numFmtId="0" fontId="59" fillId="17" borderId="62" xfId="0" applyFont="1" applyFill="1" applyBorder="1" applyAlignment="1" applyProtection="1">
      <alignment horizontal="center" vertical="center" wrapText="1"/>
    </xf>
    <xf numFmtId="0" fontId="59" fillId="18" borderId="62" xfId="0" applyFont="1" applyFill="1" applyBorder="1" applyAlignment="1" applyProtection="1">
      <alignment horizontal="center" vertical="center" wrapText="1"/>
    </xf>
    <xf numFmtId="0" fontId="59" fillId="19" borderId="62" xfId="0" applyFont="1" applyFill="1" applyBorder="1" applyAlignment="1" applyProtection="1">
      <alignment horizontal="center" vertical="center" wrapText="1"/>
    </xf>
    <xf numFmtId="0" fontId="59" fillId="15" borderId="62" xfId="0" applyFont="1" applyFill="1" applyBorder="1" applyAlignment="1" applyProtection="1">
      <alignment horizontal="center" vertical="center" wrapText="1"/>
    </xf>
    <xf numFmtId="0" fontId="37" fillId="0" borderId="0" xfId="19" applyFont="1" applyAlignment="1" applyProtection="1"/>
    <xf numFmtId="0" fontId="37" fillId="0" borderId="49" xfId="19" applyFont="1" applyBorder="1" applyAlignment="1" applyProtection="1"/>
    <xf numFmtId="0" fontId="37" fillId="0" borderId="0" xfId="19" applyFont="1" applyAlignment="1" applyProtection="1">
      <alignment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8" fillId="0" borderId="0" xfId="19" applyFill="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0" fillId="0" borderId="0" xfId="0" applyFont="1" applyAlignment="1">
      <alignment horizontal="center" vertical="center"/>
    </xf>
    <xf numFmtId="0" fontId="0" fillId="0" borderId="0" xfId="0" applyFont="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37" fillId="0" borderId="0" xfId="19" applyFont="1" applyAlignment="1" applyProtection="1">
      <alignment horizontal="left" vertical="center"/>
    </xf>
    <xf numFmtId="0" fontId="28" fillId="0" borderId="7" xfId="10" applyFont="1" applyFill="1" applyBorder="1" applyAlignment="1" applyProtection="1">
      <alignment horizontal="left" vertical="center"/>
      <protection locked="0"/>
    </xf>
    <xf numFmtId="0" fontId="37" fillId="0" borderId="0" xfId="19" applyFont="1" applyBorder="1" applyProtection="1"/>
    <xf numFmtId="0" fontId="61" fillId="0" borderId="0" xfId="0" applyFont="1" applyBorder="1" applyAlignment="1" applyProtection="1">
      <alignment horizontal="center" vertical="center"/>
    </xf>
    <xf numFmtId="0" fontId="0" fillId="0" borderId="0" xfId="0" applyFont="1" applyAlignment="1">
      <alignment horizontal="center"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28" fillId="27" borderId="7" xfId="10" applyFont="1" applyFill="1" applyBorder="1" applyAlignment="1" applyProtection="1">
      <alignment horizontal="center" vertical="center"/>
    </xf>
    <xf numFmtId="0" fontId="23" fillId="0" borderId="0" xfId="0" applyFont="1" applyBorder="1" applyProtection="1">
      <protection locked="0"/>
    </xf>
    <xf numFmtId="0" fontId="13" fillId="0" borderId="28" xfId="0" applyFont="1" applyBorder="1" applyProtection="1">
      <protection locked="0"/>
    </xf>
    <xf numFmtId="0" fontId="13" fillId="0" borderId="29" xfId="0" applyFont="1" applyBorder="1" applyProtection="1">
      <protection locked="0"/>
    </xf>
    <xf numFmtId="0" fontId="23" fillId="0" borderId="38" xfId="0" applyFont="1" applyBorder="1" applyProtection="1">
      <protection locked="0"/>
    </xf>
    <xf numFmtId="0" fontId="23" fillId="0" borderId="30" xfId="0" applyFont="1" applyBorder="1" applyProtection="1">
      <protection locked="0"/>
    </xf>
    <xf numFmtId="0" fontId="8" fillId="0" borderId="38" xfId="19" applyFill="1" applyBorder="1" applyProtection="1">
      <protection locked="0"/>
    </xf>
    <xf numFmtId="0" fontId="8" fillId="0" borderId="30" xfId="19" applyFill="1" applyBorder="1" applyProtection="1">
      <protection locked="0"/>
    </xf>
    <xf numFmtId="0" fontId="13" fillId="0" borderId="31" xfId="0" applyFont="1" applyBorder="1" applyProtection="1">
      <protection locked="0"/>
    </xf>
    <xf numFmtId="0" fontId="10" fillId="0" borderId="14" xfId="10" applyBorder="1" applyAlignment="1">
      <alignment horizontal="center" vertical="center"/>
    </xf>
    <xf numFmtId="0" fontId="28" fillId="8" borderId="7" xfId="0" applyFont="1" applyFill="1" applyBorder="1" applyAlignment="1">
      <alignment horizontal="center" vertical="center"/>
    </xf>
    <xf numFmtId="0" fontId="61" fillId="0" borderId="0" xfId="0" applyFont="1" applyAlignment="1" applyProtection="1">
      <alignment horizontal="left"/>
    </xf>
    <xf numFmtId="0" fontId="25" fillId="0" borderId="0" xfId="10" applyFont="1" applyBorder="1" applyAlignment="1">
      <alignment horizontal="left" vertical="top" wrapText="1"/>
    </xf>
    <xf numFmtId="0" fontId="25" fillId="0" borderId="28" xfId="10" applyFont="1" applyBorder="1" applyAlignment="1">
      <alignment horizontal="left" vertical="top" wrapText="1"/>
    </xf>
    <xf numFmtId="0" fontId="28" fillId="8" borderId="7" xfId="10" applyFont="1" applyFill="1" applyBorder="1" applyAlignment="1">
      <alignment horizontal="center" vertical="center"/>
    </xf>
    <xf numFmtId="0" fontId="60" fillId="0" borderId="0" xfId="19" applyFont="1" applyFill="1" applyBorder="1" applyProtection="1"/>
    <xf numFmtId="0" fontId="28" fillId="15" borderId="7" xfId="10" applyFont="1" applyFill="1" applyBorder="1" applyAlignment="1">
      <alignment horizontal="center" vertical="center" wrapText="1"/>
    </xf>
    <xf numFmtId="0" fontId="28" fillId="15" borderId="7" xfId="10" applyFont="1" applyFill="1" applyBorder="1" applyAlignment="1" applyProtection="1">
      <alignment horizontal="center" vertical="center"/>
    </xf>
    <xf numFmtId="0" fontId="28" fillId="27" borderId="7" xfId="10" applyFont="1" applyFill="1" applyBorder="1" applyAlignment="1">
      <alignment horizontal="center" vertical="center" wrapText="1"/>
    </xf>
    <xf numFmtId="0" fontId="3" fillId="0" borderId="15" xfId="10" applyFont="1" applyBorder="1"/>
    <xf numFmtId="0" fontId="25" fillId="27" borderId="7" xfId="10" applyFont="1" applyFill="1" applyBorder="1" applyAlignment="1">
      <alignment horizontal="center" vertical="center"/>
    </xf>
    <xf numFmtId="0" fontId="25" fillId="27" borderId="7" xfId="0" applyFont="1" applyFill="1" applyBorder="1" applyAlignment="1">
      <alignment horizontal="center" vertical="center"/>
    </xf>
    <xf numFmtId="0" fontId="25" fillId="15" borderId="7" xfId="10" applyFont="1" applyFill="1" applyBorder="1" applyAlignment="1">
      <alignment horizontal="center" vertical="center"/>
    </xf>
    <xf numFmtId="0" fontId="25" fillId="15" borderId="7" xfId="0" applyFont="1" applyFill="1" applyBorder="1" applyAlignment="1">
      <alignment horizontal="center" vertical="center"/>
    </xf>
    <xf numFmtId="0" fontId="25" fillId="8" borderId="7" xfId="10" applyFont="1" applyFill="1" applyBorder="1" applyAlignment="1">
      <alignment horizontal="center" vertical="center"/>
    </xf>
    <xf numFmtId="0" fontId="25" fillId="8" borderId="7" xfId="0" applyFont="1" applyFill="1" applyBorder="1" applyAlignment="1">
      <alignment horizontal="center" vertical="center"/>
    </xf>
    <xf numFmtId="0" fontId="10" fillId="0" borderId="15" xfId="10"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28" fillId="8" borderId="7" xfId="10" applyFont="1" applyFill="1" applyBorder="1" applyAlignment="1">
      <alignment horizontal="center"/>
    </xf>
    <xf numFmtId="0" fontId="28" fillId="15" borderId="7" xfId="10" applyFont="1" applyFill="1" applyBorder="1" applyAlignment="1" applyProtection="1">
      <alignment horizontal="center" vertical="center"/>
    </xf>
    <xf numFmtId="0" fontId="28" fillId="27" borderId="7" xfId="10" applyFont="1" applyFill="1" applyBorder="1" applyAlignment="1" applyProtection="1">
      <alignment horizontal="center" vertical="center"/>
    </xf>
    <xf numFmtId="0" fontId="25" fillId="11" borderId="65" xfId="10" applyFont="1" applyFill="1" applyBorder="1" applyAlignment="1" applyProtection="1">
      <alignment horizontal="center" vertical="center"/>
      <protection locked="0"/>
    </xf>
    <xf numFmtId="0" fontId="28" fillId="0" borderId="42" xfId="10" applyFont="1" applyFill="1" applyBorder="1" applyAlignment="1" applyProtection="1">
      <alignment vertical="center"/>
      <protection locked="0"/>
    </xf>
    <xf numFmtId="0" fontId="25" fillId="11" borderId="25" xfId="10" applyFont="1" applyFill="1" applyBorder="1" applyAlignment="1" applyProtection="1">
      <alignment horizontal="center" vertical="center"/>
      <protection locked="0"/>
    </xf>
    <xf numFmtId="0" fontId="25" fillId="11" borderId="27" xfId="10" applyFont="1" applyFill="1" applyBorder="1" applyAlignment="1" applyProtection="1">
      <alignment horizontal="center" vertical="center"/>
      <protection locked="0"/>
    </xf>
    <xf numFmtId="0" fontId="25" fillId="11" borderId="26" xfId="10" applyFont="1" applyFill="1" applyBorder="1" applyAlignment="1" applyProtection="1">
      <alignment horizontal="center" vertical="center"/>
      <protection locked="0"/>
    </xf>
    <xf numFmtId="0" fontId="25" fillId="11" borderId="7" xfId="10" applyFont="1" applyFill="1" applyBorder="1" applyAlignment="1" applyProtection="1">
      <alignment horizontal="center" vertical="center"/>
      <protection locked="0"/>
    </xf>
    <xf numFmtId="0" fontId="28" fillId="0" borderId="7" xfId="10" applyFont="1" applyFill="1" applyBorder="1" applyAlignment="1" applyProtection="1">
      <alignment vertical="center"/>
      <protection locked="0"/>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protection locked="0"/>
    </xf>
    <xf numFmtId="0" fontId="28" fillId="15" borderId="7" xfId="10" applyFont="1" applyFill="1" applyBorder="1" applyAlignment="1" applyProtection="1">
      <alignment horizontal="center" vertical="center" wrapText="1"/>
    </xf>
    <xf numFmtId="0" fontId="28" fillId="15" borderId="7" xfId="0" applyFont="1" applyFill="1" applyBorder="1" applyAlignment="1" applyProtection="1">
      <alignment horizontal="center" vertical="center"/>
    </xf>
    <xf numFmtId="0" fontId="28" fillId="27" borderId="7" xfId="10" applyFont="1" applyFill="1" applyBorder="1" applyAlignment="1" applyProtection="1">
      <alignment horizontal="center" vertical="center" wrapText="1"/>
    </xf>
    <xf numFmtId="0" fontId="28" fillId="27" borderId="7" xfId="0" applyFont="1" applyFill="1" applyBorder="1" applyAlignment="1" applyProtection="1">
      <alignment horizontal="center" vertical="center"/>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25" fillId="26" borderId="7" xfId="10" applyFont="1" applyFill="1" applyBorder="1" applyAlignment="1" applyProtection="1">
      <alignment horizontal="center" vertical="center"/>
      <protection locked="0"/>
    </xf>
    <xf numFmtId="0" fontId="1" fillId="0" borderId="15" xfId="10" applyFont="1" applyBorder="1"/>
    <xf numFmtId="0" fontId="62" fillId="13" borderId="7" xfId="0" applyFont="1" applyFill="1" applyBorder="1" applyAlignment="1">
      <alignment horizontal="center" vertical="center"/>
    </xf>
    <xf numFmtId="0" fontId="64" fillId="0" borderId="0" xfId="0" applyFont="1" applyAlignment="1">
      <alignment horizontal="center" vertical="center"/>
    </xf>
    <xf numFmtId="0" fontId="62" fillId="0" borderId="60" xfId="0" applyFont="1" applyBorder="1" applyAlignment="1">
      <alignment horizontal="center" vertical="center"/>
    </xf>
    <xf numFmtId="0" fontId="62" fillId="0" borderId="58" xfId="0" applyFont="1" applyBorder="1" applyAlignment="1">
      <alignment horizontal="center" vertical="center"/>
    </xf>
    <xf numFmtId="0" fontId="62" fillId="0" borderId="58" xfId="0" applyFont="1" applyBorder="1" applyAlignment="1">
      <alignment horizontal="center" vertical="center" wrapText="1"/>
    </xf>
    <xf numFmtId="0" fontId="65" fillId="0" borderId="0" xfId="0" applyFont="1" applyAlignment="1">
      <alignment horizontal="center" vertical="center"/>
    </xf>
    <xf numFmtId="0" fontId="20" fillId="13" borderId="7" xfId="0" applyFont="1" applyFill="1" applyBorder="1" applyAlignment="1">
      <alignment horizontal="left" vertical="center"/>
    </xf>
    <xf numFmtId="0" fontId="20" fillId="13" borderId="0" xfId="0" applyFont="1" applyFill="1" applyAlignment="1">
      <alignment horizontal="left" vertical="center"/>
    </xf>
    <xf numFmtId="0" fontId="23" fillId="13" borderId="58" xfId="0" applyFont="1" applyFill="1" applyBorder="1" applyAlignment="1">
      <alignment horizontal="center" vertical="center"/>
    </xf>
    <xf numFmtId="0" fontId="23" fillId="13" borderId="0" xfId="0" applyFont="1" applyFill="1" applyAlignment="1">
      <alignment horizontal="center" vertical="center"/>
    </xf>
    <xf numFmtId="0" fontId="20" fillId="13" borderId="58" xfId="0" applyFont="1" applyFill="1" applyBorder="1" applyAlignment="1">
      <alignment horizontal="left" vertical="center"/>
    </xf>
    <xf numFmtId="0" fontId="63" fillId="0" borderId="7" xfId="0" applyFont="1" applyBorder="1" applyAlignment="1">
      <alignment horizontal="center" vertical="center"/>
    </xf>
    <xf numFmtId="0" fontId="12" fillId="0" borderId="7" xfId="0" applyFont="1" applyBorder="1" applyAlignment="1">
      <alignment horizontal="center" vertical="center"/>
    </xf>
    <xf numFmtId="0" fontId="12" fillId="0" borderId="7" xfId="0" applyFont="1" applyBorder="1" applyAlignment="1">
      <alignment horizontal="left" vertical="center"/>
    </xf>
    <xf numFmtId="0" fontId="12" fillId="3" borderId="7" xfId="0" applyFont="1" applyFill="1" applyBorder="1" applyAlignment="1">
      <alignment horizontal="left" vertical="center"/>
    </xf>
    <xf numFmtId="0" fontId="33" fillId="0" borderId="7" xfId="0" applyFont="1" applyBorder="1" applyAlignment="1">
      <alignment horizontal="left" vertical="center"/>
    </xf>
    <xf numFmtId="0" fontId="33" fillId="25" borderId="7" xfId="0" applyFont="1" applyFill="1" applyBorder="1" applyAlignment="1">
      <alignment horizontal="left" vertical="center"/>
    </xf>
    <xf numFmtId="0" fontId="33" fillId="0" borderId="7" xfId="0" applyFont="1" applyBorder="1" applyAlignment="1">
      <alignment horizontal="center" vertical="center"/>
    </xf>
    <xf numFmtId="0" fontId="54" fillId="0" borderId="7" xfId="0" applyFont="1" applyBorder="1" applyAlignment="1">
      <alignment horizontal="left" vertical="center"/>
    </xf>
    <xf numFmtId="0" fontId="53" fillId="0" borderId="7" xfId="0" applyFont="1" applyBorder="1" applyAlignment="1">
      <alignment horizontal="left" vertical="center"/>
    </xf>
    <xf numFmtId="0" fontId="12" fillId="25" borderId="7" xfId="0" applyFont="1" applyFill="1" applyBorder="1" applyAlignment="1">
      <alignment horizontal="left" vertical="center"/>
    </xf>
    <xf numFmtId="0" fontId="52" fillId="0" borderId="7" xfId="0" applyFont="1" applyBorder="1" applyAlignment="1">
      <alignment horizontal="center" vertical="center"/>
    </xf>
    <xf numFmtId="0" fontId="52" fillId="0" borderId="7" xfId="0" applyFont="1" applyBorder="1" applyAlignment="1">
      <alignment horizontal="left" vertical="center"/>
    </xf>
    <xf numFmtId="0" fontId="0" fillId="0" borderId="7" xfId="0" applyFont="1" applyBorder="1" applyAlignment="1">
      <alignment horizontal="left" vertical="center"/>
    </xf>
    <xf numFmtId="0" fontId="66" fillId="0" borderId="7" xfId="0" applyFont="1" applyBorder="1" applyAlignment="1">
      <alignment horizontal="left" vertical="center"/>
    </xf>
    <xf numFmtId="0" fontId="22" fillId="0" borderId="58" xfId="0" applyFont="1" applyBorder="1" applyAlignment="1">
      <alignment vertical="top" wrapText="1"/>
    </xf>
    <xf numFmtId="0" fontId="25" fillId="15" borderId="7" xfId="10" applyFont="1" applyFill="1" applyBorder="1" applyAlignment="1" applyProtection="1">
      <alignment horizontal="center" vertical="center" wrapText="1"/>
      <protection hidden="1"/>
    </xf>
    <xf numFmtId="0" fontId="0" fillId="23" borderId="7" xfId="0" applyFont="1" applyFill="1" applyBorder="1" applyAlignment="1" applyProtection="1">
      <protection hidden="1"/>
    </xf>
    <xf numFmtId="0" fontId="0" fillId="27" borderId="7" xfId="0" applyFont="1" applyFill="1" applyBorder="1" applyAlignment="1" applyProtection="1">
      <alignment horizontal="center" vertical="center"/>
      <protection hidden="1"/>
    </xf>
    <xf numFmtId="0" fontId="0" fillId="8" borderId="7" xfId="0" applyFont="1" applyFill="1" applyBorder="1" applyAlignment="1" applyProtection="1">
      <alignment vertical="center"/>
      <protection hidden="1"/>
    </xf>
    <xf numFmtId="0" fontId="0" fillId="0" borderId="0" xfId="0" applyFont="1" applyAlignment="1" applyProtection="1">
      <protection hidden="1"/>
    </xf>
    <xf numFmtId="0" fontId="10" fillId="0" borderId="0" xfId="10" applyProtection="1">
      <protection hidden="1"/>
    </xf>
    <xf numFmtId="0" fontId="28" fillId="0" borderId="14" xfId="10" applyFont="1" applyBorder="1" applyAlignment="1" applyProtection="1">
      <alignment horizontal="center"/>
      <protection hidden="1"/>
    </xf>
    <xf numFmtId="0" fontId="28" fillId="0" borderId="0" xfId="10" applyFont="1" applyAlignment="1" applyProtection="1">
      <alignment horizontal="center"/>
      <protection hidden="1"/>
    </xf>
    <xf numFmtId="0" fontId="10" fillId="0" borderId="15" xfId="10" applyBorder="1" applyProtection="1">
      <protection hidden="1"/>
    </xf>
    <xf numFmtId="0" fontId="25" fillId="0" borderId="14" xfId="10" applyFont="1" applyBorder="1" applyProtection="1">
      <protection hidden="1"/>
    </xf>
    <xf numFmtId="0" fontId="25" fillId="0" borderId="0" xfId="10" applyFont="1" applyAlignment="1" applyProtection="1">
      <alignment horizontal="left"/>
      <protection hidden="1"/>
    </xf>
    <xf numFmtId="0" fontId="25" fillId="0" borderId="0" xfId="10" applyFont="1" applyProtection="1">
      <protection hidden="1"/>
    </xf>
    <xf numFmtId="0" fontId="28" fillId="0" borderId="14" xfId="10" applyFont="1" applyBorder="1" applyProtection="1">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center"/>
      <protection hidden="1"/>
    </xf>
    <xf numFmtId="0" fontId="25" fillId="0" borderId="0" xfId="10" applyFont="1" applyAlignment="1" applyProtection="1">
      <alignment horizontal="left" vertical="center"/>
      <protection hidden="1"/>
    </xf>
    <xf numFmtId="0" fontId="25" fillId="0" borderId="0" xfId="10" applyFont="1" applyAlignment="1" applyProtection="1">
      <alignment horizontal="right"/>
      <protection hidden="1"/>
    </xf>
    <xf numFmtId="0" fontId="28" fillId="0" borderId="0" xfId="10" applyFont="1" applyAlignment="1" applyProtection="1">
      <alignment horizontal="left"/>
      <protection hidden="1"/>
    </xf>
    <xf numFmtId="0" fontId="10" fillId="0" borderId="16" xfId="10" applyBorder="1" applyProtection="1">
      <protection hidden="1"/>
    </xf>
    <xf numFmtId="0" fontId="10" fillId="0" borderId="17" xfId="10" applyBorder="1" applyProtection="1">
      <protection hidden="1"/>
    </xf>
    <xf numFmtId="0" fontId="10" fillId="0" borderId="18" xfId="10" applyBorder="1" applyProtection="1">
      <protection hidden="1"/>
    </xf>
    <xf numFmtId="0" fontId="10" fillId="0" borderId="19" xfId="10" applyBorder="1" applyProtection="1">
      <protection hidden="1"/>
    </xf>
    <xf numFmtId="0" fontId="10" fillId="0" borderId="20" xfId="10" applyBorder="1" applyProtection="1">
      <protection hidden="1"/>
    </xf>
    <xf numFmtId="0" fontId="10" fillId="0" borderId="21" xfId="10" applyBorder="1" applyProtection="1">
      <protection hidden="1"/>
    </xf>
    <xf numFmtId="0" fontId="10" fillId="0" borderId="14" xfId="10" applyBorder="1" applyProtection="1">
      <protection hidden="1"/>
    </xf>
    <xf numFmtId="0" fontId="28" fillId="0" borderId="0" xfId="10" applyFont="1" applyAlignment="1" applyProtection="1">
      <alignment horizontal="right"/>
      <protection hidden="1"/>
    </xf>
    <xf numFmtId="0" fontId="28" fillId="0" borderId="0" xfId="10" applyFont="1" applyAlignment="1" applyProtection="1">
      <alignment horizontal="right" vertical="center"/>
      <protection hidden="1"/>
    </xf>
    <xf numFmtId="0" fontId="10" fillId="0" borderId="22" xfId="10" applyBorder="1" applyAlignment="1" applyProtection="1">
      <alignment horizontal="right"/>
      <protection hidden="1"/>
    </xf>
    <xf numFmtId="0" fontId="10" fillId="0" borderId="24" xfId="10" applyBorder="1" applyAlignment="1" applyProtection="1">
      <alignment horizontal="left"/>
      <protection hidden="1"/>
    </xf>
    <xf numFmtId="0" fontId="10" fillId="0" borderId="28" xfId="10" applyBorder="1" applyProtection="1">
      <protection hidden="1"/>
    </xf>
    <xf numFmtId="0" fontId="10" fillId="0" borderId="14" xfId="10" applyBorder="1" applyAlignment="1" applyProtection="1">
      <alignment horizontal="center" vertical="center"/>
      <protection hidden="1"/>
    </xf>
    <xf numFmtId="0" fontId="28" fillId="15" borderId="7" xfId="10" applyFont="1" applyFill="1" applyBorder="1" applyAlignment="1" applyProtection="1">
      <alignment horizontal="center" vertical="center" wrapText="1"/>
      <protection hidden="1"/>
    </xf>
    <xf numFmtId="0" fontId="28" fillId="15" borderId="7" xfId="10" applyFont="1" applyFill="1" applyBorder="1" applyAlignment="1" applyProtection="1">
      <alignment horizontal="center" vertical="center"/>
      <protection hidden="1"/>
    </xf>
    <xf numFmtId="0" fontId="28" fillId="15" borderId="7" xfId="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wrapText="1"/>
      <protection hidden="1"/>
    </xf>
    <xf numFmtId="0" fontId="28" fillId="27" borderId="7" xfId="10" applyFont="1" applyFill="1" applyBorder="1" applyAlignment="1" applyProtection="1">
      <alignment horizontal="center" vertical="center"/>
      <protection hidden="1"/>
    </xf>
    <xf numFmtId="0" fontId="28" fillId="27" borderId="7" xfId="0" applyFont="1" applyFill="1" applyBorder="1" applyAlignment="1" applyProtection="1">
      <alignment horizontal="center" vertical="center"/>
      <protection hidden="1"/>
    </xf>
    <xf numFmtId="0" fontId="10" fillId="0" borderId="15" xfId="10"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2" fillId="0" borderId="15" xfId="10" applyFont="1" applyBorder="1" applyProtection="1">
      <protection hidden="1"/>
    </xf>
    <xf numFmtId="0" fontId="25" fillId="0" borderId="0" xfId="10" applyFont="1" applyBorder="1" applyAlignment="1" applyProtection="1">
      <alignment horizontal="left" vertical="top" wrapText="1"/>
      <protection hidden="1"/>
    </xf>
    <xf numFmtId="0" fontId="25" fillId="0" borderId="28" xfId="10" applyFont="1" applyBorder="1" applyAlignment="1" applyProtection="1">
      <alignment horizontal="left" vertical="top" wrapText="1"/>
      <protection hidden="1"/>
    </xf>
    <xf numFmtId="0" fontId="28" fillId="8" borderId="7" xfId="10" applyFont="1" applyFill="1" applyBorder="1" applyAlignment="1" applyProtection="1">
      <alignment horizontal="center" vertical="center"/>
      <protection hidden="1"/>
    </xf>
    <xf numFmtId="0" fontId="28" fillId="8" borderId="7" xfId="0" applyFont="1" applyFill="1" applyBorder="1" applyAlignment="1" applyProtection="1">
      <alignment horizontal="center" vertical="center"/>
      <protection hidden="1"/>
    </xf>
    <xf numFmtId="0" fontId="32" fillId="28" borderId="7" xfId="10" applyFont="1" applyFill="1" applyBorder="1" applyAlignment="1" applyProtection="1">
      <alignment horizontal="center" vertical="center"/>
      <protection hidden="1"/>
    </xf>
    <xf numFmtId="0" fontId="28" fillId="8" borderId="7" xfId="10" applyFont="1" applyFill="1" applyBorder="1" applyAlignment="1" applyProtection="1">
      <alignment horizontal="center"/>
      <protection hidden="1"/>
    </xf>
    <xf numFmtId="10" fontId="27" fillId="0" borderId="43" xfId="0" applyNumberFormat="1" applyFont="1" applyFill="1" applyBorder="1" applyAlignment="1" applyProtection="1">
      <alignment horizontal="right"/>
      <protection hidden="1"/>
    </xf>
    <xf numFmtId="10" fontId="27" fillId="0" borderId="0" xfId="0" applyNumberFormat="1" applyFont="1" applyFill="1" applyBorder="1" applyAlignment="1" applyProtection="1">
      <alignment horizontal="right"/>
      <protection hidden="1"/>
    </xf>
    <xf numFmtId="10" fontId="27" fillId="0" borderId="0" xfId="0" applyNumberFormat="1" applyFont="1" applyBorder="1" applyAlignment="1" applyProtection="1">
      <alignment horizontal="right"/>
      <protection hidden="1"/>
    </xf>
    <xf numFmtId="10" fontId="27" fillId="0" borderId="44" xfId="0" applyNumberFormat="1" applyFont="1" applyBorder="1" applyAlignment="1" applyProtection="1">
      <alignment horizontal="right"/>
      <protection hidden="1"/>
    </xf>
    <xf numFmtId="0" fontId="13" fillId="0" borderId="5"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0" fillId="0" borderId="2" xfId="0" applyFont="1" applyBorder="1" applyAlignment="1" applyProtection="1">
      <alignment horizontal="center" vertical="center"/>
      <protection hidden="1"/>
    </xf>
    <xf numFmtId="0" fontId="0" fillId="0" borderId="1" xfId="0" applyFont="1" applyBorder="1" applyAlignment="1" applyProtection="1">
      <alignment horizontal="center" vertical="center"/>
      <protection hidden="1"/>
    </xf>
    <xf numFmtId="165" fontId="0" fillId="3" borderId="0" xfId="0" applyNumberFormat="1" applyFont="1" applyFill="1" applyAlignment="1" applyProtection="1">
      <alignment horizontal="right" vertical="center"/>
      <protection hidden="1"/>
    </xf>
    <xf numFmtId="165" fontId="0" fillId="0" borderId="0" xfId="0" applyNumberFormat="1" applyFont="1" applyAlignment="1" applyProtection="1">
      <alignment horizontal="right" vertical="center"/>
      <protection hidden="1"/>
    </xf>
    <xf numFmtId="165" fontId="14" fillId="0" borderId="0" xfId="0" applyNumberFormat="1" applyFont="1" applyAlignment="1" applyProtection="1">
      <alignment horizontal="right" vertical="center"/>
      <protection hidden="1"/>
    </xf>
    <xf numFmtId="10" fontId="27" fillId="0" borderId="0" xfId="0" applyNumberFormat="1" applyFont="1" applyAlignment="1" applyProtection="1">
      <alignment horizontal="righ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44" fillId="20" borderId="7" xfId="0" applyFont="1" applyFill="1" applyBorder="1" applyAlignment="1" applyProtection="1">
      <alignment horizontal="center" vertical="center"/>
      <protection hidden="1"/>
    </xf>
    <xf numFmtId="0" fontId="44" fillId="21" borderId="7" xfId="0" applyFont="1" applyFill="1" applyBorder="1" applyAlignment="1" applyProtection="1">
      <alignment horizontal="center" vertical="center"/>
      <protection hidden="1"/>
    </xf>
    <xf numFmtId="0" fontId="44" fillId="22" borderId="7" xfId="0"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166" fontId="12" fillId="16" borderId="56" xfId="0" applyNumberFormat="1" applyFont="1" applyFill="1" applyBorder="1" applyAlignment="1" applyProtection="1">
      <alignment horizontal="center" vertical="center"/>
      <protection hidden="1"/>
    </xf>
    <xf numFmtId="166" fontId="28" fillId="0" borderId="0" xfId="0" applyNumberFormat="1" applyFont="1" applyAlignment="1" applyProtection="1">
      <alignment horizontal="center"/>
      <protection hidden="1"/>
    </xf>
    <xf numFmtId="0" fontId="0" fillId="0" borderId="32"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34" xfId="0" applyFont="1" applyBorder="1" applyAlignment="1" applyProtection="1">
      <alignment horizontal="center" vertical="center"/>
      <protection hidden="1"/>
    </xf>
    <xf numFmtId="0" fontId="57" fillId="0" borderId="0" xfId="0" applyFont="1" applyAlignment="1" applyProtection="1">
      <alignment horizontal="left" vertical="center"/>
      <protection hidden="1"/>
    </xf>
    <xf numFmtId="0" fontId="0" fillId="0" borderId="0" xfId="0" applyFont="1" applyAlignment="1" applyProtection="1">
      <alignment vertical="center"/>
      <protection hidden="1"/>
    </xf>
    <xf numFmtId="0" fontId="25" fillId="23" borderId="7" xfId="10" applyFont="1" applyFill="1" applyBorder="1" applyAlignment="1" applyProtection="1">
      <alignment horizontal="left" vertical="center"/>
      <protection hidden="1"/>
    </xf>
    <xf numFmtId="0" fontId="25" fillId="27" borderId="7" xfId="10" applyFont="1" applyFill="1" applyBorder="1" applyAlignment="1" applyProtection="1">
      <alignment horizontal="center" vertical="center" wrapText="1"/>
      <protection hidden="1"/>
    </xf>
    <xf numFmtId="0" fontId="0" fillId="0" borderId="2" xfId="0" applyFont="1" applyBorder="1" applyAlignment="1" applyProtection="1">
      <alignment horizontal="center"/>
      <protection hidden="1"/>
    </xf>
    <xf numFmtId="0" fontId="0" fillId="0" borderId="1" xfId="0" applyFont="1" applyBorder="1" applyAlignment="1" applyProtection="1">
      <alignment horizontal="center"/>
      <protection hidden="1"/>
    </xf>
    <xf numFmtId="165" fontId="0" fillId="3" borderId="0" xfId="0" applyNumberFormat="1" applyFont="1" applyFill="1" applyAlignment="1" applyProtection="1">
      <alignment horizontal="right"/>
      <protection hidden="1"/>
    </xf>
    <xf numFmtId="165" fontId="0" fillId="0" borderId="0" xfId="0" applyNumberFormat="1" applyFont="1" applyAlignment="1" applyProtection="1">
      <alignment horizontal="right"/>
      <protection hidden="1"/>
    </xf>
    <xf numFmtId="165" fontId="14" fillId="0" borderId="0" xfId="0" applyNumberFormat="1" applyFont="1" applyAlignment="1" applyProtection="1">
      <alignment horizontal="right"/>
      <protection hidden="1"/>
    </xf>
    <xf numFmtId="10" fontId="27" fillId="0" borderId="0" xfId="0" applyNumberFormat="1" applyFont="1" applyAlignment="1" applyProtection="1">
      <alignment horizontal="right"/>
      <protection hidden="1"/>
    </xf>
    <xf numFmtId="0" fontId="12" fillId="0" borderId="0" xfId="0" applyFont="1" applyAlignment="1" applyProtection="1">
      <alignment horizontal="center"/>
      <protection hidden="1"/>
    </xf>
    <xf numFmtId="0" fontId="12" fillId="0" borderId="0" xfId="0" applyFont="1" applyAlignment="1" applyProtection="1">
      <alignment horizontal="left"/>
      <protection hidden="1"/>
    </xf>
    <xf numFmtId="0" fontId="44" fillId="20" borderId="7" xfId="0" applyFont="1" applyFill="1" applyBorder="1" applyAlignment="1" applyProtection="1">
      <alignment horizontal="center"/>
      <protection hidden="1"/>
    </xf>
    <xf numFmtId="0" fontId="44" fillId="21" borderId="7" xfId="0" applyFont="1" applyFill="1" applyBorder="1" applyAlignment="1" applyProtection="1">
      <alignment horizontal="center"/>
      <protection hidden="1"/>
    </xf>
    <xf numFmtId="0" fontId="44" fillId="22" borderId="7" xfId="0" applyFont="1" applyFill="1" applyBorder="1" applyAlignment="1" applyProtection="1">
      <alignment horizontal="center"/>
      <protection hidden="1"/>
    </xf>
    <xf numFmtId="0" fontId="23" fillId="0" borderId="0" xfId="0" applyFont="1" applyBorder="1" applyAlignment="1" applyProtection="1">
      <alignment horizontal="left" vertical="center"/>
      <protection hidden="1"/>
    </xf>
    <xf numFmtId="0" fontId="0" fillId="0" borderId="0" xfId="0" applyFont="1" applyBorder="1" applyAlignment="1" applyProtection="1">
      <protection hidden="1"/>
    </xf>
    <xf numFmtId="0" fontId="35" fillId="8" borderId="7" xfId="0" applyFont="1" applyFill="1" applyBorder="1" applyAlignment="1" applyProtection="1">
      <alignment horizontal="left" vertical="center"/>
      <protection hidden="1"/>
    </xf>
    <xf numFmtId="0" fontId="35" fillId="8" borderId="7" xfId="10" applyFont="1" applyFill="1" applyBorder="1" applyAlignment="1" applyProtection="1">
      <alignment horizontal="left" vertical="center"/>
      <protection hidden="1"/>
    </xf>
    <xf numFmtId="0" fontId="25" fillId="15" borderId="7" xfId="10" applyFont="1" applyFill="1" applyBorder="1" applyAlignment="1" applyProtection="1">
      <alignment horizontal="center" vertical="center"/>
      <protection hidden="1"/>
    </xf>
    <xf numFmtId="0" fontId="25" fillId="23" borderId="7" xfId="10" applyFont="1" applyFill="1" applyBorder="1" applyAlignment="1" applyProtection="1">
      <alignment vertical="center"/>
      <protection hidden="1"/>
    </xf>
    <xf numFmtId="0" fontId="25" fillId="27" borderId="7" xfId="10" applyFont="1" applyFill="1" applyBorder="1" applyAlignment="1" applyProtection="1">
      <alignment horizontal="center" vertical="center"/>
      <protection hidden="1"/>
    </xf>
    <xf numFmtId="0" fontId="25" fillId="8" borderId="7" xfId="10" applyFont="1" applyFill="1" applyBorder="1" applyAlignment="1" applyProtection="1">
      <alignment horizontal="left" vertical="center"/>
      <protection hidden="1"/>
    </xf>
    <xf numFmtId="0" fontId="32" fillId="28" borderId="7" xfId="10" applyFont="1" applyFill="1" applyBorder="1" applyAlignment="1" applyProtection="1">
      <alignment vertical="center"/>
      <protection hidden="1"/>
    </xf>
    <xf numFmtId="10" fontId="27" fillId="0" borderId="0" xfId="0" applyNumberFormat="1" applyFont="1" applyFill="1" applyAlignment="1" applyProtection="1">
      <alignment horizontal="right"/>
      <protection hidden="1"/>
    </xf>
    <xf numFmtId="0" fontId="0" fillId="0" borderId="37" xfId="0" applyFont="1" applyBorder="1" applyAlignment="1" applyProtection="1">
      <alignment horizontal="center" vertical="center"/>
      <protection hidden="1"/>
    </xf>
    <xf numFmtId="0" fontId="0" fillId="0" borderId="36" xfId="0" applyFont="1" applyBorder="1" applyAlignment="1" applyProtection="1">
      <alignment horizontal="center" vertical="center"/>
      <protection hidden="1"/>
    </xf>
    <xf numFmtId="0" fontId="44" fillId="20" borderId="7" xfId="12" applyFont="1" applyFill="1" applyBorder="1" applyAlignment="1" applyProtection="1">
      <alignment horizontal="center" vertical="center"/>
      <protection hidden="1"/>
    </xf>
    <xf numFmtId="0" fontId="44" fillId="21" borderId="7" xfId="12" applyFont="1" applyFill="1" applyBorder="1" applyAlignment="1" applyProtection="1">
      <alignment horizontal="center" vertical="center"/>
      <protection hidden="1"/>
    </xf>
    <xf numFmtId="0" fontId="44" fillId="22" borderId="7" xfId="12" applyFont="1" applyFill="1" applyBorder="1" applyAlignment="1" applyProtection="1">
      <alignment horizontal="center" vertical="center"/>
      <protection hidden="1"/>
    </xf>
    <xf numFmtId="0" fontId="0" fillId="0" borderId="0" xfId="0" applyFont="1" applyBorder="1" applyAlignment="1" applyProtection="1">
      <alignment vertical="center"/>
      <protection hidden="1"/>
    </xf>
    <xf numFmtId="0" fontId="0" fillId="0" borderId="0" xfId="0" applyProtection="1">
      <protection locked="0"/>
    </xf>
    <xf numFmtId="0" fontId="0" fillId="0" borderId="0" xfId="0" applyFont="1" applyAlignment="1">
      <alignment horizontal="left" vertical="top" wrapText="1"/>
    </xf>
    <xf numFmtId="0" fontId="0" fillId="0" borderId="0" xfId="0" applyFont="1" applyAlignment="1">
      <alignment horizontal="center" vertical="center"/>
    </xf>
    <xf numFmtId="0" fontId="0" fillId="0" borderId="0" xfId="0" applyFont="1" applyAlignment="1">
      <alignment horizontal="left" vertical="center"/>
    </xf>
    <xf numFmtId="0" fontId="25" fillId="0" borderId="0" xfId="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18" fillId="0" borderId="0" xfId="0" applyFont="1" applyAlignment="1" applyProtection="1">
      <alignment horizontal="center"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40" fillId="0" borderId="0" xfId="0" applyFont="1" applyAlignment="1" applyProtection="1">
      <alignment horizontal="center" vertical="center"/>
    </xf>
    <xf numFmtId="0" fontId="13" fillId="0" borderId="0" xfId="0" applyFont="1" applyFill="1" applyBorder="1" applyAlignment="1" applyProtection="1">
      <alignment horizontal="center"/>
    </xf>
    <xf numFmtId="0" fontId="0" fillId="0" borderId="0" xfId="0" applyFont="1" applyFill="1" applyBorder="1" applyAlignment="1" applyProtection="1"/>
    <xf numFmtId="0" fontId="21" fillId="0" borderId="32" xfId="0" applyFont="1" applyBorder="1" applyAlignment="1" applyProtection="1">
      <alignment horizontal="center"/>
    </xf>
    <xf numFmtId="0" fontId="19" fillId="0" borderId="33" xfId="0" applyFont="1" applyBorder="1" applyProtection="1"/>
    <xf numFmtId="0" fontId="19" fillId="0" borderId="34" xfId="0" applyFont="1" applyBorder="1" applyProtection="1"/>
    <xf numFmtId="0" fontId="23" fillId="0" borderId="0" xfId="0" applyFont="1" applyAlignment="1" applyProtection="1">
      <alignment horizont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23" fillId="0" borderId="61" xfId="0" applyFont="1" applyBorder="1" applyAlignment="1" applyProtection="1">
      <alignment horizontal="center" vertical="center" wrapText="1"/>
    </xf>
    <xf numFmtId="0" fontId="23" fillId="0" borderId="30" xfId="0" applyFont="1" applyBorder="1" applyAlignment="1" applyProtection="1">
      <alignment horizontal="center" vertical="center" wrapText="1"/>
    </xf>
    <xf numFmtId="0" fontId="29" fillId="9" borderId="8" xfId="10" applyFont="1" applyFill="1" applyBorder="1" applyAlignment="1">
      <alignment horizontal="center"/>
    </xf>
    <xf numFmtId="0" fontId="29" fillId="9" borderId="9" xfId="10" applyFont="1" applyFill="1" applyBorder="1" applyAlignment="1">
      <alignment horizontal="center"/>
    </xf>
    <xf numFmtId="0" fontId="29" fillId="9" borderId="10" xfId="10" applyFont="1" applyFill="1" applyBorder="1" applyAlignment="1">
      <alignment horizontal="center"/>
    </xf>
    <xf numFmtId="0" fontId="30" fillId="10" borderId="11" xfId="10" applyFont="1" applyFill="1" applyBorder="1" applyAlignment="1">
      <alignment horizontal="center"/>
    </xf>
    <xf numFmtId="0" fontId="30" fillId="10" borderId="12" xfId="10" applyFont="1" applyFill="1" applyBorder="1" applyAlignment="1">
      <alignment horizontal="center"/>
    </xf>
    <xf numFmtId="0" fontId="30" fillId="10" borderId="13" xfId="10" applyFont="1" applyFill="1" applyBorder="1" applyAlignment="1">
      <alignment horizontal="center"/>
    </xf>
    <xf numFmtId="0" fontId="25" fillId="0" borderId="0" xfId="10" applyFont="1" applyAlignment="1">
      <alignment horizontal="left"/>
    </xf>
    <xf numFmtId="0" fontId="28" fillId="0" borderId="0" xfId="10" applyFont="1" applyAlignment="1">
      <alignment horizontal="left" vertical="center"/>
    </xf>
    <xf numFmtId="0" fontId="25" fillId="0" borderId="11" xfId="10" applyFont="1" applyBorder="1" applyAlignment="1" applyProtection="1">
      <alignment horizontal="left" vertical="center"/>
      <protection locked="0"/>
    </xf>
    <xf numFmtId="0" fontId="25" fillId="0" borderId="12" xfId="10" applyFont="1" applyBorder="1" applyAlignment="1" applyProtection="1">
      <alignment horizontal="left" vertical="center"/>
      <protection locked="0"/>
    </xf>
    <xf numFmtId="0" fontId="25" fillId="0" borderId="13" xfId="10" applyFont="1" applyBorder="1" applyAlignment="1" applyProtection="1">
      <alignment horizontal="left" vertical="center"/>
      <protection locked="0"/>
    </xf>
    <xf numFmtId="1" fontId="25" fillId="0" borderId="11" xfId="10" applyNumberFormat="1" applyFont="1" applyBorder="1" applyAlignment="1" applyProtection="1">
      <alignment horizontal="left" vertical="center"/>
      <protection locked="0"/>
    </xf>
    <xf numFmtId="1" fontId="25" fillId="0" borderId="13" xfId="10" applyNumberFormat="1" applyFont="1" applyBorder="1" applyAlignment="1" applyProtection="1">
      <alignment horizontal="left" vertical="center"/>
      <protection locked="0"/>
    </xf>
    <xf numFmtId="0" fontId="28" fillId="23" borderId="22" xfId="10" applyFont="1" applyFill="1" applyBorder="1" applyAlignment="1" applyProtection="1">
      <alignment vertical="center"/>
      <protection hidden="1"/>
    </xf>
    <xf numFmtId="0" fontId="28" fillId="23" borderId="23" xfId="10" applyFont="1" applyFill="1" applyBorder="1" applyAlignment="1" applyProtection="1">
      <alignment vertical="center"/>
      <protection hidden="1"/>
    </xf>
    <xf numFmtId="0" fontId="28" fillId="23" borderId="24" xfId="10" applyFont="1" applyFill="1" applyBorder="1" applyAlignment="1" applyProtection="1">
      <alignment vertical="center"/>
      <protection hidden="1"/>
    </xf>
    <xf numFmtId="0" fontId="10" fillId="0" borderId="22" xfId="10" applyBorder="1" applyAlignment="1" applyProtection="1">
      <alignment horizontal="center"/>
      <protection hidden="1"/>
    </xf>
    <xf numFmtId="0" fontId="10" fillId="0" borderId="23" xfId="10" applyBorder="1" applyAlignment="1" applyProtection="1">
      <alignment horizontal="center"/>
      <protection hidden="1"/>
    </xf>
    <xf numFmtId="0" fontId="10" fillId="0" borderId="24" xfId="10" applyBorder="1" applyAlignment="1" applyProtection="1">
      <alignment horizontal="center"/>
      <protection hidden="1"/>
    </xf>
    <xf numFmtId="0" fontId="25" fillId="0" borderId="22" xfId="10" applyFont="1" applyBorder="1" applyAlignment="1">
      <alignment horizontal="left" vertical="top" wrapText="1"/>
    </xf>
    <xf numFmtId="0" fontId="25" fillId="0" borderId="23" xfId="10" applyFont="1" applyBorder="1" applyAlignment="1">
      <alignment horizontal="left" vertical="top" wrapText="1"/>
    </xf>
    <xf numFmtId="0" fontId="25" fillId="0" borderId="24" xfId="10" applyFont="1" applyBorder="1" applyAlignment="1">
      <alignment horizontal="left" vertical="top" wrapText="1"/>
    </xf>
    <xf numFmtId="0" fontId="28" fillId="27" borderId="7" xfId="10" applyFont="1" applyFill="1" applyBorder="1" applyAlignment="1" applyProtection="1">
      <alignment horizontal="center" vertical="center"/>
    </xf>
    <xf numFmtId="0" fontId="28" fillId="8" borderId="22" xfId="10" applyFont="1" applyFill="1" applyBorder="1" applyAlignment="1" applyProtection="1">
      <alignment horizontal="left" vertical="center"/>
      <protection hidden="1"/>
    </xf>
    <xf numFmtId="0" fontId="28" fillId="8" borderId="23" xfId="10" applyFont="1" applyFill="1" applyBorder="1" applyAlignment="1" applyProtection="1">
      <alignment horizontal="left" vertical="center"/>
      <protection hidden="1"/>
    </xf>
    <xf numFmtId="0" fontId="28" fillId="8" borderId="24" xfId="10" applyFont="1" applyFill="1" applyBorder="1" applyAlignment="1" applyProtection="1">
      <alignment horizontal="left" vertical="center"/>
      <protection hidden="1"/>
    </xf>
    <xf numFmtId="0" fontId="28" fillId="8" borderId="7" xfId="10" applyFont="1" applyFill="1" applyBorder="1" applyAlignment="1" applyProtection="1">
      <alignment horizontal="center"/>
    </xf>
    <xf numFmtId="0" fontId="28" fillId="15" borderId="7" xfId="10" applyFont="1" applyFill="1" applyBorder="1" applyAlignment="1" applyProtection="1">
      <alignment horizontal="center" vertical="center"/>
    </xf>
    <xf numFmtId="0" fontId="10" fillId="0" borderId="17" xfId="10" applyBorder="1" applyAlignment="1">
      <alignment horizontal="center"/>
    </xf>
    <xf numFmtId="0" fontId="10" fillId="0" borderId="0" xfId="10" applyAlignment="1">
      <alignment horizontal="center"/>
    </xf>
    <xf numFmtId="0" fontId="31" fillId="8" borderId="7" xfId="10" applyFont="1" applyFill="1" applyBorder="1" applyAlignment="1">
      <alignment horizontal="center"/>
    </xf>
    <xf numFmtId="0" fontId="24" fillId="0" borderId="22" xfId="10" applyFont="1" applyBorder="1" applyAlignment="1" applyProtection="1">
      <alignment horizontal="left" vertical="center"/>
      <protection locked="0"/>
    </xf>
    <xf numFmtId="0" fontId="24" fillId="0" borderId="23" xfId="10" applyFont="1" applyBorder="1" applyAlignment="1" applyProtection="1">
      <alignment horizontal="left" vertical="center"/>
      <protection locked="0"/>
    </xf>
    <xf numFmtId="0" fontId="24" fillId="0" borderId="24" xfId="10" applyFont="1" applyBorder="1" applyAlignment="1" applyProtection="1">
      <alignment horizontal="left" vertical="center"/>
      <protection locked="0"/>
    </xf>
    <xf numFmtId="0" fontId="31" fillId="8" borderId="22" xfId="10" applyFont="1" applyFill="1" applyBorder="1" applyAlignment="1"/>
    <xf numFmtId="0" fontId="31" fillId="8" borderId="23" xfId="10" applyFont="1" applyFill="1" applyBorder="1" applyAlignment="1"/>
    <xf numFmtId="0" fontId="31" fillId="8" borderId="24" xfId="10" applyFont="1" applyFill="1" applyBorder="1" applyAlignment="1"/>
    <xf numFmtId="0" fontId="28" fillId="0" borderId="22" xfId="10" applyFont="1" applyFill="1" applyBorder="1" applyAlignment="1" applyProtection="1">
      <alignment vertical="center"/>
      <protection locked="0"/>
    </xf>
    <xf numFmtId="0" fontId="28" fillId="0" borderId="23" xfId="10" applyFont="1" applyFill="1" applyBorder="1" applyAlignment="1" applyProtection="1">
      <alignment vertical="center"/>
      <protection locked="0"/>
    </xf>
    <xf numFmtId="0" fontId="28" fillId="0" borderId="24" xfId="10" applyFont="1" applyFill="1" applyBorder="1" applyAlignment="1" applyProtection="1">
      <alignment vertical="center"/>
      <protection locked="0"/>
    </xf>
    <xf numFmtId="0" fontId="28" fillId="0" borderId="22" xfId="10" applyFont="1" applyFill="1" applyBorder="1" applyAlignment="1" applyProtection="1">
      <protection locked="0"/>
    </xf>
    <xf numFmtId="0" fontId="28" fillId="0" borderId="23" xfId="10" applyFont="1" applyFill="1" applyBorder="1" applyAlignment="1" applyProtection="1">
      <protection locked="0"/>
    </xf>
    <xf numFmtId="0" fontId="28" fillId="0" borderId="24" xfId="10" applyFont="1" applyFill="1" applyBorder="1" applyAlignment="1" applyProtection="1">
      <protection locked="0"/>
    </xf>
    <xf numFmtId="0" fontId="32" fillId="0" borderId="7" xfId="10" applyFont="1" applyBorder="1" applyAlignment="1" applyProtection="1">
      <alignment horizontal="left" vertical="center"/>
      <protection hidden="1"/>
    </xf>
    <xf numFmtId="0" fontId="32" fillId="0" borderId="22" xfId="10" applyFont="1" applyBorder="1" applyAlignment="1" applyProtection="1">
      <alignment horizontal="center" vertical="center"/>
      <protection hidden="1"/>
    </xf>
    <xf numFmtId="0" fontId="32" fillId="0" borderId="23" xfId="10" applyFont="1" applyBorder="1" applyAlignment="1" applyProtection="1">
      <alignment horizontal="center" vertical="center"/>
      <protection hidden="1"/>
    </xf>
    <xf numFmtId="0" fontId="32" fillId="0" borderId="24" xfId="10" applyFont="1" applyBorder="1" applyAlignment="1" applyProtection="1">
      <alignment horizontal="center" vertical="center"/>
      <protection hidden="1"/>
    </xf>
    <xf numFmtId="0" fontId="31" fillId="8" borderId="22" xfId="10" applyFont="1" applyFill="1" applyBorder="1" applyAlignment="1">
      <alignment horizontal="center"/>
    </xf>
    <xf numFmtId="0" fontId="31" fillId="8" borderId="23" xfId="10" applyFont="1" applyFill="1" applyBorder="1" applyAlignment="1">
      <alignment horizontal="center"/>
    </xf>
    <xf numFmtId="0" fontId="31" fillId="8" borderId="24" xfId="10" applyFont="1" applyFill="1" applyBorder="1" applyAlignment="1">
      <alignment horizontal="center"/>
    </xf>
    <xf numFmtId="0" fontId="32" fillId="0" borderId="22" xfId="10" applyFont="1" applyBorder="1" applyAlignment="1" applyProtection="1">
      <alignment horizontal="left" vertical="center"/>
      <protection locked="0"/>
    </xf>
    <xf numFmtId="0" fontId="32" fillId="0" borderId="23" xfId="10" applyFont="1" applyBorder="1" applyAlignment="1" applyProtection="1">
      <alignment horizontal="left" vertical="center"/>
      <protection locked="0"/>
    </xf>
    <xf numFmtId="0" fontId="32" fillId="0" borderId="24" xfId="10" applyFont="1" applyBorder="1" applyAlignment="1" applyProtection="1">
      <alignment horizontal="left" vertical="center"/>
      <protection locked="0"/>
    </xf>
    <xf numFmtId="0" fontId="25" fillId="0" borderId="7" xfId="10" applyFont="1" applyBorder="1" applyAlignment="1" applyProtection="1">
      <alignment horizontal="center" vertical="center"/>
      <protection locked="0"/>
    </xf>
    <xf numFmtId="0" fontId="32" fillId="0" borderId="7" xfId="10" applyFont="1" applyBorder="1" applyAlignment="1" applyProtection="1">
      <alignment horizontal="left" vertical="center"/>
      <protection locked="0"/>
    </xf>
    <xf numFmtId="0" fontId="25" fillId="0" borderId="22" xfId="10" applyFont="1" applyBorder="1" applyAlignment="1" applyProtection="1">
      <alignment horizontal="center" vertical="center"/>
      <protection locked="0"/>
    </xf>
    <xf numFmtId="0" fontId="25" fillId="0" borderId="24" xfId="10" applyFont="1" applyBorder="1" applyAlignment="1" applyProtection="1">
      <alignment horizontal="center" vertical="center"/>
      <protection locked="0"/>
    </xf>
    <xf numFmtId="0" fontId="31" fillId="8" borderId="7" xfId="10" applyFont="1" applyFill="1" applyBorder="1" applyAlignment="1">
      <alignment horizontal="center" vertical="center"/>
    </xf>
    <xf numFmtId="0" fontId="31" fillId="8" borderId="7" xfId="10" applyFont="1" applyFill="1" applyBorder="1" applyAlignment="1">
      <alignment horizontal="left" vertical="center"/>
    </xf>
    <xf numFmtId="0" fontId="23" fillId="0" borderId="61" xfId="0" applyFont="1" applyBorder="1" applyAlignment="1" applyProtection="1">
      <alignment horizontal="center" wrapText="1"/>
    </xf>
    <xf numFmtId="0" fontId="23" fillId="0" borderId="30" xfId="0" applyFont="1" applyBorder="1" applyAlignment="1" applyProtection="1">
      <alignment horizontal="center" wrapText="1"/>
    </xf>
    <xf numFmtId="0" fontId="37" fillId="0" borderId="0" xfId="19" applyFont="1" applyProtection="1"/>
    <xf numFmtId="0" fontId="37" fillId="0" borderId="44" xfId="19" applyFont="1" applyBorder="1" applyProtection="1"/>
    <xf numFmtId="0" fontId="37" fillId="0" borderId="49" xfId="19" applyFont="1" applyBorder="1" applyProtection="1"/>
    <xf numFmtId="0" fontId="0" fillId="0" borderId="0" xfId="0" applyFont="1" applyAlignment="1" applyProtection="1">
      <alignment horizontal="center" vertical="center"/>
    </xf>
    <xf numFmtId="0" fontId="0" fillId="26" borderId="32" xfId="0" applyFont="1" applyFill="1" applyBorder="1" applyAlignment="1" applyProtection="1">
      <alignment horizontal="center" vertical="center"/>
    </xf>
    <xf numFmtId="0" fontId="0" fillId="26" borderId="33" xfId="0" applyFont="1" applyFill="1" applyBorder="1" applyAlignment="1" applyProtection="1">
      <alignment horizontal="center" vertical="center"/>
    </xf>
    <xf numFmtId="0" fontId="0" fillId="26" borderId="34" xfId="0" applyFont="1" applyFill="1" applyBorder="1" applyAlignment="1" applyProtection="1">
      <alignment horizontal="center" vertical="center"/>
    </xf>
    <xf numFmtId="0" fontId="49" fillId="16" borderId="3" xfId="0" applyFont="1" applyFill="1" applyBorder="1" applyAlignment="1" applyProtection="1">
      <alignment horizontal="center"/>
    </xf>
    <xf numFmtId="0" fontId="50" fillId="0" borderId="50" xfId="0" applyFont="1" applyBorder="1" applyProtection="1"/>
    <xf numFmtId="0" fontId="50" fillId="0" borderId="51" xfId="0" applyFont="1" applyBorder="1" applyProtection="1"/>
    <xf numFmtId="0" fontId="48" fillId="0" borderId="3" xfId="0" applyFont="1" applyBorder="1" applyAlignment="1" applyProtection="1">
      <alignment horizontal="center"/>
    </xf>
    <xf numFmtId="0" fontId="19" fillId="0" borderId="50" xfId="0" applyFont="1" applyBorder="1" applyProtection="1"/>
    <xf numFmtId="0" fontId="19" fillId="0" borderId="51" xfId="0" applyFont="1" applyBorder="1" applyProtection="1"/>
    <xf numFmtId="0" fontId="24" fillId="8" borderId="7" xfId="10" applyFont="1" applyFill="1" applyBorder="1" applyAlignment="1" applyProtection="1">
      <alignment horizontal="left" vertical="center"/>
      <protection hidden="1"/>
    </xf>
    <xf numFmtId="0" fontId="24" fillId="0" borderId="7" xfId="10" applyFont="1" applyBorder="1" applyAlignment="1" applyProtection="1">
      <alignment horizontal="left" vertical="center"/>
      <protection locked="0"/>
    </xf>
    <xf numFmtId="0" fontId="31" fillId="8" borderId="22" xfId="10" applyFont="1" applyFill="1" applyBorder="1" applyAlignment="1">
      <alignment horizontal="center" vertical="center"/>
    </xf>
    <xf numFmtId="0" fontId="31" fillId="8" borderId="23" xfId="10" applyFont="1" applyFill="1" applyBorder="1" applyAlignment="1">
      <alignment horizontal="center" vertical="center"/>
    </xf>
    <xf numFmtId="0" fontId="31" fillId="8" borderId="24" xfId="10" applyFont="1" applyFill="1" applyBorder="1" applyAlignment="1">
      <alignment horizontal="center" vertical="center"/>
    </xf>
    <xf numFmtId="0" fontId="28" fillId="0" borderId="22" xfId="10" applyFont="1" applyFill="1" applyBorder="1" applyAlignment="1" applyProtection="1">
      <alignment horizontal="left" vertical="center"/>
      <protection locked="0"/>
    </xf>
    <xf numFmtId="0" fontId="28" fillId="0" borderId="23" xfId="10" applyFont="1" applyFill="1" applyBorder="1" applyAlignment="1" applyProtection="1">
      <alignment horizontal="left" vertical="center"/>
      <protection locked="0"/>
    </xf>
    <xf numFmtId="0" fontId="28" fillId="0" borderId="24" xfId="10" applyFont="1" applyFill="1" applyBorder="1" applyAlignment="1" applyProtection="1">
      <alignment horizontal="left" vertical="center"/>
      <protection locked="0"/>
    </xf>
    <xf numFmtId="0" fontId="28" fillId="23" borderId="22" xfId="10" applyFont="1" applyFill="1" applyBorder="1" applyAlignment="1" applyProtection="1">
      <alignment horizontal="left" vertical="center"/>
      <protection hidden="1"/>
    </xf>
    <xf numFmtId="0" fontId="28" fillId="23" borderId="23" xfId="10" applyFont="1" applyFill="1" applyBorder="1" applyAlignment="1" applyProtection="1">
      <alignment horizontal="left" vertical="center"/>
      <protection hidden="1"/>
    </xf>
    <xf numFmtId="0" fontId="28" fillId="23" borderId="24" xfId="10" applyFont="1" applyFill="1" applyBorder="1" applyAlignment="1" applyProtection="1">
      <alignment horizontal="left" vertical="center"/>
      <protection hidden="1"/>
    </xf>
    <xf numFmtId="0" fontId="24" fillId="8" borderId="22" xfId="10" applyFont="1" applyFill="1" applyBorder="1" applyAlignment="1" applyProtection="1">
      <alignment horizontal="left" vertical="center"/>
      <protection hidden="1"/>
    </xf>
    <xf numFmtId="0" fontId="24" fillId="8" borderId="23" xfId="10" applyFont="1" applyFill="1" applyBorder="1" applyAlignment="1" applyProtection="1">
      <alignment horizontal="left" vertical="center"/>
      <protection hidden="1"/>
    </xf>
    <xf numFmtId="0" fontId="24" fillId="8" borderId="24" xfId="10" applyFont="1" applyFill="1" applyBorder="1" applyAlignment="1" applyProtection="1">
      <alignment horizontal="left" vertical="center"/>
      <protection hidden="1"/>
    </xf>
    <xf numFmtId="0" fontId="28" fillId="8" borderId="7" xfId="10" applyFont="1" applyFill="1" applyBorder="1" applyAlignment="1">
      <alignment horizontal="center"/>
    </xf>
    <xf numFmtId="0" fontId="28" fillId="27" borderId="22" xfId="10" applyFont="1" applyFill="1" applyBorder="1" applyAlignment="1" applyProtection="1">
      <alignment horizontal="center" vertical="center"/>
    </xf>
    <xf numFmtId="0" fontId="28" fillId="27" borderId="23" xfId="10" applyFont="1" applyFill="1" applyBorder="1" applyAlignment="1" applyProtection="1">
      <alignment horizontal="center" vertical="center"/>
    </xf>
    <xf numFmtId="0" fontId="28" fillId="27" borderId="24" xfId="10" applyFont="1" applyFill="1" applyBorder="1" applyAlignment="1" applyProtection="1">
      <alignment horizontal="center" vertical="center"/>
    </xf>
    <xf numFmtId="0" fontId="49" fillId="16" borderId="32" xfId="0" applyFont="1" applyFill="1" applyBorder="1" applyAlignment="1" applyProtection="1">
      <alignment horizontal="center"/>
    </xf>
    <xf numFmtId="0" fontId="49" fillId="16" borderId="33" xfId="0" applyFont="1" applyFill="1" applyBorder="1" applyAlignment="1" applyProtection="1">
      <alignment horizontal="center"/>
    </xf>
    <xf numFmtId="0" fontId="49" fillId="16" borderId="34" xfId="0" applyFont="1" applyFill="1" applyBorder="1" applyAlignment="1" applyProtection="1">
      <alignment horizontal="center"/>
    </xf>
    <xf numFmtId="0" fontId="37" fillId="0" borderId="0" xfId="19" applyFont="1" applyAlignment="1" applyProtection="1">
      <alignment horizontal="left" vertical="center"/>
    </xf>
    <xf numFmtId="0" fontId="37" fillId="0" borderId="44" xfId="19" applyFont="1" applyBorder="1" applyAlignment="1" applyProtection="1">
      <alignment horizontal="left" vertical="center"/>
    </xf>
    <xf numFmtId="0" fontId="37" fillId="0" borderId="0" xfId="19" applyFont="1" applyBorder="1" applyAlignment="1" applyProtection="1">
      <alignment horizontal="left" vertical="center"/>
    </xf>
    <xf numFmtId="0" fontId="37" fillId="0" borderId="30" xfId="19" applyFont="1" applyBorder="1" applyAlignment="1" applyProtection="1">
      <alignment horizontal="left" vertical="center"/>
    </xf>
    <xf numFmtId="0" fontId="37" fillId="0" borderId="49" xfId="19" applyFont="1" applyBorder="1" applyAlignment="1" applyProtection="1">
      <alignment horizontal="left" vertical="center"/>
    </xf>
    <xf numFmtId="0" fontId="37" fillId="0" borderId="57" xfId="19" applyFont="1" applyBorder="1" applyAlignment="1" applyProtection="1">
      <alignment horizontal="left" vertical="center"/>
    </xf>
    <xf numFmtId="0" fontId="31" fillId="8" borderId="35" xfId="10" applyFont="1" applyFill="1" applyBorder="1" applyAlignment="1" applyProtection="1">
      <alignment horizontal="center"/>
      <protection hidden="1"/>
    </xf>
    <xf numFmtId="0" fontId="28" fillId="8" borderId="7" xfId="10" applyFont="1" applyFill="1" applyBorder="1" applyAlignment="1" applyProtection="1">
      <alignment vertical="center"/>
      <protection hidden="1"/>
    </xf>
    <xf numFmtId="0" fontId="28" fillId="8" borderId="7" xfId="10" applyFont="1" applyFill="1" applyBorder="1" applyAlignment="1" applyProtection="1">
      <alignment horizontal="center"/>
      <protection hidden="1"/>
    </xf>
    <xf numFmtId="0" fontId="31" fillId="8" borderId="7" xfId="10" applyFont="1" applyFill="1" applyBorder="1" applyAlignment="1" applyProtection="1">
      <alignment horizontal="center" vertical="center" wrapText="1"/>
      <protection hidden="1"/>
    </xf>
    <xf numFmtId="0" fontId="31" fillId="8" borderId="22" xfId="10" applyFont="1" applyFill="1" applyBorder="1" applyAlignment="1" applyProtection="1">
      <alignment horizontal="center" vertical="center"/>
      <protection hidden="1"/>
    </xf>
    <xf numFmtId="0" fontId="31" fillId="8" borderId="23" xfId="10" applyFont="1" applyFill="1" applyBorder="1" applyAlignment="1" applyProtection="1">
      <alignment horizontal="center" vertical="center"/>
      <protection hidden="1"/>
    </xf>
    <xf numFmtId="0" fontId="31" fillId="8" borderId="24" xfId="10" applyFont="1" applyFill="1" applyBorder="1" applyAlignment="1" applyProtection="1">
      <alignment horizontal="center" vertical="center"/>
      <protection hidden="1"/>
    </xf>
    <xf numFmtId="0" fontId="28" fillId="0" borderId="7" xfId="10" applyFont="1" applyFill="1" applyBorder="1" applyAlignment="1" applyProtection="1">
      <alignment vertical="center"/>
      <protection locked="0"/>
    </xf>
    <xf numFmtId="0" fontId="10" fillId="0" borderId="17" xfId="10" applyBorder="1" applyAlignment="1" applyProtection="1">
      <alignment horizontal="center"/>
      <protection hidden="1"/>
    </xf>
    <xf numFmtId="0" fontId="10" fillId="0" borderId="0" xfId="10" applyAlignment="1" applyProtection="1">
      <alignment horizontal="center"/>
      <protection hidden="1"/>
    </xf>
    <xf numFmtId="0" fontId="30" fillId="10" borderId="11" xfId="10" applyFont="1" applyFill="1" applyBorder="1" applyAlignment="1" applyProtection="1">
      <alignment horizontal="center"/>
      <protection hidden="1"/>
    </xf>
    <xf numFmtId="0" fontId="30" fillId="10" borderId="12" xfId="10" applyFont="1" applyFill="1" applyBorder="1" applyAlignment="1" applyProtection="1">
      <alignment horizontal="center"/>
      <protection hidden="1"/>
    </xf>
    <xf numFmtId="0" fontId="30" fillId="10" borderId="13" xfId="10" applyFont="1" applyFill="1" applyBorder="1" applyAlignment="1" applyProtection="1">
      <alignment horizontal="center"/>
      <protection hidden="1"/>
    </xf>
    <xf numFmtId="0" fontId="25" fillId="0" borderId="22" xfId="10" applyFont="1" applyBorder="1" applyAlignment="1" applyProtection="1">
      <alignment horizontal="left" vertical="top" wrapText="1"/>
      <protection hidden="1"/>
    </xf>
    <xf numFmtId="0" fontId="25" fillId="0" borderId="23" xfId="10" applyFont="1" applyBorder="1" applyAlignment="1" applyProtection="1">
      <alignment horizontal="left" vertical="top" wrapText="1"/>
      <protection hidden="1"/>
    </xf>
    <xf numFmtId="0" fontId="25" fillId="0" borderId="24" xfId="10" applyFont="1" applyBorder="1" applyAlignment="1" applyProtection="1">
      <alignment horizontal="left" vertical="top" wrapText="1"/>
      <protection hidden="1"/>
    </xf>
    <xf numFmtId="0" fontId="28" fillId="0" borderId="63" xfId="10" applyFont="1" applyFill="1" applyBorder="1" applyAlignment="1" applyProtection="1">
      <alignment vertical="center"/>
      <protection locked="0"/>
    </xf>
    <xf numFmtId="0" fontId="28" fillId="0" borderId="64" xfId="10" applyFont="1" applyFill="1" applyBorder="1" applyAlignment="1" applyProtection="1">
      <alignment vertical="center"/>
      <protection locked="0"/>
    </xf>
    <xf numFmtId="0" fontId="28" fillId="0" borderId="41" xfId="10" applyFont="1" applyFill="1" applyBorder="1" applyAlignment="1" applyProtection="1">
      <alignment vertical="center"/>
      <protection locked="0"/>
    </xf>
    <xf numFmtId="0" fontId="28" fillId="23" borderId="7" xfId="10" applyFont="1" applyFill="1" applyBorder="1" applyAlignment="1" applyProtection="1">
      <alignment vertical="center"/>
      <protection hidden="1"/>
    </xf>
    <xf numFmtId="0" fontId="31" fillId="8" borderId="7" xfId="10" applyFont="1" applyFill="1" applyBorder="1" applyAlignment="1" applyProtection="1">
      <alignment horizontal="center" vertical="center"/>
      <protection hidden="1"/>
    </xf>
    <xf numFmtId="0" fontId="31" fillId="8" borderId="7" xfId="10" applyFont="1" applyFill="1" applyBorder="1" applyAlignment="1" applyProtection="1">
      <alignment horizontal="left" vertical="center"/>
      <protection hidden="1"/>
    </xf>
    <xf numFmtId="0" fontId="31" fillId="8" borderId="7" xfId="10" applyFont="1" applyFill="1" applyBorder="1" applyAlignment="1" applyProtection="1">
      <alignment horizontal="center"/>
      <protection hidden="1"/>
    </xf>
    <xf numFmtId="0" fontId="28" fillId="15" borderId="7" xfId="1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left"/>
      <protection hidden="1"/>
    </xf>
    <xf numFmtId="0" fontId="29" fillId="9" borderId="8" xfId="10" applyFont="1" applyFill="1" applyBorder="1" applyAlignment="1" applyProtection="1">
      <alignment horizontal="center"/>
      <protection hidden="1"/>
    </xf>
    <xf numFmtId="0" fontId="29" fillId="9" borderId="9" xfId="10" applyFont="1" applyFill="1" applyBorder="1" applyAlignment="1" applyProtection="1">
      <alignment horizontal="center"/>
      <protection hidden="1"/>
    </xf>
    <xf numFmtId="0" fontId="29" fillId="9" borderId="10" xfId="10" applyFont="1" applyFill="1" applyBorder="1" applyAlignment="1" applyProtection="1">
      <alignment horizontal="center"/>
      <protection hidden="1"/>
    </xf>
    <xf numFmtId="0" fontId="32" fillId="0" borderId="22" xfId="10" applyFont="1" applyBorder="1" applyAlignment="1" applyProtection="1">
      <alignment horizontal="left" vertical="center"/>
      <protection hidden="1"/>
    </xf>
    <xf numFmtId="0" fontId="25" fillId="0" borderId="22" xfId="10" applyFont="1" applyBorder="1" applyAlignment="1" applyProtection="1">
      <alignment vertical="center"/>
      <protection locked="0"/>
    </xf>
    <xf numFmtId="0" fontId="25" fillId="0" borderId="24" xfId="10" applyFont="1" applyBorder="1" applyAlignment="1" applyProtection="1">
      <alignment vertical="center"/>
      <protection locked="0"/>
    </xf>
    <xf numFmtId="0" fontId="28" fillId="0" borderId="7" xfId="10" applyFont="1" applyFill="1" applyBorder="1" applyAlignment="1" applyProtection="1">
      <alignment horizontal="left" vertical="center"/>
      <protection locked="0"/>
    </xf>
    <xf numFmtId="0" fontId="28" fillId="23" borderId="7" xfId="10" applyFont="1" applyFill="1" applyBorder="1" applyAlignment="1" applyProtection="1">
      <alignment horizontal="left" vertical="center"/>
      <protection hidden="1"/>
    </xf>
    <xf numFmtId="0" fontId="28" fillId="8" borderId="7" xfId="10" applyFont="1" applyFill="1" applyBorder="1" applyAlignment="1" applyProtection="1">
      <alignment horizontal="left" vertical="center"/>
      <protection hidden="1"/>
    </xf>
    <xf numFmtId="0" fontId="31" fillId="8" borderId="7" xfId="10" applyFont="1" applyFill="1" applyBorder="1" applyAlignment="1">
      <alignment horizontal="center" vertical="center" wrapText="1"/>
    </xf>
    <xf numFmtId="0" fontId="10" fillId="0" borderId="22" xfId="10" applyBorder="1" applyAlignment="1">
      <alignment horizontal="center"/>
    </xf>
    <xf numFmtId="0" fontId="10" fillId="0" borderId="23" xfId="10" applyBorder="1" applyAlignment="1">
      <alignment horizontal="center"/>
    </xf>
    <xf numFmtId="0" fontId="10" fillId="0" borderId="24" xfId="10" applyBorder="1" applyAlignment="1">
      <alignment horizontal="center"/>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cellXfs>
  <cellStyles count="31">
    <cellStyle name="Moneda [0] 2" xfId="24"/>
    <cellStyle name="Moneda [0] 2 2" xfId="29"/>
    <cellStyle name="Normal" xfId="0" builtinId="0"/>
    <cellStyle name="Normal 10" xfId="12"/>
    <cellStyle name="Normal 11" xfId="19"/>
    <cellStyle name="Normal 12" xfId="30"/>
    <cellStyle name="Normal 2" xfId="1"/>
    <cellStyle name="Normal 2 2" xfId="6"/>
    <cellStyle name="Normal 2 2 2" xfId="10"/>
    <cellStyle name="Normal 2 2 3" xfId="22"/>
    <cellStyle name="Normal 2 2 4" xfId="27"/>
    <cellStyle name="Normal 2 3" xfId="4"/>
    <cellStyle name="Normal 2 3 2" xfId="9"/>
    <cellStyle name="Normal 2 3 3" xfId="21"/>
    <cellStyle name="Normal 2 3 4" xfId="26"/>
    <cellStyle name="Normal 2 4" xfId="8"/>
    <cellStyle name="Normal 2 5" xfId="11"/>
    <cellStyle name="Normal 2 6" xfId="16"/>
    <cellStyle name="Normal 2 7" xfId="20"/>
    <cellStyle name="Normal 2 8" xfId="25"/>
    <cellStyle name="Normal 3" xfId="5"/>
    <cellStyle name="Normal 3 2" xfId="13"/>
    <cellStyle name="Normal 3 3" xfId="15"/>
    <cellStyle name="Normal 4" xfId="7"/>
    <cellStyle name="Normal 5" xfId="3"/>
    <cellStyle name="Normal 6" xfId="2"/>
    <cellStyle name="Normal 7" xfId="14"/>
    <cellStyle name="Normal 7 2" xfId="23"/>
    <cellStyle name="Normal 7 3" xfId="28"/>
    <cellStyle name="Normal 8" xfId="17"/>
    <cellStyle name="Normal 9" xfId="18"/>
  </cellStyles>
  <dxfs count="373">
    <dxf>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theme="1"/>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9" tint="0.79998168889431442"/>
      </font>
    </dxf>
    <dxf>
      <font>
        <color theme="4" tint="0.79998168889431442"/>
      </font>
    </dxf>
    <dxf>
      <font>
        <color rgb="FF00B0F0"/>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bgColor rgb="FFFFFF00"/>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ont>
        <color auto="1"/>
      </font>
      <fill>
        <patternFill>
          <fgColor theme="4" tint="0.79998168889431442"/>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darkUp">
          <fgColor theme="4" tint="0.39994506668294322"/>
          <b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Malla Matemáticas 4-style" pivot="0" count="3">
      <tableStyleElement type="headerRow" dxfId="372"/>
      <tableStyleElement type="firstRowStripe" dxfId="371"/>
      <tableStyleElement type="secondRowStripe" dxfId="3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7-2B3B-4A09-9BC4-FD64BC7687D4}"/>
              </c:ext>
            </c:extLst>
          </c:dPt>
          <c:dPt>
            <c:idx val="2"/>
            <c:invertIfNegative val="0"/>
            <c:bubble3D val="0"/>
            <c:spPr>
              <a:solidFill>
                <a:srgbClr val="00B0F0"/>
              </a:solidFill>
              <a:ln>
                <a:noFill/>
              </a:ln>
              <a:effectLst/>
            </c:spPr>
            <c:extLst>
              <c:ext xmlns:c16="http://schemas.microsoft.com/office/drawing/2014/chart" uri="{C3380CC4-5D6E-409C-BE32-E72D297353CC}">
                <c16:uniqueId val="{00000008-2B3B-4A09-9BC4-FD64BC7687D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2B3B-4A09-9BC4-FD64BC7687D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2B3B-4A09-9BC4-FD64BC7687D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2B3B-4A09-9BC4-FD64BC7687D4}"/>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B3B-4A09-9BC4-FD64BC7687D4}"/>
            </c:ext>
          </c:extLst>
        </c:ser>
        <c:dLbls>
          <c:dLblPos val="outEnd"/>
          <c:showLegendKey val="0"/>
          <c:showVal val="1"/>
          <c:showCatName val="0"/>
          <c:showSerName val="0"/>
          <c:showPercent val="0"/>
          <c:showBubbleSize val="0"/>
        </c:dLbls>
        <c:gapWidth val="150"/>
        <c:axId val="144789888"/>
        <c:axId val="144807040"/>
      </c:barChart>
      <c:catAx>
        <c:axId val="1447898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44807040"/>
        <c:crosses val="autoZero"/>
        <c:auto val="1"/>
        <c:lblAlgn val="ctr"/>
        <c:lblOffset val="100"/>
        <c:noMultiLvlLbl val="0"/>
      </c:catAx>
      <c:valAx>
        <c:axId val="144807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447898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3E84-472A-96A0-A2D22793BD6D}"/>
              </c:ext>
            </c:extLst>
          </c:dPt>
          <c:dPt>
            <c:idx val="2"/>
            <c:invertIfNegative val="0"/>
            <c:bubble3D val="0"/>
            <c:spPr>
              <a:solidFill>
                <a:srgbClr val="00B0F0"/>
              </a:solidFill>
              <a:ln>
                <a:noFill/>
              </a:ln>
              <a:effectLst/>
            </c:spPr>
            <c:extLst>
              <c:ext xmlns:c16="http://schemas.microsoft.com/office/drawing/2014/chart" uri="{C3380CC4-5D6E-409C-BE32-E72D297353CC}">
                <c16:uniqueId val="{00000003-3E84-472A-96A0-A2D22793BD6D}"/>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3E84-472A-96A0-A2D22793BD6D}"/>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E84-472A-96A0-A2D22793BD6D}"/>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9-3E84-472A-96A0-A2D22793BD6D}"/>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'ExA_MATEMATICAS(2)'!$AX$13:$BC$15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E84-472A-96A0-A2D22793BD6D}"/>
            </c:ext>
          </c:extLst>
        </c:ser>
        <c:dLbls>
          <c:dLblPos val="outEnd"/>
          <c:showLegendKey val="0"/>
          <c:showVal val="1"/>
          <c:showCatName val="0"/>
          <c:showSerName val="0"/>
          <c:showPercent val="0"/>
          <c:showBubbleSize val="0"/>
        </c:dLbls>
        <c:gapWidth val="150"/>
        <c:axId val="153851776"/>
        <c:axId val="153860736"/>
      </c:barChart>
      <c:catAx>
        <c:axId val="1538517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3860736"/>
        <c:crosses val="autoZero"/>
        <c:auto val="1"/>
        <c:lblAlgn val="ctr"/>
        <c:lblOffset val="100"/>
        <c:noMultiLvlLbl val="0"/>
      </c:catAx>
      <c:valAx>
        <c:axId val="153860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38517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44FD-4CB7-81D6-472B326783BC}"/>
              </c:ext>
            </c:extLst>
          </c:dPt>
          <c:dPt>
            <c:idx val="1"/>
            <c:invertIfNegative val="0"/>
            <c:bubble3D val="0"/>
            <c:spPr>
              <a:solidFill>
                <a:srgbClr val="00B050"/>
              </a:solidFill>
              <a:ln>
                <a:noFill/>
              </a:ln>
              <a:effectLst/>
            </c:spPr>
            <c:extLst>
              <c:ext xmlns:c16="http://schemas.microsoft.com/office/drawing/2014/chart" uri="{C3380CC4-5D6E-409C-BE32-E72D297353CC}">
                <c16:uniqueId val="{00000002-44FD-4CB7-81D6-472B326783BC}"/>
              </c:ext>
            </c:extLst>
          </c:dPt>
          <c:dPt>
            <c:idx val="2"/>
            <c:invertIfNegative val="0"/>
            <c:bubble3D val="0"/>
            <c:spPr>
              <a:solidFill>
                <a:srgbClr val="00B0F0"/>
              </a:solidFill>
              <a:ln>
                <a:noFill/>
              </a:ln>
              <a:effectLst/>
            </c:spPr>
            <c:extLst>
              <c:ext xmlns:c16="http://schemas.microsoft.com/office/drawing/2014/chart" uri="{C3380CC4-5D6E-409C-BE32-E72D297353CC}">
                <c16:uniqueId val="{00000003-44FD-4CB7-81D6-472B326783BC}"/>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44FD-4CB7-81D6-472B326783BC}"/>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0-44FD-4CB7-81D6-472B326783BC}"/>
            </c:ext>
          </c:extLst>
        </c:ser>
        <c:dLbls>
          <c:dLblPos val="outEnd"/>
          <c:showLegendKey val="0"/>
          <c:showVal val="1"/>
          <c:showCatName val="0"/>
          <c:showSerName val="0"/>
          <c:showPercent val="0"/>
          <c:showBubbleSize val="0"/>
        </c:dLbls>
        <c:gapWidth val="219"/>
        <c:overlap val="-27"/>
        <c:axId val="153511424"/>
        <c:axId val="153524096"/>
      </c:barChart>
      <c:catAx>
        <c:axId val="15351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3524096"/>
        <c:crosses val="autoZero"/>
        <c:auto val="1"/>
        <c:lblAlgn val="ctr"/>
        <c:lblOffset val="100"/>
        <c:noMultiLvlLbl val="0"/>
      </c:catAx>
      <c:valAx>
        <c:axId val="153524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35114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4C-4DE3-AA06-9D2E4A041CFB}"/>
              </c:ext>
            </c:extLst>
          </c:dPt>
          <c:dPt>
            <c:idx val="1"/>
            <c:invertIfNegative val="0"/>
            <c:bubble3D val="0"/>
            <c:spPr>
              <a:solidFill>
                <a:srgbClr val="00B050"/>
              </a:solidFill>
              <a:ln>
                <a:noFill/>
              </a:ln>
              <a:effectLst/>
            </c:spPr>
            <c:extLst>
              <c:ext xmlns:c16="http://schemas.microsoft.com/office/drawing/2014/chart" uri="{C3380CC4-5D6E-409C-BE32-E72D297353CC}">
                <c16:uniqueId val="{00000003-314C-4DE3-AA06-9D2E4A041CFB}"/>
              </c:ext>
            </c:extLst>
          </c:dPt>
          <c:dPt>
            <c:idx val="2"/>
            <c:invertIfNegative val="0"/>
            <c:bubble3D val="0"/>
            <c:spPr>
              <a:solidFill>
                <a:srgbClr val="00B0F0"/>
              </a:solidFill>
              <a:ln>
                <a:noFill/>
              </a:ln>
              <a:effectLst/>
            </c:spPr>
            <c:extLst>
              <c:ext xmlns:c16="http://schemas.microsoft.com/office/drawing/2014/chart" uri="{C3380CC4-5D6E-409C-BE32-E72D297353CC}">
                <c16:uniqueId val="{00000005-314C-4DE3-AA06-9D2E4A041CFB}"/>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314C-4DE3-AA06-9D2E4A041CFB}"/>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'ExA_SOCIALES(2)'!$AX$13:$BA$15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'ExA_SOCIALES(2)'!$AX$91:$BA$91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8-314C-4DE3-AA06-9D2E4A041CFB}"/>
            </c:ext>
          </c:extLst>
        </c:ser>
        <c:dLbls>
          <c:dLblPos val="outEnd"/>
          <c:showLegendKey val="0"/>
          <c:showVal val="1"/>
          <c:showCatName val="0"/>
          <c:showSerName val="0"/>
          <c:showPercent val="0"/>
          <c:showBubbleSize val="0"/>
        </c:dLbls>
        <c:gapWidth val="219"/>
        <c:overlap val="-27"/>
        <c:axId val="158965760"/>
        <c:axId val="158978432"/>
      </c:barChart>
      <c:catAx>
        <c:axId val="15896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8978432"/>
        <c:crosses val="autoZero"/>
        <c:auto val="1"/>
        <c:lblAlgn val="ctr"/>
        <c:lblOffset val="100"/>
        <c:noMultiLvlLbl val="0"/>
      </c:catAx>
      <c:valAx>
        <c:axId val="158978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89657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C9B1-4D8A-84E0-84F059BC4494}"/>
              </c:ext>
            </c:extLst>
          </c:dPt>
          <c:dPt>
            <c:idx val="1"/>
            <c:invertIfNegative val="0"/>
            <c:bubble3D val="0"/>
            <c:spPr>
              <a:solidFill>
                <a:srgbClr val="00B050"/>
              </a:solidFill>
              <a:ln>
                <a:noFill/>
              </a:ln>
              <a:effectLst/>
            </c:spPr>
            <c:extLst>
              <c:ext xmlns:c16="http://schemas.microsoft.com/office/drawing/2014/chart" uri="{C3380CC4-5D6E-409C-BE32-E72D297353CC}">
                <c16:uniqueId val="{00000002-C9B1-4D8A-84E0-84F059BC4494}"/>
              </c:ext>
            </c:extLst>
          </c:dPt>
          <c:dPt>
            <c:idx val="2"/>
            <c:invertIfNegative val="0"/>
            <c:bubble3D val="0"/>
            <c:spPr>
              <a:solidFill>
                <a:srgbClr val="00B0F0"/>
              </a:solidFill>
              <a:ln>
                <a:noFill/>
              </a:ln>
              <a:effectLst/>
            </c:spPr>
            <c:extLst>
              <c:ext xmlns:c16="http://schemas.microsoft.com/office/drawing/2014/chart" uri="{C3380CC4-5D6E-409C-BE32-E72D297353CC}">
                <c16:uniqueId val="{00000003-C9B1-4D8A-84E0-84F059BC449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C9B1-4D8A-84E0-84F059BC449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C9B1-4D8A-84E0-84F059BC449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C9B1-4D8A-84E0-84F059BC4494}"/>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ExA_NATURALES!$AX$13:$BC$15</c:f>
              <c:multiLvlStrCache>
                <c:ptCount val="6"/>
                <c:lvl>
                  <c:pt idx="0">
                    <c:v>EF</c:v>
                  </c:pt>
                  <c:pt idx="1">
                    <c:v>IN</c:v>
                  </c:pt>
                  <c:pt idx="2">
                    <c:v>UC</c:v>
                  </c:pt>
                  <c:pt idx="3">
                    <c:v>CTS</c:v>
                  </c:pt>
                  <c:pt idx="4">
                    <c:v>EF</c:v>
                  </c:pt>
                  <c:pt idx="5">
                    <c:v>EV</c:v>
                  </c:pt>
                </c:lvl>
                <c:lvl>
                  <c:pt idx="0">
                    <c:v>COMPETENCIAS </c:v>
                  </c:pt>
                  <c:pt idx="3">
                    <c:v>COMPONENTES</c:v>
                  </c:pt>
                </c:lvl>
                <c:lvl>
                  <c:pt idx="0">
                    <c:v>5</c:v>
                  </c:pt>
                  <c:pt idx="1">
                    <c:v>8</c:v>
                  </c:pt>
                  <c:pt idx="2">
                    <c:v>7</c:v>
                  </c:pt>
                  <c:pt idx="3">
                    <c:v>6</c:v>
                  </c:pt>
                  <c:pt idx="4">
                    <c:v>7</c:v>
                  </c:pt>
                  <c:pt idx="5">
                    <c:v>7</c:v>
                  </c:pt>
                </c:lvl>
              </c:multiLvlStrCache>
            </c:multiLvlStrRef>
          </c:cat>
          <c:val>
            <c:numRef>
              <c:f>ExA_NATURALES!$AX$91:$BC$91</c:f>
              <c:numCache>
                <c:formatCode>0.0</c:formatCode>
                <c:ptCount val="6"/>
                <c:pt idx="0">
                  <c:v>3.3846153846153846</c:v>
                </c:pt>
                <c:pt idx="1">
                  <c:v>4.384615384615385</c:v>
                </c:pt>
                <c:pt idx="2">
                  <c:v>4.384615384615385</c:v>
                </c:pt>
                <c:pt idx="3">
                  <c:v>4.3076923076923075</c:v>
                </c:pt>
                <c:pt idx="4">
                  <c:v>3.7692307692307692</c:v>
                </c:pt>
                <c:pt idx="5">
                  <c:v>4.0769230769230766</c:v>
                </c:pt>
              </c:numCache>
            </c:numRef>
          </c:val>
          <c:extLst>
            <c:ext xmlns:c16="http://schemas.microsoft.com/office/drawing/2014/chart" uri="{C3380CC4-5D6E-409C-BE32-E72D297353CC}">
              <c16:uniqueId val="{00000000-C9B1-4D8A-84E0-84F059BC4494}"/>
            </c:ext>
          </c:extLst>
        </c:ser>
        <c:dLbls>
          <c:dLblPos val="outEnd"/>
          <c:showLegendKey val="0"/>
          <c:showVal val="1"/>
          <c:showCatName val="0"/>
          <c:showSerName val="0"/>
          <c:showPercent val="0"/>
          <c:showBubbleSize val="0"/>
        </c:dLbls>
        <c:gapWidth val="219"/>
        <c:overlap val="-27"/>
        <c:axId val="39404672"/>
        <c:axId val="39418112"/>
      </c:barChart>
      <c:catAx>
        <c:axId val="3940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39418112"/>
        <c:crosses val="autoZero"/>
        <c:auto val="1"/>
        <c:lblAlgn val="ctr"/>
        <c:lblOffset val="100"/>
        <c:noMultiLvlLbl val="0"/>
      </c:catAx>
      <c:valAx>
        <c:axId val="39418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394046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BA7A-4401-9AE1-48EA600942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A7A-4401-9AE1-48EA60094296}"/>
              </c:ext>
            </c:extLst>
          </c:dPt>
          <c:dPt>
            <c:idx val="2"/>
            <c:invertIfNegative val="0"/>
            <c:bubble3D val="0"/>
            <c:spPr>
              <a:solidFill>
                <a:srgbClr val="00B0F0"/>
              </a:solidFill>
              <a:ln>
                <a:noFill/>
              </a:ln>
              <a:effectLst/>
            </c:spPr>
            <c:extLst>
              <c:ext xmlns:c16="http://schemas.microsoft.com/office/drawing/2014/chart" uri="{C3380CC4-5D6E-409C-BE32-E72D297353CC}">
                <c16:uniqueId val="{00000005-BA7A-4401-9AE1-48EA60094296}"/>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BA7A-4401-9AE1-48EA60094296}"/>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BA7A-4401-9AE1-48EA60094296}"/>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BA7A-4401-9AE1-48EA60094296}"/>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'ExA_NATURALES(2)'!$AX$13:$BC$15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A7A-4401-9AE1-48EA60094296}"/>
            </c:ext>
          </c:extLst>
        </c:ser>
        <c:dLbls>
          <c:dLblPos val="outEnd"/>
          <c:showLegendKey val="0"/>
          <c:showVal val="1"/>
          <c:showCatName val="0"/>
          <c:showSerName val="0"/>
          <c:showPercent val="0"/>
          <c:showBubbleSize val="0"/>
        </c:dLbls>
        <c:gapWidth val="219"/>
        <c:overlap val="-27"/>
        <c:axId val="40126720"/>
        <c:axId val="40131968"/>
      </c:barChart>
      <c:catAx>
        <c:axId val="4012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40131968"/>
        <c:crosses val="autoZero"/>
        <c:auto val="1"/>
        <c:lblAlgn val="ctr"/>
        <c:lblOffset val="100"/>
        <c:noMultiLvlLbl val="0"/>
      </c:catAx>
      <c:valAx>
        <c:axId val="4013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401267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76200</xdr:rowOff>
    </xdr:from>
    <xdr:to>
      <xdr:col>5</xdr:col>
      <xdr:colOff>866837</xdr:colOff>
      <xdr:row>25</xdr:row>
      <xdr:rowOff>2953761</xdr:rowOff>
    </xdr:to>
    <xdr:pic>
      <xdr:nvPicPr>
        <xdr:cNvPr id="5" name="Imagen 4">
          <a:extLst>
            <a:ext uri="{FF2B5EF4-FFF2-40B4-BE49-F238E27FC236}">
              <a16:creationId xmlns:a16="http://schemas.microsoft.com/office/drawing/2014/main" id="{9B1B460B-65BB-0D11-F7E7-181B9D7EC991}"/>
            </a:ext>
          </a:extLst>
        </xdr:cNvPr>
        <xdr:cNvPicPr>
          <a:picLocks noChangeAspect="1"/>
        </xdr:cNvPicPr>
      </xdr:nvPicPr>
      <xdr:blipFill>
        <a:blip xmlns:r="http://schemas.openxmlformats.org/officeDocument/2006/relationships" r:embed="rId1"/>
        <a:stretch>
          <a:fillRect/>
        </a:stretch>
      </xdr:blipFill>
      <xdr:spPr>
        <a:xfrm>
          <a:off x="133350" y="12744450"/>
          <a:ext cx="5114987" cy="2877561"/>
        </a:xfrm>
        <a:prstGeom prst="rect">
          <a:avLst/>
        </a:prstGeom>
      </xdr:spPr>
    </xdr:pic>
    <xdr:clientData/>
  </xdr:twoCellAnchor>
  <xdr:twoCellAnchor editAs="oneCell">
    <xdr:from>
      <xdr:col>0</xdr:col>
      <xdr:colOff>196850</xdr:colOff>
      <xdr:row>6</xdr:row>
      <xdr:rowOff>63500</xdr:rowOff>
    </xdr:from>
    <xdr:to>
      <xdr:col>5</xdr:col>
      <xdr:colOff>874201</xdr:colOff>
      <xdr:row>6</xdr:row>
      <xdr:rowOff>2947158</xdr:rowOff>
    </xdr:to>
    <xdr:pic>
      <xdr:nvPicPr>
        <xdr:cNvPr id="6" name="Imagen 5">
          <a:extLst>
            <a:ext uri="{FF2B5EF4-FFF2-40B4-BE49-F238E27FC236}">
              <a16:creationId xmlns:a16="http://schemas.microsoft.com/office/drawing/2014/main" id="{12A4E4C2-3CD8-0367-054D-77D2153C4A78}"/>
            </a:ext>
          </a:extLst>
        </xdr:cNvPr>
        <xdr:cNvPicPr>
          <a:picLocks noChangeAspect="1"/>
        </xdr:cNvPicPr>
      </xdr:nvPicPr>
      <xdr:blipFill>
        <a:blip xmlns:r="http://schemas.openxmlformats.org/officeDocument/2006/relationships" r:embed="rId2"/>
        <a:stretch>
          <a:fillRect/>
        </a:stretch>
      </xdr:blipFill>
      <xdr:spPr>
        <a:xfrm>
          <a:off x="196850" y="5073650"/>
          <a:ext cx="5058851" cy="2883658"/>
        </a:xfrm>
        <a:prstGeom prst="rect">
          <a:avLst/>
        </a:prstGeom>
      </xdr:spPr>
    </xdr:pic>
    <xdr:clientData/>
  </xdr:twoCellAnchor>
  <xdr:twoCellAnchor editAs="oneCell">
    <xdr:from>
      <xdr:col>0</xdr:col>
      <xdr:colOff>87086</xdr:colOff>
      <xdr:row>9</xdr:row>
      <xdr:rowOff>76200</xdr:rowOff>
    </xdr:from>
    <xdr:to>
      <xdr:col>5</xdr:col>
      <xdr:colOff>826681</xdr:colOff>
      <xdr:row>21</xdr:row>
      <xdr:rowOff>213000</xdr:rowOff>
    </xdr:to>
    <xdr:pic>
      <xdr:nvPicPr>
        <xdr:cNvPr id="10" name="Imagen 9">
          <a:extLst>
            <a:ext uri="{FF2B5EF4-FFF2-40B4-BE49-F238E27FC236}">
              <a16:creationId xmlns:a16="http://schemas.microsoft.com/office/drawing/2014/main" id="{D657583D-3DFE-4A87-A2A5-BE9B4250B6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086" y="9035143"/>
          <a:ext cx="5148309"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19ADF77F-3984-346F-F831-2A9B4EE9A6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71D912AF-DF6B-4F9B-982B-A37759A79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E90C7286-76BB-93DB-962C-050A55359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11325CDE-4D1F-4A30-A363-2B44CA079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3" name="Gráfico 2">
          <a:extLst>
            <a:ext uri="{FF2B5EF4-FFF2-40B4-BE49-F238E27FC236}">
              <a16:creationId xmlns:a16="http://schemas.microsoft.com/office/drawing/2014/main" id="{3024A2FA-4F7A-24DD-6F66-CE3CAB8F2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2" name="Gráfico 1">
          <a:extLst>
            <a:ext uri="{FF2B5EF4-FFF2-40B4-BE49-F238E27FC236}">
              <a16:creationId xmlns:a16="http://schemas.microsoft.com/office/drawing/2014/main" id="{51846AAD-B01A-4CD5-8508-07C55DC56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3" name="Table_1" displayName="Table_1" ref="A41:L41" headerRowCount="0" headerRowDxfId="14" dataDxfId="13" totalsRowDxfId="12">
  <tableColumns count="12">
    <tableColumn id="1" name="Column1" dataDxfId="11"/>
    <tableColumn id="2" name="Column2" dataDxfId="10"/>
    <tableColumn id="3" name="Column3" dataDxfId="9"/>
    <tableColumn id="4" name="Column4" dataDxfId="8"/>
    <tableColumn id="5" name="Column5" dataDxfId="7"/>
    <tableColumn id="6" name="Column6" dataDxfId="6"/>
    <tableColumn id="7" name="Column7" dataDxfId="5"/>
    <tableColumn id="8" name="Column8" dataDxfId="4"/>
    <tableColumn id="9" name="Column9" dataDxfId="3"/>
    <tableColumn id="10" name="Column10" dataDxfId="2"/>
    <tableColumn id="11" name="Column11" dataDxfId="1"/>
    <tableColumn id="12" name="Column12" dataDxfId="0"/>
  </tableColumns>
  <tableStyleInfo name="Malla Matemáticas 4-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contenidosparaaprender.colombiaaprende.edu.co/G_5/L/menu_L_G05_U04_L01/index.html" TargetMode="External"/><Relationship Id="rId13" Type="http://schemas.openxmlformats.org/officeDocument/2006/relationships/hyperlink" Target="https://aprende.colombiaaprende.edu.co/sites/default/files/naspublic/ContenidosAprender/G_5/L/menu_L_G05_U03_L06/index.html" TargetMode="External"/><Relationship Id="rId3" Type="http://schemas.openxmlformats.org/officeDocument/2006/relationships/hyperlink" Target="https://contenidosparaaprender.colombiaaprende.edu.co/G_5/L/menu_L_G05_U03_L01/index.html" TargetMode="External"/><Relationship Id="rId7" Type="http://schemas.openxmlformats.org/officeDocument/2006/relationships/hyperlink" Target="https://contenidosparaaprender.colombiaaprende.edu.co/G_5/L/menu_L_G05_U02_L05/index.html" TargetMode="External"/><Relationship Id="rId12" Type="http://schemas.openxmlformats.org/officeDocument/2006/relationships/hyperlink" Target="https://contenidosparaaprender.colombiaaprende.edu.co/G_5/L/menu_L_G05_U03_L01/index.html" TargetMode="External"/><Relationship Id="rId2" Type="http://schemas.openxmlformats.org/officeDocument/2006/relationships/hyperlink" Target="https://contenidosparaaprender.colombiaaprende.edu.co/G_5/L/menu_L_G05_U02_L02/index.html" TargetMode="External"/><Relationship Id="rId16" Type="http://schemas.openxmlformats.org/officeDocument/2006/relationships/hyperlink" Target="https://contenidosparaaprender.colombiaaprende.edu.co/G_5/L/menu_L_G05_U03_L01/index.html" TargetMode="External"/><Relationship Id="rId1" Type="http://schemas.openxmlformats.org/officeDocument/2006/relationships/hyperlink" Target="https://contenidosparaaprender.colombiaaprende.edu.co/G_5/L/menu_L_G05_U03_L01/index.html" TargetMode="External"/><Relationship Id="rId6" Type="http://schemas.openxmlformats.org/officeDocument/2006/relationships/hyperlink" Target="https://contenidosparaaprender.colombiaaprende.edu.co/G_5/L/menu_L_G05_U03_L01/index.html" TargetMode="External"/><Relationship Id="rId11" Type="http://schemas.openxmlformats.org/officeDocument/2006/relationships/hyperlink" Target="https://aprende.colombiaaprende.edu.co/sites/default/files/naspublic/ContenidosAprender/G_5/L/menu_L_G05_U04_L02/index.html" TargetMode="External"/><Relationship Id="rId5" Type="http://schemas.openxmlformats.org/officeDocument/2006/relationships/hyperlink" Target="https://contenidosparaaprender.colombiaaprende.edu.co/G_5/L/menu_L_G05_U03_L07/index.html" TargetMode="External"/><Relationship Id="rId15" Type="http://schemas.openxmlformats.org/officeDocument/2006/relationships/hyperlink" Target="https://aprende.colombiaaprende.edu.co/sites/default/files/naspublic/ContenidosAprender/G_5/L/menu_L_G05_U04_L01/index.html" TargetMode="External"/><Relationship Id="rId10" Type="http://schemas.openxmlformats.org/officeDocument/2006/relationships/hyperlink" Target="https://aprende.colombiaaprende.edu.co/sites/default/files/naspublic/ContenidosAprender/G_5/L/menu_L_G05_U04_L02/index.html" TargetMode="External"/><Relationship Id="rId4" Type="http://schemas.openxmlformats.org/officeDocument/2006/relationships/hyperlink" Target="https://contenidosparaaprender.colombiaaprende.edu.co/G_5/L/menu_L_G05_U03_L05/index.html" TargetMode="External"/><Relationship Id="rId9" Type="http://schemas.openxmlformats.org/officeDocument/2006/relationships/hyperlink" Target="https://contenidosparaaprender.colombiaaprende.edu.co/G_5/L/menu_L_G05_U04_L01/index.html" TargetMode="External"/><Relationship Id="rId14" Type="http://schemas.openxmlformats.org/officeDocument/2006/relationships/hyperlink" Target="https://aprende.colombiaaprende.edu.co/sites/default/files/naspublic/ContenidosAprender/G_5/L/menu_L_G05_U04_L02/index.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youtube.com/watch?v=hWVS06ZXEi8" TargetMode="External"/><Relationship Id="rId2" Type="http://schemas.openxmlformats.org/officeDocument/2006/relationships/hyperlink" Target="https://www.youtube.com/watch?v=sksc3dBWK68&amp;pbjreload=101" TargetMode="External"/><Relationship Id="rId1" Type="http://schemas.openxmlformats.org/officeDocument/2006/relationships/hyperlink" Target="https://contenidosparaaprender.colombiaaprende.edu.co/G_3/M/index.html" TargetMode="Externa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view="pageLayout" zoomScaleNormal="100" zoomScaleSheetLayoutView="120" workbookViewId="0">
      <selection sqref="A1:G1"/>
    </sheetView>
  </sheetViews>
  <sheetFormatPr baseColWidth="10" defaultRowHeight="14.25"/>
  <sheetData>
    <row r="1" spans="1:7" ht="311.64999999999998" customHeight="1">
      <c r="A1" s="509" t="s">
        <v>160</v>
      </c>
      <c r="B1" s="509"/>
      <c r="C1" s="509"/>
      <c r="D1" s="509"/>
      <c r="E1" s="509"/>
      <c r="F1" s="509"/>
      <c r="G1" s="509"/>
    </row>
    <row r="3" spans="1:7">
      <c r="A3" s="510" t="s">
        <v>161</v>
      </c>
      <c r="B3" s="510"/>
      <c r="C3" s="510"/>
      <c r="D3" s="510"/>
      <c r="E3" s="510"/>
      <c r="F3" s="510"/>
      <c r="G3" s="510"/>
    </row>
    <row r="4" spans="1:7">
      <c r="A4" s="511" t="s">
        <v>162</v>
      </c>
      <c r="B4" s="511"/>
      <c r="C4" s="511"/>
      <c r="D4" s="511"/>
      <c r="E4" s="511"/>
      <c r="F4" s="511"/>
      <c r="G4" s="511"/>
    </row>
    <row r="6" spans="1:7" ht="28.15" customHeight="1">
      <c r="A6" s="512" t="s">
        <v>166</v>
      </c>
      <c r="B6" s="509"/>
      <c r="C6" s="509"/>
      <c r="D6" s="509"/>
      <c r="E6" s="509"/>
      <c r="F6" s="509"/>
      <c r="G6" s="509"/>
    </row>
    <row r="7" spans="1:7" s="106" customFormat="1" ht="240.95" customHeight="1">
      <c r="A7" s="514"/>
      <c r="B7" s="514"/>
      <c r="C7" s="514"/>
      <c r="D7" s="514"/>
      <c r="E7" s="514"/>
      <c r="F7" s="514"/>
      <c r="G7" s="514"/>
    </row>
    <row r="9" spans="1:7" ht="56.65" customHeight="1">
      <c r="A9" s="512" t="s">
        <v>164</v>
      </c>
      <c r="B9" s="509"/>
      <c r="C9" s="509"/>
      <c r="D9" s="509"/>
      <c r="E9" s="509"/>
      <c r="F9" s="509"/>
      <c r="G9" s="509"/>
    </row>
    <row r="10" spans="1:7" ht="18.399999999999999" customHeight="1">
      <c r="A10" s="513"/>
      <c r="B10" s="513"/>
      <c r="C10" s="513"/>
      <c r="D10" s="513"/>
      <c r="E10" s="513"/>
      <c r="F10" s="513"/>
      <c r="G10" s="513"/>
    </row>
    <row r="11" spans="1:7" ht="18.399999999999999" customHeight="1">
      <c r="A11" s="513"/>
      <c r="B11" s="513"/>
      <c r="C11" s="513"/>
      <c r="D11" s="513"/>
      <c r="E11" s="513"/>
      <c r="F11" s="513"/>
      <c r="G11" s="513"/>
    </row>
    <row r="12" spans="1:7" ht="18.399999999999999" customHeight="1">
      <c r="A12" s="513"/>
      <c r="B12" s="513"/>
      <c r="C12" s="513"/>
      <c r="D12" s="513"/>
      <c r="E12" s="513"/>
      <c r="F12" s="513"/>
      <c r="G12" s="513"/>
    </row>
    <row r="13" spans="1:7" ht="18.399999999999999" customHeight="1">
      <c r="A13" s="513"/>
      <c r="B13" s="513"/>
      <c r="C13" s="513"/>
      <c r="D13" s="513"/>
      <c r="E13" s="513"/>
      <c r="F13" s="513"/>
      <c r="G13" s="513"/>
    </row>
    <row r="14" spans="1:7" ht="18.399999999999999" customHeight="1">
      <c r="A14" s="513"/>
      <c r="B14" s="513"/>
      <c r="C14" s="513"/>
      <c r="D14" s="513"/>
      <c r="E14" s="513"/>
      <c r="F14" s="513"/>
      <c r="G14" s="513"/>
    </row>
    <row r="15" spans="1:7" ht="18.399999999999999" customHeight="1">
      <c r="A15" s="513"/>
      <c r="B15" s="513"/>
      <c r="C15" s="513"/>
      <c r="D15" s="513"/>
      <c r="E15" s="513"/>
      <c r="F15" s="513"/>
      <c r="G15" s="513"/>
    </row>
    <row r="16" spans="1:7" ht="18.399999999999999" customHeight="1">
      <c r="A16" s="513"/>
      <c r="B16" s="513"/>
      <c r="C16" s="513"/>
      <c r="D16" s="513"/>
      <c r="E16" s="513"/>
      <c r="F16" s="513"/>
      <c r="G16" s="513"/>
    </row>
    <row r="17" spans="1:7" ht="18.399999999999999" customHeight="1">
      <c r="A17" s="513"/>
      <c r="B17" s="513"/>
      <c r="C17" s="513"/>
      <c r="D17" s="513"/>
      <c r="E17" s="513"/>
      <c r="F17" s="513"/>
      <c r="G17" s="513"/>
    </row>
    <row r="18" spans="1:7" ht="18.399999999999999" customHeight="1">
      <c r="A18" s="513"/>
      <c r="B18" s="513"/>
      <c r="C18" s="513"/>
      <c r="D18" s="513"/>
      <c r="E18" s="513"/>
      <c r="F18" s="513"/>
      <c r="G18" s="513"/>
    </row>
    <row r="19" spans="1:7" ht="18.399999999999999" customHeight="1">
      <c r="A19" s="513"/>
      <c r="B19" s="513"/>
      <c r="C19" s="513"/>
      <c r="D19" s="513"/>
      <c r="E19" s="513"/>
      <c r="F19" s="513"/>
      <c r="G19" s="513"/>
    </row>
    <row r="20" spans="1:7" ht="18.399999999999999" customHeight="1">
      <c r="A20" s="513"/>
      <c r="B20" s="513"/>
      <c r="C20" s="513"/>
      <c r="D20" s="513"/>
      <c r="E20" s="513"/>
      <c r="F20" s="513"/>
      <c r="G20" s="513"/>
    </row>
    <row r="21" spans="1:7" ht="18.399999999999999" customHeight="1">
      <c r="A21" s="513"/>
      <c r="B21" s="513"/>
      <c r="C21" s="513"/>
      <c r="D21" s="513"/>
      <c r="E21" s="513"/>
      <c r="F21" s="513"/>
      <c r="G21" s="513"/>
    </row>
    <row r="22" spans="1:7" ht="18.399999999999999" customHeight="1">
      <c r="A22" s="513"/>
      <c r="B22" s="513"/>
      <c r="C22" s="513"/>
      <c r="D22" s="513"/>
      <c r="E22" s="513"/>
      <c r="F22" s="513"/>
      <c r="G22" s="513"/>
    </row>
    <row r="23" spans="1:7" ht="18.399999999999999" customHeight="1">
      <c r="A23" s="513"/>
      <c r="B23" s="513"/>
      <c r="C23" s="513"/>
      <c r="D23" s="513"/>
      <c r="E23" s="513"/>
      <c r="F23" s="513"/>
      <c r="G23" s="513"/>
    </row>
    <row r="25" spans="1:7" ht="48.2" customHeight="1">
      <c r="A25" s="512" t="s">
        <v>165</v>
      </c>
      <c r="B25" s="509"/>
      <c r="C25" s="509"/>
      <c r="D25" s="509"/>
      <c r="E25" s="509"/>
      <c r="F25" s="509"/>
      <c r="G25" s="509"/>
    </row>
    <row r="26" spans="1:7" ht="240.95" customHeight="1">
      <c r="A26" s="513"/>
      <c r="B26" s="513"/>
      <c r="C26" s="513"/>
      <c r="D26" s="513"/>
      <c r="E26" s="513"/>
      <c r="F26" s="513"/>
      <c r="G26" s="513"/>
    </row>
    <row r="28" spans="1:7" ht="56.65" customHeight="1">
      <c r="A28" s="512" t="s">
        <v>167</v>
      </c>
      <c r="B28" s="509"/>
      <c r="C28" s="509"/>
      <c r="D28" s="509"/>
      <c r="E28" s="509"/>
      <c r="F28" s="509"/>
      <c r="G28" s="509"/>
    </row>
    <row r="30" spans="1:7" ht="56.65" customHeight="1">
      <c r="A30" s="512" t="s">
        <v>163</v>
      </c>
      <c r="B30" s="509"/>
      <c r="C30" s="509"/>
      <c r="D30" s="509"/>
      <c r="E30" s="509"/>
      <c r="F30" s="509"/>
      <c r="G30" s="509"/>
    </row>
  </sheetData>
  <sheetProtection algorithmName="SHA-512" hashValue="vwCORsvEjdYWHDozPKHIYQRL4ZqqD2fpJYNZn1sbEqdb2vnH2sPTc7kcgSbWJkAUUQSu+eS4FoZDvXWC2BtPPw==" saltValue="wKYopthvocgAckY3o/y0ig==" spinCount="100000" sheet="1" objects="1" scenarios="1" formatRows="0"/>
  <mergeCells count="11">
    <mergeCell ref="A25:G25"/>
    <mergeCell ref="A26:G26"/>
    <mergeCell ref="A28:G28"/>
    <mergeCell ref="A30:G30"/>
    <mergeCell ref="A7:G7"/>
    <mergeCell ref="A10:G23"/>
    <mergeCell ref="A1:G1"/>
    <mergeCell ref="A3:G3"/>
    <mergeCell ref="A4:G4"/>
    <mergeCell ref="A6:G6"/>
    <mergeCell ref="A9:G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sheetPr>
  <dimension ref="A1:P136"/>
  <sheetViews>
    <sheetView zoomScale="50" zoomScaleNormal="50" workbookViewId="0">
      <selection activeCell="A4" sqref="A4"/>
    </sheetView>
  </sheetViews>
  <sheetFormatPr baseColWidth="10" defaultColWidth="11.25" defaultRowHeight="14.25"/>
  <cols>
    <col min="1" max="1" width="5.75" style="411" customWidth="1"/>
    <col min="2" max="15" width="11.75" style="411" customWidth="1"/>
    <col min="16" max="16" width="5.75" style="411" customWidth="1"/>
    <col min="17" max="16384" width="11.25" style="411"/>
  </cols>
  <sheetData>
    <row r="1" spans="1:16" ht="18" thickTop="1" thickBot="1">
      <c r="A1" s="658" t="s">
        <v>29</v>
      </c>
      <c r="B1" s="659"/>
      <c r="C1" s="659"/>
      <c r="D1" s="659"/>
      <c r="E1" s="659"/>
      <c r="F1" s="659"/>
      <c r="G1" s="659"/>
      <c r="H1" s="659"/>
      <c r="I1" s="659"/>
      <c r="J1" s="659"/>
      <c r="K1" s="659"/>
      <c r="L1" s="659"/>
      <c r="M1" s="659"/>
      <c r="N1" s="659"/>
      <c r="O1" s="659"/>
      <c r="P1" s="660"/>
    </row>
    <row r="2" spans="1:16" ht="16.5" thickTop="1" thickBot="1">
      <c r="A2" s="412"/>
      <c r="B2" s="412"/>
      <c r="C2" s="412"/>
      <c r="D2" s="412"/>
      <c r="E2" s="412"/>
      <c r="F2" s="412"/>
      <c r="G2" s="412"/>
      <c r="H2" s="412"/>
      <c r="I2" s="412"/>
      <c r="J2" s="412"/>
      <c r="K2" s="412"/>
      <c r="L2" s="412"/>
      <c r="M2" s="412"/>
      <c r="N2" s="412"/>
      <c r="O2" s="412"/>
      <c r="P2" s="412"/>
    </row>
    <row r="3" spans="1:16" ht="17.25" thickTop="1" thickBot="1">
      <c r="A3" s="641" t="s">
        <v>30</v>
      </c>
      <c r="B3" s="642"/>
      <c r="C3" s="642"/>
      <c r="D3" s="642"/>
      <c r="E3" s="642"/>
      <c r="F3" s="642"/>
      <c r="G3" s="642"/>
      <c r="H3" s="642"/>
      <c r="I3" s="642"/>
      <c r="J3" s="642"/>
      <c r="K3" s="642"/>
      <c r="L3" s="642"/>
      <c r="M3" s="642"/>
      <c r="N3" s="642"/>
      <c r="O3" s="642"/>
      <c r="P3" s="643"/>
    </row>
    <row r="4" spans="1:16" ht="15.75" thickTop="1">
      <c r="A4" s="413"/>
      <c r="B4" s="414"/>
      <c r="C4" s="414"/>
      <c r="D4" s="414"/>
      <c r="E4" s="414"/>
      <c r="F4" s="414"/>
      <c r="G4" s="414"/>
      <c r="H4" s="414"/>
      <c r="I4" s="414"/>
      <c r="J4" s="414"/>
      <c r="K4" s="414"/>
      <c r="L4" s="414"/>
      <c r="M4" s="414"/>
      <c r="N4" s="414"/>
      <c r="O4" s="414"/>
      <c r="P4" s="415"/>
    </row>
    <row r="5" spans="1:16" ht="15">
      <c r="A5" s="416"/>
      <c r="B5" s="657" t="s">
        <v>31</v>
      </c>
      <c r="C5" s="657"/>
      <c r="D5" s="657"/>
      <c r="E5" s="657"/>
      <c r="F5" s="657"/>
      <c r="G5" s="657"/>
      <c r="H5" s="657"/>
      <c r="I5" s="657"/>
      <c r="J5" s="657"/>
      <c r="K5" s="657"/>
      <c r="L5" s="657"/>
      <c r="M5" s="657"/>
      <c r="N5" s="657"/>
      <c r="O5" s="417"/>
      <c r="P5" s="415"/>
    </row>
    <row r="6" spans="1:16" ht="15.75" thickBot="1">
      <c r="A6" s="416"/>
      <c r="B6" s="418"/>
      <c r="C6" s="418"/>
      <c r="D6" s="418"/>
      <c r="E6" s="418"/>
      <c r="F6" s="418"/>
      <c r="G6" s="418"/>
      <c r="H6" s="418"/>
      <c r="I6" s="418"/>
      <c r="J6" s="418"/>
      <c r="K6" s="418"/>
      <c r="L6" s="418"/>
      <c r="M6" s="418"/>
      <c r="N6" s="418"/>
      <c r="O6" s="418"/>
      <c r="P6" s="415"/>
    </row>
    <row r="7" spans="1:16" ht="16.5" thickTop="1" thickBot="1">
      <c r="A7" s="419"/>
      <c r="B7" s="656" t="s">
        <v>32</v>
      </c>
      <c r="C7" s="656"/>
      <c r="D7" s="418"/>
      <c r="E7" s="538"/>
      <c r="F7" s="539"/>
      <c r="G7" s="539"/>
      <c r="H7" s="539"/>
      <c r="I7" s="539"/>
      <c r="J7" s="539"/>
      <c r="K7" s="540"/>
      <c r="L7" s="420" t="s">
        <v>33</v>
      </c>
      <c r="M7" s="421"/>
      <c r="N7" s="541"/>
      <c r="O7" s="542"/>
      <c r="P7" s="415"/>
    </row>
    <row r="8" spans="1:16" ht="16.5" thickTop="1" thickBot="1">
      <c r="A8" s="416"/>
      <c r="B8" s="422"/>
      <c r="C8" s="422"/>
      <c r="D8" s="418"/>
      <c r="E8" s="418"/>
      <c r="F8" s="418"/>
      <c r="G8" s="418"/>
      <c r="H8" s="418"/>
      <c r="I8" s="418"/>
      <c r="J8" s="418"/>
      <c r="K8" s="418"/>
      <c r="L8" s="423"/>
      <c r="M8" s="421"/>
      <c r="N8" s="418"/>
      <c r="O8" s="418"/>
      <c r="P8" s="415"/>
    </row>
    <row r="9" spans="1:16" ht="16.5" thickTop="1" thickBot="1">
      <c r="A9" s="419"/>
      <c r="B9" s="656" t="s">
        <v>34</v>
      </c>
      <c r="C9" s="656"/>
      <c r="D9" s="418"/>
      <c r="E9" s="538"/>
      <c r="F9" s="539"/>
      <c r="G9" s="539"/>
      <c r="H9" s="539"/>
      <c r="I9" s="539"/>
      <c r="J9" s="539"/>
      <c r="K9" s="540"/>
      <c r="L9" s="424" t="s">
        <v>35</v>
      </c>
      <c r="M9" s="421"/>
      <c r="N9" s="538"/>
      <c r="O9" s="540"/>
      <c r="P9" s="415"/>
    </row>
    <row r="10" spans="1:16" ht="16.5" thickTop="1" thickBot="1">
      <c r="A10" s="425"/>
      <c r="B10" s="426"/>
      <c r="C10" s="426"/>
      <c r="D10" s="426"/>
      <c r="E10" s="426"/>
      <c r="F10" s="426"/>
      <c r="G10" s="426"/>
      <c r="H10" s="426"/>
      <c r="I10" s="426"/>
      <c r="J10" s="426"/>
      <c r="K10" s="426"/>
      <c r="L10" s="426"/>
      <c r="M10" s="426"/>
      <c r="N10" s="426"/>
      <c r="O10" s="426"/>
      <c r="P10" s="427"/>
    </row>
    <row r="11" spans="1:16" ht="16.5" thickTop="1" thickBot="1">
      <c r="A11" s="412"/>
      <c r="B11" s="412"/>
      <c r="C11" s="412"/>
      <c r="D11" s="412"/>
      <c r="E11" s="412"/>
      <c r="F11" s="412"/>
      <c r="G11" s="412"/>
      <c r="H11" s="412"/>
      <c r="I11" s="412"/>
      <c r="J11" s="412"/>
      <c r="K11" s="412"/>
      <c r="L11" s="412"/>
      <c r="M11" s="412"/>
      <c r="N11" s="412"/>
      <c r="O11" s="412"/>
      <c r="P11" s="412"/>
    </row>
    <row r="12" spans="1:16" ht="17.25" thickTop="1" thickBot="1">
      <c r="A12" s="641" t="s">
        <v>36</v>
      </c>
      <c r="B12" s="642"/>
      <c r="C12" s="642"/>
      <c r="D12" s="642"/>
      <c r="E12" s="642"/>
      <c r="F12" s="642"/>
      <c r="G12" s="642"/>
      <c r="H12" s="642"/>
      <c r="I12" s="642"/>
      <c r="J12" s="642"/>
      <c r="K12" s="642"/>
      <c r="L12" s="642"/>
      <c r="M12" s="642"/>
      <c r="N12" s="642"/>
      <c r="O12" s="642"/>
      <c r="P12" s="643"/>
    </row>
    <row r="13" spans="1:16" ht="15.75" thickTop="1">
      <c r="A13" s="428"/>
      <c r="B13" s="429"/>
      <c r="C13" s="429"/>
      <c r="D13" s="429"/>
      <c r="E13" s="429"/>
      <c r="F13" s="429"/>
      <c r="G13" s="429"/>
      <c r="H13" s="429"/>
      <c r="I13" s="429"/>
      <c r="J13" s="429"/>
      <c r="K13" s="429"/>
      <c r="L13" s="429"/>
      <c r="M13" s="429"/>
      <c r="N13" s="429"/>
      <c r="O13" s="429"/>
      <c r="P13" s="430"/>
    </row>
    <row r="14" spans="1:16" ht="15">
      <c r="A14" s="431"/>
      <c r="B14" s="657" t="s">
        <v>37</v>
      </c>
      <c r="C14" s="657"/>
      <c r="D14" s="657"/>
      <c r="E14" s="657"/>
      <c r="F14" s="657"/>
      <c r="G14" s="657"/>
      <c r="H14" s="657"/>
      <c r="I14" s="657"/>
      <c r="J14" s="657"/>
      <c r="K14" s="657"/>
      <c r="L14" s="657"/>
      <c r="M14" s="657"/>
      <c r="N14" s="657"/>
      <c r="O14" s="417"/>
      <c r="P14" s="415"/>
    </row>
    <row r="15" spans="1:16" ht="15">
      <c r="A15" s="431"/>
      <c r="B15" s="412"/>
      <c r="C15" s="412"/>
      <c r="D15" s="412"/>
      <c r="E15" s="412"/>
      <c r="F15" s="412"/>
      <c r="G15" s="412"/>
      <c r="H15" s="412"/>
      <c r="I15" s="412"/>
      <c r="J15" s="412"/>
      <c r="K15" s="412"/>
      <c r="L15" s="412"/>
      <c r="M15" s="412"/>
      <c r="N15" s="412"/>
      <c r="O15" s="412"/>
      <c r="P15" s="415"/>
    </row>
    <row r="16" spans="1:16" ht="15">
      <c r="A16" s="431"/>
      <c r="B16" s="418"/>
      <c r="C16" s="432" t="s">
        <v>38</v>
      </c>
      <c r="D16" s="418"/>
      <c r="E16" s="546" t="str">
        <f>ExA_SOCIALES!C6</f>
        <v>Competencias Ciudadanas: Pensamiento Ciudadano</v>
      </c>
      <c r="F16" s="547"/>
      <c r="G16" s="547"/>
      <c r="H16" s="547"/>
      <c r="I16" s="547"/>
      <c r="J16" s="547"/>
      <c r="K16" s="548"/>
      <c r="L16" s="433" t="s">
        <v>28</v>
      </c>
      <c r="M16" s="421"/>
      <c r="N16" s="546">
        <f>ExA_SOCIALES!C8</f>
        <v>0</v>
      </c>
      <c r="O16" s="548"/>
      <c r="P16" s="415"/>
    </row>
    <row r="17" spans="1:16" ht="15">
      <c r="A17" s="431"/>
      <c r="B17" s="412"/>
      <c r="C17" s="412"/>
      <c r="D17" s="412"/>
      <c r="E17" s="412"/>
      <c r="F17" s="412"/>
      <c r="G17" s="412"/>
      <c r="H17" s="412"/>
      <c r="I17" s="412"/>
      <c r="J17" s="412"/>
      <c r="K17" s="412"/>
      <c r="L17" s="412"/>
      <c r="M17" s="412"/>
      <c r="N17" s="412"/>
      <c r="O17" s="412"/>
      <c r="P17" s="415"/>
    </row>
    <row r="18" spans="1:16" ht="15">
      <c r="A18" s="431"/>
      <c r="B18" s="418"/>
      <c r="C18" s="432" t="s">
        <v>40</v>
      </c>
      <c r="D18" s="418"/>
      <c r="E18" s="546" t="str">
        <f>VLOOKUP(N18,DATOS!A2:B10,2,FALSE)</f>
        <v>QUINTO</v>
      </c>
      <c r="F18" s="547"/>
      <c r="G18" s="547"/>
      <c r="H18" s="547"/>
      <c r="I18" s="547"/>
      <c r="J18" s="547"/>
      <c r="K18" s="548"/>
      <c r="L18" s="433" t="s">
        <v>41</v>
      </c>
      <c r="M18" s="421"/>
      <c r="N18" s="434" t="str">
        <f>ExA_SOCIALES!C5</f>
        <v>_5°</v>
      </c>
      <c r="O18" s="435" t="str">
        <f>ExA_SOCIALES!D5</f>
        <v>_03</v>
      </c>
      <c r="P18" s="415"/>
    </row>
    <row r="19" spans="1:16" ht="15.75" thickBot="1">
      <c r="A19" s="425"/>
      <c r="B19" s="426"/>
      <c r="C19" s="426"/>
      <c r="D19" s="426"/>
      <c r="E19" s="426"/>
      <c r="F19" s="426"/>
      <c r="G19" s="426"/>
      <c r="H19" s="426"/>
      <c r="I19" s="426"/>
      <c r="J19" s="426"/>
      <c r="K19" s="426"/>
      <c r="L19" s="426"/>
      <c r="M19" s="426"/>
      <c r="N19" s="426"/>
      <c r="O19" s="426"/>
      <c r="P19" s="427"/>
    </row>
    <row r="20" spans="1:16" ht="16.5" thickTop="1" thickBot="1">
      <c r="A20" s="412"/>
      <c r="B20" s="412"/>
      <c r="C20" s="412"/>
      <c r="D20" s="412"/>
      <c r="E20" s="412"/>
      <c r="F20" s="412"/>
      <c r="G20" s="412"/>
      <c r="H20" s="412"/>
      <c r="I20" s="412"/>
      <c r="J20" s="412"/>
      <c r="K20" s="412"/>
      <c r="L20" s="412"/>
      <c r="M20" s="412"/>
      <c r="N20" s="412"/>
      <c r="O20" s="412"/>
      <c r="P20" s="412"/>
    </row>
    <row r="21" spans="1:16" ht="17.25" thickTop="1" thickBot="1">
      <c r="A21" s="641" t="s">
        <v>95</v>
      </c>
      <c r="B21" s="642"/>
      <c r="C21" s="642"/>
      <c r="D21" s="642"/>
      <c r="E21" s="642"/>
      <c r="F21" s="642"/>
      <c r="G21" s="642"/>
      <c r="H21" s="642"/>
      <c r="I21" s="642"/>
      <c r="J21" s="642"/>
      <c r="K21" s="642"/>
      <c r="L21" s="642"/>
      <c r="M21" s="642"/>
      <c r="N21" s="642"/>
      <c r="O21" s="642"/>
      <c r="P21" s="643"/>
    </row>
    <row r="22" spans="1:16" ht="15.75" thickTop="1">
      <c r="A22" s="431"/>
      <c r="B22" s="412"/>
      <c r="C22" s="412"/>
      <c r="D22" s="412"/>
      <c r="E22" s="412"/>
      <c r="F22" s="412"/>
      <c r="G22" s="412"/>
      <c r="H22" s="412"/>
      <c r="I22" s="412"/>
      <c r="J22" s="412"/>
      <c r="K22" s="412"/>
      <c r="L22" s="412"/>
      <c r="M22" s="412"/>
      <c r="N22" s="412"/>
      <c r="O22" s="412"/>
      <c r="P22" s="430"/>
    </row>
    <row r="23" spans="1:16" ht="15">
      <c r="A23" s="431"/>
      <c r="B23" s="644" t="s">
        <v>54</v>
      </c>
      <c r="C23" s="645"/>
      <c r="D23" s="645"/>
      <c r="E23" s="645"/>
      <c r="F23" s="645"/>
      <c r="G23" s="645"/>
      <c r="H23" s="645"/>
      <c r="I23" s="645"/>
      <c r="J23" s="645"/>
      <c r="K23" s="645"/>
      <c r="L23" s="645"/>
      <c r="M23" s="645"/>
      <c r="N23" s="645"/>
      <c r="O23" s="646"/>
      <c r="P23" s="415"/>
    </row>
    <row r="24" spans="1:16" ht="15">
      <c r="A24" s="431"/>
      <c r="B24" s="412"/>
      <c r="C24" s="412"/>
      <c r="D24" s="412"/>
      <c r="E24" s="412"/>
      <c r="F24" s="436"/>
      <c r="G24" s="436"/>
      <c r="H24" s="436"/>
      <c r="I24" s="436"/>
      <c r="J24" s="436"/>
      <c r="K24" s="436"/>
      <c r="L24" s="412"/>
      <c r="M24" s="412"/>
      <c r="N24" s="412"/>
      <c r="O24" s="412"/>
      <c r="P24" s="415"/>
    </row>
    <row r="25" spans="1:16" ht="15" customHeight="1">
      <c r="A25" s="431"/>
      <c r="B25" s="633" t="s">
        <v>42</v>
      </c>
      <c r="C25" s="633"/>
      <c r="D25" s="633"/>
      <c r="E25" s="633"/>
      <c r="F25" s="633"/>
      <c r="G25" s="633"/>
      <c r="H25" s="633"/>
      <c r="I25" s="633"/>
      <c r="J25" s="633"/>
      <c r="K25" s="633"/>
      <c r="L25" s="633"/>
      <c r="M25" s="633"/>
      <c r="N25" s="633"/>
      <c r="O25" s="633"/>
      <c r="P25" s="415"/>
    </row>
    <row r="26" spans="1:16" s="445" customFormat="1" ht="15">
      <c r="A26" s="437"/>
      <c r="B26" s="438" t="s">
        <v>73</v>
      </c>
      <c r="C26" s="654" t="str">
        <f>CONCATENATE(ExA_SOCIALES!$B$7,ExA_SOCIALES!$C$7)</f>
        <v>CUADERNILLO_1_EPA_2022</v>
      </c>
      <c r="D26" s="654"/>
      <c r="E26" s="654"/>
      <c r="F26" s="654"/>
      <c r="G26" s="439" t="s">
        <v>18</v>
      </c>
      <c r="H26" s="440" t="s">
        <v>17</v>
      </c>
      <c r="I26" s="441" t="s">
        <v>73</v>
      </c>
      <c r="J26" s="655" t="str">
        <f>CONCATENATE('ExA_SOCIALES(2)'!B7,'ExA_SOCIALES(2)'!C7)</f>
        <v>CUADERNILLO_2_EPA_2022</v>
      </c>
      <c r="K26" s="655"/>
      <c r="L26" s="655"/>
      <c r="M26" s="655"/>
      <c r="N26" s="442" t="s">
        <v>18</v>
      </c>
      <c r="O26" s="443" t="s">
        <v>17</v>
      </c>
      <c r="P26" s="444"/>
    </row>
    <row r="27" spans="1:16" ht="15">
      <c r="A27" s="431"/>
      <c r="B27" s="407" t="e">
        <f>IF(ExA_SOCIALES!E$99 &lt; 0.4,ExA_SOCIALES!E$15,"")</f>
        <v>#DIV/0!</v>
      </c>
      <c r="C27" s="650" t="e">
        <f>IF(ExA_SOCIALES!$E$99 &lt; 0.4,ExA_SOCIALES!$E$13,"")</f>
        <v>#DIV/0!</v>
      </c>
      <c r="D27" s="650"/>
      <c r="E27" s="650"/>
      <c r="F27" s="650"/>
      <c r="G27" s="408" t="e">
        <f>IF(ExA_SOCIALES!E$99 &lt; 0.4,ExA_SOCIALES!E$12,"")</f>
        <v>#DIV/0!</v>
      </c>
      <c r="H27" s="408" t="e">
        <f>IF(ExA_SOCIALES!E$99 &lt; 0.4,ExA_SOCIALES!E$11,"")</f>
        <v>#DIV/0!</v>
      </c>
      <c r="I27" s="409" t="e">
        <f>IF('ExA_SOCIALES(2)'!E10&lt;0.4,'ExA_SOCIALES(2)'!E$15,"")</f>
        <v>#DIV/0!</v>
      </c>
      <c r="J27" s="632" t="e">
        <f>IF('ExA_SOCIALES(2)'!E$10&lt;0.4,'ExA_SOCIALES(2)'!E$13,"")</f>
        <v>#DIV/0!</v>
      </c>
      <c r="K27" s="632"/>
      <c r="L27" s="632"/>
      <c r="M27" s="632"/>
      <c r="N27" s="410" t="e">
        <f>IF('ExA_SOCIALES(2)'!E$10&lt;0.4,'ExA_SOCIALES(2)'!E$12,"")</f>
        <v>#DIV/0!</v>
      </c>
      <c r="O27" s="410" t="e">
        <f>IF('ExA_SOCIALES(2)'!E$10&lt;0.4,'ExA_SOCIALES(2)'!E$11,"")</f>
        <v>#DIV/0!</v>
      </c>
      <c r="P27" s="446" t="s">
        <v>57</v>
      </c>
    </row>
    <row r="28" spans="1:16" ht="15">
      <c r="A28" s="431"/>
      <c r="B28" s="407" t="e">
        <f>IF(ExA_SOCIALES!F$99 &lt; 0.4,ExA_SOCIALES!F$15,"")</f>
        <v>#DIV/0!</v>
      </c>
      <c r="C28" s="650" t="e">
        <f>IF(ExA_SOCIALES!F$99 &lt; 0.4,ExA_SOCIALES!F$13,"")</f>
        <v>#DIV/0!</v>
      </c>
      <c r="D28" s="650"/>
      <c r="E28" s="650"/>
      <c r="F28" s="650"/>
      <c r="G28" s="408" t="e">
        <f>IF(ExA_SOCIALES!F$99 &lt; 0.4,ExA_SOCIALES!F$12,"")</f>
        <v>#DIV/0!</v>
      </c>
      <c r="H28" s="408" t="e">
        <f>IF(ExA_SOCIALES!F$99 &lt; 0.4,ExA_SOCIALES!F$11,"")</f>
        <v>#DIV/0!</v>
      </c>
      <c r="I28" s="409" t="e">
        <f>IF('ExA_SOCIALES(2)'!F$99&lt;0.4,'ExA_SOCIALES(2)'!F$15,"")</f>
        <v>#DIV/0!</v>
      </c>
      <c r="J28" s="632" t="e">
        <f>IF('ExA_SOCIALES(2)'!F$10&lt;0.4,'ExA_SOCIALES(2)'!F$13,"")</f>
        <v>#DIV/0!</v>
      </c>
      <c r="K28" s="632"/>
      <c r="L28" s="632"/>
      <c r="M28" s="632"/>
      <c r="N28" s="410" t="e">
        <f>IF('ExA_SOCIALES(2)'!F$10&lt;0.4,'ExA_SOCIALES(2)'!F$12,"")</f>
        <v>#DIV/0!</v>
      </c>
      <c r="O28" s="410" t="e">
        <f>IF('ExA_SOCIALES(2)'!F$10&lt;0.4,'ExA_SOCIALES(2)'!F$11,"")</f>
        <v>#DIV/0!</v>
      </c>
      <c r="P28" s="446" t="s">
        <v>57</v>
      </c>
    </row>
    <row r="29" spans="1:16" ht="15">
      <c r="A29" s="431"/>
      <c r="B29" s="407" t="e">
        <f>IF(ExA_SOCIALES!G$99 &lt; 0.4,ExA_SOCIALES!G$15,"")</f>
        <v>#DIV/0!</v>
      </c>
      <c r="C29" s="650" t="e">
        <f>IF(ExA_SOCIALES!G$99 &lt; 0.4,ExA_SOCIALES!G$13,"")</f>
        <v>#DIV/0!</v>
      </c>
      <c r="D29" s="650"/>
      <c r="E29" s="650"/>
      <c r="F29" s="650"/>
      <c r="G29" s="408" t="e">
        <f>IF(ExA_SOCIALES!G$99 &lt; 0.4,ExA_SOCIALES!G$12,"")</f>
        <v>#DIV/0!</v>
      </c>
      <c r="H29" s="408" t="e">
        <f>IF(ExA_SOCIALES!G$99 &lt; 0.4,ExA_SOCIALES!G$11,"")</f>
        <v>#DIV/0!</v>
      </c>
      <c r="I29" s="409" t="e">
        <f>IF('ExA_SOCIALES(2)'!G$99&lt;0.4,'ExA_SOCIALES(2)'!G$15,"")</f>
        <v>#DIV/0!</v>
      </c>
      <c r="J29" s="632" t="e">
        <f>IF('ExA_SOCIALES(2)'!G$10&lt;0.4,'ExA_SOCIALES(2)'!G$13,"")</f>
        <v>#DIV/0!</v>
      </c>
      <c r="K29" s="632"/>
      <c r="L29" s="632"/>
      <c r="M29" s="632"/>
      <c r="N29" s="410" t="e">
        <f>IF('ExA_SOCIALES(2)'!G$10&lt;0.4,'ExA_SOCIALES(2)'!G$12,"")</f>
        <v>#DIV/0!</v>
      </c>
      <c r="O29" s="410" t="e">
        <f>IF('ExA_SOCIALES(2)'!G$10&lt;0.4,'ExA_SOCIALES(2)'!G$11,"")</f>
        <v>#DIV/0!</v>
      </c>
      <c r="P29" s="446" t="s">
        <v>57</v>
      </c>
    </row>
    <row r="30" spans="1:16" ht="15">
      <c r="A30" s="431"/>
      <c r="B30" s="407" t="e">
        <f>IF(ExA_SOCIALES!H$99 &lt; 0.4,ExA_SOCIALES!H$15,"")</f>
        <v>#DIV/0!</v>
      </c>
      <c r="C30" s="650" t="e">
        <f>IF(ExA_SOCIALES!H$99 &lt; 0.4,ExA_SOCIALES!H$13,"")</f>
        <v>#DIV/0!</v>
      </c>
      <c r="D30" s="650"/>
      <c r="E30" s="650"/>
      <c r="F30" s="650"/>
      <c r="G30" s="408" t="e">
        <f>IF(ExA_SOCIALES!H$99 &lt; 0.4,ExA_SOCIALES!H$12,"")</f>
        <v>#DIV/0!</v>
      </c>
      <c r="H30" s="408" t="e">
        <f>IF(ExA_SOCIALES!H$99 &lt; 0.4,ExA_SOCIALES!H$11,"")</f>
        <v>#DIV/0!</v>
      </c>
      <c r="I30" s="409" t="e">
        <f>IF('ExA_SOCIALES(2)'!H$99&lt;0.4,'ExA_SOCIALES(2)'!H$15,"")</f>
        <v>#DIV/0!</v>
      </c>
      <c r="J30" s="632" t="e">
        <f>IF('ExA_SOCIALES(2)'!H$10&lt;0.4,'ExA_SOCIALES(2)'!H$13,"")</f>
        <v>#DIV/0!</v>
      </c>
      <c r="K30" s="632"/>
      <c r="L30" s="632"/>
      <c r="M30" s="632"/>
      <c r="N30" s="410" t="e">
        <f>IF('ExA_SOCIALES(2)'!H$10&lt;0.4,'ExA_SOCIALES(2)'!H$12,"")</f>
        <v>#DIV/0!</v>
      </c>
      <c r="O30" s="410" t="e">
        <f>IF('ExA_SOCIALES(2)'!H$10&lt;0.4,'ExA_SOCIALES(2)'!H$11,"")</f>
        <v>#DIV/0!</v>
      </c>
      <c r="P30" s="446" t="s">
        <v>57</v>
      </c>
    </row>
    <row r="31" spans="1:16" ht="15">
      <c r="A31" s="431"/>
      <c r="B31" s="407" t="e">
        <f>IF(ExA_SOCIALES!I$99 &lt; 0.4,ExA_SOCIALES!I$15,"")</f>
        <v>#DIV/0!</v>
      </c>
      <c r="C31" s="650" t="e">
        <f>IF(ExA_SOCIALES!I$99 &lt; 0.4,ExA_SOCIALES!I$13,"")</f>
        <v>#DIV/0!</v>
      </c>
      <c r="D31" s="650"/>
      <c r="E31" s="650"/>
      <c r="F31" s="650"/>
      <c r="G31" s="408" t="e">
        <f>IF(ExA_SOCIALES!I$99 &lt; 0.4,ExA_SOCIALES!I$12,"")</f>
        <v>#DIV/0!</v>
      </c>
      <c r="H31" s="408" t="e">
        <f>IF(ExA_SOCIALES!I$99 &lt; 0.4,ExA_SOCIALES!I$11,"")</f>
        <v>#DIV/0!</v>
      </c>
      <c r="I31" s="409" t="e">
        <f>IF('ExA_SOCIALES(2)'!I$99&lt;0.4,'ExA_SOCIALES(2)'!I$15,"")</f>
        <v>#DIV/0!</v>
      </c>
      <c r="J31" s="632" t="e">
        <f>IF('ExA_SOCIALES(2)'!I$10&lt;0.4,'ExA_SOCIALES(2)'!I$13,"")</f>
        <v>#DIV/0!</v>
      </c>
      <c r="K31" s="632"/>
      <c r="L31" s="632"/>
      <c r="M31" s="632"/>
      <c r="N31" s="410" t="e">
        <f>IF('ExA_SOCIALES(2)'!I$10&lt;0.4,'ExA_SOCIALES(2)'!I$12,"")</f>
        <v>#DIV/0!</v>
      </c>
      <c r="O31" s="410" t="e">
        <f>IF('ExA_SOCIALES(2)'!I$10&lt;0.4,'ExA_SOCIALES(2)'!I$11,"")</f>
        <v>#DIV/0!</v>
      </c>
      <c r="P31" s="446" t="s">
        <v>57</v>
      </c>
    </row>
    <row r="32" spans="1:16" ht="15">
      <c r="A32" s="431"/>
      <c r="B32" s="407" t="e">
        <f>IF(ExA_SOCIALES!J$99 &lt; 0.4,ExA_SOCIALES!J$15,"")</f>
        <v>#DIV/0!</v>
      </c>
      <c r="C32" s="650" t="e">
        <f>IF(ExA_SOCIALES!J$99 &lt; 0.4,ExA_SOCIALES!J$13,"")</f>
        <v>#DIV/0!</v>
      </c>
      <c r="D32" s="650"/>
      <c r="E32" s="650"/>
      <c r="F32" s="650"/>
      <c r="G32" s="408" t="e">
        <f>IF(ExA_SOCIALES!J$99 &lt; 0.4,ExA_SOCIALES!J$12,"")</f>
        <v>#DIV/0!</v>
      </c>
      <c r="H32" s="408" t="e">
        <f>IF(ExA_SOCIALES!J$99 &lt; 0.4,ExA_SOCIALES!J$11,"")</f>
        <v>#DIV/0!</v>
      </c>
      <c r="I32" s="409" t="e">
        <f>IF('ExA_SOCIALES(2)'!J$99&lt;0.4,'ExA_SOCIALES(2)'!J$15,"")</f>
        <v>#DIV/0!</v>
      </c>
      <c r="J32" s="632" t="e">
        <f>IF('ExA_SOCIALES(2)'!J$10&lt;0.4,'ExA_SOCIALES(2)'!J$13,"")</f>
        <v>#DIV/0!</v>
      </c>
      <c r="K32" s="632"/>
      <c r="L32" s="632"/>
      <c r="M32" s="632"/>
      <c r="N32" s="410" t="e">
        <f>IF('ExA_SOCIALES(2)'!J$10&lt;0.4,'ExA_SOCIALES(2)'!J$12,"")</f>
        <v>#DIV/0!</v>
      </c>
      <c r="O32" s="410" t="e">
        <f>IF('ExA_SOCIALES(2)'!J$10&lt;0.4,'ExA_SOCIALES(2)'!J$11,"")</f>
        <v>#DIV/0!</v>
      </c>
      <c r="P32" s="446" t="s">
        <v>57</v>
      </c>
    </row>
    <row r="33" spans="1:16" ht="15">
      <c r="A33" s="431"/>
      <c r="B33" s="407" t="e">
        <f>IF(ExA_SOCIALES!K$99 &lt; 0.4,ExA_SOCIALES!K$15,"")</f>
        <v>#DIV/0!</v>
      </c>
      <c r="C33" s="650" t="e">
        <f>IF(ExA_SOCIALES!K$99 &lt; 0.4,ExA_SOCIALES!K$13,"")</f>
        <v>#DIV/0!</v>
      </c>
      <c r="D33" s="650"/>
      <c r="E33" s="650"/>
      <c r="F33" s="650"/>
      <c r="G33" s="408" t="e">
        <f>IF(ExA_SOCIALES!K$99 &lt; 0.4,ExA_SOCIALES!K$12,"")</f>
        <v>#DIV/0!</v>
      </c>
      <c r="H33" s="408" t="e">
        <f>IF(ExA_SOCIALES!K$99 &lt; 0.4,ExA_SOCIALES!K$11,"")</f>
        <v>#DIV/0!</v>
      </c>
      <c r="I33" s="409" t="e">
        <f>IF('ExA_SOCIALES(2)'!K$99&lt;0.4,'ExA_SOCIALES(2)'!K$15,"")</f>
        <v>#DIV/0!</v>
      </c>
      <c r="J33" s="632" t="e">
        <f>IF('ExA_SOCIALES(2)'!K$10&lt;0.4,'ExA_SOCIALES(2)'!K$13,"")</f>
        <v>#DIV/0!</v>
      </c>
      <c r="K33" s="632"/>
      <c r="L33" s="632"/>
      <c r="M33" s="632"/>
      <c r="N33" s="410" t="e">
        <f>IF('ExA_SOCIALES(2)'!K$10&lt;0.4,'ExA_SOCIALES(2)'!K$12,"")</f>
        <v>#DIV/0!</v>
      </c>
      <c r="O33" s="410" t="e">
        <f>IF('ExA_SOCIALES(2)'!K$10&lt;0.4,'ExA_SOCIALES(2)'!K$11,"")</f>
        <v>#DIV/0!</v>
      </c>
      <c r="P33" s="446" t="s">
        <v>57</v>
      </c>
    </row>
    <row r="34" spans="1:16" ht="15">
      <c r="A34" s="431"/>
      <c r="B34" s="407" t="e">
        <f>IF(ExA_SOCIALES!L$99 &lt; 0.4,ExA_SOCIALES!L$15,"")</f>
        <v>#DIV/0!</v>
      </c>
      <c r="C34" s="650" t="e">
        <f>IF(ExA_SOCIALES!L$99 &lt; 0.4,ExA_SOCIALES!L$13,"")</f>
        <v>#DIV/0!</v>
      </c>
      <c r="D34" s="650"/>
      <c r="E34" s="650"/>
      <c r="F34" s="650"/>
      <c r="G34" s="408" t="e">
        <f>IF(ExA_SOCIALES!L$99 &lt; 0.4,ExA_SOCIALES!L$12,"")</f>
        <v>#DIV/0!</v>
      </c>
      <c r="H34" s="408" t="e">
        <f>IF(ExA_SOCIALES!L$99 &lt; 0.4,ExA_SOCIALES!L$11,"")</f>
        <v>#DIV/0!</v>
      </c>
      <c r="I34" s="409" t="e">
        <f>IF('ExA_SOCIALES(2)'!L$99&lt;0.4,'ExA_SOCIALES(2)'!L$15,"")</f>
        <v>#DIV/0!</v>
      </c>
      <c r="J34" s="632" t="e">
        <f>IF('ExA_SOCIALES(2)'!L$10&lt;0.4,'ExA_SOCIALES(2)'!L$13,"")</f>
        <v>#DIV/0!</v>
      </c>
      <c r="K34" s="632"/>
      <c r="L34" s="632"/>
      <c r="M34" s="632"/>
      <c r="N34" s="410" t="e">
        <f>IF('ExA_SOCIALES(2)'!L$10&lt;0.4,'ExA_SOCIALES(2)'!L$12,"")</f>
        <v>#DIV/0!</v>
      </c>
      <c r="O34" s="410" t="e">
        <f>IF('ExA_SOCIALES(2)'!L$10&lt;0.4,'ExA_SOCIALES(2)'!L$11,"")</f>
        <v>#DIV/0!</v>
      </c>
      <c r="P34" s="446" t="s">
        <v>57</v>
      </c>
    </row>
    <row r="35" spans="1:16" ht="15">
      <c r="A35" s="431"/>
      <c r="B35" s="407" t="e">
        <f>IF(ExA_SOCIALES!M$99 &lt; 0.4,ExA_SOCIALES!M$15,"")</f>
        <v>#DIV/0!</v>
      </c>
      <c r="C35" s="650" t="e">
        <f>IF(ExA_SOCIALES!M$99 &lt; 0.4,ExA_SOCIALES!M$13,"")</f>
        <v>#DIV/0!</v>
      </c>
      <c r="D35" s="650"/>
      <c r="E35" s="650"/>
      <c r="F35" s="650"/>
      <c r="G35" s="408" t="e">
        <f>IF(ExA_SOCIALES!M$99 &lt; 0.4,ExA_SOCIALES!M$12,"")</f>
        <v>#DIV/0!</v>
      </c>
      <c r="H35" s="408" t="e">
        <f>IF(ExA_SOCIALES!M$99 &lt; 0.4,ExA_SOCIALES!M$11,"")</f>
        <v>#DIV/0!</v>
      </c>
      <c r="I35" s="409" t="e">
        <f>IF('ExA_SOCIALES(2)'!M$99&lt;0.4,'ExA_SOCIALES(2)'!M$15,"")</f>
        <v>#DIV/0!</v>
      </c>
      <c r="J35" s="632" t="e">
        <f>IF('ExA_SOCIALES(2)'!M$10&lt;0.4,'ExA_SOCIALES(2)'!M$13,"")</f>
        <v>#DIV/0!</v>
      </c>
      <c r="K35" s="632"/>
      <c r="L35" s="632"/>
      <c r="M35" s="632"/>
      <c r="N35" s="410" t="e">
        <f>IF('ExA_SOCIALES(2)'!M$10&lt;0.4,'ExA_SOCIALES(2)'!M$12,"")</f>
        <v>#DIV/0!</v>
      </c>
      <c r="O35" s="410" t="e">
        <f>IF('ExA_SOCIALES(2)'!M$10&lt;0.4,'ExA_SOCIALES(2)'!M$11,"")</f>
        <v>#DIV/0!</v>
      </c>
      <c r="P35" s="446" t="s">
        <v>57</v>
      </c>
    </row>
    <row r="36" spans="1:16" ht="15">
      <c r="A36" s="431"/>
      <c r="B36" s="407" t="e">
        <f>IF(ExA_SOCIALES!N$99 &lt; 0.4,ExA_SOCIALES!N$15,"")</f>
        <v>#DIV/0!</v>
      </c>
      <c r="C36" s="650" t="e">
        <f>IF(ExA_SOCIALES!N$99 &lt; 0.4,ExA_SOCIALES!N$13,"")</f>
        <v>#DIV/0!</v>
      </c>
      <c r="D36" s="650"/>
      <c r="E36" s="650"/>
      <c r="F36" s="650"/>
      <c r="G36" s="408" t="e">
        <f>IF(ExA_SOCIALES!N$99 &lt; 0.4,ExA_SOCIALES!N$12,"")</f>
        <v>#DIV/0!</v>
      </c>
      <c r="H36" s="408" t="e">
        <f>IF(ExA_SOCIALES!N$99 &lt; 0.4,ExA_SOCIALES!N$11,"")</f>
        <v>#DIV/0!</v>
      </c>
      <c r="I36" s="409" t="e">
        <f>IF('ExA_SOCIALES(2)'!N$99&lt;0.4,'ExA_SOCIALES(2)'!N$15,"")</f>
        <v>#DIV/0!</v>
      </c>
      <c r="J36" s="632" t="e">
        <f>IF('ExA_SOCIALES(2)'!N$10&lt;0.4,'ExA_SOCIALES(2)'!N$13,"")</f>
        <v>#DIV/0!</v>
      </c>
      <c r="K36" s="632"/>
      <c r="L36" s="632"/>
      <c r="M36" s="632"/>
      <c r="N36" s="410" t="e">
        <f>IF('ExA_SOCIALES(2)'!N$10&lt;0.4,'ExA_SOCIALES(2)'!N$12,"")</f>
        <v>#DIV/0!</v>
      </c>
      <c r="O36" s="410" t="e">
        <f>IF('ExA_SOCIALES(2)'!N$10&lt;0.4,'ExA_SOCIALES(2)'!N$11,"")</f>
        <v>#DIV/0!</v>
      </c>
      <c r="P36" s="446" t="s">
        <v>57</v>
      </c>
    </row>
    <row r="37" spans="1:16" ht="15">
      <c r="A37" s="431"/>
      <c r="B37" s="407" t="e">
        <f>IF(ExA_SOCIALES!O$99 &lt; 0.4,ExA_SOCIALES!O$15,"")</f>
        <v>#DIV/0!</v>
      </c>
      <c r="C37" s="650" t="e">
        <f>IF(ExA_SOCIALES!O$99 &lt; 0.4,ExA_SOCIALES!O$13,"")</f>
        <v>#DIV/0!</v>
      </c>
      <c r="D37" s="650"/>
      <c r="E37" s="650"/>
      <c r="F37" s="650"/>
      <c r="G37" s="408" t="e">
        <f>IF(ExA_SOCIALES!O$99 &lt; 0.4,ExA_SOCIALES!O$12,"")</f>
        <v>#DIV/0!</v>
      </c>
      <c r="H37" s="408" t="e">
        <f>IF(ExA_SOCIALES!O$99 &lt; 0.4,ExA_SOCIALES!O$11,"")</f>
        <v>#DIV/0!</v>
      </c>
      <c r="I37" s="409" t="e">
        <f>IF('ExA_SOCIALES(2)'!O$99&lt;0.4,'ExA_SOCIALES(2)'!O$15,"")</f>
        <v>#DIV/0!</v>
      </c>
      <c r="J37" s="632" t="e">
        <f>IF('ExA_SOCIALES(2)'!O$10&lt;0.4,'ExA_SOCIALES(2)'!O$13,"")</f>
        <v>#DIV/0!</v>
      </c>
      <c r="K37" s="632"/>
      <c r="L37" s="632"/>
      <c r="M37" s="632"/>
      <c r="N37" s="410" t="e">
        <f>IF('ExA_SOCIALES(2)'!O$10&lt;0.4,'ExA_SOCIALES(2)'!O$12,"")</f>
        <v>#DIV/0!</v>
      </c>
      <c r="O37" s="410" t="e">
        <f>IF('ExA_SOCIALES(2)'!O$10&lt;0.4,'ExA_SOCIALES(2)'!O$11,"")</f>
        <v>#DIV/0!</v>
      </c>
      <c r="P37" s="446" t="s">
        <v>57</v>
      </c>
    </row>
    <row r="38" spans="1:16" ht="15">
      <c r="A38" s="431"/>
      <c r="B38" s="407" t="e">
        <f>IF(ExA_SOCIALES!P$99 &lt; 0.4,ExA_SOCIALES!P$15,"")</f>
        <v>#DIV/0!</v>
      </c>
      <c r="C38" s="650" t="e">
        <f>IF(ExA_SOCIALES!P$99 &lt; 0.4,ExA_SOCIALES!P$13,"")</f>
        <v>#DIV/0!</v>
      </c>
      <c r="D38" s="650"/>
      <c r="E38" s="650"/>
      <c r="F38" s="650"/>
      <c r="G38" s="408" t="e">
        <f>IF(ExA_SOCIALES!P$99 &lt; 0.4,ExA_SOCIALES!P$12,"")</f>
        <v>#DIV/0!</v>
      </c>
      <c r="H38" s="408" t="e">
        <f>IF(ExA_SOCIALES!P$99 &lt; 0.4,ExA_SOCIALES!P$11,"")</f>
        <v>#DIV/0!</v>
      </c>
      <c r="I38" s="409" t="e">
        <f>IF('ExA_SOCIALES(2)'!P$99&lt;0.4,'ExA_SOCIALES(2)'!P$15,"")</f>
        <v>#DIV/0!</v>
      </c>
      <c r="J38" s="632" t="e">
        <f>IF('ExA_SOCIALES(2)'!P$10&lt;0.4,'ExA_SOCIALES(2)'!P$13,"")</f>
        <v>#DIV/0!</v>
      </c>
      <c r="K38" s="632"/>
      <c r="L38" s="632"/>
      <c r="M38" s="632"/>
      <c r="N38" s="410" t="e">
        <f>IF('ExA_SOCIALES(2)'!P$10&lt;0.4,'ExA_SOCIALES(2)'!P$12,"")</f>
        <v>#DIV/0!</v>
      </c>
      <c r="O38" s="410" t="e">
        <f>IF('ExA_SOCIALES(2)'!P$10&lt;0.4,'ExA_SOCIALES(2)'!P$11,"")</f>
        <v>#DIV/0!</v>
      </c>
      <c r="P38" s="446" t="s">
        <v>57</v>
      </c>
    </row>
    <row r="39" spans="1:16" ht="15">
      <c r="A39" s="431"/>
      <c r="B39" s="407" t="e">
        <f>IF(ExA_SOCIALES!Q$99 &lt; 0.4,ExA_SOCIALES!Q$15,"")</f>
        <v>#DIV/0!</v>
      </c>
      <c r="C39" s="650" t="e">
        <f>IF(ExA_SOCIALES!Q$99 &lt; 0.4,ExA_SOCIALES!Q$13,"")</f>
        <v>#DIV/0!</v>
      </c>
      <c r="D39" s="650"/>
      <c r="E39" s="650"/>
      <c r="F39" s="650"/>
      <c r="G39" s="408" t="e">
        <f>IF(ExA_SOCIALES!Q$99 &lt; 0.4,ExA_SOCIALES!Q$12,"")</f>
        <v>#DIV/0!</v>
      </c>
      <c r="H39" s="408" t="e">
        <f>IF(ExA_SOCIALES!Q$99 &lt; 0.4,ExA_SOCIALES!Q$11,"")</f>
        <v>#DIV/0!</v>
      </c>
      <c r="I39" s="409" t="e">
        <f>IF('ExA_SOCIALES(2)'!Q$99&lt;0.4,'ExA_SOCIALES(2)'!Q$15,"")</f>
        <v>#DIV/0!</v>
      </c>
      <c r="J39" s="632" t="e">
        <f>IF('ExA_SOCIALES(2)'!Q$10&lt;0.4,'ExA_SOCIALES(2)'!Q$13,"")</f>
        <v>#DIV/0!</v>
      </c>
      <c r="K39" s="632"/>
      <c r="L39" s="632"/>
      <c r="M39" s="632"/>
      <c r="N39" s="410" t="e">
        <f>IF('ExA_SOCIALES(2)'!Q$10&lt;0.4,'ExA_SOCIALES(2)'!Q$12,"")</f>
        <v>#DIV/0!</v>
      </c>
      <c r="O39" s="410" t="e">
        <f>IF('ExA_SOCIALES(2)'!Q$10&lt;0.4,'ExA_SOCIALES(2)'!Q$11,"")</f>
        <v>#DIV/0!</v>
      </c>
      <c r="P39" s="446" t="s">
        <v>57</v>
      </c>
    </row>
    <row r="40" spans="1:16" ht="15">
      <c r="A40" s="431"/>
      <c r="B40" s="407" t="e">
        <f>IF(ExA_SOCIALES!R$99 &lt; 0.4,ExA_SOCIALES!R$15,"")</f>
        <v>#DIV/0!</v>
      </c>
      <c r="C40" s="650" t="e">
        <f>IF(ExA_SOCIALES!R$99 &lt; 0.4,ExA_SOCIALES!R$13,"")</f>
        <v>#DIV/0!</v>
      </c>
      <c r="D40" s="650"/>
      <c r="E40" s="650"/>
      <c r="F40" s="650"/>
      <c r="G40" s="408" t="e">
        <f>IF(ExA_SOCIALES!R$99 &lt; 0.4,ExA_SOCIALES!R$12,"")</f>
        <v>#DIV/0!</v>
      </c>
      <c r="H40" s="408" t="e">
        <f>IF(ExA_SOCIALES!R$99 &lt; 0.4,ExA_SOCIALES!R$11,"")</f>
        <v>#DIV/0!</v>
      </c>
      <c r="I40" s="409" t="e">
        <f>IF('ExA_SOCIALES(2)'!R$99&lt;0.4,'ExA_SOCIALES(2)'!R$15,"")</f>
        <v>#DIV/0!</v>
      </c>
      <c r="J40" s="632" t="e">
        <f>IF('ExA_SOCIALES(2)'!R$10&lt;0.4,'ExA_SOCIALES(2)'!R$13,"")</f>
        <v>#DIV/0!</v>
      </c>
      <c r="K40" s="632"/>
      <c r="L40" s="632"/>
      <c r="M40" s="632"/>
      <c r="N40" s="410" t="e">
        <f>IF('ExA_SOCIALES(2)'!R$10&lt;0.4,'ExA_SOCIALES(2)'!R$12,"")</f>
        <v>#DIV/0!</v>
      </c>
      <c r="O40" s="410" t="e">
        <f>IF('ExA_SOCIALES(2)'!R$10&lt;0.4,'ExA_SOCIALES(2)'!R$11,"")</f>
        <v>#DIV/0!</v>
      </c>
      <c r="P40" s="446" t="s">
        <v>57</v>
      </c>
    </row>
    <row r="41" spans="1:16" ht="15">
      <c r="A41" s="431"/>
      <c r="B41" s="407" t="e">
        <f>IF(ExA_SOCIALES!S$99 &lt; 0.4,ExA_SOCIALES!S$15,"")</f>
        <v>#DIV/0!</v>
      </c>
      <c r="C41" s="650" t="e">
        <f>IF(ExA_SOCIALES!S$99 &lt; 0.4,ExA_SOCIALES!S$13,"")</f>
        <v>#DIV/0!</v>
      </c>
      <c r="D41" s="650"/>
      <c r="E41" s="650"/>
      <c r="F41" s="650"/>
      <c r="G41" s="408" t="e">
        <f>IF(ExA_SOCIALES!S$99 &lt; 0.4,ExA_SOCIALES!S$12,"")</f>
        <v>#DIV/0!</v>
      </c>
      <c r="H41" s="408" t="e">
        <f>IF(ExA_SOCIALES!S$99 &lt; 0.4,ExA_SOCIALES!S$11,"")</f>
        <v>#DIV/0!</v>
      </c>
      <c r="I41" s="409" t="e">
        <f>IF('ExA_SOCIALES(2)'!S$99&lt;0.4,'ExA_SOCIALES(2)'!S$15,"")</f>
        <v>#DIV/0!</v>
      </c>
      <c r="J41" s="632" t="e">
        <f>IF('ExA_SOCIALES(2)'!S$10&lt;0.4,'ExA_SOCIALES(2)'!S$13,"")</f>
        <v>#DIV/0!</v>
      </c>
      <c r="K41" s="632"/>
      <c r="L41" s="632"/>
      <c r="M41" s="632"/>
      <c r="N41" s="410" t="e">
        <f>IF('ExA_SOCIALES(2)'!S$10&lt;0.4,'ExA_SOCIALES(2)'!S$12,"")</f>
        <v>#DIV/0!</v>
      </c>
      <c r="O41" s="410" t="e">
        <f>IF('ExA_SOCIALES(2)'!S$10&lt;0.4,'ExA_SOCIALES(2)'!S$11,"")</f>
        <v>#DIV/0!</v>
      </c>
      <c r="P41" s="446" t="s">
        <v>57</v>
      </c>
    </row>
    <row r="42" spans="1:16" ht="15">
      <c r="A42" s="431"/>
      <c r="B42" s="407" t="e">
        <f>IF(ExA_SOCIALES!T$99 &lt; 0.4,ExA_SOCIALES!T$15,"")</f>
        <v>#DIV/0!</v>
      </c>
      <c r="C42" s="650" t="e">
        <f>IF(ExA_SOCIALES!T$99 &lt; 0.4,ExA_SOCIALES!T$13,"")</f>
        <v>#DIV/0!</v>
      </c>
      <c r="D42" s="650"/>
      <c r="E42" s="650"/>
      <c r="F42" s="650"/>
      <c r="G42" s="408" t="e">
        <f>IF(ExA_SOCIALES!T$99 &lt; 0.4,ExA_SOCIALES!T$12,"")</f>
        <v>#DIV/0!</v>
      </c>
      <c r="H42" s="408" t="e">
        <f>IF(ExA_SOCIALES!T$99 &lt; 0.4,ExA_SOCIALES!T$11,"")</f>
        <v>#DIV/0!</v>
      </c>
      <c r="I42" s="409" t="e">
        <f>IF('ExA_SOCIALES(2)'!T$99&lt;0.4,'ExA_SOCIALES(2)'!T$15,"")</f>
        <v>#DIV/0!</v>
      </c>
      <c r="J42" s="632" t="e">
        <f>IF('ExA_SOCIALES(2)'!T$10&lt;0.4,'ExA_SOCIALES(2)'!T$13,"")</f>
        <v>#DIV/0!</v>
      </c>
      <c r="K42" s="632"/>
      <c r="L42" s="632"/>
      <c r="M42" s="632"/>
      <c r="N42" s="410" t="e">
        <f>IF('ExA_SOCIALES(2)'!T$10&lt;0.4,'ExA_SOCIALES(2)'!T$12,"")</f>
        <v>#DIV/0!</v>
      </c>
      <c r="O42" s="410" t="e">
        <f>IF('ExA_SOCIALES(2)'!T$10&lt;0.4,'ExA_SOCIALES(2)'!T$11,"")</f>
        <v>#DIV/0!</v>
      </c>
      <c r="P42" s="446" t="s">
        <v>57</v>
      </c>
    </row>
    <row r="43" spans="1:16" ht="15">
      <c r="A43" s="431"/>
      <c r="B43" s="407" t="e">
        <f>IF(ExA_SOCIALES!U$99 &lt; 0.4,ExA_SOCIALES!U$15,"")</f>
        <v>#DIV/0!</v>
      </c>
      <c r="C43" s="650" t="e">
        <f>IF(ExA_SOCIALES!U$99 &lt; 0.4,ExA_SOCIALES!U$13,"")</f>
        <v>#DIV/0!</v>
      </c>
      <c r="D43" s="650"/>
      <c r="E43" s="650"/>
      <c r="F43" s="650"/>
      <c r="G43" s="408" t="e">
        <f>IF(ExA_SOCIALES!U$99 &lt; 0.4,ExA_SOCIALES!U$12,"")</f>
        <v>#DIV/0!</v>
      </c>
      <c r="H43" s="408" t="e">
        <f>IF(ExA_SOCIALES!U$99 &lt; 0.4,ExA_SOCIALES!U$11,"")</f>
        <v>#DIV/0!</v>
      </c>
      <c r="I43" s="409" t="e">
        <f>IF('ExA_SOCIALES(2)'!U$99&lt;0.4,'ExA_SOCIALES(2)'!U$15,"")</f>
        <v>#DIV/0!</v>
      </c>
      <c r="J43" s="632" t="e">
        <f>IF('ExA_SOCIALES(2)'!U$10&lt;0.4,'ExA_SOCIALES(2)'!U$13,"")</f>
        <v>#DIV/0!</v>
      </c>
      <c r="K43" s="632"/>
      <c r="L43" s="632"/>
      <c r="M43" s="632"/>
      <c r="N43" s="410" t="e">
        <f>IF('ExA_SOCIALES(2)'!U$10&lt;0.4,'ExA_SOCIALES(2)'!U$12,"")</f>
        <v>#DIV/0!</v>
      </c>
      <c r="O43" s="410" t="e">
        <f>IF('ExA_SOCIALES(2)'!U$10&lt;0.4,'ExA_SOCIALES(2)'!U$11,"")</f>
        <v>#DIV/0!</v>
      </c>
      <c r="P43" s="446" t="s">
        <v>57</v>
      </c>
    </row>
    <row r="44" spans="1:16" ht="15">
      <c r="A44" s="431"/>
      <c r="B44" s="407" t="e">
        <f>IF(ExA_SOCIALES!V$99 &lt; 0.4,ExA_SOCIALES!V$15,"")</f>
        <v>#DIV/0!</v>
      </c>
      <c r="C44" s="650" t="e">
        <f>IF(ExA_SOCIALES!V$99 &lt; 0.4,ExA_SOCIALES!V$13,"")</f>
        <v>#DIV/0!</v>
      </c>
      <c r="D44" s="650"/>
      <c r="E44" s="650"/>
      <c r="F44" s="650"/>
      <c r="G44" s="408" t="e">
        <f>IF(ExA_SOCIALES!V$99 &lt; 0.4,ExA_SOCIALES!V$12,"")</f>
        <v>#DIV/0!</v>
      </c>
      <c r="H44" s="408" t="e">
        <f>IF(ExA_SOCIALES!V$99 &lt; 0.4,ExA_SOCIALES!V$11,"")</f>
        <v>#DIV/0!</v>
      </c>
      <c r="I44" s="409" t="e">
        <f>IF('ExA_SOCIALES(2)'!V$99&lt;0.4,'ExA_SOCIALES(2)'!V$15,"")</f>
        <v>#DIV/0!</v>
      </c>
      <c r="J44" s="632" t="e">
        <f>IF('ExA_SOCIALES(2)'!V$10&lt;0.4,'ExA_SOCIALES(2)'!V$13,"")</f>
        <v>#DIV/0!</v>
      </c>
      <c r="K44" s="632"/>
      <c r="L44" s="632"/>
      <c r="M44" s="632"/>
      <c r="N44" s="410" t="e">
        <f>IF('ExA_SOCIALES(2)'!V$10&lt;0.4,'ExA_SOCIALES(2)'!V$12,"")</f>
        <v>#DIV/0!</v>
      </c>
      <c r="O44" s="410" t="e">
        <f>IF('ExA_SOCIALES(2)'!V$10&lt;0.4,'ExA_SOCIALES(2)'!V$11,"")</f>
        <v>#DIV/0!</v>
      </c>
      <c r="P44" s="446" t="s">
        <v>57</v>
      </c>
    </row>
    <row r="45" spans="1:16" ht="15">
      <c r="A45" s="431"/>
      <c r="B45" s="407" t="e">
        <f>IF(ExA_SOCIALES!W$99 &lt; 0.4,ExA_SOCIALES!W$15,"")</f>
        <v>#DIV/0!</v>
      </c>
      <c r="C45" s="650" t="e">
        <f>IF(ExA_SOCIALES!W$99 &lt; 0.4,ExA_SOCIALES!W$13,"")</f>
        <v>#DIV/0!</v>
      </c>
      <c r="D45" s="650"/>
      <c r="E45" s="650"/>
      <c r="F45" s="650"/>
      <c r="G45" s="408" t="e">
        <f>IF(ExA_SOCIALES!W$99 &lt; 0.4,ExA_SOCIALES!W$12,"")</f>
        <v>#DIV/0!</v>
      </c>
      <c r="H45" s="408" t="e">
        <f>IF(ExA_SOCIALES!W$99 &lt; 0.4,ExA_SOCIALES!W$11,"")</f>
        <v>#DIV/0!</v>
      </c>
      <c r="I45" s="409" t="e">
        <f>IF('ExA_SOCIALES(2)'!W$99&lt;0.4,'ExA_SOCIALES(2)'!W$15,"")</f>
        <v>#DIV/0!</v>
      </c>
      <c r="J45" s="632" t="e">
        <f>IF('ExA_SOCIALES(2)'!W$10&lt;0.4,'ExA_SOCIALES(2)'!W$13,"")</f>
        <v>#DIV/0!</v>
      </c>
      <c r="K45" s="632"/>
      <c r="L45" s="632"/>
      <c r="M45" s="632"/>
      <c r="N45" s="410" t="e">
        <f>IF('ExA_SOCIALES(2)'!W$10&lt;0.4,'ExA_SOCIALES(2)'!W$12,"")</f>
        <v>#DIV/0!</v>
      </c>
      <c r="O45" s="410" t="e">
        <f>IF('ExA_SOCIALES(2)'!W$10&lt;0.4,'ExA_SOCIALES(2)'!W$11,"")</f>
        <v>#DIV/0!</v>
      </c>
      <c r="P45" s="446" t="s">
        <v>57</v>
      </c>
    </row>
    <row r="46" spans="1:16" ht="15">
      <c r="A46" s="431"/>
      <c r="B46" s="407" t="e">
        <f>IF(ExA_SOCIALES!X$99 &lt; 0.4,ExA_SOCIALES!X$15,"")</f>
        <v>#DIV/0!</v>
      </c>
      <c r="C46" s="650" t="e">
        <f>IF(ExA_SOCIALES!X$99 &lt; 0.4,ExA_SOCIALES!X$13,"")</f>
        <v>#DIV/0!</v>
      </c>
      <c r="D46" s="650"/>
      <c r="E46" s="650"/>
      <c r="F46" s="650"/>
      <c r="G46" s="408" t="e">
        <f>IF(ExA_SOCIALES!X$99 &lt; 0.4,ExA_SOCIALES!X$12,"")</f>
        <v>#DIV/0!</v>
      </c>
      <c r="H46" s="408" t="e">
        <f>IF(ExA_SOCIALES!X$99 &lt; 0.4,ExA_SOCIALES!X$11,"")</f>
        <v>#DIV/0!</v>
      </c>
      <c r="I46" s="409" t="e">
        <f>IF('ExA_SOCIALES(2)'!X$99&lt;0.4,'ExA_SOCIALES(2)'!X$15,"")</f>
        <v>#DIV/0!</v>
      </c>
      <c r="J46" s="632" t="e">
        <f>IF('ExA_SOCIALES(2)'!X$10&lt;0.4,'ExA_SOCIALES(2)'!X$13,"")</f>
        <v>#DIV/0!</v>
      </c>
      <c r="K46" s="632"/>
      <c r="L46" s="632"/>
      <c r="M46" s="632"/>
      <c r="N46" s="410" t="e">
        <f>IF('ExA_SOCIALES(2)'!X$10&lt;0.4,'ExA_SOCIALES(2)'!X$12,"")</f>
        <v>#DIV/0!</v>
      </c>
      <c r="O46" s="410" t="e">
        <f>IF('ExA_SOCIALES(2)'!X$10&lt;0.4,'ExA_SOCIALES(2)'!X$11,"")</f>
        <v>#DIV/0!</v>
      </c>
      <c r="P46" s="446" t="s">
        <v>57</v>
      </c>
    </row>
    <row r="47" spans="1:16" ht="15.75" thickBot="1">
      <c r="A47" s="425"/>
      <c r="B47" s="426"/>
      <c r="C47" s="426"/>
      <c r="D47" s="426"/>
      <c r="E47" s="426"/>
      <c r="F47" s="426"/>
      <c r="G47" s="426"/>
      <c r="H47" s="426"/>
      <c r="I47" s="426"/>
      <c r="J47" s="426"/>
      <c r="K47" s="639"/>
      <c r="L47" s="639"/>
      <c r="M47" s="426"/>
      <c r="N47" s="426"/>
      <c r="O47" s="426"/>
      <c r="P47" s="427"/>
    </row>
    <row r="48" spans="1:16" ht="16.5" thickTop="1" thickBot="1">
      <c r="A48" s="412"/>
      <c r="B48" s="412"/>
      <c r="C48" s="412"/>
      <c r="D48" s="412"/>
      <c r="E48" s="412"/>
      <c r="F48" s="412"/>
      <c r="G48" s="412"/>
      <c r="H48" s="412"/>
      <c r="I48" s="412"/>
      <c r="J48" s="412"/>
      <c r="K48" s="640"/>
      <c r="L48" s="640"/>
      <c r="M48" s="412"/>
      <c r="N48" s="412"/>
      <c r="O48" s="412"/>
      <c r="P48" s="412"/>
    </row>
    <row r="49" spans="1:16" ht="17.25" thickTop="1" thickBot="1">
      <c r="A49" s="641" t="s">
        <v>98</v>
      </c>
      <c r="B49" s="642"/>
      <c r="C49" s="642"/>
      <c r="D49" s="642"/>
      <c r="E49" s="642"/>
      <c r="F49" s="642"/>
      <c r="G49" s="642"/>
      <c r="H49" s="642"/>
      <c r="I49" s="642"/>
      <c r="J49" s="642"/>
      <c r="K49" s="642"/>
      <c r="L49" s="642"/>
      <c r="M49" s="642"/>
      <c r="N49" s="642"/>
      <c r="O49" s="642"/>
      <c r="P49" s="643"/>
    </row>
    <row r="50" spans="1:16" ht="15.75" thickTop="1">
      <c r="A50" s="431"/>
      <c r="B50" s="412"/>
      <c r="C50" s="412"/>
      <c r="D50" s="412"/>
      <c r="E50" s="412"/>
      <c r="F50" s="412"/>
      <c r="G50" s="412"/>
      <c r="H50" s="412"/>
      <c r="I50" s="412"/>
      <c r="J50" s="412"/>
      <c r="K50" s="412"/>
      <c r="L50" s="412"/>
      <c r="M50" s="412"/>
      <c r="N50" s="412"/>
      <c r="O50" s="412"/>
      <c r="P50" s="430"/>
    </row>
    <row r="51" spans="1:16" ht="15">
      <c r="A51" s="431"/>
      <c r="B51" s="644" t="s">
        <v>43</v>
      </c>
      <c r="C51" s="645"/>
      <c r="D51" s="645"/>
      <c r="E51" s="645"/>
      <c r="F51" s="645"/>
      <c r="G51" s="645"/>
      <c r="H51" s="645"/>
      <c r="I51" s="645"/>
      <c r="J51" s="645"/>
      <c r="K51" s="645"/>
      <c r="L51" s="645"/>
      <c r="M51" s="645"/>
      <c r="N51" s="645"/>
      <c r="O51" s="646"/>
      <c r="P51" s="415"/>
    </row>
    <row r="52" spans="1:16" ht="15">
      <c r="A52" s="431"/>
      <c r="B52" s="447"/>
      <c r="C52" s="447"/>
      <c r="D52" s="447"/>
      <c r="E52" s="447"/>
      <c r="F52" s="447"/>
      <c r="G52" s="448"/>
      <c r="H52" s="448"/>
      <c r="I52" s="448"/>
      <c r="J52" s="448"/>
      <c r="K52" s="448"/>
      <c r="L52" s="447"/>
      <c r="M52" s="447"/>
      <c r="N52" s="447"/>
      <c r="O52" s="447"/>
      <c r="P52" s="415"/>
    </row>
    <row r="53" spans="1:16" ht="14.45" customHeight="1">
      <c r="A53" s="431"/>
      <c r="B53" s="449" t="s">
        <v>73</v>
      </c>
      <c r="C53" s="635" t="s">
        <v>53</v>
      </c>
      <c r="D53" s="636"/>
      <c r="E53" s="636"/>
      <c r="F53" s="637"/>
      <c r="G53" s="449" t="s">
        <v>18</v>
      </c>
      <c r="H53" s="450" t="s">
        <v>17</v>
      </c>
      <c r="I53" s="634" t="s">
        <v>44</v>
      </c>
      <c r="J53" s="634"/>
      <c r="K53" s="634"/>
      <c r="L53" s="634"/>
      <c r="M53" s="634"/>
      <c r="N53" s="634"/>
      <c r="O53" s="634"/>
      <c r="P53" s="415"/>
    </row>
    <row r="54" spans="1:16" ht="15">
      <c r="A54" s="431"/>
      <c r="B54" s="364"/>
      <c r="C54" s="647"/>
      <c r="D54" s="648"/>
      <c r="E54" s="648"/>
      <c r="F54" s="649"/>
      <c r="G54" s="365"/>
      <c r="H54" s="365"/>
      <c r="I54" s="638"/>
      <c r="J54" s="638"/>
      <c r="K54" s="638"/>
      <c r="L54" s="638"/>
      <c r="M54" s="638"/>
      <c r="N54" s="638"/>
      <c r="O54" s="638"/>
      <c r="P54" s="415"/>
    </row>
    <row r="55" spans="1:16" ht="15">
      <c r="A55" s="431"/>
      <c r="B55" s="366"/>
      <c r="C55" s="567"/>
      <c r="D55" s="568"/>
      <c r="E55" s="568"/>
      <c r="F55" s="569"/>
      <c r="G55" s="365"/>
      <c r="H55" s="365"/>
      <c r="I55" s="638"/>
      <c r="J55" s="638"/>
      <c r="K55" s="638"/>
      <c r="L55" s="638"/>
      <c r="M55" s="638"/>
      <c r="N55" s="638"/>
      <c r="O55" s="638"/>
      <c r="P55" s="415"/>
    </row>
    <row r="56" spans="1:16" ht="15">
      <c r="A56" s="431"/>
      <c r="B56" s="366"/>
      <c r="C56" s="570"/>
      <c r="D56" s="571"/>
      <c r="E56" s="571"/>
      <c r="F56" s="572"/>
      <c r="G56" s="365"/>
      <c r="H56" s="365"/>
      <c r="I56" s="638"/>
      <c r="J56" s="638"/>
      <c r="K56" s="638"/>
      <c r="L56" s="638"/>
      <c r="M56" s="638"/>
      <c r="N56" s="638"/>
      <c r="O56" s="638"/>
      <c r="P56" s="415"/>
    </row>
    <row r="57" spans="1:16" ht="15">
      <c r="A57" s="431"/>
      <c r="B57" s="366"/>
      <c r="C57" s="567"/>
      <c r="D57" s="568"/>
      <c r="E57" s="568"/>
      <c r="F57" s="569"/>
      <c r="G57" s="365"/>
      <c r="H57" s="365"/>
      <c r="I57" s="638"/>
      <c r="J57" s="638"/>
      <c r="K57" s="638"/>
      <c r="L57" s="638"/>
      <c r="M57" s="638"/>
      <c r="N57" s="638"/>
      <c r="O57" s="638"/>
      <c r="P57" s="415"/>
    </row>
    <row r="58" spans="1:16" ht="15">
      <c r="A58" s="431"/>
      <c r="B58" s="367"/>
      <c r="C58" s="570"/>
      <c r="D58" s="571"/>
      <c r="E58" s="571"/>
      <c r="F58" s="572"/>
      <c r="G58" s="365"/>
      <c r="H58" s="365"/>
      <c r="I58" s="638"/>
      <c r="J58" s="638"/>
      <c r="K58" s="638"/>
      <c r="L58" s="638"/>
      <c r="M58" s="638"/>
      <c r="N58" s="638"/>
      <c r="O58" s="638"/>
      <c r="P58" s="415"/>
    </row>
    <row r="59" spans="1:16" ht="15">
      <c r="A59" s="431"/>
      <c r="B59" s="367"/>
      <c r="C59" s="567"/>
      <c r="D59" s="568"/>
      <c r="E59" s="568"/>
      <c r="F59" s="569"/>
      <c r="G59" s="365"/>
      <c r="H59" s="365"/>
      <c r="I59" s="638"/>
      <c r="J59" s="638"/>
      <c r="K59" s="638"/>
      <c r="L59" s="638"/>
      <c r="M59" s="638"/>
      <c r="N59" s="638"/>
      <c r="O59" s="638"/>
      <c r="P59" s="415"/>
    </row>
    <row r="60" spans="1:16" ht="15">
      <c r="A60" s="431"/>
      <c r="B60" s="367"/>
      <c r="C60" s="567"/>
      <c r="D60" s="568"/>
      <c r="E60" s="568"/>
      <c r="F60" s="569"/>
      <c r="G60" s="365"/>
      <c r="H60" s="365"/>
      <c r="I60" s="638"/>
      <c r="J60" s="638"/>
      <c r="K60" s="638"/>
      <c r="L60" s="638"/>
      <c r="M60" s="638"/>
      <c r="N60" s="638"/>
      <c r="O60" s="638"/>
      <c r="P60" s="415"/>
    </row>
    <row r="61" spans="1:16" ht="15">
      <c r="A61" s="431"/>
      <c r="B61" s="367"/>
      <c r="C61" s="567"/>
      <c r="D61" s="568"/>
      <c r="E61" s="568"/>
      <c r="F61" s="569"/>
      <c r="G61" s="365"/>
      <c r="H61" s="365"/>
      <c r="I61" s="638"/>
      <c r="J61" s="638"/>
      <c r="K61" s="638"/>
      <c r="L61" s="638"/>
      <c r="M61" s="638"/>
      <c r="N61" s="638"/>
      <c r="O61" s="638"/>
      <c r="P61" s="415"/>
    </row>
    <row r="62" spans="1:16" ht="15">
      <c r="A62" s="431"/>
      <c r="B62" s="367"/>
      <c r="C62" s="567"/>
      <c r="D62" s="568"/>
      <c r="E62" s="568"/>
      <c r="F62" s="569"/>
      <c r="G62" s="365"/>
      <c r="H62" s="365"/>
      <c r="I62" s="638"/>
      <c r="J62" s="638"/>
      <c r="K62" s="638"/>
      <c r="L62" s="638"/>
      <c r="M62" s="638"/>
      <c r="N62" s="638"/>
      <c r="O62" s="638"/>
      <c r="P62" s="415"/>
    </row>
    <row r="63" spans="1:16" ht="15">
      <c r="A63" s="431"/>
      <c r="B63" s="367"/>
      <c r="C63" s="567"/>
      <c r="D63" s="568"/>
      <c r="E63" s="568"/>
      <c r="F63" s="569"/>
      <c r="G63" s="365"/>
      <c r="H63" s="365"/>
      <c r="I63" s="638"/>
      <c r="J63" s="638"/>
      <c r="K63" s="638"/>
      <c r="L63" s="638"/>
      <c r="M63" s="638"/>
      <c r="N63" s="638"/>
      <c r="O63" s="638"/>
      <c r="P63" s="415"/>
    </row>
    <row r="64" spans="1:16" ht="15">
      <c r="A64" s="431"/>
      <c r="B64" s="367"/>
      <c r="C64" s="567"/>
      <c r="D64" s="568"/>
      <c r="E64" s="568"/>
      <c r="F64" s="569"/>
      <c r="G64" s="365"/>
      <c r="H64" s="365"/>
      <c r="I64" s="638"/>
      <c r="J64" s="638"/>
      <c r="K64" s="638"/>
      <c r="L64" s="638"/>
      <c r="M64" s="638"/>
      <c r="N64" s="638"/>
      <c r="O64" s="638"/>
      <c r="P64" s="415"/>
    </row>
    <row r="65" spans="1:16" ht="15">
      <c r="A65" s="431"/>
      <c r="B65" s="367"/>
      <c r="C65" s="567"/>
      <c r="D65" s="568"/>
      <c r="E65" s="568"/>
      <c r="F65" s="568"/>
      <c r="G65" s="365"/>
      <c r="H65" s="365"/>
      <c r="I65" s="638"/>
      <c r="J65" s="638"/>
      <c r="K65" s="638"/>
      <c r="L65" s="638"/>
      <c r="M65" s="638"/>
      <c r="N65" s="638"/>
      <c r="O65" s="638"/>
      <c r="P65" s="415"/>
    </row>
    <row r="66" spans="1:16" ht="15">
      <c r="A66" s="431"/>
      <c r="B66" s="367"/>
      <c r="C66" s="570"/>
      <c r="D66" s="571"/>
      <c r="E66" s="571"/>
      <c r="F66" s="572"/>
      <c r="G66" s="365"/>
      <c r="H66" s="365"/>
      <c r="I66" s="638"/>
      <c r="J66" s="638"/>
      <c r="K66" s="638"/>
      <c r="L66" s="638"/>
      <c r="M66" s="638"/>
      <c r="N66" s="638"/>
      <c r="O66" s="638"/>
      <c r="P66" s="415"/>
    </row>
    <row r="67" spans="1:16" ht="15">
      <c r="A67" s="431"/>
      <c r="B67" s="367"/>
      <c r="C67" s="570"/>
      <c r="D67" s="571"/>
      <c r="E67" s="571"/>
      <c r="F67" s="572"/>
      <c r="G67" s="365"/>
      <c r="H67" s="365"/>
      <c r="I67" s="638"/>
      <c r="J67" s="638"/>
      <c r="K67" s="638"/>
      <c r="L67" s="638"/>
      <c r="M67" s="638"/>
      <c r="N67" s="638"/>
      <c r="O67" s="638"/>
      <c r="P67" s="415"/>
    </row>
    <row r="68" spans="1:16" ht="15.75" thickBot="1">
      <c r="A68" s="431"/>
      <c r="B68" s="368"/>
      <c r="C68" s="570"/>
      <c r="D68" s="571"/>
      <c r="E68" s="571"/>
      <c r="F68" s="572"/>
      <c r="G68" s="365"/>
      <c r="H68" s="365"/>
      <c r="I68" s="638"/>
      <c r="J68" s="638"/>
      <c r="K68" s="638"/>
      <c r="L68" s="638"/>
      <c r="M68" s="638"/>
      <c r="N68" s="638"/>
      <c r="O68" s="638"/>
      <c r="P68" s="415"/>
    </row>
    <row r="69" spans="1:16" ht="16.5" thickTop="1" thickBot="1">
      <c r="A69" s="425"/>
      <c r="B69" s="426"/>
      <c r="C69" s="426"/>
      <c r="D69" s="426"/>
      <c r="E69" s="426"/>
      <c r="F69" s="426"/>
      <c r="G69" s="426"/>
      <c r="H69" s="426"/>
      <c r="I69" s="426"/>
      <c r="J69" s="426"/>
      <c r="K69" s="639"/>
      <c r="L69" s="639"/>
      <c r="M69" s="426"/>
      <c r="N69" s="426"/>
      <c r="O69" s="426"/>
      <c r="P69" s="427"/>
    </row>
    <row r="70" spans="1:16" ht="16.5" thickTop="1" thickBot="1">
      <c r="A70" s="412"/>
      <c r="B70" s="412"/>
      <c r="C70" s="412"/>
      <c r="D70" s="412"/>
      <c r="E70" s="412"/>
      <c r="F70" s="412"/>
      <c r="G70" s="412"/>
      <c r="H70" s="412"/>
      <c r="I70" s="412"/>
      <c r="J70" s="412"/>
      <c r="K70" s="412"/>
      <c r="L70" s="412"/>
      <c r="M70" s="412"/>
      <c r="N70" s="412"/>
      <c r="O70" s="412"/>
      <c r="P70" s="412"/>
    </row>
    <row r="71" spans="1:16" ht="17.25" thickTop="1" thickBot="1">
      <c r="A71" s="641" t="s">
        <v>141</v>
      </c>
      <c r="B71" s="642"/>
      <c r="C71" s="642"/>
      <c r="D71" s="642"/>
      <c r="E71" s="642"/>
      <c r="F71" s="642"/>
      <c r="G71" s="642"/>
      <c r="H71" s="642"/>
      <c r="I71" s="642"/>
      <c r="J71" s="642"/>
      <c r="K71" s="642"/>
      <c r="L71" s="642"/>
      <c r="M71" s="642"/>
      <c r="N71" s="642"/>
      <c r="O71" s="642"/>
      <c r="P71" s="643"/>
    </row>
    <row r="72" spans="1:16" ht="15.75" thickTop="1">
      <c r="A72" s="431"/>
      <c r="B72" s="412"/>
      <c r="C72" s="412"/>
      <c r="D72" s="412"/>
      <c r="E72" s="412"/>
      <c r="F72" s="412"/>
      <c r="G72" s="412"/>
      <c r="H72" s="412"/>
      <c r="I72" s="412"/>
      <c r="J72" s="412"/>
      <c r="K72" s="412"/>
      <c r="L72" s="412"/>
      <c r="M72" s="412"/>
      <c r="N72" s="412"/>
      <c r="O72" s="412"/>
      <c r="P72" s="430"/>
    </row>
    <row r="73" spans="1:16" ht="15">
      <c r="A73" s="431"/>
      <c r="B73" s="644" t="s">
        <v>45</v>
      </c>
      <c r="C73" s="645"/>
      <c r="D73" s="645"/>
      <c r="E73" s="645"/>
      <c r="F73" s="645"/>
      <c r="G73" s="645"/>
      <c r="H73" s="645"/>
      <c r="I73" s="645"/>
      <c r="J73" s="645"/>
      <c r="K73" s="645"/>
      <c r="L73" s="645"/>
      <c r="M73" s="645"/>
      <c r="N73" s="645"/>
      <c r="O73" s="646"/>
      <c r="P73" s="415"/>
    </row>
    <row r="74" spans="1:16" ht="15">
      <c r="A74" s="431"/>
      <c r="B74" s="412"/>
      <c r="C74" s="412"/>
      <c r="D74" s="412"/>
      <c r="E74" s="412"/>
      <c r="F74" s="412"/>
      <c r="G74" s="436"/>
      <c r="H74" s="436"/>
      <c r="I74" s="436"/>
      <c r="J74" s="436"/>
      <c r="K74" s="412"/>
      <c r="L74" s="412"/>
      <c r="M74" s="412"/>
      <c r="N74" s="412"/>
      <c r="O74" s="412"/>
      <c r="P74" s="415"/>
    </row>
    <row r="75" spans="1:16" ht="15">
      <c r="A75" s="431"/>
      <c r="B75" s="449" t="s">
        <v>73</v>
      </c>
      <c r="C75" s="653" t="s">
        <v>42</v>
      </c>
      <c r="D75" s="653"/>
      <c r="E75" s="653"/>
      <c r="F75" s="653"/>
      <c r="G75" s="653"/>
      <c r="H75" s="653"/>
      <c r="I75" s="653" t="s">
        <v>46</v>
      </c>
      <c r="J75" s="653"/>
      <c r="K75" s="653"/>
      <c r="L75" s="653"/>
      <c r="M75" s="653"/>
      <c r="N75" s="653"/>
      <c r="O75" s="653"/>
      <c r="P75" s="415"/>
    </row>
    <row r="76" spans="1:16" ht="15">
      <c r="A76" s="431"/>
      <c r="B76" s="451">
        <f>B54</f>
        <v>0</v>
      </c>
      <c r="C76" s="573">
        <f>C54</f>
        <v>0</v>
      </c>
      <c r="D76" s="573"/>
      <c r="E76" s="573"/>
      <c r="F76" s="573"/>
      <c r="G76" s="573"/>
      <c r="H76" s="573"/>
      <c r="I76" s="584"/>
      <c r="J76" s="584"/>
      <c r="K76" s="584"/>
      <c r="L76" s="584"/>
      <c r="M76" s="584"/>
      <c r="N76" s="584"/>
      <c r="O76" s="584"/>
      <c r="P76" s="415"/>
    </row>
    <row r="77" spans="1:16" ht="15">
      <c r="A77" s="431"/>
      <c r="B77" s="451">
        <f t="shared" ref="B77:B90" si="0">B55</f>
        <v>0</v>
      </c>
      <c r="C77" s="573">
        <f t="shared" ref="C77:C90" si="1">C55</f>
        <v>0</v>
      </c>
      <c r="D77" s="573"/>
      <c r="E77" s="573"/>
      <c r="F77" s="573"/>
      <c r="G77" s="573"/>
      <c r="H77" s="573"/>
      <c r="I77" s="584"/>
      <c r="J77" s="584"/>
      <c r="K77" s="584"/>
      <c r="L77" s="584"/>
      <c r="M77" s="584"/>
      <c r="N77" s="584"/>
      <c r="O77" s="584"/>
      <c r="P77" s="415"/>
    </row>
    <row r="78" spans="1:16" ht="15">
      <c r="A78" s="431"/>
      <c r="B78" s="451">
        <f t="shared" si="0"/>
        <v>0</v>
      </c>
      <c r="C78" s="573">
        <f t="shared" si="1"/>
        <v>0</v>
      </c>
      <c r="D78" s="573"/>
      <c r="E78" s="573"/>
      <c r="F78" s="573"/>
      <c r="G78" s="573"/>
      <c r="H78" s="573"/>
      <c r="I78" s="584"/>
      <c r="J78" s="584"/>
      <c r="K78" s="584"/>
      <c r="L78" s="584"/>
      <c r="M78" s="584"/>
      <c r="N78" s="584"/>
      <c r="O78" s="584"/>
      <c r="P78" s="415"/>
    </row>
    <row r="79" spans="1:16" ht="15">
      <c r="A79" s="431"/>
      <c r="B79" s="451">
        <f t="shared" si="0"/>
        <v>0</v>
      </c>
      <c r="C79" s="573">
        <f t="shared" si="1"/>
        <v>0</v>
      </c>
      <c r="D79" s="573"/>
      <c r="E79" s="573"/>
      <c r="F79" s="573"/>
      <c r="G79" s="573"/>
      <c r="H79" s="573"/>
      <c r="I79" s="584"/>
      <c r="J79" s="584"/>
      <c r="K79" s="584"/>
      <c r="L79" s="584"/>
      <c r="M79" s="584"/>
      <c r="N79" s="584"/>
      <c r="O79" s="584"/>
      <c r="P79" s="415"/>
    </row>
    <row r="80" spans="1:16" ht="15">
      <c r="A80" s="431"/>
      <c r="B80" s="451">
        <f t="shared" si="0"/>
        <v>0</v>
      </c>
      <c r="C80" s="573">
        <f t="shared" si="1"/>
        <v>0</v>
      </c>
      <c r="D80" s="573"/>
      <c r="E80" s="573"/>
      <c r="F80" s="573"/>
      <c r="G80" s="573"/>
      <c r="H80" s="573"/>
      <c r="I80" s="584"/>
      <c r="J80" s="584"/>
      <c r="K80" s="584"/>
      <c r="L80" s="584"/>
      <c r="M80" s="584"/>
      <c r="N80" s="584"/>
      <c r="O80" s="584"/>
      <c r="P80" s="415"/>
    </row>
    <row r="81" spans="1:16" ht="15">
      <c r="A81" s="431"/>
      <c r="B81" s="451">
        <f t="shared" si="0"/>
        <v>0</v>
      </c>
      <c r="C81" s="573">
        <f t="shared" si="1"/>
        <v>0</v>
      </c>
      <c r="D81" s="573"/>
      <c r="E81" s="573"/>
      <c r="F81" s="573"/>
      <c r="G81" s="573"/>
      <c r="H81" s="573"/>
      <c r="I81" s="584"/>
      <c r="J81" s="584"/>
      <c r="K81" s="584"/>
      <c r="L81" s="584"/>
      <c r="M81" s="584"/>
      <c r="N81" s="584"/>
      <c r="O81" s="584"/>
      <c r="P81" s="415"/>
    </row>
    <row r="82" spans="1:16" ht="15">
      <c r="A82" s="431"/>
      <c r="B82" s="451">
        <f t="shared" si="0"/>
        <v>0</v>
      </c>
      <c r="C82" s="573">
        <f t="shared" si="1"/>
        <v>0</v>
      </c>
      <c r="D82" s="573"/>
      <c r="E82" s="573"/>
      <c r="F82" s="573"/>
      <c r="G82" s="573"/>
      <c r="H82" s="573"/>
      <c r="I82" s="584"/>
      <c r="J82" s="584"/>
      <c r="K82" s="584"/>
      <c r="L82" s="584"/>
      <c r="M82" s="584"/>
      <c r="N82" s="584"/>
      <c r="O82" s="584"/>
      <c r="P82" s="415"/>
    </row>
    <row r="83" spans="1:16" ht="15">
      <c r="A83" s="431"/>
      <c r="B83" s="451">
        <f t="shared" si="0"/>
        <v>0</v>
      </c>
      <c r="C83" s="573">
        <f t="shared" si="1"/>
        <v>0</v>
      </c>
      <c r="D83" s="573"/>
      <c r="E83" s="573"/>
      <c r="F83" s="573"/>
      <c r="G83" s="573"/>
      <c r="H83" s="573"/>
      <c r="I83" s="584"/>
      <c r="J83" s="584"/>
      <c r="K83" s="584"/>
      <c r="L83" s="584"/>
      <c r="M83" s="584"/>
      <c r="N83" s="584"/>
      <c r="O83" s="584"/>
      <c r="P83" s="415"/>
    </row>
    <row r="84" spans="1:16" ht="15">
      <c r="A84" s="431"/>
      <c r="B84" s="451">
        <f t="shared" si="0"/>
        <v>0</v>
      </c>
      <c r="C84" s="573">
        <f t="shared" si="1"/>
        <v>0</v>
      </c>
      <c r="D84" s="573"/>
      <c r="E84" s="573"/>
      <c r="F84" s="573"/>
      <c r="G84" s="573"/>
      <c r="H84" s="573"/>
      <c r="I84" s="584"/>
      <c r="J84" s="584"/>
      <c r="K84" s="584"/>
      <c r="L84" s="584"/>
      <c r="M84" s="584"/>
      <c r="N84" s="584"/>
      <c r="O84" s="584"/>
      <c r="P84" s="415"/>
    </row>
    <row r="85" spans="1:16" ht="15">
      <c r="A85" s="431"/>
      <c r="B85" s="451">
        <f t="shared" si="0"/>
        <v>0</v>
      </c>
      <c r="C85" s="573">
        <f t="shared" si="1"/>
        <v>0</v>
      </c>
      <c r="D85" s="573"/>
      <c r="E85" s="573"/>
      <c r="F85" s="573"/>
      <c r="G85" s="573"/>
      <c r="H85" s="573"/>
      <c r="I85" s="584"/>
      <c r="J85" s="584"/>
      <c r="K85" s="584"/>
      <c r="L85" s="584"/>
      <c r="M85" s="584"/>
      <c r="N85" s="584"/>
      <c r="O85" s="584"/>
      <c r="P85" s="415"/>
    </row>
    <row r="86" spans="1:16" ht="15">
      <c r="A86" s="431"/>
      <c r="B86" s="451">
        <f t="shared" si="0"/>
        <v>0</v>
      </c>
      <c r="C86" s="573">
        <f t="shared" si="1"/>
        <v>0</v>
      </c>
      <c r="D86" s="573"/>
      <c r="E86" s="573"/>
      <c r="F86" s="573"/>
      <c r="G86" s="573"/>
      <c r="H86" s="573"/>
      <c r="I86" s="584"/>
      <c r="J86" s="584"/>
      <c r="K86" s="584"/>
      <c r="L86" s="584"/>
      <c r="M86" s="584"/>
      <c r="N86" s="584"/>
      <c r="O86" s="584"/>
      <c r="P86" s="415"/>
    </row>
    <row r="87" spans="1:16" ht="15">
      <c r="A87" s="431"/>
      <c r="B87" s="451">
        <f t="shared" si="0"/>
        <v>0</v>
      </c>
      <c r="C87" s="573">
        <f t="shared" si="1"/>
        <v>0</v>
      </c>
      <c r="D87" s="573"/>
      <c r="E87" s="573"/>
      <c r="F87" s="573"/>
      <c r="G87" s="573"/>
      <c r="H87" s="573"/>
      <c r="I87" s="584"/>
      <c r="J87" s="584"/>
      <c r="K87" s="584"/>
      <c r="L87" s="584"/>
      <c r="M87" s="584"/>
      <c r="N87" s="584"/>
      <c r="O87" s="584"/>
      <c r="P87" s="415"/>
    </row>
    <row r="88" spans="1:16" ht="15">
      <c r="A88" s="431"/>
      <c r="B88" s="451">
        <f t="shared" si="0"/>
        <v>0</v>
      </c>
      <c r="C88" s="573">
        <f t="shared" si="1"/>
        <v>0</v>
      </c>
      <c r="D88" s="573"/>
      <c r="E88" s="573"/>
      <c r="F88" s="573"/>
      <c r="G88" s="573"/>
      <c r="H88" s="573"/>
      <c r="I88" s="584"/>
      <c r="J88" s="584"/>
      <c r="K88" s="584"/>
      <c r="L88" s="584"/>
      <c r="M88" s="584"/>
      <c r="N88" s="584"/>
      <c r="O88" s="584"/>
      <c r="P88" s="415"/>
    </row>
    <row r="89" spans="1:16" ht="15">
      <c r="A89" s="431"/>
      <c r="B89" s="451">
        <f t="shared" si="0"/>
        <v>0</v>
      </c>
      <c r="C89" s="573">
        <f t="shared" si="1"/>
        <v>0</v>
      </c>
      <c r="D89" s="573"/>
      <c r="E89" s="573"/>
      <c r="F89" s="573"/>
      <c r="G89" s="573"/>
      <c r="H89" s="573"/>
      <c r="I89" s="584"/>
      <c r="J89" s="584"/>
      <c r="K89" s="584"/>
      <c r="L89" s="584"/>
      <c r="M89" s="584"/>
      <c r="N89" s="584"/>
      <c r="O89" s="584"/>
      <c r="P89" s="415"/>
    </row>
    <row r="90" spans="1:16" ht="15">
      <c r="A90" s="431"/>
      <c r="B90" s="451">
        <f t="shared" si="0"/>
        <v>0</v>
      </c>
      <c r="C90" s="573">
        <f t="shared" si="1"/>
        <v>0</v>
      </c>
      <c r="D90" s="573"/>
      <c r="E90" s="573"/>
      <c r="F90" s="573"/>
      <c r="G90" s="573"/>
      <c r="H90" s="573"/>
      <c r="I90" s="584"/>
      <c r="J90" s="584"/>
      <c r="K90" s="584"/>
      <c r="L90" s="584"/>
      <c r="M90" s="584"/>
      <c r="N90" s="584"/>
      <c r="O90" s="584"/>
      <c r="P90" s="415"/>
    </row>
    <row r="91" spans="1:16" ht="15.75" thickBot="1">
      <c r="A91" s="425"/>
      <c r="B91" s="426"/>
      <c r="C91" s="426"/>
      <c r="D91" s="426"/>
      <c r="E91" s="426"/>
      <c r="F91" s="426"/>
      <c r="G91" s="426"/>
      <c r="H91" s="426"/>
      <c r="I91" s="426"/>
      <c r="J91" s="426"/>
      <c r="K91" s="639"/>
      <c r="L91" s="639"/>
      <c r="M91" s="426"/>
      <c r="N91" s="426"/>
      <c r="O91" s="426"/>
      <c r="P91" s="427"/>
    </row>
    <row r="92" spans="1:16" ht="16.5" thickTop="1" thickBot="1">
      <c r="A92" s="412"/>
      <c r="B92" s="412"/>
      <c r="C92" s="412"/>
      <c r="D92" s="412"/>
      <c r="E92" s="412"/>
      <c r="F92" s="412"/>
      <c r="G92" s="412"/>
      <c r="H92" s="412"/>
      <c r="I92" s="412"/>
      <c r="J92" s="412"/>
      <c r="K92" s="412"/>
      <c r="L92" s="412"/>
      <c r="M92" s="412"/>
      <c r="N92" s="412"/>
      <c r="O92" s="412"/>
      <c r="P92" s="412"/>
    </row>
    <row r="93" spans="1:16" ht="17.25" thickTop="1" thickBot="1">
      <c r="A93" s="641" t="s">
        <v>96</v>
      </c>
      <c r="B93" s="642"/>
      <c r="C93" s="642"/>
      <c r="D93" s="642"/>
      <c r="E93" s="642"/>
      <c r="F93" s="642"/>
      <c r="G93" s="642"/>
      <c r="H93" s="642"/>
      <c r="I93" s="642"/>
      <c r="J93" s="642"/>
      <c r="K93" s="642"/>
      <c r="L93" s="642"/>
      <c r="M93" s="642"/>
      <c r="N93" s="642"/>
      <c r="O93" s="642"/>
      <c r="P93" s="643"/>
    </row>
    <row r="94" spans="1:16" ht="15.75" thickTop="1">
      <c r="A94" s="431"/>
      <c r="B94" s="412"/>
      <c r="C94" s="412"/>
      <c r="D94" s="412"/>
      <c r="E94" s="412"/>
      <c r="F94" s="412"/>
      <c r="G94" s="412"/>
      <c r="H94" s="412"/>
      <c r="I94" s="412"/>
      <c r="J94" s="412"/>
      <c r="K94" s="412"/>
      <c r="L94" s="412"/>
      <c r="M94" s="412"/>
      <c r="N94" s="412"/>
      <c r="O94" s="412"/>
      <c r="P94" s="430"/>
    </row>
    <row r="95" spans="1:16" ht="15">
      <c r="A95" s="431"/>
      <c r="B95" s="644" t="s">
        <v>47</v>
      </c>
      <c r="C95" s="645"/>
      <c r="D95" s="645"/>
      <c r="E95" s="645"/>
      <c r="F95" s="645"/>
      <c r="G95" s="645"/>
      <c r="H95" s="645"/>
      <c r="I95" s="645"/>
      <c r="J95" s="645"/>
      <c r="K95" s="645"/>
      <c r="L95" s="645"/>
      <c r="M95" s="645"/>
      <c r="N95" s="645"/>
      <c r="O95" s="646"/>
      <c r="P95" s="415"/>
    </row>
    <row r="96" spans="1:16" ht="15">
      <c r="A96" s="431"/>
      <c r="B96" s="412"/>
      <c r="C96" s="412"/>
      <c r="D96" s="412"/>
      <c r="E96" s="412"/>
      <c r="F96" s="412"/>
      <c r="G96" s="436"/>
      <c r="H96" s="436"/>
      <c r="I96" s="436"/>
      <c r="J96" s="436"/>
      <c r="K96" s="412"/>
      <c r="L96" s="412"/>
      <c r="M96" s="412"/>
      <c r="N96" s="412"/>
      <c r="O96" s="412"/>
      <c r="P96" s="415"/>
    </row>
    <row r="97" spans="1:16" ht="15">
      <c r="A97" s="431"/>
      <c r="B97" s="452" t="s">
        <v>73</v>
      </c>
      <c r="C97" s="653" t="s">
        <v>42</v>
      </c>
      <c r="D97" s="653"/>
      <c r="E97" s="653"/>
      <c r="F97" s="653"/>
      <c r="G97" s="653"/>
      <c r="H97" s="653"/>
      <c r="I97" s="631" t="s">
        <v>48</v>
      </c>
      <c r="J97" s="631"/>
      <c r="K97" s="631"/>
      <c r="L97" s="631"/>
      <c r="M97" s="631"/>
      <c r="N97" s="653" t="s">
        <v>49</v>
      </c>
      <c r="O97" s="653"/>
      <c r="P97" s="415"/>
    </row>
    <row r="98" spans="1:16" ht="15">
      <c r="A98" s="431"/>
      <c r="B98" s="451">
        <f>B54</f>
        <v>0</v>
      </c>
      <c r="C98" s="573">
        <f>C54</f>
        <v>0</v>
      </c>
      <c r="D98" s="573"/>
      <c r="E98" s="573"/>
      <c r="F98" s="573"/>
      <c r="G98" s="573"/>
      <c r="H98" s="573"/>
      <c r="I98" s="584"/>
      <c r="J98" s="584"/>
      <c r="K98" s="584"/>
      <c r="L98" s="584"/>
      <c r="M98" s="584"/>
      <c r="N98" s="583"/>
      <c r="O98" s="583"/>
      <c r="P98" s="415"/>
    </row>
    <row r="99" spans="1:16" ht="15">
      <c r="A99" s="431"/>
      <c r="B99" s="451">
        <f t="shared" ref="B99:B112" si="2">B55</f>
        <v>0</v>
      </c>
      <c r="C99" s="573">
        <f t="shared" ref="C99:C112" si="3">C55</f>
        <v>0</v>
      </c>
      <c r="D99" s="573"/>
      <c r="E99" s="573"/>
      <c r="F99" s="573"/>
      <c r="G99" s="573"/>
      <c r="H99" s="573"/>
      <c r="I99" s="584"/>
      <c r="J99" s="584"/>
      <c r="K99" s="584"/>
      <c r="L99" s="584"/>
      <c r="M99" s="584"/>
      <c r="N99" s="583"/>
      <c r="O99" s="583"/>
      <c r="P99" s="415"/>
    </row>
    <row r="100" spans="1:16" ht="15">
      <c r="A100" s="431"/>
      <c r="B100" s="451">
        <f t="shared" si="2"/>
        <v>0</v>
      </c>
      <c r="C100" s="573">
        <f t="shared" si="3"/>
        <v>0</v>
      </c>
      <c r="D100" s="573"/>
      <c r="E100" s="573"/>
      <c r="F100" s="573"/>
      <c r="G100" s="573"/>
      <c r="H100" s="573"/>
      <c r="I100" s="584"/>
      <c r="J100" s="584"/>
      <c r="K100" s="584"/>
      <c r="L100" s="584"/>
      <c r="M100" s="584"/>
      <c r="N100" s="583"/>
      <c r="O100" s="583"/>
      <c r="P100" s="415"/>
    </row>
    <row r="101" spans="1:16" ht="15">
      <c r="A101" s="431"/>
      <c r="B101" s="451">
        <f t="shared" si="2"/>
        <v>0</v>
      </c>
      <c r="C101" s="573">
        <f t="shared" si="3"/>
        <v>0</v>
      </c>
      <c r="D101" s="573"/>
      <c r="E101" s="573"/>
      <c r="F101" s="573"/>
      <c r="G101" s="573"/>
      <c r="H101" s="573"/>
      <c r="I101" s="584"/>
      <c r="J101" s="584"/>
      <c r="K101" s="584"/>
      <c r="L101" s="584"/>
      <c r="M101" s="584"/>
      <c r="N101" s="583"/>
      <c r="O101" s="583"/>
      <c r="P101" s="415"/>
    </row>
    <row r="102" spans="1:16" ht="15">
      <c r="A102" s="431"/>
      <c r="B102" s="451">
        <f t="shared" si="2"/>
        <v>0</v>
      </c>
      <c r="C102" s="573">
        <f t="shared" si="3"/>
        <v>0</v>
      </c>
      <c r="D102" s="573"/>
      <c r="E102" s="573"/>
      <c r="F102" s="573"/>
      <c r="G102" s="573"/>
      <c r="H102" s="573"/>
      <c r="I102" s="584"/>
      <c r="J102" s="584"/>
      <c r="K102" s="584"/>
      <c r="L102" s="584"/>
      <c r="M102" s="584"/>
      <c r="N102" s="583"/>
      <c r="O102" s="583"/>
      <c r="P102" s="415"/>
    </row>
    <row r="103" spans="1:16" ht="15">
      <c r="A103" s="431"/>
      <c r="B103" s="451">
        <f t="shared" si="2"/>
        <v>0</v>
      </c>
      <c r="C103" s="573">
        <f t="shared" si="3"/>
        <v>0</v>
      </c>
      <c r="D103" s="573"/>
      <c r="E103" s="573"/>
      <c r="F103" s="573"/>
      <c r="G103" s="573"/>
      <c r="H103" s="573"/>
      <c r="I103" s="584"/>
      <c r="J103" s="584"/>
      <c r="K103" s="584"/>
      <c r="L103" s="584"/>
      <c r="M103" s="584"/>
      <c r="N103" s="583"/>
      <c r="O103" s="583"/>
      <c r="P103" s="415"/>
    </row>
    <row r="104" spans="1:16" ht="15">
      <c r="A104" s="431"/>
      <c r="B104" s="451">
        <f t="shared" si="2"/>
        <v>0</v>
      </c>
      <c r="C104" s="573">
        <f t="shared" si="3"/>
        <v>0</v>
      </c>
      <c r="D104" s="573"/>
      <c r="E104" s="573"/>
      <c r="F104" s="573"/>
      <c r="G104" s="573"/>
      <c r="H104" s="573"/>
      <c r="I104" s="584"/>
      <c r="J104" s="584"/>
      <c r="K104" s="584"/>
      <c r="L104" s="584"/>
      <c r="M104" s="584"/>
      <c r="N104" s="583"/>
      <c r="O104" s="583"/>
      <c r="P104" s="415"/>
    </row>
    <row r="105" spans="1:16" ht="15">
      <c r="A105" s="431"/>
      <c r="B105" s="451">
        <f t="shared" si="2"/>
        <v>0</v>
      </c>
      <c r="C105" s="573">
        <f t="shared" si="3"/>
        <v>0</v>
      </c>
      <c r="D105" s="573"/>
      <c r="E105" s="573"/>
      <c r="F105" s="573"/>
      <c r="G105" s="573"/>
      <c r="H105" s="573"/>
      <c r="I105" s="584"/>
      <c r="J105" s="584"/>
      <c r="K105" s="584"/>
      <c r="L105" s="584"/>
      <c r="M105" s="584"/>
      <c r="N105" s="583"/>
      <c r="O105" s="583"/>
      <c r="P105" s="415"/>
    </row>
    <row r="106" spans="1:16" ht="15">
      <c r="A106" s="431"/>
      <c r="B106" s="451">
        <f t="shared" si="2"/>
        <v>0</v>
      </c>
      <c r="C106" s="573">
        <f t="shared" si="3"/>
        <v>0</v>
      </c>
      <c r="D106" s="573"/>
      <c r="E106" s="573"/>
      <c r="F106" s="573"/>
      <c r="G106" s="573"/>
      <c r="H106" s="573"/>
      <c r="I106" s="584"/>
      <c r="J106" s="584"/>
      <c r="K106" s="584"/>
      <c r="L106" s="584"/>
      <c r="M106" s="584"/>
      <c r="N106" s="583"/>
      <c r="O106" s="583"/>
      <c r="P106" s="415"/>
    </row>
    <row r="107" spans="1:16" ht="15">
      <c r="A107" s="431"/>
      <c r="B107" s="451">
        <f t="shared" si="2"/>
        <v>0</v>
      </c>
      <c r="C107" s="573">
        <f t="shared" si="3"/>
        <v>0</v>
      </c>
      <c r="D107" s="573"/>
      <c r="E107" s="573"/>
      <c r="F107" s="573"/>
      <c r="G107" s="573"/>
      <c r="H107" s="573"/>
      <c r="I107" s="584"/>
      <c r="J107" s="584"/>
      <c r="K107" s="584"/>
      <c r="L107" s="584"/>
      <c r="M107" s="584"/>
      <c r="N107" s="583"/>
      <c r="O107" s="583"/>
      <c r="P107" s="415"/>
    </row>
    <row r="108" spans="1:16" ht="15">
      <c r="A108" s="431"/>
      <c r="B108" s="451">
        <f t="shared" si="2"/>
        <v>0</v>
      </c>
      <c r="C108" s="573">
        <f t="shared" si="3"/>
        <v>0</v>
      </c>
      <c r="D108" s="573"/>
      <c r="E108" s="573"/>
      <c r="F108" s="573"/>
      <c r="G108" s="573"/>
      <c r="H108" s="573"/>
      <c r="I108" s="584"/>
      <c r="J108" s="584"/>
      <c r="K108" s="584"/>
      <c r="L108" s="584"/>
      <c r="M108" s="584"/>
      <c r="N108" s="583"/>
      <c r="O108" s="583"/>
      <c r="P108" s="415"/>
    </row>
    <row r="109" spans="1:16" ht="15">
      <c r="A109" s="431"/>
      <c r="B109" s="451">
        <f t="shared" si="2"/>
        <v>0</v>
      </c>
      <c r="C109" s="573">
        <f t="shared" si="3"/>
        <v>0</v>
      </c>
      <c r="D109" s="573"/>
      <c r="E109" s="573"/>
      <c r="F109" s="573"/>
      <c r="G109" s="573"/>
      <c r="H109" s="573"/>
      <c r="I109" s="584"/>
      <c r="J109" s="584"/>
      <c r="K109" s="584"/>
      <c r="L109" s="584"/>
      <c r="M109" s="584"/>
      <c r="N109" s="583"/>
      <c r="O109" s="583"/>
      <c r="P109" s="415"/>
    </row>
    <row r="110" spans="1:16" ht="15">
      <c r="A110" s="431"/>
      <c r="B110" s="451">
        <f t="shared" si="2"/>
        <v>0</v>
      </c>
      <c r="C110" s="573">
        <f t="shared" si="3"/>
        <v>0</v>
      </c>
      <c r="D110" s="573"/>
      <c r="E110" s="573"/>
      <c r="F110" s="573"/>
      <c r="G110" s="573"/>
      <c r="H110" s="573"/>
      <c r="I110" s="584"/>
      <c r="J110" s="584"/>
      <c r="K110" s="584"/>
      <c r="L110" s="584"/>
      <c r="M110" s="584"/>
      <c r="N110" s="583"/>
      <c r="O110" s="583"/>
      <c r="P110" s="415"/>
    </row>
    <row r="111" spans="1:16" ht="15">
      <c r="A111" s="431"/>
      <c r="B111" s="451">
        <f t="shared" si="2"/>
        <v>0</v>
      </c>
      <c r="C111" s="573">
        <f t="shared" si="3"/>
        <v>0</v>
      </c>
      <c r="D111" s="573"/>
      <c r="E111" s="573"/>
      <c r="F111" s="573"/>
      <c r="G111" s="573"/>
      <c r="H111" s="573"/>
      <c r="I111" s="584"/>
      <c r="J111" s="584"/>
      <c r="K111" s="584"/>
      <c r="L111" s="584"/>
      <c r="M111" s="584"/>
      <c r="N111" s="583"/>
      <c r="O111" s="583"/>
      <c r="P111" s="415"/>
    </row>
    <row r="112" spans="1:16" ht="15">
      <c r="A112" s="431"/>
      <c r="B112" s="451">
        <f t="shared" si="2"/>
        <v>0</v>
      </c>
      <c r="C112" s="573">
        <f t="shared" si="3"/>
        <v>0</v>
      </c>
      <c r="D112" s="573"/>
      <c r="E112" s="573"/>
      <c r="F112" s="573"/>
      <c r="G112" s="573"/>
      <c r="H112" s="573"/>
      <c r="I112" s="584"/>
      <c r="J112" s="584"/>
      <c r="K112" s="584"/>
      <c r="L112" s="584"/>
      <c r="M112" s="584"/>
      <c r="N112" s="583"/>
      <c r="O112" s="583"/>
      <c r="P112" s="415"/>
    </row>
    <row r="113" spans="1:16" ht="15.75" thickBot="1">
      <c r="A113" s="425"/>
      <c r="B113" s="426"/>
      <c r="C113" s="426"/>
      <c r="D113" s="426"/>
      <c r="E113" s="426"/>
      <c r="F113" s="426"/>
      <c r="G113" s="426"/>
      <c r="H113" s="426"/>
      <c r="I113" s="426"/>
      <c r="J113" s="426"/>
      <c r="K113" s="639"/>
      <c r="L113" s="639"/>
      <c r="M113" s="426"/>
      <c r="N113" s="426"/>
      <c r="O113" s="426"/>
      <c r="P113" s="427"/>
    </row>
    <row r="114" spans="1:16" ht="16.5" thickTop="1" thickBot="1">
      <c r="A114" s="412"/>
      <c r="B114" s="412"/>
      <c r="C114" s="412"/>
      <c r="D114" s="412"/>
      <c r="E114" s="412"/>
      <c r="F114" s="412"/>
      <c r="G114" s="412"/>
      <c r="H114" s="412"/>
      <c r="I114" s="412"/>
      <c r="J114" s="412"/>
      <c r="K114" s="412"/>
      <c r="L114" s="412"/>
      <c r="M114" s="412"/>
      <c r="N114" s="412"/>
      <c r="O114" s="412"/>
      <c r="P114" s="412"/>
    </row>
    <row r="115" spans="1:16" ht="17.25" thickTop="1" thickBot="1">
      <c r="A115" s="641" t="s">
        <v>97</v>
      </c>
      <c r="B115" s="642"/>
      <c r="C115" s="642"/>
      <c r="D115" s="642"/>
      <c r="E115" s="642"/>
      <c r="F115" s="642"/>
      <c r="G115" s="642"/>
      <c r="H115" s="642"/>
      <c r="I115" s="642"/>
      <c r="J115" s="642"/>
      <c r="K115" s="642"/>
      <c r="L115" s="642"/>
      <c r="M115" s="642"/>
      <c r="N115" s="642"/>
      <c r="O115" s="642"/>
      <c r="P115" s="643"/>
    </row>
    <row r="116" spans="1:16" ht="15.75" thickTop="1">
      <c r="A116" s="431"/>
      <c r="B116" s="412"/>
      <c r="C116" s="412"/>
      <c r="D116" s="412"/>
      <c r="E116" s="412"/>
      <c r="F116" s="412"/>
      <c r="G116" s="412"/>
      <c r="H116" s="412"/>
      <c r="I116" s="412"/>
      <c r="J116" s="412"/>
      <c r="K116" s="412"/>
      <c r="L116" s="412"/>
      <c r="M116" s="412"/>
      <c r="N116" s="412"/>
      <c r="O116" s="412"/>
      <c r="P116" s="430"/>
    </row>
    <row r="117" spans="1:16" ht="15">
      <c r="A117" s="431"/>
      <c r="B117" s="644" t="s">
        <v>50</v>
      </c>
      <c r="C117" s="645"/>
      <c r="D117" s="645"/>
      <c r="E117" s="645"/>
      <c r="F117" s="645"/>
      <c r="G117" s="645"/>
      <c r="H117" s="645"/>
      <c r="I117" s="645"/>
      <c r="J117" s="645"/>
      <c r="K117" s="645"/>
      <c r="L117" s="645"/>
      <c r="M117" s="645"/>
      <c r="N117" s="645"/>
      <c r="O117" s="646"/>
      <c r="P117" s="415"/>
    </row>
    <row r="118" spans="1:16" ht="15">
      <c r="A118" s="431"/>
      <c r="B118" s="412"/>
      <c r="C118" s="412"/>
      <c r="D118" s="412"/>
      <c r="E118" s="412"/>
      <c r="F118" s="412"/>
      <c r="G118" s="436"/>
      <c r="H118" s="436"/>
      <c r="I118" s="436"/>
      <c r="J118" s="436"/>
      <c r="K118" s="412"/>
      <c r="L118" s="412"/>
      <c r="M118" s="412"/>
      <c r="N118" s="412"/>
      <c r="O118" s="412"/>
      <c r="P118" s="415"/>
    </row>
    <row r="119" spans="1:16" ht="15">
      <c r="A119" s="431"/>
      <c r="B119" s="449" t="s">
        <v>73</v>
      </c>
      <c r="C119" s="651" t="s">
        <v>42</v>
      </c>
      <c r="D119" s="651"/>
      <c r="E119" s="651"/>
      <c r="F119" s="651"/>
      <c r="G119" s="651"/>
      <c r="H119" s="651"/>
      <c r="I119" s="651" t="s">
        <v>51</v>
      </c>
      <c r="J119" s="651"/>
      <c r="K119" s="651"/>
      <c r="L119" s="651"/>
      <c r="M119" s="651"/>
      <c r="N119" s="652" t="s">
        <v>52</v>
      </c>
      <c r="O119" s="652"/>
      <c r="P119" s="415"/>
    </row>
    <row r="120" spans="1:16" ht="15">
      <c r="A120" s="431"/>
      <c r="B120" s="451">
        <f>B54</f>
        <v>0</v>
      </c>
      <c r="C120" s="573">
        <f>C54</f>
        <v>0</v>
      </c>
      <c r="D120" s="573"/>
      <c r="E120" s="573"/>
      <c r="F120" s="573"/>
      <c r="G120" s="573"/>
      <c r="H120" s="573"/>
      <c r="I120" s="584"/>
      <c r="J120" s="584"/>
      <c r="K120" s="584"/>
      <c r="L120" s="584"/>
      <c r="M120" s="584"/>
      <c r="N120" s="585"/>
      <c r="O120" s="586"/>
      <c r="P120" s="415"/>
    </row>
    <row r="121" spans="1:16" ht="15">
      <c r="A121" s="431"/>
      <c r="B121" s="451">
        <f t="shared" ref="B121:B134" si="4">B55</f>
        <v>0</v>
      </c>
      <c r="C121" s="573">
        <f t="shared" ref="C121:C134" si="5">C55</f>
        <v>0</v>
      </c>
      <c r="D121" s="573"/>
      <c r="E121" s="573"/>
      <c r="F121" s="573"/>
      <c r="G121" s="573"/>
      <c r="H121" s="573"/>
      <c r="I121" s="584"/>
      <c r="J121" s="584"/>
      <c r="K121" s="584"/>
      <c r="L121" s="584"/>
      <c r="M121" s="584"/>
      <c r="N121" s="585"/>
      <c r="O121" s="586"/>
      <c r="P121" s="415"/>
    </row>
    <row r="122" spans="1:16" ht="15">
      <c r="A122" s="431"/>
      <c r="B122" s="451">
        <f t="shared" si="4"/>
        <v>0</v>
      </c>
      <c r="C122" s="573">
        <f t="shared" si="5"/>
        <v>0</v>
      </c>
      <c r="D122" s="573"/>
      <c r="E122" s="573"/>
      <c r="F122" s="573"/>
      <c r="G122" s="573"/>
      <c r="H122" s="573"/>
      <c r="I122" s="584"/>
      <c r="J122" s="584"/>
      <c r="K122" s="584"/>
      <c r="L122" s="584"/>
      <c r="M122" s="584"/>
      <c r="N122" s="585"/>
      <c r="O122" s="586"/>
      <c r="P122" s="415"/>
    </row>
    <row r="123" spans="1:16" ht="15">
      <c r="A123" s="431"/>
      <c r="B123" s="451">
        <f t="shared" si="4"/>
        <v>0</v>
      </c>
      <c r="C123" s="573">
        <f t="shared" si="5"/>
        <v>0</v>
      </c>
      <c r="D123" s="573"/>
      <c r="E123" s="573"/>
      <c r="F123" s="573"/>
      <c r="G123" s="573"/>
      <c r="H123" s="573"/>
      <c r="I123" s="584"/>
      <c r="J123" s="584"/>
      <c r="K123" s="584"/>
      <c r="L123" s="584"/>
      <c r="M123" s="584"/>
      <c r="N123" s="585"/>
      <c r="O123" s="586"/>
      <c r="P123" s="415"/>
    </row>
    <row r="124" spans="1:16" ht="15">
      <c r="A124" s="431"/>
      <c r="B124" s="451">
        <f t="shared" si="4"/>
        <v>0</v>
      </c>
      <c r="C124" s="573">
        <f t="shared" si="5"/>
        <v>0</v>
      </c>
      <c r="D124" s="573"/>
      <c r="E124" s="573"/>
      <c r="F124" s="573"/>
      <c r="G124" s="573"/>
      <c r="H124" s="573"/>
      <c r="I124" s="584"/>
      <c r="J124" s="584"/>
      <c r="K124" s="584"/>
      <c r="L124" s="584"/>
      <c r="M124" s="584"/>
      <c r="N124" s="585"/>
      <c r="O124" s="586"/>
      <c r="P124" s="415"/>
    </row>
    <row r="125" spans="1:16" ht="15">
      <c r="A125" s="431"/>
      <c r="B125" s="451">
        <f t="shared" si="4"/>
        <v>0</v>
      </c>
      <c r="C125" s="573">
        <f t="shared" si="5"/>
        <v>0</v>
      </c>
      <c r="D125" s="573"/>
      <c r="E125" s="573"/>
      <c r="F125" s="573"/>
      <c r="G125" s="573"/>
      <c r="H125" s="573"/>
      <c r="I125" s="584"/>
      <c r="J125" s="584"/>
      <c r="K125" s="584"/>
      <c r="L125" s="584"/>
      <c r="M125" s="584"/>
      <c r="N125" s="585"/>
      <c r="O125" s="586"/>
      <c r="P125" s="415"/>
    </row>
    <row r="126" spans="1:16" ht="15">
      <c r="A126" s="431"/>
      <c r="B126" s="451">
        <f t="shared" si="4"/>
        <v>0</v>
      </c>
      <c r="C126" s="573">
        <f t="shared" si="5"/>
        <v>0</v>
      </c>
      <c r="D126" s="573"/>
      <c r="E126" s="573"/>
      <c r="F126" s="573"/>
      <c r="G126" s="573"/>
      <c r="H126" s="573"/>
      <c r="I126" s="584"/>
      <c r="J126" s="584"/>
      <c r="K126" s="584"/>
      <c r="L126" s="584"/>
      <c r="M126" s="584"/>
      <c r="N126" s="585"/>
      <c r="O126" s="586"/>
      <c r="P126" s="415"/>
    </row>
    <row r="127" spans="1:16" ht="15">
      <c r="A127" s="431"/>
      <c r="B127" s="451">
        <f t="shared" si="4"/>
        <v>0</v>
      </c>
      <c r="C127" s="573">
        <f t="shared" si="5"/>
        <v>0</v>
      </c>
      <c r="D127" s="573"/>
      <c r="E127" s="573"/>
      <c r="F127" s="573"/>
      <c r="G127" s="573"/>
      <c r="H127" s="573"/>
      <c r="I127" s="584"/>
      <c r="J127" s="584"/>
      <c r="K127" s="584"/>
      <c r="L127" s="584"/>
      <c r="M127" s="584"/>
      <c r="N127" s="585"/>
      <c r="O127" s="586"/>
      <c r="P127" s="415"/>
    </row>
    <row r="128" spans="1:16" ht="15">
      <c r="A128" s="431"/>
      <c r="B128" s="451">
        <f t="shared" si="4"/>
        <v>0</v>
      </c>
      <c r="C128" s="573">
        <f t="shared" si="5"/>
        <v>0</v>
      </c>
      <c r="D128" s="573"/>
      <c r="E128" s="573"/>
      <c r="F128" s="573"/>
      <c r="G128" s="573"/>
      <c r="H128" s="573"/>
      <c r="I128" s="584"/>
      <c r="J128" s="584"/>
      <c r="K128" s="584"/>
      <c r="L128" s="584"/>
      <c r="M128" s="584"/>
      <c r="N128" s="585"/>
      <c r="O128" s="586"/>
      <c r="P128" s="415"/>
    </row>
    <row r="129" spans="1:16" ht="15">
      <c r="A129" s="431"/>
      <c r="B129" s="451">
        <f t="shared" si="4"/>
        <v>0</v>
      </c>
      <c r="C129" s="573">
        <f t="shared" si="5"/>
        <v>0</v>
      </c>
      <c r="D129" s="573"/>
      <c r="E129" s="573"/>
      <c r="F129" s="573"/>
      <c r="G129" s="573"/>
      <c r="H129" s="573"/>
      <c r="I129" s="584"/>
      <c r="J129" s="584"/>
      <c r="K129" s="584"/>
      <c r="L129" s="584"/>
      <c r="M129" s="584"/>
      <c r="N129" s="585"/>
      <c r="O129" s="586"/>
      <c r="P129" s="415"/>
    </row>
    <row r="130" spans="1:16" ht="15">
      <c r="A130" s="431"/>
      <c r="B130" s="451">
        <f t="shared" si="4"/>
        <v>0</v>
      </c>
      <c r="C130" s="573">
        <f t="shared" si="5"/>
        <v>0</v>
      </c>
      <c r="D130" s="573"/>
      <c r="E130" s="573"/>
      <c r="F130" s="573"/>
      <c r="G130" s="573"/>
      <c r="H130" s="573"/>
      <c r="I130" s="584"/>
      <c r="J130" s="584"/>
      <c r="K130" s="584"/>
      <c r="L130" s="584"/>
      <c r="M130" s="584"/>
      <c r="N130" s="585"/>
      <c r="O130" s="586"/>
      <c r="P130" s="415"/>
    </row>
    <row r="131" spans="1:16" ht="15">
      <c r="A131" s="431"/>
      <c r="B131" s="451">
        <f t="shared" si="4"/>
        <v>0</v>
      </c>
      <c r="C131" s="573">
        <f t="shared" si="5"/>
        <v>0</v>
      </c>
      <c r="D131" s="573"/>
      <c r="E131" s="573"/>
      <c r="F131" s="573"/>
      <c r="G131" s="573"/>
      <c r="H131" s="573"/>
      <c r="I131" s="584"/>
      <c r="J131" s="584"/>
      <c r="K131" s="584"/>
      <c r="L131" s="584"/>
      <c r="M131" s="584"/>
      <c r="N131" s="585"/>
      <c r="O131" s="586"/>
      <c r="P131" s="415"/>
    </row>
    <row r="132" spans="1:16" ht="15">
      <c r="A132" s="431"/>
      <c r="B132" s="451">
        <f t="shared" si="4"/>
        <v>0</v>
      </c>
      <c r="C132" s="573">
        <f t="shared" si="5"/>
        <v>0</v>
      </c>
      <c r="D132" s="573"/>
      <c r="E132" s="573"/>
      <c r="F132" s="573"/>
      <c r="G132" s="573"/>
      <c r="H132" s="573"/>
      <c r="I132" s="584"/>
      <c r="J132" s="584"/>
      <c r="K132" s="584"/>
      <c r="L132" s="584"/>
      <c r="M132" s="584"/>
      <c r="N132" s="585"/>
      <c r="O132" s="586"/>
      <c r="P132" s="415"/>
    </row>
    <row r="133" spans="1:16" ht="15">
      <c r="A133" s="431"/>
      <c r="B133" s="451">
        <f t="shared" si="4"/>
        <v>0</v>
      </c>
      <c r="C133" s="573">
        <f t="shared" si="5"/>
        <v>0</v>
      </c>
      <c r="D133" s="573"/>
      <c r="E133" s="573"/>
      <c r="F133" s="573"/>
      <c r="G133" s="573"/>
      <c r="H133" s="573"/>
      <c r="I133" s="584"/>
      <c r="J133" s="584"/>
      <c r="K133" s="584"/>
      <c r="L133" s="584"/>
      <c r="M133" s="584"/>
      <c r="N133" s="585"/>
      <c r="O133" s="586"/>
      <c r="P133" s="415"/>
    </row>
    <row r="134" spans="1:16" ht="15">
      <c r="A134" s="431"/>
      <c r="B134" s="451">
        <f t="shared" si="4"/>
        <v>0</v>
      </c>
      <c r="C134" s="573">
        <f t="shared" si="5"/>
        <v>0</v>
      </c>
      <c r="D134" s="573"/>
      <c r="E134" s="573"/>
      <c r="F134" s="573"/>
      <c r="G134" s="573"/>
      <c r="H134" s="573"/>
      <c r="I134" s="584"/>
      <c r="J134" s="584"/>
      <c r="K134" s="584"/>
      <c r="L134" s="584"/>
      <c r="M134" s="584"/>
      <c r="N134" s="585"/>
      <c r="O134" s="586"/>
      <c r="P134" s="415"/>
    </row>
    <row r="135" spans="1:16" ht="15.75" thickBot="1">
      <c r="A135" s="425"/>
      <c r="B135" s="426"/>
      <c r="C135" s="426"/>
      <c r="D135" s="426"/>
      <c r="E135" s="426"/>
      <c r="F135" s="426"/>
      <c r="G135" s="426"/>
      <c r="H135" s="426"/>
      <c r="I135" s="426"/>
      <c r="J135" s="426"/>
      <c r="K135" s="639"/>
      <c r="L135" s="639"/>
      <c r="M135" s="426"/>
      <c r="N135" s="426"/>
      <c r="O135" s="426"/>
      <c r="P135" s="427"/>
    </row>
    <row r="136" spans="1:16" ht="15" thickTop="1"/>
  </sheetData>
  <sheetProtection algorithmName="SHA-512" hashValue="ZUJjbadTUzHnQBFqjECn3SMAiLmH9fkqY2pc0iNZ6VqAW0Js24hcplF8zq67BzAeOCVcoddWiMva5mT7WldJlQ==" saltValue="6BDl7UzBPjzIQ3Os94GVQA==" spinCount="100000" sheet="1" objects="1" scenarios="1" formatColumns="0" formatRows="0"/>
  <mergeCells count="233">
    <mergeCell ref="B9:C9"/>
    <mergeCell ref="E9:K9"/>
    <mergeCell ref="N9:O9"/>
    <mergeCell ref="A12:P12"/>
    <mergeCell ref="B14:N14"/>
    <mergeCell ref="E16:K16"/>
    <mergeCell ref="N16:O16"/>
    <mergeCell ref="A1:P1"/>
    <mergeCell ref="A3:P3"/>
    <mergeCell ref="B5:N5"/>
    <mergeCell ref="B7:C7"/>
    <mergeCell ref="E7:K7"/>
    <mergeCell ref="N7:O7"/>
    <mergeCell ref="C30:F30"/>
    <mergeCell ref="C27:F27"/>
    <mergeCell ref="C28:F28"/>
    <mergeCell ref="J27:M27"/>
    <mergeCell ref="J28:M28"/>
    <mergeCell ref="E18:K18"/>
    <mergeCell ref="A21:P21"/>
    <mergeCell ref="B23:O23"/>
    <mergeCell ref="C26:F26"/>
    <mergeCell ref="J26:M26"/>
    <mergeCell ref="C56:F56"/>
    <mergeCell ref="I56:O56"/>
    <mergeCell ref="C45:F45"/>
    <mergeCell ref="C46:F46"/>
    <mergeCell ref="C43:F43"/>
    <mergeCell ref="C44:F44"/>
    <mergeCell ref="C29:F29"/>
    <mergeCell ref="J29:M29"/>
    <mergeCell ref="J30:M30"/>
    <mergeCell ref="C41:F41"/>
    <mergeCell ref="C42:F42"/>
    <mergeCell ref="C39:F39"/>
    <mergeCell ref="C40:F40"/>
    <mergeCell ref="J39:M39"/>
    <mergeCell ref="J40:M40"/>
    <mergeCell ref="J41:M41"/>
    <mergeCell ref="J42:M42"/>
    <mergeCell ref="C37:F37"/>
    <mergeCell ref="C38:F38"/>
    <mergeCell ref="C35:F35"/>
    <mergeCell ref="C36:F36"/>
    <mergeCell ref="J35:M35"/>
    <mergeCell ref="J36:M36"/>
    <mergeCell ref="J37:M37"/>
    <mergeCell ref="C57:F57"/>
    <mergeCell ref="C58:F58"/>
    <mergeCell ref="C59:F59"/>
    <mergeCell ref="C60:F60"/>
    <mergeCell ref="C61:F61"/>
    <mergeCell ref="C62:F62"/>
    <mergeCell ref="I57:O57"/>
    <mergeCell ref="I58:O58"/>
    <mergeCell ref="I59:O59"/>
    <mergeCell ref="I60:O60"/>
    <mergeCell ref="I61:O61"/>
    <mergeCell ref="I62:O62"/>
    <mergeCell ref="C63:F63"/>
    <mergeCell ref="C64:F64"/>
    <mergeCell ref="C65:F65"/>
    <mergeCell ref="C66:F66"/>
    <mergeCell ref="C67:F67"/>
    <mergeCell ref="C68:F68"/>
    <mergeCell ref="I63:O63"/>
    <mergeCell ref="I64:O64"/>
    <mergeCell ref="I65:O65"/>
    <mergeCell ref="I66:O66"/>
    <mergeCell ref="I67:O67"/>
    <mergeCell ref="I68:O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43:M43"/>
    <mergeCell ref="J44:M44"/>
    <mergeCell ref="J45:M45"/>
    <mergeCell ref="J46:M46"/>
    <mergeCell ref="B25:O25"/>
    <mergeCell ref="I53:O53"/>
    <mergeCell ref="C53:F53"/>
    <mergeCell ref="I54:O54"/>
    <mergeCell ref="I55:O55"/>
    <mergeCell ref="K47:L47"/>
    <mergeCell ref="K48:L48"/>
    <mergeCell ref="A49:P49"/>
    <mergeCell ref="B51:O51"/>
    <mergeCell ref="C54:F54"/>
    <mergeCell ref="C55:F55"/>
    <mergeCell ref="J38:M38"/>
    <mergeCell ref="C33:F33"/>
    <mergeCell ref="C34:F34"/>
    <mergeCell ref="C31:F31"/>
    <mergeCell ref="C32:F32"/>
    <mergeCell ref="J31:M31"/>
    <mergeCell ref="J32:M32"/>
    <mergeCell ref="J33:M33"/>
    <mergeCell ref="J34:M34"/>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J27:J46 C27:C46">
    <cfRule type="containsErrors" dxfId="126" priority="12">
      <formula>ISERROR(C27)</formula>
    </cfRule>
  </conditionalFormatting>
  <conditionalFormatting sqref="C76:I90">
    <cfRule type="cellIs" dxfId="125" priority="11" operator="equal">
      <formula>0</formula>
    </cfRule>
  </conditionalFormatting>
  <conditionalFormatting sqref="C98:I112">
    <cfRule type="cellIs" dxfId="124" priority="10" operator="equal">
      <formula>0</formula>
    </cfRule>
  </conditionalFormatting>
  <conditionalFormatting sqref="C120:I134">
    <cfRule type="cellIs" dxfId="123" priority="9" operator="equal">
      <formula>0</formula>
    </cfRule>
  </conditionalFormatting>
  <conditionalFormatting sqref="B76:B90">
    <cfRule type="cellIs" dxfId="122" priority="7" operator="equal">
      <formula>0</formula>
    </cfRule>
  </conditionalFormatting>
  <conditionalFormatting sqref="B98:B112">
    <cfRule type="cellIs" dxfId="121" priority="6" operator="equal">
      <formula>0</formula>
    </cfRule>
  </conditionalFormatting>
  <conditionalFormatting sqref="B120:B134">
    <cfRule type="cellIs" dxfId="120" priority="5" operator="equal">
      <formula>0</formula>
    </cfRule>
  </conditionalFormatting>
  <conditionalFormatting sqref="B27:B46">
    <cfRule type="containsErrors" dxfId="119" priority="4">
      <formula>ISERROR(B27)</formula>
    </cfRule>
  </conditionalFormatting>
  <conditionalFormatting sqref="G27:H46">
    <cfRule type="containsErrors" dxfId="118" priority="3">
      <formula>ISERROR(G27)</formula>
    </cfRule>
  </conditionalFormatting>
  <conditionalFormatting sqref="I27:I46">
    <cfRule type="containsErrors" dxfId="117" priority="2">
      <formula>ISERROR(I27)</formula>
    </cfRule>
  </conditionalFormatting>
  <conditionalFormatting sqref="N27:O46">
    <cfRule type="containsErrors" dxfId="116" priority="1">
      <formula>ISERROR(N27)</formula>
    </cfRule>
  </conditionalFormatting>
  <pageMargins left="0.7" right="0.7" top="0.75" bottom="0.75" header="0.3" footer="0.3"/>
  <pageSetup paperSize="9" orientation="portrait" r:id="rId1"/>
  <ignoredErrors>
    <ignoredError sqref="B27:C27 G27:J27 N27:O27 B28:C28 G28:J28 N28:O28 B29:C29 G29:J29 N29:O29"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pageSetUpPr fitToPage="1"/>
  </sheetPr>
  <dimension ref="A1:BI1040"/>
  <sheetViews>
    <sheetView zoomScale="60" zoomScaleNormal="60" workbookViewId="0">
      <selection activeCell="E4" sqref="E4"/>
    </sheetView>
  </sheetViews>
  <sheetFormatPr baseColWidth="10" defaultColWidth="12.625" defaultRowHeight="15" customHeight="1"/>
  <cols>
    <col min="1" max="1" width="4.125" style="236" customWidth="1"/>
    <col min="2" max="2" width="12.75" style="65" customWidth="1"/>
    <col min="3" max="3" width="33.5" style="236" customWidth="1"/>
    <col min="4" max="24" width="6.875" style="236" customWidth="1"/>
    <col min="25" max="29" width="10.75" style="65" customWidth="1"/>
    <col min="30" max="49" width="4.875" style="236" hidden="1" customWidth="1"/>
    <col min="50" max="55" width="4.875" style="236" customWidth="1"/>
    <col min="56" max="16384" width="12.625" style="236"/>
  </cols>
  <sheetData>
    <row r="1" spans="1:61" ht="23.25">
      <c r="B1" s="53"/>
      <c r="C1" s="54"/>
      <c r="D1" s="54"/>
      <c r="E1" s="515" t="s">
        <v>19</v>
      </c>
      <c r="F1" s="516"/>
      <c r="G1" s="516"/>
      <c r="H1" s="516"/>
      <c r="I1" s="516"/>
      <c r="J1" s="516"/>
      <c r="K1" s="516"/>
      <c r="L1" s="516"/>
      <c r="M1" s="516"/>
      <c r="N1" s="516"/>
      <c r="O1" s="516"/>
      <c r="P1" s="516"/>
      <c r="Q1" s="516"/>
      <c r="R1" s="516"/>
      <c r="S1" s="516"/>
      <c r="T1" s="516"/>
      <c r="U1" s="516"/>
      <c r="V1" s="516"/>
      <c r="W1" s="516"/>
      <c r="X1" s="516"/>
      <c r="Y1" s="53"/>
      <c r="Z1" s="53"/>
      <c r="AA1" s="59"/>
      <c r="AB1" s="59"/>
      <c r="AC1" s="59"/>
      <c r="AD1" s="55"/>
      <c r="AE1" s="55"/>
      <c r="AF1" s="55"/>
      <c r="AG1" s="55"/>
      <c r="AX1" s="189"/>
    </row>
    <row r="2" spans="1:61" ht="23.25">
      <c r="B2" s="53"/>
      <c r="C2" s="54"/>
      <c r="D2" s="54"/>
      <c r="E2" s="518" t="s">
        <v>778</v>
      </c>
      <c r="F2" s="518"/>
      <c r="G2" s="518"/>
      <c r="H2" s="518"/>
      <c r="I2" s="518"/>
      <c r="J2" s="518"/>
      <c r="K2" s="518"/>
      <c r="L2" s="518"/>
      <c r="M2" s="518"/>
      <c r="N2" s="518"/>
      <c r="O2" s="518"/>
      <c r="P2" s="518"/>
      <c r="Q2" s="518"/>
      <c r="R2" s="518"/>
      <c r="S2" s="518"/>
      <c r="T2" s="518"/>
      <c r="U2" s="518"/>
      <c r="V2" s="518"/>
      <c r="W2" s="518"/>
      <c r="X2" s="518"/>
      <c r="Y2" s="119"/>
      <c r="Z2" s="59"/>
      <c r="AA2" s="59"/>
      <c r="AB2" s="59"/>
      <c r="AC2" s="59"/>
      <c r="AD2" s="55"/>
      <c r="AE2" s="55"/>
      <c r="AF2" s="55"/>
      <c r="AG2" s="55"/>
      <c r="AX2" s="193"/>
    </row>
    <row r="3" spans="1:61">
      <c r="A3" s="55"/>
      <c r="B3" s="524"/>
      <c r="C3" s="525"/>
      <c r="E3" s="56"/>
      <c r="F3" s="56"/>
      <c r="G3" s="56"/>
      <c r="H3" s="56"/>
      <c r="I3" s="56"/>
      <c r="J3" s="56"/>
      <c r="K3" s="56"/>
      <c r="L3" s="56"/>
      <c r="M3" s="56"/>
      <c r="N3" s="56"/>
      <c r="O3" s="56"/>
      <c r="P3" s="56"/>
      <c r="Q3" s="56"/>
      <c r="R3" s="56"/>
      <c r="S3" s="56"/>
      <c r="T3" s="57"/>
      <c r="U3" s="526"/>
      <c r="V3" s="527"/>
      <c r="W3" s="527"/>
      <c r="X3" s="527"/>
      <c r="Y3" s="119"/>
      <c r="Z3" s="59"/>
      <c r="AA3" s="59"/>
      <c r="AB3" s="59"/>
      <c r="AC3" s="59"/>
      <c r="AD3" s="55"/>
      <c r="AE3" s="55"/>
      <c r="AF3" s="55"/>
      <c r="AG3" s="55"/>
      <c r="AX3" s="193"/>
    </row>
    <row r="4" spans="1:61" ht="16.5" thickBot="1">
      <c r="A4" s="55"/>
      <c r="B4" s="204" t="s">
        <v>20</v>
      </c>
      <c r="C4" s="272"/>
      <c r="E4" s="277" t="s">
        <v>885</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93"/>
    </row>
    <row r="5" spans="1:61" ht="16.5" thickTop="1">
      <c r="A5" s="55"/>
      <c r="B5" s="204" t="s">
        <v>21</v>
      </c>
      <c r="C5" s="278" t="s">
        <v>795</v>
      </c>
      <c r="D5" s="283" t="s">
        <v>787</v>
      </c>
      <c r="E5" s="526"/>
      <c r="F5" s="527"/>
      <c r="G5" s="527"/>
      <c r="H5" s="527"/>
      <c r="I5" s="527"/>
      <c r="J5" s="58"/>
      <c r="K5" s="58"/>
      <c r="L5" s="58"/>
      <c r="M5" s="58"/>
      <c r="N5" s="58"/>
      <c r="O5" s="58"/>
      <c r="P5" s="58"/>
      <c r="Q5" s="58"/>
      <c r="R5" s="58"/>
      <c r="S5" s="58"/>
      <c r="T5" s="237"/>
      <c r="U5" s="526"/>
      <c r="V5" s="527"/>
      <c r="W5" s="527"/>
      <c r="X5" s="527"/>
      <c r="Y5" s="119"/>
      <c r="Z5" s="59"/>
      <c r="AA5" s="59"/>
      <c r="AB5" s="59"/>
      <c r="AC5" s="59"/>
      <c r="AD5" s="55"/>
      <c r="AE5" s="55"/>
      <c r="AF5" s="55"/>
      <c r="AG5" s="55"/>
      <c r="AX5" s="189"/>
    </row>
    <row r="6" spans="1:61" ht="18.75">
      <c r="A6" s="55"/>
      <c r="B6" s="204" t="s">
        <v>745</v>
      </c>
      <c r="C6" s="270" t="s">
        <v>63</v>
      </c>
      <c r="D6" s="60"/>
      <c r="E6" s="237"/>
      <c r="F6" s="238"/>
      <c r="G6" s="238"/>
      <c r="H6" s="238"/>
      <c r="I6" s="238"/>
      <c r="J6" s="58"/>
      <c r="K6" s="58"/>
      <c r="L6" s="58"/>
      <c r="M6" s="58"/>
      <c r="N6" s="58"/>
      <c r="O6" s="58"/>
      <c r="P6" s="58"/>
      <c r="Q6" s="58"/>
      <c r="R6" s="58"/>
      <c r="S6" s="58"/>
      <c r="T6" s="237"/>
      <c r="U6" s="237"/>
      <c r="V6" s="238"/>
      <c r="W6" s="238"/>
      <c r="X6" s="238"/>
      <c r="Y6" s="119"/>
      <c r="Z6" s="59"/>
      <c r="AA6" s="59"/>
      <c r="AB6" s="59"/>
      <c r="AC6" s="59"/>
      <c r="AD6" s="55"/>
      <c r="AE6" s="55"/>
      <c r="AF6" s="55"/>
      <c r="AG6" s="55"/>
      <c r="AX6" s="193"/>
    </row>
    <row r="7" spans="1:61" ht="18.75">
      <c r="A7" s="55"/>
      <c r="B7" s="273" t="s">
        <v>767</v>
      </c>
      <c r="C7" s="278" t="s">
        <v>770</v>
      </c>
      <c r="D7" s="60"/>
      <c r="E7" s="519"/>
      <c r="F7" s="520"/>
      <c r="G7" s="520"/>
      <c r="H7" s="520"/>
      <c r="I7" s="520"/>
      <c r="J7" s="520"/>
      <c r="K7" s="520"/>
      <c r="L7" s="520"/>
      <c r="M7" s="520"/>
      <c r="N7" s="520"/>
      <c r="O7" s="520"/>
      <c r="P7" s="520"/>
      <c r="Q7" s="520"/>
      <c r="R7" s="520"/>
      <c r="S7" s="58"/>
      <c r="T7" s="58"/>
      <c r="U7" s="58"/>
      <c r="V7" s="58"/>
      <c r="W7" s="58"/>
      <c r="X7" s="58"/>
      <c r="Y7" s="59"/>
      <c r="Z7" s="59"/>
      <c r="AA7" s="59"/>
      <c r="AB7" s="59"/>
      <c r="AC7" s="59"/>
      <c r="AD7" s="55"/>
      <c r="AE7" s="55"/>
      <c r="AF7" s="55"/>
      <c r="AG7" s="55"/>
      <c r="AX7" s="193"/>
    </row>
    <row r="8" spans="1:61" ht="19.5" thickBot="1">
      <c r="A8" s="55"/>
      <c r="B8" s="204" t="s">
        <v>22</v>
      </c>
      <c r="C8" s="278"/>
      <c r="D8" s="316"/>
      <c r="E8" s="340" t="str">
        <f>E$13</f>
        <v>Explica cómo ocurren algunos fenómenos de las ciencias naturales y situaciones o problemáticas ambientales a partir de las relaciones causales que se establecen en las leyes, teorías, modelos y conceptos de las ciencias naturales y de la dimensión ambiental.</v>
      </c>
      <c r="F8" s="340" t="str">
        <f t="shared" ref="F8:X8" si="0">F$13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G8" s="340" t="str">
        <f t="shared" si="0"/>
        <v>Explica cómo ocurren algunos fenómenos de las ciencias naturales y situaciones o problemáticas ambientales a partir de las relaciones causales que se establecen en las leyes, teorías, modelos y conceptos de las ciencias naturales y de la dimensión ambiental.</v>
      </c>
      <c r="H8" s="340" t="str">
        <f t="shared" si="0"/>
        <v>Comprende que el conocimiento científico es una construcción humana y social, que se transforma y se reconstruye continuamente a través de la investigación, respondiendo a momentos históricos.</v>
      </c>
      <c r="I8" s="340" t="str">
        <f t="shared" si="0"/>
        <v>Comprende que el conocimiento científico es una construcción humana y social, que se transforma y se reconstruye continuamente a través de la investigación, respondiendo a momentos históricos.</v>
      </c>
      <c r="J8" s="340" t="str">
        <f t="shared" si="0"/>
        <v>Reconoce, compara y clasifica seres vivos, entornos, sistemas, materiales y objetos de acuerdo con sus características.</v>
      </c>
      <c r="K8" s="340" t="str">
        <f t="shared" si="0"/>
        <v>Explica cómo ocurren algunos fenómenos de las ciencias naturales y situaciones o problemáticas ambientales a partir de las relaciones causales que se establecen en las leyes, teorías, modelos y conceptos de las ciencias naturales y de la dimensión ambiental.</v>
      </c>
      <c r="L8" s="340" t="str">
        <f t="shared" si="0"/>
        <v>Comprende que el conocimiento científico es una construcción humana y social, que se transforma y se reconstruye continuamente a través de la investigación, respondiendo a momentos históricos.</v>
      </c>
      <c r="M8" s="340" t="str">
        <f t="shared" si="0"/>
        <v>Comprende que el conocimiento científico es una construcción humana y social, que se transforma y se reconstruye continuamente a través de la investigación, respondiendo a momentos históricos.</v>
      </c>
      <c r="N8" s="340" t="str">
        <f t="shared" si="0"/>
        <v>Diseña y evalúa procedimientos experimentales en contextos naturales y ambientales, además, comunica resultados que permiten dar respuesta a sus preguntas e hipótesis.</v>
      </c>
      <c r="O8" s="340" t="str">
        <f t="shared" si="0"/>
        <v>Reconoce y establece las interacciones que ocurren al interior o entre estructuras, sistemas o ciclos asociados a los seres vivos, a los objetos inertes o al entorno.</v>
      </c>
      <c r="P8" s="340" t="str">
        <f t="shared" si="0"/>
        <v>Reconoce y establece las interacciones que ocurren al interior o entre estructuras, sistemas o ciclos asociados a los seres vivos, a los objetos inertes o al entorno.</v>
      </c>
      <c r="Q8" s="340" t="str">
        <f t="shared" si="0"/>
        <v>Reconoce y establece las interacciones que ocurren al interior o entre estructuras, sistemas o ciclos asociados a los seres vivos, a los objetos inertes o al entorno.</v>
      </c>
      <c r="R8" s="340" t="str">
        <f t="shared" si="0"/>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S8" s="340" t="str">
        <f t="shared" si="0"/>
        <v>Diseña y evalúa procedimientos experimentales en contextos naturales y ambientales, además, comunica resultados que permiten dar respuesta a sus preguntas e hipótesis.</v>
      </c>
      <c r="T8" s="340" t="str">
        <f t="shared" si="0"/>
        <v>Diseña y evalúa procedimientos experimentales en contextos naturales y ambientales, además, comunica resultados que permiten dar respuesta a sus preguntas e hipótesis.</v>
      </c>
      <c r="U8" s="340" t="str">
        <f t="shared" si="0"/>
        <v>Diseña y evalúa procedimientos experimentales en contextos naturales y ambientales, además, comunica resultados que permiten dar respuesta a sus preguntas e hipótesis.</v>
      </c>
      <c r="V8" s="340" t="str">
        <f t="shared" si="0"/>
        <v>Reconoce, compara y clasifica seres vivos, entornos, sistemas, materiales y objetos de acuerdo con sus características.</v>
      </c>
      <c r="W8" s="340" t="str">
        <f t="shared" si="0"/>
        <v>Reconoce, compara y clasifica seres vivos, entornos, sistemas, materiales y objetos de acuerdo con sus características.</v>
      </c>
      <c r="X8" s="340" t="str">
        <f t="shared" si="0"/>
        <v>Reconoce, compara y clasifica seres vivos, entornos, sistemas, materiales y objetos de acuerdo con sus características.</v>
      </c>
      <c r="Y8" s="317"/>
      <c r="Z8" s="59"/>
      <c r="AA8" s="59"/>
      <c r="AB8" s="59"/>
      <c r="AC8" s="59"/>
      <c r="AD8" s="55"/>
      <c r="AE8" s="55"/>
      <c r="AF8" s="55"/>
      <c r="AG8" s="55"/>
      <c r="AX8" s="193"/>
    </row>
    <row r="9" spans="1:61"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65"/>
      <c r="AY9" s="65"/>
      <c r="AZ9" s="251"/>
      <c r="BA9" s="251"/>
      <c r="BB9" s="251"/>
      <c r="BC9" s="251"/>
      <c r="BD9" s="252"/>
      <c r="BE9" s="250"/>
      <c r="BF9" s="251"/>
      <c r="BG9" s="251"/>
      <c r="BH9" s="253"/>
      <c r="BI9" s="118"/>
    </row>
    <row r="10" spans="1:61">
      <c r="A10" s="55"/>
      <c r="B10" s="59"/>
      <c r="C10" s="55"/>
      <c r="D10" s="55"/>
      <c r="E10" s="453">
        <f t="shared" ref="E10:X10" si="1">(E$93-((COUNTA(E$16:E$90)-E$93)/4-1))/COUNTA(E$16:E$90)</f>
        <v>0.88461538461538458</v>
      </c>
      <c r="F10" s="454">
        <f t="shared" si="1"/>
        <v>0.59615384615384615</v>
      </c>
      <c r="G10" s="455">
        <f t="shared" si="1"/>
        <v>1.0769230769230769</v>
      </c>
      <c r="H10" s="455">
        <f t="shared" si="1"/>
        <v>0.21153846153846154</v>
      </c>
      <c r="I10" s="455">
        <f t="shared" si="1"/>
        <v>0.69230769230769229</v>
      </c>
      <c r="J10" s="455">
        <f t="shared" si="1"/>
        <v>0.88461538461538458</v>
      </c>
      <c r="K10" s="455">
        <f t="shared" si="1"/>
        <v>0.40384615384615385</v>
      </c>
      <c r="L10" s="455">
        <f t="shared" si="1"/>
        <v>0.78846153846153844</v>
      </c>
      <c r="M10" s="455">
        <f t="shared" si="1"/>
        <v>0.69230769230769229</v>
      </c>
      <c r="N10" s="455">
        <f t="shared" si="1"/>
        <v>-0.17307692307692307</v>
      </c>
      <c r="O10" s="455">
        <f t="shared" si="1"/>
        <v>0.69230769230769229</v>
      </c>
      <c r="P10" s="455">
        <f t="shared" si="1"/>
        <v>0.69230769230769229</v>
      </c>
      <c r="Q10" s="455">
        <f t="shared" si="1"/>
        <v>0.40384615384615385</v>
      </c>
      <c r="R10" s="455">
        <f t="shared" si="1"/>
        <v>0.40384615384615385</v>
      </c>
      <c r="S10" s="455">
        <f t="shared" si="1"/>
        <v>0.88461538461538458</v>
      </c>
      <c r="T10" s="455">
        <f t="shared" si="1"/>
        <v>0.69230769230769229</v>
      </c>
      <c r="U10" s="455">
        <f t="shared" si="1"/>
        <v>0.30769230769230771</v>
      </c>
      <c r="V10" s="455">
        <f t="shared" si="1"/>
        <v>0.78846153846153844</v>
      </c>
      <c r="W10" s="455">
        <f t="shared" si="1"/>
        <v>0.21153846153846154</v>
      </c>
      <c r="X10" s="456">
        <f t="shared" si="1"/>
        <v>0.59615384615384615</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2"/>
      <c r="BE10" s="250"/>
      <c r="BF10" s="251"/>
      <c r="BG10" s="251"/>
      <c r="BH10" s="253"/>
      <c r="BI10" s="118"/>
    </row>
    <row r="11" spans="1:61" ht="19.5" thickBot="1">
      <c r="A11" s="55"/>
      <c r="B11" s="59"/>
      <c r="C11" s="625" t="s">
        <v>17</v>
      </c>
      <c r="D11" s="626"/>
      <c r="E11" s="508" t="s">
        <v>137</v>
      </c>
      <c r="F11" s="508" t="s">
        <v>137</v>
      </c>
      <c r="G11" s="508" t="s">
        <v>137</v>
      </c>
      <c r="H11" s="508" t="s">
        <v>137</v>
      </c>
      <c r="I11" s="508" t="s">
        <v>137</v>
      </c>
      <c r="J11" s="508" t="s">
        <v>137</v>
      </c>
      <c r="K11" s="508" t="s">
        <v>138</v>
      </c>
      <c r="L11" s="508" t="s">
        <v>138</v>
      </c>
      <c r="M11" s="508" t="s">
        <v>138</v>
      </c>
      <c r="N11" s="508" t="s">
        <v>138</v>
      </c>
      <c r="O11" s="508" t="s">
        <v>138</v>
      </c>
      <c r="P11" s="508" t="s">
        <v>138</v>
      </c>
      <c r="Q11" s="508" t="s">
        <v>138</v>
      </c>
      <c r="R11" s="508" t="s">
        <v>139</v>
      </c>
      <c r="S11" s="508" t="s">
        <v>139</v>
      </c>
      <c r="T11" s="508" t="s">
        <v>139</v>
      </c>
      <c r="U11" s="508" t="s">
        <v>139</v>
      </c>
      <c r="V11" s="508" t="s">
        <v>139</v>
      </c>
      <c r="W11" s="508" t="s">
        <v>139</v>
      </c>
      <c r="X11" s="508" t="s">
        <v>139</v>
      </c>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3" t="s">
        <v>748</v>
      </c>
      <c r="AY11" s="193" t="s">
        <v>749</v>
      </c>
      <c r="AZ11" s="193" t="s">
        <v>750</v>
      </c>
      <c r="BA11" s="193" t="s">
        <v>137</v>
      </c>
      <c r="BB11" s="193" t="s">
        <v>138</v>
      </c>
      <c r="BC11" s="193" t="s">
        <v>139</v>
      </c>
      <c r="BD11" s="252"/>
      <c r="BE11" s="250"/>
      <c r="BF11" s="251"/>
      <c r="BG11" s="251"/>
      <c r="BH11" s="253"/>
      <c r="BI11" s="118"/>
    </row>
    <row r="12" spans="1:61" ht="19.5" thickBot="1">
      <c r="A12" s="55"/>
      <c r="B12" s="59"/>
      <c r="C12" s="627" t="s">
        <v>18</v>
      </c>
      <c r="D12" s="628"/>
      <c r="E12" s="508" t="s">
        <v>844</v>
      </c>
      <c r="F12" s="508" t="s">
        <v>844</v>
      </c>
      <c r="G12" s="508" t="s">
        <v>844</v>
      </c>
      <c r="H12" s="508" t="s">
        <v>845</v>
      </c>
      <c r="I12" s="508" t="s">
        <v>845</v>
      </c>
      <c r="J12" s="508" t="s">
        <v>846</v>
      </c>
      <c r="K12" s="508" t="s">
        <v>847</v>
      </c>
      <c r="L12" s="508" t="s">
        <v>848</v>
      </c>
      <c r="M12" s="508" t="s">
        <v>848</v>
      </c>
      <c r="N12" s="508" t="s">
        <v>848</v>
      </c>
      <c r="O12" s="508" t="s">
        <v>849</v>
      </c>
      <c r="P12" s="508" t="s">
        <v>849</v>
      </c>
      <c r="Q12" s="508" t="s">
        <v>849</v>
      </c>
      <c r="R12" s="508" t="s">
        <v>850</v>
      </c>
      <c r="S12" s="508" t="s">
        <v>851</v>
      </c>
      <c r="T12" s="508" t="s">
        <v>851</v>
      </c>
      <c r="U12" s="508" t="s">
        <v>851</v>
      </c>
      <c r="V12" s="508" t="s">
        <v>852</v>
      </c>
      <c r="W12" s="508" t="s">
        <v>852</v>
      </c>
      <c r="X12" s="508" t="s">
        <v>852</v>
      </c>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5" t="s">
        <v>743</v>
      </c>
      <c r="AY12" s="596"/>
      <c r="AZ12" s="596"/>
      <c r="BA12" s="596"/>
      <c r="BB12" s="596"/>
      <c r="BC12" s="597"/>
    </row>
    <row r="13" spans="1:61" ht="19.5" thickBot="1">
      <c r="A13" s="55"/>
      <c r="B13" s="59"/>
      <c r="C13" s="625" t="s">
        <v>65</v>
      </c>
      <c r="D13" s="626"/>
      <c r="E13" s="508" t="s">
        <v>853</v>
      </c>
      <c r="F13" s="508" t="s">
        <v>854</v>
      </c>
      <c r="G13" s="508" t="s">
        <v>853</v>
      </c>
      <c r="H13" s="508" t="s">
        <v>855</v>
      </c>
      <c r="I13" s="508" t="s">
        <v>855</v>
      </c>
      <c r="J13" s="508" t="s">
        <v>856</v>
      </c>
      <c r="K13" s="508" t="s">
        <v>853</v>
      </c>
      <c r="L13" s="508" t="s">
        <v>855</v>
      </c>
      <c r="M13" s="508" t="s">
        <v>855</v>
      </c>
      <c r="N13" s="508" t="s">
        <v>857</v>
      </c>
      <c r="O13" s="508" t="s">
        <v>858</v>
      </c>
      <c r="P13" s="508" t="s">
        <v>858</v>
      </c>
      <c r="Q13" s="508" t="s">
        <v>858</v>
      </c>
      <c r="R13" s="508" t="s">
        <v>854</v>
      </c>
      <c r="S13" s="508" t="s">
        <v>857</v>
      </c>
      <c r="T13" s="508" t="s">
        <v>857</v>
      </c>
      <c r="U13" s="508" t="s">
        <v>857</v>
      </c>
      <c r="V13" s="508" t="s">
        <v>856</v>
      </c>
      <c r="W13" s="508" t="s">
        <v>856</v>
      </c>
      <c r="X13" s="508" t="s">
        <v>856</v>
      </c>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COUNTIFS($E$12:$X$12,"Explicación de fenómenos-Ciencia, tecnología y sociedad")+COUNTIF($E$12:$X$12,"Explicación de fenómenos-Entorno físico")+COUNTIF($E$12:$X$12,"Explicación de fenómenos-Entorno vivo")</f>
        <v>5</v>
      </c>
      <c r="AY13" s="475">
        <f>COUNTIFS($E$12:$X$12,"Indagación-Ciencia, tecnología y sociedad")+COUNTIF($E$12:$X$12,"Indagación-Entorno vivo")+COUNTIF($E$12:$X$12,"Indagación-Entorno físico")</f>
        <v>8</v>
      </c>
      <c r="AZ13" s="476">
        <f>COUNTIFS($E$12:$X$12,"Uso comprensivo del conocimiento científico-Ciencia, tecnología y sociedad")+COUNTIF($E$12:$X$12,"Uso comprensivo del conocimiento científico-Entorno físico")+COUNTIF($E$12:$X$12,"Uso comprensivo del conocimiento científico-Entorno vivo")</f>
        <v>7</v>
      </c>
      <c r="BA13" s="474">
        <f>COUNTIFS($E$11:$X$11,"Ciencia, tecnología y sociedad")</f>
        <v>6</v>
      </c>
      <c r="BB13" s="475">
        <f>COUNTIF($E$11:$X$11,"Entorno físico")</f>
        <v>7</v>
      </c>
      <c r="BC13" s="476">
        <f>COUNTIF($E$11:$X$11,"Entorno vivo")</f>
        <v>7</v>
      </c>
    </row>
    <row r="14" spans="1:61" ht="19.5" thickBot="1">
      <c r="A14" s="55"/>
      <c r="B14" s="59"/>
      <c r="C14" s="629" t="s">
        <v>55</v>
      </c>
      <c r="D14" s="630"/>
      <c r="E14" s="508" t="s">
        <v>859</v>
      </c>
      <c r="F14" s="508" t="s">
        <v>860</v>
      </c>
      <c r="G14" s="508" t="s">
        <v>859</v>
      </c>
      <c r="H14" s="508" t="s">
        <v>861</v>
      </c>
      <c r="I14" s="508" t="s">
        <v>861</v>
      </c>
      <c r="J14" s="508" t="s">
        <v>862</v>
      </c>
      <c r="K14" s="508" t="s">
        <v>863</v>
      </c>
      <c r="L14" s="508" t="s">
        <v>861</v>
      </c>
      <c r="M14" s="508" t="s">
        <v>861</v>
      </c>
      <c r="N14" s="508" t="s">
        <v>864</v>
      </c>
      <c r="O14" s="508" t="s">
        <v>865</v>
      </c>
      <c r="P14" s="508" t="s">
        <v>862</v>
      </c>
      <c r="Q14" s="508" t="s">
        <v>865</v>
      </c>
      <c r="R14" s="508" t="s">
        <v>860</v>
      </c>
      <c r="S14" s="508" t="s">
        <v>866</v>
      </c>
      <c r="T14" s="508" t="s">
        <v>864</v>
      </c>
      <c r="U14" s="508" t="s">
        <v>866</v>
      </c>
      <c r="V14" s="508" t="s">
        <v>867</v>
      </c>
      <c r="W14" s="508" t="s">
        <v>865</v>
      </c>
      <c r="X14" s="508" t="s">
        <v>862</v>
      </c>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8" t="s">
        <v>104</v>
      </c>
      <c r="AY14" s="599"/>
      <c r="AZ14" s="600"/>
      <c r="BA14" s="601" t="s">
        <v>105</v>
      </c>
      <c r="BB14" s="602"/>
      <c r="BC14" s="603"/>
    </row>
    <row r="15" spans="1:61" ht="41.25" customHeight="1" thickBot="1">
      <c r="A15" s="55"/>
      <c r="B15" s="61" t="s">
        <v>24</v>
      </c>
      <c r="C15" s="62" t="s">
        <v>25</v>
      </c>
      <c r="D15" s="87" t="s">
        <v>71</v>
      </c>
      <c r="E15" s="93" t="s">
        <v>829</v>
      </c>
      <c r="F15" s="94" t="s">
        <v>830</v>
      </c>
      <c r="G15" s="94" t="s">
        <v>831</v>
      </c>
      <c r="H15" s="94" t="s">
        <v>832</v>
      </c>
      <c r="I15" s="94" t="s">
        <v>833</v>
      </c>
      <c r="J15" s="94" t="s">
        <v>814</v>
      </c>
      <c r="K15" s="94" t="s">
        <v>815</v>
      </c>
      <c r="L15" s="94" t="s">
        <v>816</v>
      </c>
      <c r="M15" s="94" t="s">
        <v>817</v>
      </c>
      <c r="N15" s="94" t="s">
        <v>819</v>
      </c>
      <c r="O15" s="94" t="s">
        <v>818</v>
      </c>
      <c r="P15" s="94" t="s">
        <v>820</v>
      </c>
      <c r="Q15" s="94" t="s">
        <v>821</v>
      </c>
      <c r="R15" s="94" t="s">
        <v>822</v>
      </c>
      <c r="S15" s="94" t="s">
        <v>823</v>
      </c>
      <c r="T15" s="94" t="s">
        <v>824</v>
      </c>
      <c r="U15" s="94" t="s">
        <v>825</v>
      </c>
      <c r="V15" s="94" t="s">
        <v>826</v>
      </c>
      <c r="W15" s="94" t="s">
        <v>827</v>
      </c>
      <c r="X15" s="95" t="s">
        <v>828</v>
      </c>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84" t="s">
        <v>751</v>
      </c>
      <c r="AY15" s="285" t="s">
        <v>752</v>
      </c>
      <c r="AZ15" s="286" t="s">
        <v>753</v>
      </c>
      <c r="BA15" s="287" t="s">
        <v>754</v>
      </c>
      <c r="BB15" s="288" t="s">
        <v>751</v>
      </c>
      <c r="BC15" s="289" t="s">
        <v>755</v>
      </c>
    </row>
    <row r="16" spans="1:61" ht="19.5" thickBot="1">
      <c r="A16" s="55"/>
      <c r="B16" s="457">
        <f>IF(C16&lt;&gt;"",1,"")</f>
        <v>1</v>
      </c>
      <c r="C16" s="239" t="s">
        <v>801</v>
      </c>
      <c r="D16" s="242"/>
      <c r="E16" s="508" t="s">
        <v>2</v>
      </c>
      <c r="F16" s="508" t="s">
        <v>3</v>
      </c>
      <c r="G16" s="508" t="s">
        <v>1</v>
      </c>
      <c r="H16" s="508" t="s">
        <v>1</v>
      </c>
      <c r="I16" s="508" t="s">
        <v>1</v>
      </c>
      <c r="J16" s="508" t="s">
        <v>2</v>
      </c>
      <c r="K16" s="508" t="s">
        <v>0</v>
      </c>
      <c r="L16" s="508" t="s">
        <v>0</v>
      </c>
      <c r="M16" s="508" t="s">
        <v>1</v>
      </c>
      <c r="N16" s="508" t="s">
        <v>2</v>
      </c>
      <c r="O16" s="508" t="s">
        <v>0</v>
      </c>
      <c r="P16" s="508" t="s">
        <v>3</v>
      </c>
      <c r="Q16" s="508" t="s">
        <v>1</v>
      </c>
      <c r="R16" s="508" t="s">
        <v>1</v>
      </c>
      <c r="S16" s="508" t="s">
        <v>0</v>
      </c>
      <c r="T16" s="508" t="s">
        <v>3</v>
      </c>
      <c r="U16" s="508" t="s">
        <v>0</v>
      </c>
      <c r="V16" s="508" t="s">
        <v>0</v>
      </c>
      <c r="W16" s="508" t="s">
        <v>1</v>
      </c>
      <c r="X16" s="508" t="s">
        <v>2</v>
      </c>
      <c r="Y16" s="508">
        <v>8</v>
      </c>
      <c r="Z16" s="508" t="s">
        <v>834</v>
      </c>
      <c r="AA16" s="508" t="s">
        <v>835</v>
      </c>
      <c r="AB16" s="508" t="s">
        <v>836</v>
      </c>
      <c r="AC16" s="508" t="s">
        <v>837</v>
      </c>
      <c r="AD16" s="267">
        <f>IF(E16="","",(IF(E16=E$92,1,0)))</f>
        <v>1</v>
      </c>
      <c r="AE16" s="267">
        <f t="shared" ref="AE16:AW29" si="2">IF(F16="","",(IF(F16=F$92,1,0)))</f>
        <v>0</v>
      </c>
      <c r="AF16" s="267">
        <f t="shared" si="2"/>
        <v>1</v>
      </c>
      <c r="AG16" s="267">
        <f t="shared" si="2"/>
        <v>1</v>
      </c>
      <c r="AH16" s="267">
        <f t="shared" si="2"/>
        <v>1</v>
      </c>
      <c r="AI16" s="267">
        <f t="shared" si="2"/>
        <v>0</v>
      </c>
      <c r="AJ16" s="267">
        <f t="shared" si="2"/>
        <v>0</v>
      </c>
      <c r="AK16" s="267">
        <f t="shared" si="2"/>
        <v>1</v>
      </c>
      <c r="AL16" s="267">
        <f t="shared" si="2"/>
        <v>0</v>
      </c>
      <c r="AM16" s="267">
        <f t="shared" si="2"/>
        <v>0</v>
      </c>
      <c r="AN16" s="267">
        <f t="shared" si="2"/>
        <v>0</v>
      </c>
      <c r="AO16" s="267">
        <f t="shared" si="2"/>
        <v>1</v>
      </c>
      <c r="AP16" s="267">
        <f t="shared" si="2"/>
        <v>0</v>
      </c>
      <c r="AQ16" s="267">
        <f t="shared" si="2"/>
        <v>0</v>
      </c>
      <c r="AR16" s="267">
        <f t="shared" si="2"/>
        <v>1</v>
      </c>
      <c r="AS16" s="267">
        <f t="shared" si="2"/>
        <v>0</v>
      </c>
      <c r="AT16" s="267">
        <f t="shared" si="2"/>
        <v>0</v>
      </c>
      <c r="AU16" s="267">
        <f t="shared" si="2"/>
        <v>0</v>
      </c>
      <c r="AV16" s="267">
        <f t="shared" si="2"/>
        <v>0</v>
      </c>
      <c r="AW16" s="267">
        <f t="shared" si="2"/>
        <v>1</v>
      </c>
      <c r="AX16" s="472">
        <f>IF(AD16="","",SUMIF($E$12:$X$12,"Explicación de fenómenos-Ciencia, tecnología y sociedad",$AD16:$AW16)+SUMIF($E$12:$X$12,"Explicación de fenómenos-Entorno físico",$AD16:$AW16)+SUMIF($E$12:$X$12,"Explicación de fenómenos-Entorno vivo",$AD16:$AW16))</f>
        <v>2</v>
      </c>
      <c r="AY16" s="472">
        <f>IF(AE16="","",SUMIF($E$12:$X$12,"Indagación-Ciencia, tecnología y sociedad",$AD16:$AW16)+SUMIF($E$12:$X$12,"Indagación-Entorno físico",$AD16:$AW16)+SUMIF($E$12:$X$12,"Indagación-Entorno vivo",$AD16:$AW16))</f>
        <v>4</v>
      </c>
      <c r="AZ16" s="472">
        <f>IF(AF16="","",SUMIF($E$12:$X$12,"Uso comprensivo del conocimiento científico-Ciencia, tecnología y sociedad",$AD16:$AW16)+SUMIF($E$12:$X$12,"Uso comprensivo del conocimiento científico-Entorno físico",$AD16:$AW16)+SUMIF($E$12:$X$12,"Uso comprensivo del conocimiento científico-Entorno vivo",$AD16:$AW16))</f>
        <v>2</v>
      </c>
      <c r="BA16" s="472">
        <f>IF(AG16="","",SUMIF(E$11:X$11,"Ciencia, tecnología y sociedad",AD16:AW16))</f>
        <v>4</v>
      </c>
      <c r="BB16" s="472">
        <f>IF(AH16="","",SUMIF(E$11:X$11,"Entorno físico",AD16:AW16))</f>
        <v>2</v>
      </c>
      <c r="BC16" s="472">
        <f>IF(AI16="","",SUMIF(E$11:X$11,"Entorno vivo",AD16:AW16))</f>
        <v>2</v>
      </c>
    </row>
    <row r="17" spans="1:55" ht="19.5" thickBot="1">
      <c r="A17" s="55"/>
      <c r="B17" s="458">
        <f>IF(C17&lt;&gt;"",1+B16,"")</f>
        <v>2</v>
      </c>
      <c r="C17" s="241" t="s">
        <v>802</v>
      </c>
      <c r="D17" s="242"/>
      <c r="E17" s="508" t="s">
        <v>2</v>
      </c>
      <c r="F17" s="508" t="s">
        <v>0</v>
      </c>
      <c r="G17" s="508" t="s">
        <v>1</v>
      </c>
      <c r="H17" s="508" t="s">
        <v>0</v>
      </c>
      <c r="I17" s="508" t="s">
        <v>1</v>
      </c>
      <c r="J17" s="508" t="s">
        <v>0</v>
      </c>
      <c r="K17" s="508" t="s">
        <v>3</v>
      </c>
      <c r="L17" s="508" t="s">
        <v>0</v>
      </c>
      <c r="M17" s="508" t="s">
        <v>3</v>
      </c>
      <c r="N17" s="508" t="s">
        <v>3</v>
      </c>
      <c r="O17" s="508" t="s">
        <v>2</v>
      </c>
      <c r="P17" s="508" t="s">
        <v>0</v>
      </c>
      <c r="Q17" s="508" t="s">
        <v>3</v>
      </c>
      <c r="R17" s="508" t="s">
        <v>0</v>
      </c>
      <c r="S17" s="508" t="s">
        <v>1</v>
      </c>
      <c r="T17" s="508" t="s">
        <v>2</v>
      </c>
      <c r="U17" s="508" t="s">
        <v>0</v>
      </c>
      <c r="V17" s="508" t="s">
        <v>2</v>
      </c>
      <c r="W17" s="508" t="s">
        <v>1</v>
      </c>
      <c r="X17" s="508" t="s">
        <v>3</v>
      </c>
      <c r="Y17" s="508">
        <v>12</v>
      </c>
      <c r="Z17" s="508" t="s">
        <v>838</v>
      </c>
      <c r="AA17" s="508" t="s">
        <v>835</v>
      </c>
      <c r="AB17" s="508" t="s">
        <v>836</v>
      </c>
      <c r="AC17" s="508" t="s">
        <v>837</v>
      </c>
      <c r="AD17" s="267">
        <f t="shared" ref="AD17:AN56" si="3">IF(E17="","",(IF(E17=E$92,1,0)))</f>
        <v>1</v>
      </c>
      <c r="AE17" s="267">
        <f t="shared" si="2"/>
        <v>0</v>
      </c>
      <c r="AF17" s="267">
        <f t="shared" si="2"/>
        <v>1</v>
      </c>
      <c r="AG17" s="267">
        <f t="shared" si="2"/>
        <v>0</v>
      </c>
      <c r="AH17" s="267">
        <f t="shared" si="2"/>
        <v>1</v>
      </c>
      <c r="AI17" s="267">
        <f t="shared" si="2"/>
        <v>1</v>
      </c>
      <c r="AJ17" s="267">
        <f t="shared" si="2"/>
        <v>1</v>
      </c>
      <c r="AK17" s="267">
        <f t="shared" si="2"/>
        <v>1</v>
      </c>
      <c r="AL17" s="267">
        <f t="shared" si="2"/>
        <v>1</v>
      </c>
      <c r="AM17" s="267">
        <f t="shared" si="2"/>
        <v>0</v>
      </c>
      <c r="AN17" s="267">
        <f t="shared" si="2"/>
        <v>1</v>
      </c>
      <c r="AO17" s="267">
        <f t="shared" si="2"/>
        <v>0</v>
      </c>
      <c r="AP17" s="267">
        <f t="shared" si="2"/>
        <v>1</v>
      </c>
      <c r="AQ17" s="267">
        <f t="shared" si="2"/>
        <v>1</v>
      </c>
      <c r="AR17" s="267">
        <f t="shared" si="2"/>
        <v>0</v>
      </c>
      <c r="AS17" s="267">
        <f t="shared" si="2"/>
        <v>1</v>
      </c>
      <c r="AT17" s="267">
        <f t="shared" si="2"/>
        <v>0</v>
      </c>
      <c r="AU17" s="267">
        <f t="shared" si="2"/>
        <v>1</v>
      </c>
      <c r="AV17" s="267">
        <f t="shared" si="2"/>
        <v>0</v>
      </c>
      <c r="AW17" s="267">
        <f t="shared" si="2"/>
        <v>0</v>
      </c>
      <c r="AX17" s="472">
        <f t="shared" ref="AX17:AX80" si="4">IF(AD17="","",SUMIF($E$12:$X$12,"Explicación de fenómenos-Ciencia, tecnología y sociedad",$AD17:$AW17)+SUMIF($E$12:$X$12,"Explicación de fenómenos-Entorno físico",$AD17:$AW17)+SUMIF($E$12:$X$12,"Explicación de fenómenos-Entorno vivo",$AD17:$AW17))</f>
        <v>4</v>
      </c>
      <c r="AY17" s="472">
        <f t="shared" ref="AY17:AY80" si="5">IF(AE17="","",SUMIF($E$12:$X$12,"Indagación-Ciencia, tecnología y sociedad",$AD17:$AW17)+SUMIF($E$12:$X$12,"Indagación-Entorno físico",$AD17:$AW17)+SUMIF($E$12:$X$12,"Indagación-Entorno vivo",$AD17:$AW17))</f>
        <v>4</v>
      </c>
      <c r="AZ17" s="472">
        <f t="shared" ref="AZ17:AZ80" si="6">IF(AF17="","",SUMIF($E$12:$X$12,"Uso comprensivo del conocimiento científico-Ciencia, tecnología y sociedad",$AD17:$AW17)+SUMIF($E$12:$X$12,"Uso comprensivo del conocimiento científico-Entorno físico",$AD17:$AW17)+SUMIF($E$12:$X$12,"Uso comprensivo del conocimiento científico-Entorno vivo",$AD17:$AW17))</f>
        <v>4</v>
      </c>
      <c r="BA17" s="472">
        <f t="shared" ref="BA17:BA80" si="7">IF(AG17="","",SUMIF(E$11:X$11,"Ciencia, tecnología y sociedad",AD17:AW17))</f>
        <v>4</v>
      </c>
      <c r="BB17" s="472">
        <f t="shared" ref="BB17:BB80" si="8">IF(AH17="","",SUMIF(E$11:X$11,"Entorno físico",AD17:AW17))</f>
        <v>5</v>
      </c>
      <c r="BC17" s="472">
        <f t="shared" ref="BC17:BC80" si="9">IF(AI17="","",SUMIF(E$11:X$11,"Entorno vivo",AD17:AW17))</f>
        <v>3</v>
      </c>
    </row>
    <row r="18" spans="1:55" ht="19.5" thickBot="1">
      <c r="A18" s="55"/>
      <c r="B18" s="458">
        <f t="shared" ref="B18:B81" si="10">IF(C18&lt;&gt;"",1+B17,"")</f>
        <v>3</v>
      </c>
      <c r="C18" s="241" t="s">
        <v>803</v>
      </c>
      <c r="D18" s="242"/>
      <c r="E18" s="508" t="s">
        <v>2</v>
      </c>
      <c r="F18" s="508" t="s">
        <v>2</v>
      </c>
      <c r="G18" s="508" t="s">
        <v>1</v>
      </c>
      <c r="H18" s="508" t="s">
        <v>1</v>
      </c>
      <c r="I18" s="508" t="s">
        <v>1</v>
      </c>
      <c r="J18" s="508" t="s">
        <v>0</v>
      </c>
      <c r="K18" s="508" t="s">
        <v>3</v>
      </c>
      <c r="L18" s="508" t="s">
        <v>1</v>
      </c>
      <c r="M18" s="508" t="s">
        <v>3</v>
      </c>
      <c r="N18" s="508" t="s">
        <v>1</v>
      </c>
      <c r="O18" s="508" t="s">
        <v>2</v>
      </c>
      <c r="P18" s="508" t="s">
        <v>3</v>
      </c>
      <c r="Q18" s="508" t="s">
        <v>0</v>
      </c>
      <c r="R18" s="508" t="s">
        <v>0</v>
      </c>
      <c r="S18" s="508" t="s">
        <v>0</v>
      </c>
      <c r="T18" s="508" t="s">
        <v>2</v>
      </c>
      <c r="U18" s="508" t="s">
        <v>0</v>
      </c>
      <c r="V18" s="508" t="s">
        <v>2</v>
      </c>
      <c r="W18" s="508" t="s">
        <v>0</v>
      </c>
      <c r="X18" s="508" t="s">
        <v>2</v>
      </c>
      <c r="Y18" s="508">
        <v>15</v>
      </c>
      <c r="Z18" s="508" t="s">
        <v>839</v>
      </c>
      <c r="AA18" s="508" t="s">
        <v>835</v>
      </c>
      <c r="AB18" s="508" t="s">
        <v>836</v>
      </c>
      <c r="AC18" s="508" t="s">
        <v>837</v>
      </c>
      <c r="AD18" s="267">
        <f t="shared" si="3"/>
        <v>1</v>
      </c>
      <c r="AE18" s="267">
        <f t="shared" si="2"/>
        <v>1</v>
      </c>
      <c r="AF18" s="267">
        <f t="shared" si="2"/>
        <v>1</v>
      </c>
      <c r="AG18" s="267">
        <f t="shared" si="2"/>
        <v>1</v>
      </c>
      <c r="AH18" s="267">
        <f t="shared" si="2"/>
        <v>1</v>
      </c>
      <c r="AI18" s="267">
        <f t="shared" si="2"/>
        <v>1</v>
      </c>
      <c r="AJ18" s="267">
        <f t="shared" si="2"/>
        <v>1</v>
      </c>
      <c r="AK18" s="267">
        <f t="shared" si="2"/>
        <v>0</v>
      </c>
      <c r="AL18" s="267">
        <f t="shared" si="2"/>
        <v>1</v>
      </c>
      <c r="AM18" s="267">
        <f t="shared" si="2"/>
        <v>0</v>
      </c>
      <c r="AN18" s="267">
        <f t="shared" si="2"/>
        <v>1</v>
      </c>
      <c r="AO18" s="267">
        <f t="shared" si="2"/>
        <v>1</v>
      </c>
      <c r="AP18" s="267">
        <f t="shared" si="2"/>
        <v>0</v>
      </c>
      <c r="AQ18" s="267">
        <f t="shared" si="2"/>
        <v>1</v>
      </c>
      <c r="AR18" s="267">
        <f t="shared" si="2"/>
        <v>1</v>
      </c>
      <c r="AS18" s="267">
        <f t="shared" si="2"/>
        <v>1</v>
      </c>
      <c r="AT18" s="267">
        <f t="shared" si="2"/>
        <v>0</v>
      </c>
      <c r="AU18" s="267">
        <f t="shared" si="2"/>
        <v>1</v>
      </c>
      <c r="AV18" s="267">
        <f t="shared" si="2"/>
        <v>0</v>
      </c>
      <c r="AW18" s="267">
        <f t="shared" si="2"/>
        <v>1</v>
      </c>
      <c r="AX18" s="472">
        <f t="shared" si="4"/>
        <v>5</v>
      </c>
      <c r="AY18" s="472">
        <f t="shared" si="5"/>
        <v>5</v>
      </c>
      <c r="AZ18" s="472">
        <f t="shared" si="6"/>
        <v>5</v>
      </c>
      <c r="BA18" s="472">
        <f t="shared" si="7"/>
        <v>6</v>
      </c>
      <c r="BB18" s="472">
        <f t="shared" si="8"/>
        <v>4</v>
      </c>
      <c r="BC18" s="472">
        <f t="shared" si="9"/>
        <v>5</v>
      </c>
    </row>
    <row r="19" spans="1:55" ht="19.5" thickBot="1">
      <c r="A19" s="55"/>
      <c r="B19" s="458">
        <f t="shared" si="10"/>
        <v>4</v>
      </c>
      <c r="C19" s="241" t="s">
        <v>804</v>
      </c>
      <c r="D19" s="242"/>
      <c r="E19" s="508" t="s">
        <v>1</v>
      </c>
      <c r="F19" s="508" t="s">
        <v>2</v>
      </c>
      <c r="G19" s="508" t="s">
        <v>1</v>
      </c>
      <c r="H19" s="508" t="s">
        <v>0</v>
      </c>
      <c r="I19" s="508" t="s">
        <v>1</v>
      </c>
      <c r="J19" s="508" t="s">
        <v>0</v>
      </c>
      <c r="K19" s="508" t="s">
        <v>2</v>
      </c>
      <c r="L19" s="508" t="s">
        <v>2</v>
      </c>
      <c r="M19" s="508" t="s">
        <v>0</v>
      </c>
      <c r="N19" s="508" t="s">
        <v>1</v>
      </c>
      <c r="O19" s="508" t="s">
        <v>1</v>
      </c>
      <c r="P19" s="508" t="s">
        <v>1</v>
      </c>
      <c r="Q19" s="508" t="s">
        <v>2</v>
      </c>
      <c r="R19" s="508" t="s">
        <v>1</v>
      </c>
      <c r="S19" s="508" t="s">
        <v>0</v>
      </c>
      <c r="T19" s="508" t="s">
        <v>2</v>
      </c>
      <c r="U19" s="508" t="s">
        <v>2</v>
      </c>
      <c r="V19" s="508" t="s">
        <v>2</v>
      </c>
      <c r="W19" s="508" t="s">
        <v>1</v>
      </c>
      <c r="X19" s="508" t="s">
        <v>2</v>
      </c>
      <c r="Y19" s="508">
        <v>8</v>
      </c>
      <c r="Z19" s="508" t="s">
        <v>834</v>
      </c>
      <c r="AA19" s="508" t="s">
        <v>835</v>
      </c>
      <c r="AB19" s="508" t="s">
        <v>836</v>
      </c>
      <c r="AC19" s="508" t="s">
        <v>837</v>
      </c>
      <c r="AD19" s="267">
        <f t="shared" si="3"/>
        <v>0</v>
      </c>
      <c r="AE19" s="267">
        <f t="shared" si="2"/>
        <v>1</v>
      </c>
      <c r="AF19" s="267">
        <f t="shared" si="2"/>
        <v>1</v>
      </c>
      <c r="AG19" s="267">
        <f t="shared" si="2"/>
        <v>0</v>
      </c>
      <c r="AH19" s="267">
        <f t="shared" si="2"/>
        <v>1</v>
      </c>
      <c r="AI19" s="267">
        <f t="shared" si="2"/>
        <v>1</v>
      </c>
      <c r="AJ19" s="267">
        <f t="shared" si="2"/>
        <v>0</v>
      </c>
      <c r="AK19" s="267">
        <f t="shared" si="2"/>
        <v>0</v>
      </c>
      <c r="AL19" s="267">
        <f t="shared" si="2"/>
        <v>0</v>
      </c>
      <c r="AM19" s="267">
        <f t="shared" si="2"/>
        <v>0</v>
      </c>
      <c r="AN19" s="267">
        <f t="shared" si="2"/>
        <v>0</v>
      </c>
      <c r="AO19" s="267">
        <f t="shared" si="2"/>
        <v>0</v>
      </c>
      <c r="AP19" s="267">
        <f t="shared" si="2"/>
        <v>0</v>
      </c>
      <c r="AQ19" s="267">
        <f t="shared" si="2"/>
        <v>0</v>
      </c>
      <c r="AR19" s="267">
        <f t="shared" si="2"/>
        <v>1</v>
      </c>
      <c r="AS19" s="267">
        <f t="shared" si="2"/>
        <v>1</v>
      </c>
      <c r="AT19" s="267">
        <f t="shared" si="2"/>
        <v>0</v>
      </c>
      <c r="AU19" s="267">
        <f t="shared" si="2"/>
        <v>1</v>
      </c>
      <c r="AV19" s="267">
        <f t="shared" si="2"/>
        <v>0</v>
      </c>
      <c r="AW19" s="267">
        <f t="shared" si="2"/>
        <v>1</v>
      </c>
      <c r="AX19" s="472">
        <f t="shared" si="4"/>
        <v>2</v>
      </c>
      <c r="AY19" s="472">
        <f t="shared" si="5"/>
        <v>3</v>
      </c>
      <c r="AZ19" s="472">
        <f t="shared" si="6"/>
        <v>3</v>
      </c>
      <c r="BA19" s="472">
        <f t="shared" si="7"/>
        <v>4</v>
      </c>
      <c r="BB19" s="472">
        <f t="shared" si="8"/>
        <v>0</v>
      </c>
      <c r="BC19" s="472">
        <f t="shared" si="9"/>
        <v>4</v>
      </c>
    </row>
    <row r="20" spans="1:55" ht="19.5" thickBot="1">
      <c r="A20" s="55"/>
      <c r="B20" s="458">
        <f t="shared" si="10"/>
        <v>5</v>
      </c>
      <c r="C20" s="241" t="s">
        <v>805</v>
      </c>
      <c r="D20" s="242"/>
      <c r="E20" s="508" t="s">
        <v>2</v>
      </c>
      <c r="F20" s="508" t="s">
        <v>2</v>
      </c>
      <c r="G20" s="508" t="s">
        <v>1</v>
      </c>
      <c r="H20" s="508" t="s">
        <v>0</v>
      </c>
      <c r="I20" s="508" t="s">
        <v>1</v>
      </c>
      <c r="J20" s="508" t="s">
        <v>0</v>
      </c>
      <c r="K20" s="508" t="s">
        <v>3</v>
      </c>
      <c r="L20" s="508" t="s">
        <v>0</v>
      </c>
      <c r="M20" s="508" t="s">
        <v>3</v>
      </c>
      <c r="N20" s="508" t="s">
        <v>1</v>
      </c>
      <c r="O20" s="508" t="s">
        <v>2</v>
      </c>
      <c r="P20" s="508" t="s">
        <v>3</v>
      </c>
      <c r="Q20" s="508" t="s">
        <v>3</v>
      </c>
      <c r="R20" s="508" t="s">
        <v>0</v>
      </c>
      <c r="S20" s="508" t="s">
        <v>0</v>
      </c>
      <c r="T20" s="508" t="s">
        <v>2</v>
      </c>
      <c r="U20" s="508" t="s">
        <v>1</v>
      </c>
      <c r="V20" s="508" t="s">
        <v>2</v>
      </c>
      <c r="W20" s="508" t="s">
        <v>3</v>
      </c>
      <c r="X20" s="508" t="s">
        <v>2</v>
      </c>
      <c r="Y20" s="508">
        <v>18</v>
      </c>
      <c r="Z20" s="508" t="s">
        <v>840</v>
      </c>
      <c r="AA20" s="508" t="s">
        <v>835</v>
      </c>
      <c r="AB20" s="508" t="s">
        <v>836</v>
      </c>
      <c r="AC20" s="508" t="s">
        <v>837</v>
      </c>
      <c r="AD20" s="267">
        <f t="shared" si="3"/>
        <v>1</v>
      </c>
      <c r="AE20" s="267">
        <f t="shared" si="2"/>
        <v>1</v>
      </c>
      <c r="AF20" s="267">
        <f t="shared" si="2"/>
        <v>1</v>
      </c>
      <c r="AG20" s="267">
        <f t="shared" si="2"/>
        <v>0</v>
      </c>
      <c r="AH20" s="267">
        <f t="shared" si="2"/>
        <v>1</v>
      </c>
      <c r="AI20" s="267">
        <f t="shared" si="2"/>
        <v>1</v>
      </c>
      <c r="AJ20" s="267">
        <f t="shared" si="2"/>
        <v>1</v>
      </c>
      <c r="AK20" s="267">
        <f t="shared" si="2"/>
        <v>1</v>
      </c>
      <c r="AL20" s="267">
        <f t="shared" si="2"/>
        <v>1</v>
      </c>
      <c r="AM20" s="267">
        <f t="shared" si="2"/>
        <v>0</v>
      </c>
      <c r="AN20" s="267">
        <f t="shared" si="2"/>
        <v>1</v>
      </c>
      <c r="AO20" s="267">
        <f t="shared" si="2"/>
        <v>1</v>
      </c>
      <c r="AP20" s="267">
        <f t="shared" si="2"/>
        <v>1</v>
      </c>
      <c r="AQ20" s="267">
        <f t="shared" si="2"/>
        <v>1</v>
      </c>
      <c r="AR20" s="267">
        <f t="shared" si="2"/>
        <v>1</v>
      </c>
      <c r="AS20" s="267">
        <f t="shared" si="2"/>
        <v>1</v>
      </c>
      <c r="AT20" s="267">
        <f t="shared" si="2"/>
        <v>1</v>
      </c>
      <c r="AU20" s="267">
        <f t="shared" si="2"/>
        <v>1</v>
      </c>
      <c r="AV20" s="267">
        <f t="shared" si="2"/>
        <v>1</v>
      </c>
      <c r="AW20" s="267">
        <f t="shared" si="2"/>
        <v>1</v>
      </c>
      <c r="AX20" s="472">
        <f t="shared" si="4"/>
        <v>5</v>
      </c>
      <c r="AY20" s="472">
        <f t="shared" si="5"/>
        <v>6</v>
      </c>
      <c r="AZ20" s="472">
        <f t="shared" si="6"/>
        <v>7</v>
      </c>
      <c r="BA20" s="472">
        <f t="shared" si="7"/>
        <v>5</v>
      </c>
      <c r="BB20" s="472">
        <f t="shared" si="8"/>
        <v>6</v>
      </c>
      <c r="BC20" s="472">
        <f t="shared" si="9"/>
        <v>7</v>
      </c>
    </row>
    <row r="21" spans="1:55" ht="19.5" thickBot="1">
      <c r="A21" s="55"/>
      <c r="B21" s="458">
        <f t="shared" si="10"/>
        <v>6</v>
      </c>
      <c r="C21" s="241" t="s">
        <v>806</v>
      </c>
      <c r="D21" s="242"/>
      <c r="E21" s="508" t="s">
        <v>2</v>
      </c>
      <c r="F21" s="508" t="s">
        <v>2</v>
      </c>
      <c r="G21" s="508" t="s">
        <v>1</v>
      </c>
      <c r="H21" s="508" t="s">
        <v>0</v>
      </c>
      <c r="I21" s="508" t="s">
        <v>1</v>
      </c>
      <c r="J21" s="508" t="s">
        <v>0</v>
      </c>
      <c r="K21" s="508" t="s">
        <v>2</v>
      </c>
      <c r="L21" s="508" t="s">
        <v>0</v>
      </c>
      <c r="M21" s="508" t="s">
        <v>2</v>
      </c>
      <c r="N21" s="508" t="s">
        <v>1</v>
      </c>
      <c r="O21" s="508" t="s">
        <v>2</v>
      </c>
      <c r="P21" s="508" t="s">
        <v>3</v>
      </c>
      <c r="Q21" s="508" t="s">
        <v>3</v>
      </c>
      <c r="R21" s="508" t="s">
        <v>0</v>
      </c>
      <c r="S21" s="508" t="s">
        <v>0</v>
      </c>
      <c r="T21" s="508" t="s">
        <v>2</v>
      </c>
      <c r="U21" s="508" t="s">
        <v>1</v>
      </c>
      <c r="V21" s="508" t="s">
        <v>2</v>
      </c>
      <c r="W21" s="508" t="s">
        <v>1</v>
      </c>
      <c r="X21" s="508" t="s">
        <v>2</v>
      </c>
      <c r="Y21" s="508">
        <v>15</v>
      </c>
      <c r="Z21" s="508" t="s">
        <v>839</v>
      </c>
      <c r="AA21" s="508" t="s">
        <v>835</v>
      </c>
      <c r="AB21" s="508" t="s">
        <v>836</v>
      </c>
      <c r="AC21" s="508" t="s">
        <v>837</v>
      </c>
      <c r="AD21" s="267">
        <f t="shared" si="3"/>
        <v>1</v>
      </c>
      <c r="AE21" s="267">
        <f t="shared" si="2"/>
        <v>1</v>
      </c>
      <c r="AF21" s="267">
        <f t="shared" si="2"/>
        <v>1</v>
      </c>
      <c r="AG21" s="267">
        <f t="shared" si="2"/>
        <v>0</v>
      </c>
      <c r="AH21" s="267">
        <f t="shared" si="2"/>
        <v>1</v>
      </c>
      <c r="AI21" s="267">
        <f t="shared" si="2"/>
        <v>1</v>
      </c>
      <c r="AJ21" s="267">
        <f t="shared" si="2"/>
        <v>0</v>
      </c>
      <c r="AK21" s="267">
        <f t="shared" si="2"/>
        <v>1</v>
      </c>
      <c r="AL21" s="267">
        <f t="shared" si="2"/>
        <v>0</v>
      </c>
      <c r="AM21" s="267">
        <f t="shared" si="2"/>
        <v>0</v>
      </c>
      <c r="AN21" s="267">
        <f t="shared" si="2"/>
        <v>1</v>
      </c>
      <c r="AO21" s="267">
        <f t="shared" si="2"/>
        <v>1</v>
      </c>
      <c r="AP21" s="267">
        <f t="shared" si="2"/>
        <v>1</v>
      </c>
      <c r="AQ21" s="267">
        <f t="shared" si="2"/>
        <v>1</v>
      </c>
      <c r="AR21" s="267">
        <f t="shared" si="2"/>
        <v>1</v>
      </c>
      <c r="AS21" s="267">
        <f t="shared" si="2"/>
        <v>1</v>
      </c>
      <c r="AT21" s="267">
        <f t="shared" si="2"/>
        <v>1</v>
      </c>
      <c r="AU21" s="267">
        <f t="shared" si="2"/>
        <v>1</v>
      </c>
      <c r="AV21" s="267">
        <f t="shared" si="2"/>
        <v>0</v>
      </c>
      <c r="AW21" s="267">
        <f t="shared" si="2"/>
        <v>1</v>
      </c>
      <c r="AX21" s="472">
        <f t="shared" si="4"/>
        <v>4</v>
      </c>
      <c r="AY21" s="472">
        <f t="shared" si="5"/>
        <v>5</v>
      </c>
      <c r="AZ21" s="472">
        <f t="shared" si="6"/>
        <v>6</v>
      </c>
      <c r="BA21" s="472">
        <f t="shared" si="7"/>
        <v>5</v>
      </c>
      <c r="BB21" s="472">
        <f t="shared" si="8"/>
        <v>4</v>
      </c>
      <c r="BC21" s="472">
        <f t="shared" si="9"/>
        <v>6</v>
      </c>
    </row>
    <row r="22" spans="1:55" ht="15.75" customHeight="1" thickBot="1">
      <c r="A22" s="55"/>
      <c r="B22" s="458">
        <f t="shared" si="10"/>
        <v>7</v>
      </c>
      <c r="C22" s="241" t="s">
        <v>807</v>
      </c>
      <c r="D22" s="242"/>
      <c r="E22" s="508" t="s">
        <v>2</v>
      </c>
      <c r="F22" s="508" t="s">
        <v>3</v>
      </c>
      <c r="G22" s="508" t="s">
        <v>1</v>
      </c>
      <c r="H22" s="508" t="s">
        <v>0</v>
      </c>
      <c r="I22" s="508" t="s">
        <v>3</v>
      </c>
      <c r="J22" s="508" t="s">
        <v>0</v>
      </c>
      <c r="K22" s="508" t="s">
        <v>2</v>
      </c>
      <c r="L22" s="508" t="s">
        <v>0</v>
      </c>
      <c r="M22" s="508" t="s">
        <v>3</v>
      </c>
      <c r="N22" s="508" t="s">
        <v>3</v>
      </c>
      <c r="O22" s="508" t="s">
        <v>2</v>
      </c>
      <c r="P22" s="508" t="s">
        <v>3</v>
      </c>
      <c r="Q22" s="508" t="s">
        <v>1</v>
      </c>
      <c r="R22" s="508" t="s">
        <v>0</v>
      </c>
      <c r="S22" s="508" t="s">
        <v>0</v>
      </c>
      <c r="T22" s="508" t="s">
        <v>2</v>
      </c>
      <c r="U22" s="508" t="s">
        <v>1</v>
      </c>
      <c r="V22" s="508" t="s">
        <v>2</v>
      </c>
      <c r="W22" s="508" t="s">
        <v>1</v>
      </c>
      <c r="X22" s="508" t="s">
        <v>0</v>
      </c>
      <c r="Y22" s="508">
        <v>12</v>
      </c>
      <c r="Z22" s="508" t="s">
        <v>838</v>
      </c>
      <c r="AA22" s="508" t="s">
        <v>835</v>
      </c>
      <c r="AB22" s="508" t="s">
        <v>836</v>
      </c>
      <c r="AC22" s="508" t="s">
        <v>837</v>
      </c>
      <c r="AD22" s="267">
        <f t="shared" si="3"/>
        <v>1</v>
      </c>
      <c r="AE22" s="267">
        <f t="shared" si="2"/>
        <v>0</v>
      </c>
      <c r="AF22" s="267">
        <f t="shared" si="2"/>
        <v>1</v>
      </c>
      <c r="AG22" s="267">
        <f t="shared" si="2"/>
        <v>0</v>
      </c>
      <c r="AH22" s="267">
        <f t="shared" si="2"/>
        <v>0</v>
      </c>
      <c r="AI22" s="267">
        <f t="shared" si="2"/>
        <v>1</v>
      </c>
      <c r="AJ22" s="267">
        <f t="shared" si="2"/>
        <v>0</v>
      </c>
      <c r="AK22" s="267">
        <f t="shared" si="2"/>
        <v>1</v>
      </c>
      <c r="AL22" s="267">
        <f t="shared" si="2"/>
        <v>1</v>
      </c>
      <c r="AM22" s="267">
        <f t="shared" si="2"/>
        <v>0</v>
      </c>
      <c r="AN22" s="267">
        <f t="shared" si="2"/>
        <v>1</v>
      </c>
      <c r="AO22" s="267">
        <f t="shared" si="2"/>
        <v>1</v>
      </c>
      <c r="AP22" s="267">
        <f t="shared" si="2"/>
        <v>0</v>
      </c>
      <c r="AQ22" s="267">
        <f t="shared" si="2"/>
        <v>1</v>
      </c>
      <c r="AR22" s="267">
        <f t="shared" si="2"/>
        <v>1</v>
      </c>
      <c r="AS22" s="267">
        <f t="shared" si="2"/>
        <v>1</v>
      </c>
      <c r="AT22" s="267">
        <f t="shared" si="2"/>
        <v>1</v>
      </c>
      <c r="AU22" s="267">
        <f t="shared" si="2"/>
        <v>1</v>
      </c>
      <c r="AV22" s="267">
        <f t="shared" si="2"/>
        <v>0</v>
      </c>
      <c r="AW22" s="267">
        <f t="shared" si="2"/>
        <v>0</v>
      </c>
      <c r="AX22" s="472">
        <f t="shared" si="4"/>
        <v>3</v>
      </c>
      <c r="AY22" s="472">
        <f t="shared" si="5"/>
        <v>5</v>
      </c>
      <c r="AZ22" s="472">
        <f t="shared" si="6"/>
        <v>4</v>
      </c>
      <c r="BA22" s="472">
        <f t="shared" si="7"/>
        <v>3</v>
      </c>
      <c r="BB22" s="472">
        <f t="shared" si="8"/>
        <v>4</v>
      </c>
      <c r="BC22" s="472">
        <f t="shared" si="9"/>
        <v>5</v>
      </c>
    </row>
    <row r="23" spans="1:55" ht="15.75" customHeight="1" thickBot="1">
      <c r="A23" s="55"/>
      <c r="B23" s="458">
        <f t="shared" si="10"/>
        <v>8</v>
      </c>
      <c r="C23" s="241" t="s">
        <v>808</v>
      </c>
      <c r="D23" s="242"/>
      <c r="E23" s="508" t="s">
        <v>2</v>
      </c>
      <c r="F23" s="508" t="s">
        <v>2</v>
      </c>
      <c r="G23" s="508" t="s">
        <v>1</v>
      </c>
      <c r="H23" s="508" t="s">
        <v>1</v>
      </c>
      <c r="I23" s="508" t="s">
        <v>0</v>
      </c>
      <c r="J23" s="508" t="s">
        <v>0</v>
      </c>
      <c r="K23" s="508" t="s">
        <v>3</v>
      </c>
      <c r="L23" s="508" t="s">
        <v>0</v>
      </c>
      <c r="M23" s="508" t="s">
        <v>3</v>
      </c>
      <c r="N23" s="508" t="s">
        <v>1</v>
      </c>
      <c r="O23" s="508" t="s">
        <v>2</v>
      </c>
      <c r="P23" s="508" t="s">
        <v>3</v>
      </c>
      <c r="Q23" s="508" t="s">
        <v>3</v>
      </c>
      <c r="R23" s="508" t="s">
        <v>2</v>
      </c>
      <c r="S23" s="508" t="s">
        <v>0</v>
      </c>
      <c r="T23" s="508" t="s">
        <v>2</v>
      </c>
      <c r="U23" s="508" t="s">
        <v>0</v>
      </c>
      <c r="V23" s="508" t="s">
        <v>3</v>
      </c>
      <c r="W23" s="508" t="s">
        <v>3</v>
      </c>
      <c r="X23" s="508" t="s">
        <v>2</v>
      </c>
      <c r="Y23" s="508">
        <v>15</v>
      </c>
      <c r="Z23" s="508" t="s">
        <v>839</v>
      </c>
      <c r="AA23" s="508" t="s">
        <v>835</v>
      </c>
      <c r="AB23" s="508" t="s">
        <v>836</v>
      </c>
      <c r="AC23" s="508" t="s">
        <v>837</v>
      </c>
      <c r="AD23" s="267">
        <f t="shared" si="3"/>
        <v>1</v>
      </c>
      <c r="AE23" s="267">
        <f t="shared" si="2"/>
        <v>1</v>
      </c>
      <c r="AF23" s="267">
        <f t="shared" si="2"/>
        <v>1</v>
      </c>
      <c r="AG23" s="267">
        <f t="shared" si="2"/>
        <v>1</v>
      </c>
      <c r="AH23" s="267">
        <f t="shared" si="2"/>
        <v>0</v>
      </c>
      <c r="AI23" s="267">
        <f t="shared" si="2"/>
        <v>1</v>
      </c>
      <c r="AJ23" s="267">
        <f t="shared" si="2"/>
        <v>1</v>
      </c>
      <c r="AK23" s="267">
        <f t="shared" si="2"/>
        <v>1</v>
      </c>
      <c r="AL23" s="267">
        <f t="shared" si="2"/>
        <v>1</v>
      </c>
      <c r="AM23" s="267">
        <f t="shared" si="2"/>
        <v>0</v>
      </c>
      <c r="AN23" s="267">
        <f t="shared" si="2"/>
        <v>1</v>
      </c>
      <c r="AO23" s="267">
        <f t="shared" si="2"/>
        <v>1</v>
      </c>
      <c r="AP23" s="267">
        <f t="shared" si="2"/>
        <v>1</v>
      </c>
      <c r="AQ23" s="267">
        <f t="shared" si="2"/>
        <v>0</v>
      </c>
      <c r="AR23" s="267">
        <f t="shared" si="2"/>
        <v>1</v>
      </c>
      <c r="AS23" s="267">
        <f t="shared" si="2"/>
        <v>1</v>
      </c>
      <c r="AT23" s="267">
        <f t="shared" si="2"/>
        <v>0</v>
      </c>
      <c r="AU23" s="267">
        <f t="shared" si="2"/>
        <v>0</v>
      </c>
      <c r="AV23" s="267">
        <f t="shared" si="2"/>
        <v>1</v>
      </c>
      <c r="AW23" s="267">
        <f t="shared" si="2"/>
        <v>1</v>
      </c>
      <c r="AX23" s="472">
        <f t="shared" si="4"/>
        <v>4</v>
      </c>
      <c r="AY23" s="472">
        <f t="shared" si="5"/>
        <v>5</v>
      </c>
      <c r="AZ23" s="472">
        <f t="shared" si="6"/>
        <v>6</v>
      </c>
      <c r="BA23" s="472">
        <f t="shared" si="7"/>
        <v>5</v>
      </c>
      <c r="BB23" s="472">
        <f t="shared" si="8"/>
        <v>6</v>
      </c>
      <c r="BC23" s="472">
        <f t="shared" si="9"/>
        <v>4</v>
      </c>
    </row>
    <row r="24" spans="1:55" ht="15.75" customHeight="1" thickBot="1">
      <c r="A24" s="55"/>
      <c r="B24" s="458">
        <f t="shared" si="10"/>
        <v>9</v>
      </c>
      <c r="C24" s="241" t="s">
        <v>809</v>
      </c>
      <c r="D24" s="242"/>
      <c r="E24" s="508" t="s">
        <v>2</v>
      </c>
      <c r="F24" s="508" t="s">
        <v>2</v>
      </c>
      <c r="G24" s="508" t="s">
        <v>1</v>
      </c>
      <c r="H24" s="508" t="s">
        <v>0</v>
      </c>
      <c r="I24" s="508" t="s">
        <v>3</v>
      </c>
      <c r="J24" s="508" t="s">
        <v>0</v>
      </c>
      <c r="K24" s="508" t="s">
        <v>2</v>
      </c>
      <c r="L24" s="508" t="s">
        <v>0</v>
      </c>
      <c r="M24" s="508" t="s">
        <v>3</v>
      </c>
      <c r="N24" s="508" t="s">
        <v>3</v>
      </c>
      <c r="O24" s="508" t="s">
        <v>2</v>
      </c>
      <c r="P24" s="508" t="s">
        <v>3</v>
      </c>
      <c r="Q24" s="508" t="s">
        <v>1</v>
      </c>
      <c r="R24" s="508" t="s">
        <v>0</v>
      </c>
      <c r="S24" s="508" t="s">
        <v>0</v>
      </c>
      <c r="T24" s="508" t="s">
        <v>2</v>
      </c>
      <c r="U24" s="508" t="s">
        <v>1</v>
      </c>
      <c r="V24" s="508" t="s">
        <v>2</v>
      </c>
      <c r="W24" s="508" t="s">
        <v>1</v>
      </c>
      <c r="X24" s="508" t="s">
        <v>0</v>
      </c>
      <c r="Y24" s="508">
        <v>13</v>
      </c>
      <c r="Z24" s="508" t="s">
        <v>841</v>
      </c>
      <c r="AA24" s="508" t="s">
        <v>835</v>
      </c>
      <c r="AB24" s="508" t="s">
        <v>836</v>
      </c>
      <c r="AC24" s="508" t="s">
        <v>837</v>
      </c>
      <c r="AD24" s="267">
        <f t="shared" si="3"/>
        <v>1</v>
      </c>
      <c r="AE24" s="267">
        <f t="shared" si="2"/>
        <v>1</v>
      </c>
      <c r="AF24" s="267">
        <f t="shared" si="2"/>
        <v>1</v>
      </c>
      <c r="AG24" s="267">
        <f t="shared" si="2"/>
        <v>0</v>
      </c>
      <c r="AH24" s="267">
        <f t="shared" si="2"/>
        <v>0</v>
      </c>
      <c r="AI24" s="267">
        <f t="shared" si="2"/>
        <v>1</v>
      </c>
      <c r="AJ24" s="267">
        <f t="shared" si="2"/>
        <v>0</v>
      </c>
      <c r="AK24" s="267">
        <f t="shared" si="2"/>
        <v>1</v>
      </c>
      <c r="AL24" s="267">
        <f t="shared" si="2"/>
        <v>1</v>
      </c>
      <c r="AM24" s="267">
        <f t="shared" si="2"/>
        <v>0</v>
      </c>
      <c r="AN24" s="267">
        <f t="shared" si="2"/>
        <v>1</v>
      </c>
      <c r="AO24" s="267">
        <f t="shared" si="2"/>
        <v>1</v>
      </c>
      <c r="AP24" s="267">
        <f t="shared" si="2"/>
        <v>0</v>
      </c>
      <c r="AQ24" s="267">
        <f t="shared" si="2"/>
        <v>1</v>
      </c>
      <c r="AR24" s="267">
        <f t="shared" si="2"/>
        <v>1</v>
      </c>
      <c r="AS24" s="267">
        <f t="shared" si="2"/>
        <v>1</v>
      </c>
      <c r="AT24" s="267">
        <f t="shared" si="2"/>
        <v>1</v>
      </c>
      <c r="AU24" s="267">
        <f t="shared" si="2"/>
        <v>1</v>
      </c>
      <c r="AV24" s="267">
        <f t="shared" si="2"/>
        <v>0</v>
      </c>
      <c r="AW24" s="267">
        <f t="shared" si="2"/>
        <v>0</v>
      </c>
      <c r="AX24" s="472">
        <f t="shared" si="4"/>
        <v>4</v>
      </c>
      <c r="AY24" s="472">
        <f t="shared" si="5"/>
        <v>5</v>
      </c>
      <c r="AZ24" s="472">
        <f t="shared" si="6"/>
        <v>4</v>
      </c>
      <c r="BA24" s="472">
        <f t="shared" si="7"/>
        <v>4</v>
      </c>
      <c r="BB24" s="472">
        <f t="shared" si="8"/>
        <v>4</v>
      </c>
      <c r="BC24" s="472">
        <f t="shared" si="9"/>
        <v>5</v>
      </c>
    </row>
    <row r="25" spans="1:55" ht="15.75" customHeight="1" thickBot="1">
      <c r="A25" s="55"/>
      <c r="B25" s="458">
        <f t="shared" si="10"/>
        <v>10</v>
      </c>
      <c r="C25" s="241" t="s">
        <v>810</v>
      </c>
      <c r="D25" s="242"/>
      <c r="E25" s="508" t="s">
        <v>1</v>
      </c>
      <c r="F25" s="508" t="s">
        <v>0</v>
      </c>
      <c r="G25" s="508" t="s">
        <v>1</v>
      </c>
      <c r="H25" s="508" t="s">
        <v>3</v>
      </c>
      <c r="I25" s="508" t="s">
        <v>2</v>
      </c>
      <c r="J25" s="508" t="s">
        <v>0</v>
      </c>
      <c r="K25" s="508" t="s">
        <v>1</v>
      </c>
      <c r="L25" s="508" t="s">
        <v>0</v>
      </c>
      <c r="M25" s="508" t="s">
        <v>1</v>
      </c>
      <c r="N25" s="508" t="s">
        <v>3</v>
      </c>
      <c r="O25" s="508" t="s">
        <v>0</v>
      </c>
      <c r="P25" s="508" t="s">
        <v>2</v>
      </c>
      <c r="Q25" s="508" t="s">
        <v>0</v>
      </c>
      <c r="R25" s="508" t="s">
        <v>2</v>
      </c>
      <c r="S25" s="508" t="s">
        <v>0</v>
      </c>
      <c r="T25" s="508" t="s">
        <v>0</v>
      </c>
      <c r="U25" s="508" t="s">
        <v>2</v>
      </c>
      <c r="V25" s="508" t="s">
        <v>1</v>
      </c>
      <c r="W25" s="508" t="s">
        <v>2</v>
      </c>
      <c r="X25" s="508" t="s">
        <v>3</v>
      </c>
      <c r="Y25" s="508">
        <v>4</v>
      </c>
      <c r="Z25" s="508" t="s">
        <v>842</v>
      </c>
      <c r="AA25" s="508" t="s">
        <v>835</v>
      </c>
      <c r="AB25" s="508" t="s">
        <v>836</v>
      </c>
      <c r="AC25" s="508" t="s">
        <v>837</v>
      </c>
      <c r="AD25" s="267">
        <f t="shared" si="3"/>
        <v>0</v>
      </c>
      <c r="AE25" s="267">
        <f t="shared" si="2"/>
        <v>0</v>
      </c>
      <c r="AF25" s="267">
        <f t="shared" si="2"/>
        <v>1</v>
      </c>
      <c r="AG25" s="267">
        <f t="shared" si="2"/>
        <v>0</v>
      </c>
      <c r="AH25" s="267">
        <f t="shared" si="2"/>
        <v>0</v>
      </c>
      <c r="AI25" s="267">
        <f t="shared" si="2"/>
        <v>1</v>
      </c>
      <c r="AJ25" s="267">
        <f t="shared" si="2"/>
        <v>0</v>
      </c>
      <c r="AK25" s="267">
        <f t="shared" si="2"/>
        <v>1</v>
      </c>
      <c r="AL25" s="267">
        <f t="shared" si="2"/>
        <v>0</v>
      </c>
      <c r="AM25" s="267">
        <f t="shared" si="2"/>
        <v>0</v>
      </c>
      <c r="AN25" s="267">
        <f t="shared" si="2"/>
        <v>0</v>
      </c>
      <c r="AO25" s="267">
        <f t="shared" si="2"/>
        <v>0</v>
      </c>
      <c r="AP25" s="267">
        <f t="shared" si="2"/>
        <v>0</v>
      </c>
      <c r="AQ25" s="267">
        <f t="shared" si="2"/>
        <v>0</v>
      </c>
      <c r="AR25" s="267">
        <f t="shared" si="2"/>
        <v>1</v>
      </c>
      <c r="AS25" s="267">
        <f t="shared" si="2"/>
        <v>0</v>
      </c>
      <c r="AT25" s="267">
        <f t="shared" si="2"/>
        <v>0</v>
      </c>
      <c r="AU25" s="267">
        <f t="shared" si="2"/>
        <v>0</v>
      </c>
      <c r="AV25" s="267">
        <f t="shared" si="2"/>
        <v>0</v>
      </c>
      <c r="AW25" s="267">
        <f t="shared" si="2"/>
        <v>0</v>
      </c>
      <c r="AX25" s="472">
        <f t="shared" si="4"/>
        <v>1</v>
      </c>
      <c r="AY25" s="472">
        <f t="shared" si="5"/>
        <v>2</v>
      </c>
      <c r="AZ25" s="472">
        <f t="shared" si="6"/>
        <v>1</v>
      </c>
      <c r="BA25" s="472">
        <f t="shared" si="7"/>
        <v>2</v>
      </c>
      <c r="BB25" s="472">
        <f t="shared" si="8"/>
        <v>1</v>
      </c>
      <c r="BC25" s="472">
        <f t="shared" si="9"/>
        <v>1</v>
      </c>
    </row>
    <row r="26" spans="1:55" ht="15.75" customHeight="1" thickBot="1">
      <c r="A26" s="55"/>
      <c r="B26" s="458">
        <f t="shared" si="10"/>
        <v>11</v>
      </c>
      <c r="C26" s="241" t="s">
        <v>811</v>
      </c>
      <c r="D26" s="242"/>
      <c r="E26" s="508" t="s">
        <v>2</v>
      </c>
      <c r="F26" s="508" t="s">
        <v>0</v>
      </c>
      <c r="G26" s="508" t="s">
        <v>1</v>
      </c>
      <c r="H26" s="508" t="s">
        <v>0</v>
      </c>
      <c r="I26" s="508" t="s">
        <v>1</v>
      </c>
      <c r="J26" s="508" t="s">
        <v>0</v>
      </c>
      <c r="K26" s="508" t="s">
        <v>3</v>
      </c>
      <c r="L26" s="508" t="s">
        <v>1</v>
      </c>
      <c r="M26" s="508" t="s">
        <v>3</v>
      </c>
      <c r="N26" s="508" t="s">
        <v>3</v>
      </c>
      <c r="O26" s="508" t="s">
        <v>2</v>
      </c>
      <c r="P26" s="508" t="s">
        <v>3</v>
      </c>
      <c r="Q26" s="508" t="s">
        <v>3</v>
      </c>
      <c r="R26" s="508" t="s">
        <v>1</v>
      </c>
      <c r="S26" s="508" t="s">
        <v>1</v>
      </c>
      <c r="T26" s="508" t="s">
        <v>3</v>
      </c>
      <c r="U26" s="508" t="s">
        <v>3</v>
      </c>
      <c r="V26" s="508" t="s">
        <v>2</v>
      </c>
      <c r="W26" s="508" t="s">
        <v>3</v>
      </c>
      <c r="X26" s="508" t="s">
        <v>0</v>
      </c>
      <c r="Y26" s="508">
        <v>11</v>
      </c>
      <c r="Z26" s="508" t="s">
        <v>843</v>
      </c>
      <c r="AA26" s="508" t="s">
        <v>835</v>
      </c>
      <c r="AB26" s="508" t="s">
        <v>836</v>
      </c>
      <c r="AC26" s="508" t="s">
        <v>837</v>
      </c>
      <c r="AD26" s="267">
        <f t="shared" si="3"/>
        <v>1</v>
      </c>
      <c r="AE26" s="267">
        <f t="shared" si="2"/>
        <v>0</v>
      </c>
      <c r="AF26" s="267">
        <f t="shared" si="2"/>
        <v>1</v>
      </c>
      <c r="AG26" s="267">
        <f t="shared" si="2"/>
        <v>0</v>
      </c>
      <c r="AH26" s="267">
        <f t="shared" si="2"/>
        <v>1</v>
      </c>
      <c r="AI26" s="267">
        <f t="shared" si="2"/>
        <v>1</v>
      </c>
      <c r="AJ26" s="267">
        <f t="shared" si="2"/>
        <v>1</v>
      </c>
      <c r="AK26" s="267">
        <f t="shared" si="2"/>
        <v>0</v>
      </c>
      <c r="AL26" s="267">
        <f t="shared" si="2"/>
        <v>1</v>
      </c>
      <c r="AM26" s="267">
        <f t="shared" si="2"/>
        <v>0</v>
      </c>
      <c r="AN26" s="267">
        <f t="shared" si="2"/>
        <v>1</v>
      </c>
      <c r="AO26" s="267">
        <f t="shared" si="2"/>
        <v>1</v>
      </c>
      <c r="AP26" s="267">
        <f t="shared" si="2"/>
        <v>1</v>
      </c>
      <c r="AQ26" s="267">
        <f t="shared" si="2"/>
        <v>0</v>
      </c>
      <c r="AR26" s="267">
        <f t="shared" si="2"/>
        <v>0</v>
      </c>
      <c r="AS26" s="267">
        <f t="shared" si="2"/>
        <v>0</v>
      </c>
      <c r="AT26" s="267">
        <f t="shared" si="2"/>
        <v>0</v>
      </c>
      <c r="AU26" s="267">
        <f t="shared" si="2"/>
        <v>1</v>
      </c>
      <c r="AV26" s="267">
        <f t="shared" si="2"/>
        <v>1</v>
      </c>
      <c r="AW26" s="267">
        <f t="shared" si="2"/>
        <v>0</v>
      </c>
      <c r="AX26" s="472">
        <f t="shared" si="4"/>
        <v>3</v>
      </c>
      <c r="AY26" s="472">
        <f t="shared" si="5"/>
        <v>2</v>
      </c>
      <c r="AZ26" s="472">
        <f t="shared" si="6"/>
        <v>6</v>
      </c>
      <c r="BA26" s="472">
        <f t="shared" si="7"/>
        <v>4</v>
      </c>
      <c r="BB26" s="472">
        <f t="shared" si="8"/>
        <v>5</v>
      </c>
      <c r="BC26" s="472">
        <f t="shared" si="9"/>
        <v>2</v>
      </c>
    </row>
    <row r="27" spans="1:55" ht="15.75" customHeight="1" thickBot="1">
      <c r="A27" s="55"/>
      <c r="B27" s="458">
        <f t="shared" si="10"/>
        <v>12</v>
      </c>
      <c r="C27" s="241" t="s">
        <v>812</v>
      </c>
      <c r="D27" s="242"/>
      <c r="E27" s="508" t="s">
        <v>2</v>
      </c>
      <c r="F27" s="508" t="s">
        <v>2</v>
      </c>
      <c r="G27" s="508" t="s">
        <v>1</v>
      </c>
      <c r="H27" s="508" t="s">
        <v>1</v>
      </c>
      <c r="I27" s="508" t="s">
        <v>1</v>
      </c>
      <c r="J27" s="508" t="s">
        <v>2</v>
      </c>
      <c r="K27" s="508" t="s">
        <v>0</v>
      </c>
      <c r="L27" s="508" t="s">
        <v>0</v>
      </c>
      <c r="M27" s="508" t="s">
        <v>3</v>
      </c>
      <c r="N27" s="508" t="s">
        <v>3</v>
      </c>
      <c r="O27" s="508" t="s">
        <v>0</v>
      </c>
      <c r="P27" s="508" t="s">
        <v>1</v>
      </c>
      <c r="Q27" s="508" t="s">
        <v>3</v>
      </c>
      <c r="R27" s="508" t="s">
        <v>2</v>
      </c>
      <c r="S27" s="508" t="s">
        <v>0</v>
      </c>
      <c r="T27" s="508" t="s">
        <v>3</v>
      </c>
      <c r="U27" s="508" t="s">
        <v>0</v>
      </c>
      <c r="V27" s="508" t="s">
        <v>2</v>
      </c>
      <c r="W27" s="508" t="s">
        <v>3</v>
      </c>
      <c r="X27" s="508" t="s">
        <v>2</v>
      </c>
      <c r="Y27" s="508">
        <v>12</v>
      </c>
      <c r="Z27" s="508" t="s">
        <v>838</v>
      </c>
      <c r="AA27" s="508" t="s">
        <v>835</v>
      </c>
      <c r="AB27" s="508" t="s">
        <v>836</v>
      </c>
      <c r="AC27" s="508" t="s">
        <v>837</v>
      </c>
      <c r="AD27" s="267">
        <f t="shared" si="3"/>
        <v>1</v>
      </c>
      <c r="AE27" s="267">
        <f t="shared" si="2"/>
        <v>1</v>
      </c>
      <c r="AF27" s="267">
        <f t="shared" si="2"/>
        <v>1</v>
      </c>
      <c r="AG27" s="267">
        <f t="shared" si="2"/>
        <v>1</v>
      </c>
      <c r="AH27" s="267">
        <f t="shared" si="2"/>
        <v>1</v>
      </c>
      <c r="AI27" s="267">
        <f t="shared" si="2"/>
        <v>0</v>
      </c>
      <c r="AJ27" s="267">
        <f t="shared" si="2"/>
        <v>0</v>
      </c>
      <c r="AK27" s="267">
        <f t="shared" si="2"/>
        <v>1</v>
      </c>
      <c r="AL27" s="267">
        <f t="shared" si="2"/>
        <v>1</v>
      </c>
      <c r="AM27" s="267">
        <f t="shared" si="2"/>
        <v>0</v>
      </c>
      <c r="AN27" s="267">
        <f t="shared" si="2"/>
        <v>0</v>
      </c>
      <c r="AO27" s="267">
        <f t="shared" si="2"/>
        <v>0</v>
      </c>
      <c r="AP27" s="267">
        <f t="shared" si="2"/>
        <v>1</v>
      </c>
      <c r="AQ27" s="267">
        <f t="shared" si="2"/>
        <v>0</v>
      </c>
      <c r="AR27" s="267">
        <f t="shared" si="2"/>
        <v>1</v>
      </c>
      <c r="AS27" s="267">
        <f t="shared" si="2"/>
        <v>0</v>
      </c>
      <c r="AT27" s="267">
        <f t="shared" si="2"/>
        <v>0</v>
      </c>
      <c r="AU27" s="267">
        <f t="shared" si="2"/>
        <v>1</v>
      </c>
      <c r="AV27" s="267">
        <f t="shared" si="2"/>
        <v>1</v>
      </c>
      <c r="AW27" s="267">
        <f t="shared" si="2"/>
        <v>1</v>
      </c>
      <c r="AX27" s="472">
        <f t="shared" si="4"/>
        <v>3</v>
      </c>
      <c r="AY27" s="472">
        <f t="shared" si="5"/>
        <v>5</v>
      </c>
      <c r="AZ27" s="472">
        <f t="shared" si="6"/>
        <v>4</v>
      </c>
      <c r="BA27" s="472">
        <f t="shared" si="7"/>
        <v>5</v>
      </c>
      <c r="BB27" s="472">
        <f t="shared" si="8"/>
        <v>3</v>
      </c>
      <c r="BC27" s="472">
        <f t="shared" si="9"/>
        <v>4</v>
      </c>
    </row>
    <row r="28" spans="1:55" ht="15.75" customHeight="1" thickBot="1">
      <c r="A28" s="55"/>
      <c r="B28" s="458">
        <f t="shared" si="10"/>
        <v>13</v>
      </c>
      <c r="C28" s="241" t="s">
        <v>813</v>
      </c>
      <c r="D28" s="242"/>
      <c r="E28" s="508" t="s">
        <v>2</v>
      </c>
      <c r="F28" s="508" t="s">
        <v>2</v>
      </c>
      <c r="G28" s="508" t="s">
        <v>1</v>
      </c>
      <c r="H28" s="508" t="s">
        <v>0</v>
      </c>
      <c r="I28" s="508" t="s">
        <v>1</v>
      </c>
      <c r="J28" s="508" t="s">
        <v>0</v>
      </c>
      <c r="K28" s="508" t="s">
        <v>3</v>
      </c>
      <c r="L28" s="508" t="s">
        <v>0</v>
      </c>
      <c r="M28" s="508" t="s">
        <v>3</v>
      </c>
      <c r="N28" s="508" t="s">
        <v>1</v>
      </c>
      <c r="O28" s="508" t="s">
        <v>2</v>
      </c>
      <c r="P28" s="508" t="s">
        <v>3</v>
      </c>
      <c r="Q28" s="508" t="s">
        <v>2</v>
      </c>
      <c r="R28" s="508" t="s">
        <v>2</v>
      </c>
      <c r="S28" s="508" t="s">
        <v>0</v>
      </c>
      <c r="T28" s="508" t="s">
        <v>2</v>
      </c>
      <c r="U28" s="508" t="s">
        <v>1</v>
      </c>
      <c r="V28" s="508" t="s">
        <v>2</v>
      </c>
      <c r="W28" s="508" t="s">
        <v>0</v>
      </c>
      <c r="X28" s="508" t="s">
        <v>2</v>
      </c>
      <c r="Y28" s="508">
        <v>15</v>
      </c>
      <c r="Z28" s="508" t="s">
        <v>839</v>
      </c>
      <c r="AA28" s="508" t="s">
        <v>835</v>
      </c>
      <c r="AB28" s="508" t="s">
        <v>836</v>
      </c>
      <c r="AC28" s="508" t="s">
        <v>837</v>
      </c>
      <c r="AD28" s="267">
        <f t="shared" si="3"/>
        <v>1</v>
      </c>
      <c r="AE28" s="267">
        <f t="shared" si="2"/>
        <v>1</v>
      </c>
      <c r="AF28" s="267">
        <f t="shared" si="2"/>
        <v>1</v>
      </c>
      <c r="AG28" s="267">
        <f t="shared" si="2"/>
        <v>0</v>
      </c>
      <c r="AH28" s="267">
        <f t="shared" si="2"/>
        <v>1</v>
      </c>
      <c r="AI28" s="267">
        <f t="shared" si="2"/>
        <v>1</v>
      </c>
      <c r="AJ28" s="267">
        <f t="shared" si="2"/>
        <v>1</v>
      </c>
      <c r="AK28" s="267">
        <f t="shared" si="2"/>
        <v>1</v>
      </c>
      <c r="AL28" s="267">
        <f t="shared" si="2"/>
        <v>1</v>
      </c>
      <c r="AM28" s="267">
        <f t="shared" si="2"/>
        <v>0</v>
      </c>
      <c r="AN28" s="267">
        <f t="shared" si="2"/>
        <v>1</v>
      </c>
      <c r="AO28" s="267">
        <f t="shared" si="2"/>
        <v>1</v>
      </c>
      <c r="AP28" s="267">
        <f t="shared" si="2"/>
        <v>0</v>
      </c>
      <c r="AQ28" s="267">
        <f t="shared" si="2"/>
        <v>0</v>
      </c>
      <c r="AR28" s="267">
        <f t="shared" si="2"/>
        <v>1</v>
      </c>
      <c r="AS28" s="267">
        <f t="shared" si="2"/>
        <v>1</v>
      </c>
      <c r="AT28" s="267">
        <f t="shared" si="2"/>
        <v>1</v>
      </c>
      <c r="AU28" s="267">
        <f t="shared" si="2"/>
        <v>1</v>
      </c>
      <c r="AV28" s="267">
        <f t="shared" si="2"/>
        <v>0</v>
      </c>
      <c r="AW28" s="267">
        <f t="shared" si="2"/>
        <v>1</v>
      </c>
      <c r="AX28" s="472">
        <f t="shared" si="4"/>
        <v>4</v>
      </c>
      <c r="AY28" s="472">
        <f t="shared" si="5"/>
        <v>6</v>
      </c>
      <c r="AZ28" s="472">
        <f t="shared" si="6"/>
        <v>5</v>
      </c>
      <c r="BA28" s="472">
        <f t="shared" si="7"/>
        <v>5</v>
      </c>
      <c r="BB28" s="472">
        <f t="shared" si="8"/>
        <v>5</v>
      </c>
      <c r="BC28" s="472">
        <f t="shared" si="9"/>
        <v>5</v>
      </c>
    </row>
    <row r="29" spans="1:55" ht="15.75" customHeight="1" thickBot="1">
      <c r="A29" s="55"/>
      <c r="B29" s="458" t="str">
        <f t="shared" si="10"/>
        <v/>
      </c>
      <c r="C29" s="241"/>
      <c r="D29" s="242"/>
      <c r="E29" s="69"/>
      <c r="F29" s="70"/>
      <c r="G29" s="70"/>
      <c r="H29" s="70"/>
      <c r="I29" s="70"/>
      <c r="J29" s="70"/>
      <c r="K29" s="70"/>
      <c r="L29" s="70"/>
      <c r="M29" s="70"/>
      <c r="N29" s="70"/>
      <c r="O29" s="70"/>
      <c r="P29" s="70"/>
      <c r="Q29" s="70"/>
      <c r="R29" s="70"/>
      <c r="S29" s="70"/>
      <c r="T29" s="70"/>
      <c r="U29" s="70"/>
      <c r="V29" s="70"/>
      <c r="W29" s="70"/>
      <c r="X29" s="70"/>
      <c r="Y29" s="508"/>
      <c r="Z29" s="508"/>
      <c r="AA29" s="508"/>
      <c r="AB29" s="508"/>
      <c r="AC29" s="508"/>
      <c r="AD29" s="267" t="str">
        <f t="shared" si="3"/>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ref="AM29:AW52" si="11">IF(N29="","",(IF(N29=N$92,1,0)))</f>
        <v/>
      </c>
      <c r="AN29" s="267" t="str">
        <f t="shared" si="11"/>
        <v/>
      </c>
      <c r="AO29" s="267" t="str">
        <f t="shared" si="11"/>
        <v/>
      </c>
      <c r="AP29" s="267" t="str">
        <f t="shared" si="11"/>
        <v/>
      </c>
      <c r="AQ29" s="267" t="str">
        <f t="shared" si="11"/>
        <v/>
      </c>
      <c r="AR29" s="267" t="str">
        <f t="shared" si="11"/>
        <v/>
      </c>
      <c r="AS29" s="267" t="str">
        <f t="shared" si="11"/>
        <v/>
      </c>
      <c r="AT29" s="267" t="str">
        <f t="shared" si="11"/>
        <v/>
      </c>
      <c r="AU29" s="267" t="str">
        <f t="shared" si="11"/>
        <v/>
      </c>
      <c r="AV29" s="267" t="str">
        <f t="shared" si="11"/>
        <v/>
      </c>
      <c r="AW29" s="267" t="str">
        <f t="shared" si="11"/>
        <v/>
      </c>
      <c r="AX29" s="472" t="str">
        <f t="shared" si="4"/>
        <v/>
      </c>
      <c r="AY29" s="472" t="str">
        <f t="shared" si="5"/>
        <v/>
      </c>
      <c r="AZ29" s="472" t="str">
        <f t="shared" si="6"/>
        <v/>
      </c>
      <c r="BA29" s="472" t="str">
        <f t="shared" si="7"/>
        <v/>
      </c>
      <c r="BB29" s="472" t="str">
        <f t="shared" si="8"/>
        <v/>
      </c>
      <c r="BC29" s="472" t="str">
        <f t="shared" si="9"/>
        <v/>
      </c>
    </row>
    <row r="30" spans="1:55" ht="15.75" customHeight="1" thickBot="1">
      <c r="A30" s="55"/>
      <c r="B30" s="458" t="str">
        <f t="shared" si="10"/>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3"/>
        <v/>
      </c>
      <c r="AE30" s="267" t="str">
        <f t="shared" si="3"/>
        <v/>
      </c>
      <c r="AF30" s="267" t="str">
        <f t="shared" si="3"/>
        <v/>
      </c>
      <c r="AG30" s="267" t="str">
        <f t="shared" si="3"/>
        <v/>
      </c>
      <c r="AH30" s="267" t="str">
        <f t="shared" si="3"/>
        <v/>
      </c>
      <c r="AI30" s="267" t="str">
        <f t="shared" si="3"/>
        <v/>
      </c>
      <c r="AJ30" s="267" t="str">
        <f t="shared" si="3"/>
        <v/>
      </c>
      <c r="AK30" s="267" t="str">
        <f t="shared" si="3"/>
        <v/>
      </c>
      <c r="AL30" s="267" t="str">
        <f t="shared" si="3"/>
        <v/>
      </c>
      <c r="AM30" s="267" t="str">
        <f t="shared" si="11"/>
        <v/>
      </c>
      <c r="AN30" s="267" t="str">
        <f t="shared" si="11"/>
        <v/>
      </c>
      <c r="AO30" s="267" t="str">
        <f t="shared" si="11"/>
        <v/>
      </c>
      <c r="AP30" s="267" t="str">
        <f t="shared" si="11"/>
        <v/>
      </c>
      <c r="AQ30" s="267" t="str">
        <f t="shared" si="11"/>
        <v/>
      </c>
      <c r="AR30" s="267" t="str">
        <f t="shared" si="11"/>
        <v/>
      </c>
      <c r="AS30" s="267" t="str">
        <f t="shared" si="11"/>
        <v/>
      </c>
      <c r="AT30" s="267" t="str">
        <f t="shared" si="11"/>
        <v/>
      </c>
      <c r="AU30" s="267" t="str">
        <f t="shared" si="11"/>
        <v/>
      </c>
      <c r="AV30" s="267" t="str">
        <f t="shared" si="11"/>
        <v/>
      </c>
      <c r="AW30" s="267" t="str">
        <f t="shared" si="11"/>
        <v/>
      </c>
      <c r="AX30" s="472" t="str">
        <f t="shared" si="4"/>
        <v/>
      </c>
      <c r="AY30" s="472" t="str">
        <f t="shared" si="5"/>
        <v/>
      </c>
      <c r="AZ30" s="472" t="str">
        <f t="shared" si="6"/>
        <v/>
      </c>
      <c r="BA30" s="472" t="str">
        <f t="shared" si="7"/>
        <v/>
      </c>
      <c r="BB30" s="472" t="str">
        <f t="shared" si="8"/>
        <v/>
      </c>
      <c r="BC30" s="472" t="str">
        <f t="shared" si="9"/>
        <v/>
      </c>
    </row>
    <row r="31" spans="1:55" ht="15.75" customHeight="1" thickBot="1">
      <c r="A31" s="55"/>
      <c r="B31" s="458" t="str">
        <f t="shared" si="10"/>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3"/>
        <v/>
      </c>
      <c r="AE31" s="267" t="str">
        <f t="shared" si="3"/>
        <v/>
      </c>
      <c r="AF31" s="267" t="str">
        <f t="shared" si="3"/>
        <v/>
      </c>
      <c r="AG31" s="267" t="str">
        <f t="shared" si="3"/>
        <v/>
      </c>
      <c r="AH31" s="267" t="str">
        <f t="shared" si="3"/>
        <v/>
      </c>
      <c r="AI31" s="267" t="str">
        <f t="shared" si="3"/>
        <v/>
      </c>
      <c r="AJ31" s="267" t="str">
        <f t="shared" si="3"/>
        <v/>
      </c>
      <c r="AK31" s="267" t="str">
        <f t="shared" si="3"/>
        <v/>
      </c>
      <c r="AL31" s="267" t="str">
        <f t="shared" si="3"/>
        <v/>
      </c>
      <c r="AM31" s="267" t="str">
        <f t="shared" si="11"/>
        <v/>
      </c>
      <c r="AN31" s="267" t="str">
        <f t="shared" si="11"/>
        <v/>
      </c>
      <c r="AO31" s="267" t="str">
        <f t="shared" si="11"/>
        <v/>
      </c>
      <c r="AP31" s="267" t="str">
        <f t="shared" si="11"/>
        <v/>
      </c>
      <c r="AQ31" s="267" t="str">
        <f t="shared" si="11"/>
        <v/>
      </c>
      <c r="AR31" s="267" t="str">
        <f t="shared" si="11"/>
        <v/>
      </c>
      <c r="AS31" s="267" t="str">
        <f t="shared" si="11"/>
        <v/>
      </c>
      <c r="AT31" s="267" t="str">
        <f t="shared" si="11"/>
        <v/>
      </c>
      <c r="AU31" s="267" t="str">
        <f t="shared" si="11"/>
        <v/>
      </c>
      <c r="AV31" s="267" t="str">
        <f t="shared" si="11"/>
        <v/>
      </c>
      <c r="AW31" s="267" t="str">
        <f t="shared" si="11"/>
        <v/>
      </c>
      <c r="AX31" s="472" t="str">
        <f t="shared" si="4"/>
        <v/>
      </c>
      <c r="AY31" s="472" t="str">
        <f t="shared" si="5"/>
        <v/>
      </c>
      <c r="AZ31" s="472" t="str">
        <f t="shared" si="6"/>
        <v/>
      </c>
      <c r="BA31" s="472" t="str">
        <f t="shared" si="7"/>
        <v/>
      </c>
      <c r="BB31" s="472" t="str">
        <f t="shared" si="8"/>
        <v/>
      </c>
      <c r="BC31" s="472" t="str">
        <f t="shared" si="9"/>
        <v/>
      </c>
    </row>
    <row r="32" spans="1:55" ht="15.75" customHeight="1" thickBot="1">
      <c r="A32" s="55"/>
      <c r="B32" s="458" t="str">
        <f t="shared" si="10"/>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3"/>
        <v/>
      </c>
      <c r="AE32" s="267" t="str">
        <f t="shared" si="3"/>
        <v/>
      </c>
      <c r="AF32" s="267" t="str">
        <f t="shared" si="3"/>
        <v/>
      </c>
      <c r="AG32" s="267" t="str">
        <f t="shared" si="3"/>
        <v/>
      </c>
      <c r="AH32" s="267" t="str">
        <f t="shared" si="3"/>
        <v/>
      </c>
      <c r="AI32" s="267" t="str">
        <f t="shared" si="3"/>
        <v/>
      </c>
      <c r="AJ32" s="267" t="str">
        <f t="shared" si="3"/>
        <v/>
      </c>
      <c r="AK32" s="267" t="str">
        <f t="shared" si="3"/>
        <v/>
      </c>
      <c r="AL32" s="267" t="str">
        <f t="shared" si="3"/>
        <v/>
      </c>
      <c r="AM32" s="267" t="str">
        <f t="shared" si="11"/>
        <v/>
      </c>
      <c r="AN32" s="267" t="str">
        <f t="shared" si="11"/>
        <v/>
      </c>
      <c r="AO32" s="267" t="str">
        <f t="shared" si="11"/>
        <v/>
      </c>
      <c r="AP32" s="267" t="str">
        <f t="shared" si="11"/>
        <v/>
      </c>
      <c r="AQ32" s="267" t="str">
        <f t="shared" si="11"/>
        <v/>
      </c>
      <c r="AR32" s="267" t="str">
        <f t="shared" si="11"/>
        <v/>
      </c>
      <c r="AS32" s="267" t="str">
        <f t="shared" si="11"/>
        <v/>
      </c>
      <c r="AT32" s="267" t="str">
        <f t="shared" si="11"/>
        <v/>
      </c>
      <c r="AU32" s="267" t="str">
        <f t="shared" si="11"/>
        <v/>
      </c>
      <c r="AV32" s="267" t="str">
        <f t="shared" si="11"/>
        <v/>
      </c>
      <c r="AW32" s="267" t="str">
        <f t="shared" si="11"/>
        <v/>
      </c>
      <c r="AX32" s="472" t="str">
        <f t="shared" si="4"/>
        <v/>
      </c>
      <c r="AY32" s="472" t="str">
        <f t="shared" si="5"/>
        <v/>
      </c>
      <c r="AZ32" s="472" t="str">
        <f t="shared" si="6"/>
        <v/>
      </c>
      <c r="BA32" s="472" t="str">
        <f t="shared" si="7"/>
        <v/>
      </c>
      <c r="BB32" s="472" t="str">
        <f t="shared" si="8"/>
        <v/>
      </c>
      <c r="BC32" s="472" t="str">
        <f t="shared" si="9"/>
        <v/>
      </c>
    </row>
    <row r="33" spans="1:55" ht="15.75" customHeight="1" thickBot="1">
      <c r="A33" s="55"/>
      <c r="B33" s="458" t="str">
        <f t="shared" si="10"/>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3"/>
        <v/>
      </c>
      <c r="AE33" s="267" t="str">
        <f t="shared" si="3"/>
        <v/>
      </c>
      <c r="AF33" s="267" t="str">
        <f t="shared" si="3"/>
        <v/>
      </c>
      <c r="AG33" s="267" t="str">
        <f t="shared" si="3"/>
        <v/>
      </c>
      <c r="AH33" s="267" t="str">
        <f t="shared" si="3"/>
        <v/>
      </c>
      <c r="AI33" s="267" t="str">
        <f t="shared" si="3"/>
        <v/>
      </c>
      <c r="AJ33" s="267" t="str">
        <f t="shared" si="3"/>
        <v/>
      </c>
      <c r="AK33" s="267" t="str">
        <f t="shared" si="3"/>
        <v/>
      </c>
      <c r="AL33" s="267" t="str">
        <f t="shared" si="3"/>
        <v/>
      </c>
      <c r="AM33" s="267" t="str">
        <f t="shared" si="11"/>
        <v/>
      </c>
      <c r="AN33" s="267" t="str">
        <f t="shared" si="11"/>
        <v/>
      </c>
      <c r="AO33" s="267" t="str">
        <f t="shared" si="11"/>
        <v/>
      </c>
      <c r="AP33" s="267" t="str">
        <f t="shared" si="11"/>
        <v/>
      </c>
      <c r="AQ33" s="267" t="str">
        <f t="shared" si="11"/>
        <v/>
      </c>
      <c r="AR33" s="267" t="str">
        <f t="shared" si="11"/>
        <v/>
      </c>
      <c r="AS33" s="267" t="str">
        <f t="shared" si="11"/>
        <v/>
      </c>
      <c r="AT33" s="267" t="str">
        <f t="shared" si="11"/>
        <v/>
      </c>
      <c r="AU33" s="267" t="str">
        <f t="shared" si="11"/>
        <v/>
      </c>
      <c r="AV33" s="267" t="str">
        <f t="shared" si="11"/>
        <v/>
      </c>
      <c r="AW33" s="267" t="str">
        <f t="shared" si="11"/>
        <v/>
      </c>
      <c r="AX33" s="472" t="str">
        <f t="shared" si="4"/>
        <v/>
      </c>
      <c r="AY33" s="472" t="str">
        <f t="shared" si="5"/>
        <v/>
      </c>
      <c r="AZ33" s="472" t="str">
        <f t="shared" si="6"/>
        <v/>
      </c>
      <c r="BA33" s="472" t="str">
        <f t="shared" si="7"/>
        <v/>
      </c>
      <c r="BB33" s="472" t="str">
        <f t="shared" si="8"/>
        <v/>
      </c>
      <c r="BC33" s="472" t="str">
        <f t="shared" si="9"/>
        <v/>
      </c>
    </row>
    <row r="34" spans="1:55" ht="15.75" customHeight="1" thickBot="1">
      <c r="A34" s="55"/>
      <c r="B34" s="458" t="str">
        <f t="shared" si="10"/>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3"/>
        <v/>
      </c>
      <c r="AE34" s="267" t="str">
        <f t="shared" si="3"/>
        <v/>
      </c>
      <c r="AF34" s="267" t="str">
        <f t="shared" si="3"/>
        <v/>
      </c>
      <c r="AG34" s="267" t="str">
        <f t="shared" si="3"/>
        <v/>
      </c>
      <c r="AH34" s="267" t="str">
        <f t="shared" si="3"/>
        <v/>
      </c>
      <c r="AI34" s="267" t="str">
        <f t="shared" si="3"/>
        <v/>
      </c>
      <c r="AJ34" s="267" t="str">
        <f t="shared" si="3"/>
        <v/>
      </c>
      <c r="AK34" s="267" t="str">
        <f t="shared" si="3"/>
        <v/>
      </c>
      <c r="AL34" s="267" t="str">
        <f t="shared" si="3"/>
        <v/>
      </c>
      <c r="AM34" s="267" t="str">
        <f t="shared" si="11"/>
        <v/>
      </c>
      <c r="AN34" s="267" t="str">
        <f t="shared" si="11"/>
        <v/>
      </c>
      <c r="AO34" s="267" t="str">
        <f t="shared" si="11"/>
        <v/>
      </c>
      <c r="AP34" s="267" t="str">
        <f t="shared" si="11"/>
        <v/>
      </c>
      <c r="AQ34" s="267" t="str">
        <f t="shared" si="11"/>
        <v/>
      </c>
      <c r="AR34" s="267" t="str">
        <f t="shared" si="11"/>
        <v/>
      </c>
      <c r="AS34" s="267" t="str">
        <f t="shared" si="11"/>
        <v/>
      </c>
      <c r="AT34" s="267" t="str">
        <f t="shared" si="11"/>
        <v/>
      </c>
      <c r="AU34" s="267" t="str">
        <f t="shared" si="11"/>
        <v/>
      </c>
      <c r="AV34" s="267" t="str">
        <f t="shared" si="11"/>
        <v/>
      </c>
      <c r="AW34" s="267" t="str">
        <f t="shared" si="11"/>
        <v/>
      </c>
      <c r="AX34" s="472" t="str">
        <f t="shared" si="4"/>
        <v/>
      </c>
      <c r="AY34" s="472" t="str">
        <f t="shared" si="5"/>
        <v/>
      </c>
      <c r="AZ34" s="472" t="str">
        <f t="shared" si="6"/>
        <v/>
      </c>
      <c r="BA34" s="472" t="str">
        <f t="shared" si="7"/>
        <v/>
      </c>
      <c r="BB34" s="472" t="str">
        <f t="shared" si="8"/>
        <v/>
      </c>
      <c r="BC34" s="472" t="str">
        <f t="shared" si="9"/>
        <v/>
      </c>
    </row>
    <row r="35" spans="1:55" ht="15.75" customHeight="1" thickBot="1">
      <c r="A35" s="55"/>
      <c r="B35" s="458" t="str">
        <f t="shared" si="10"/>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3"/>
        <v/>
      </c>
      <c r="AE35" s="267" t="str">
        <f t="shared" si="3"/>
        <v/>
      </c>
      <c r="AF35" s="267" t="str">
        <f t="shared" si="3"/>
        <v/>
      </c>
      <c r="AG35" s="267" t="str">
        <f t="shared" si="3"/>
        <v/>
      </c>
      <c r="AH35" s="267" t="str">
        <f t="shared" si="3"/>
        <v/>
      </c>
      <c r="AI35" s="267" t="str">
        <f t="shared" si="3"/>
        <v/>
      </c>
      <c r="AJ35" s="267" t="str">
        <f t="shared" si="3"/>
        <v/>
      </c>
      <c r="AK35" s="267" t="str">
        <f t="shared" si="3"/>
        <v/>
      </c>
      <c r="AL35" s="267" t="str">
        <f t="shared" si="3"/>
        <v/>
      </c>
      <c r="AM35" s="267" t="str">
        <f t="shared" si="11"/>
        <v/>
      </c>
      <c r="AN35" s="267" t="str">
        <f t="shared" si="11"/>
        <v/>
      </c>
      <c r="AO35" s="267" t="str">
        <f t="shared" si="11"/>
        <v/>
      </c>
      <c r="AP35" s="267" t="str">
        <f t="shared" si="11"/>
        <v/>
      </c>
      <c r="AQ35" s="267" t="str">
        <f t="shared" si="11"/>
        <v/>
      </c>
      <c r="AR35" s="267" t="str">
        <f t="shared" si="11"/>
        <v/>
      </c>
      <c r="AS35" s="267" t="str">
        <f t="shared" si="11"/>
        <v/>
      </c>
      <c r="AT35" s="267" t="str">
        <f t="shared" si="11"/>
        <v/>
      </c>
      <c r="AU35" s="267" t="str">
        <f t="shared" si="11"/>
        <v/>
      </c>
      <c r="AV35" s="267" t="str">
        <f t="shared" si="11"/>
        <v/>
      </c>
      <c r="AW35" s="267" t="str">
        <f t="shared" si="11"/>
        <v/>
      </c>
      <c r="AX35" s="472" t="str">
        <f t="shared" si="4"/>
        <v/>
      </c>
      <c r="AY35" s="472" t="str">
        <f t="shared" si="5"/>
        <v/>
      </c>
      <c r="AZ35" s="472" t="str">
        <f t="shared" si="6"/>
        <v/>
      </c>
      <c r="BA35" s="472" t="str">
        <f t="shared" si="7"/>
        <v/>
      </c>
      <c r="BB35" s="472" t="str">
        <f t="shared" si="8"/>
        <v/>
      </c>
      <c r="BC35" s="472" t="str">
        <f t="shared" si="9"/>
        <v/>
      </c>
    </row>
    <row r="36" spans="1:55" ht="15.75" customHeight="1" thickBot="1">
      <c r="A36" s="55"/>
      <c r="B36" s="458" t="str">
        <f t="shared" si="10"/>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3"/>
        <v/>
      </c>
      <c r="AE36" s="267" t="str">
        <f t="shared" si="3"/>
        <v/>
      </c>
      <c r="AF36" s="267" t="str">
        <f t="shared" si="3"/>
        <v/>
      </c>
      <c r="AG36" s="267" t="str">
        <f t="shared" si="3"/>
        <v/>
      </c>
      <c r="AH36" s="267" t="str">
        <f t="shared" si="3"/>
        <v/>
      </c>
      <c r="AI36" s="267" t="str">
        <f t="shared" si="3"/>
        <v/>
      </c>
      <c r="AJ36" s="267" t="str">
        <f t="shared" si="3"/>
        <v/>
      </c>
      <c r="AK36" s="267" t="str">
        <f t="shared" si="3"/>
        <v/>
      </c>
      <c r="AL36" s="267" t="str">
        <f t="shared" si="3"/>
        <v/>
      </c>
      <c r="AM36" s="267" t="str">
        <f t="shared" si="11"/>
        <v/>
      </c>
      <c r="AN36" s="267" t="str">
        <f t="shared" si="11"/>
        <v/>
      </c>
      <c r="AO36" s="267" t="str">
        <f t="shared" si="11"/>
        <v/>
      </c>
      <c r="AP36" s="267" t="str">
        <f t="shared" si="11"/>
        <v/>
      </c>
      <c r="AQ36" s="267" t="str">
        <f t="shared" si="11"/>
        <v/>
      </c>
      <c r="AR36" s="267" t="str">
        <f t="shared" si="11"/>
        <v/>
      </c>
      <c r="AS36" s="267" t="str">
        <f t="shared" si="11"/>
        <v/>
      </c>
      <c r="AT36" s="267" t="str">
        <f t="shared" si="11"/>
        <v/>
      </c>
      <c r="AU36" s="267" t="str">
        <f t="shared" si="11"/>
        <v/>
      </c>
      <c r="AV36" s="267" t="str">
        <f t="shared" si="11"/>
        <v/>
      </c>
      <c r="AW36" s="267" t="str">
        <f t="shared" si="11"/>
        <v/>
      </c>
      <c r="AX36" s="472" t="str">
        <f t="shared" si="4"/>
        <v/>
      </c>
      <c r="AY36" s="472" t="str">
        <f t="shared" si="5"/>
        <v/>
      </c>
      <c r="AZ36" s="472" t="str">
        <f t="shared" si="6"/>
        <v/>
      </c>
      <c r="BA36" s="472" t="str">
        <f t="shared" si="7"/>
        <v/>
      </c>
      <c r="BB36" s="472" t="str">
        <f t="shared" si="8"/>
        <v/>
      </c>
      <c r="BC36" s="472" t="str">
        <f t="shared" si="9"/>
        <v/>
      </c>
    </row>
    <row r="37" spans="1:55" ht="15.75" customHeight="1" thickBot="1">
      <c r="A37" s="55"/>
      <c r="B37" s="458" t="str">
        <f t="shared" si="10"/>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3"/>
        <v/>
      </c>
      <c r="AE37" s="267" t="str">
        <f t="shared" si="3"/>
        <v/>
      </c>
      <c r="AF37" s="267" t="str">
        <f t="shared" si="3"/>
        <v/>
      </c>
      <c r="AG37" s="267" t="str">
        <f t="shared" si="3"/>
        <v/>
      </c>
      <c r="AH37" s="267" t="str">
        <f t="shared" si="3"/>
        <v/>
      </c>
      <c r="AI37" s="267" t="str">
        <f t="shared" si="3"/>
        <v/>
      </c>
      <c r="AJ37" s="267" t="str">
        <f t="shared" si="3"/>
        <v/>
      </c>
      <c r="AK37" s="267" t="str">
        <f t="shared" si="3"/>
        <v/>
      </c>
      <c r="AL37" s="267" t="str">
        <f t="shared" si="3"/>
        <v/>
      </c>
      <c r="AM37" s="267" t="str">
        <f t="shared" si="11"/>
        <v/>
      </c>
      <c r="AN37" s="267" t="str">
        <f t="shared" si="11"/>
        <v/>
      </c>
      <c r="AO37" s="267" t="str">
        <f t="shared" si="11"/>
        <v/>
      </c>
      <c r="AP37" s="267" t="str">
        <f t="shared" si="11"/>
        <v/>
      </c>
      <c r="AQ37" s="267" t="str">
        <f t="shared" si="11"/>
        <v/>
      </c>
      <c r="AR37" s="267" t="str">
        <f t="shared" si="11"/>
        <v/>
      </c>
      <c r="AS37" s="267" t="str">
        <f t="shared" si="11"/>
        <v/>
      </c>
      <c r="AT37" s="267" t="str">
        <f t="shared" si="11"/>
        <v/>
      </c>
      <c r="AU37" s="267" t="str">
        <f t="shared" si="11"/>
        <v/>
      </c>
      <c r="AV37" s="267" t="str">
        <f t="shared" si="11"/>
        <v/>
      </c>
      <c r="AW37" s="267" t="str">
        <f t="shared" si="11"/>
        <v/>
      </c>
      <c r="AX37" s="472" t="str">
        <f t="shared" si="4"/>
        <v/>
      </c>
      <c r="AY37" s="472" t="str">
        <f t="shared" si="5"/>
        <v/>
      </c>
      <c r="AZ37" s="472" t="str">
        <f t="shared" si="6"/>
        <v/>
      </c>
      <c r="BA37" s="472" t="str">
        <f t="shared" si="7"/>
        <v/>
      </c>
      <c r="BB37" s="472" t="str">
        <f t="shared" si="8"/>
        <v/>
      </c>
      <c r="BC37" s="472" t="str">
        <f t="shared" si="9"/>
        <v/>
      </c>
    </row>
    <row r="38" spans="1:55" ht="15.75" customHeight="1" thickBot="1">
      <c r="A38" s="55"/>
      <c r="B38" s="458" t="str">
        <f t="shared" si="10"/>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3"/>
        <v/>
      </c>
      <c r="AE38" s="267" t="str">
        <f t="shared" si="3"/>
        <v/>
      </c>
      <c r="AF38" s="267" t="str">
        <f t="shared" si="3"/>
        <v/>
      </c>
      <c r="AG38" s="267" t="str">
        <f t="shared" si="3"/>
        <v/>
      </c>
      <c r="AH38" s="267" t="str">
        <f t="shared" si="3"/>
        <v/>
      </c>
      <c r="AI38" s="267" t="str">
        <f t="shared" si="3"/>
        <v/>
      </c>
      <c r="AJ38" s="267" t="str">
        <f t="shared" si="3"/>
        <v/>
      </c>
      <c r="AK38" s="267" t="str">
        <f t="shared" si="3"/>
        <v/>
      </c>
      <c r="AL38" s="267" t="str">
        <f t="shared" si="3"/>
        <v/>
      </c>
      <c r="AM38" s="267" t="str">
        <f t="shared" si="11"/>
        <v/>
      </c>
      <c r="AN38" s="267" t="str">
        <f t="shared" si="11"/>
        <v/>
      </c>
      <c r="AO38" s="267" t="str">
        <f t="shared" si="11"/>
        <v/>
      </c>
      <c r="AP38" s="267" t="str">
        <f t="shared" si="11"/>
        <v/>
      </c>
      <c r="AQ38" s="267" t="str">
        <f t="shared" si="11"/>
        <v/>
      </c>
      <c r="AR38" s="267" t="str">
        <f t="shared" si="11"/>
        <v/>
      </c>
      <c r="AS38" s="267" t="str">
        <f t="shared" si="11"/>
        <v/>
      </c>
      <c r="AT38" s="267" t="str">
        <f t="shared" si="11"/>
        <v/>
      </c>
      <c r="AU38" s="267" t="str">
        <f t="shared" si="11"/>
        <v/>
      </c>
      <c r="AV38" s="267" t="str">
        <f t="shared" si="11"/>
        <v/>
      </c>
      <c r="AW38" s="267" t="str">
        <f t="shared" si="11"/>
        <v/>
      </c>
      <c r="AX38" s="472" t="str">
        <f t="shared" si="4"/>
        <v/>
      </c>
      <c r="AY38" s="472" t="str">
        <f t="shared" si="5"/>
        <v/>
      </c>
      <c r="AZ38" s="472" t="str">
        <f t="shared" si="6"/>
        <v/>
      </c>
      <c r="BA38" s="472" t="str">
        <f t="shared" si="7"/>
        <v/>
      </c>
      <c r="BB38" s="472" t="str">
        <f t="shared" si="8"/>
        <v/>
      </c>
      <c r="BC38" s="472" t="str">
        <f t="shared" si="9"/>
        <v/>
      </c>
    </row>
    <row r="39" spans="1:55" ht="15.75" customHeight="1" thickBot="1">
      <c r="A39" s="55"/>
      <c r="B39" s="458" t="str">
        <f t="shared" si="10"/>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3"/>
        <v/>
      </c>
      <c r="AE39" s="267" t="str">
        <f t="shared" si="3"/>
        <v/>
      </c>
      <c r="AF39" s="267" t="str">
        <f t="shared" si="3"/>
        <v/>
      </c>
      <c r="AG39" s="267" t="str">
        <f t="shared" si="3"/>
        <v/>
      </c>
      <c r="AH39" s="267" t="str">
        <f t="shared" si="3"/>
        <v/>
      </c>
      <c r="AI39" s="267" t="str">
        <f t="shared" si="3"/>
        <v/>
      </c>
      <c r="AJ39" s="267" t="str">
        <f t="shared" si="3"/>
        <v/>
      </c>
      <c r="AK39" s="267" t="str">
        <f t="shared" si="3"/>
        <v/>
      </c>
      <c r="AL39" s="267" t="str">
        <f t="shared" si="3"/>
        <v/>
      </c>
      <c r="AM39" s="267" t="str">
        <f t="shared" si="11"/>
        <v/>
      </c>
      <c r="AN39" s="267" t="str">
        <f t="shared" si="11"/>
        <v/>
      </c>
      <c r="AO39" s="267" t="str">
        <f t="shared" si="11"/>
        <v/>
      </c>
      <c r="AP39" s="267" t="str">
        <f t="shared" si="11"/>
        <v/>
      </c>
      <c r="AQ39" s="267" t="str">
        <f t="shared" si="11"/>
        <v/>
      </c>
      <c r="AR39" s="267" t="str">
        <f t="shared" si="11"/>
        <v/>
      </c>
      <c r="AS39" s="267" t="str">
        <f t="shared" si="11"/>
        <v/>
      </c>
      <c r="AT39" s="267" t="str">
        <f t="shared" si="11"/>
        <v/>
      </c>
      <c r="AU39" s="267" t="str">
        <f t="shared" si="11"/>
        <v/>
      </c>
      <c r="AV39" s="267" t="str">
        <f t="shared" si="11"/>
        <v/>
      </c>
      <c r="AW39" s="267" t="str">
        <f t="shared" si="11"/>
        <v/>
      </c>
      <c r="AX39" s="472" t="str">
        <f t="shared" si="4"/>
        <v/>
      </c>
      <c r="AY39" s="472" t="str">
        <f t="shared" si="5"/>
        <v/>
      </c>
      <c r="AZ39" s="472" t="str">
        <f t="shared" si="6"/>
        <v/>
      </c>
      <c r="BA39" s="472" t="str">
        <f t="shared" si="7"/>
        <v/>
      </c>
      <c r="BB39" s="472" t="str">
        <f t="shared" si="8"/>
        <v/>
      </c>
      <c r="BC39" s="472" t="str">
        <f t="shared" si="9"/>
        <v/>
      </c>
    </row>
    <row r="40" spans="1:55" ht="15.75" customHeight="1" thickBot="1">
      <c r="A40" s="55"/>
      <c r="B40" s="458" t="str">
        <f t="shared" si="10"/>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3"/>
        <v/>
      </c>
      <c r="AE40" s="267" t="str">
        <f t="shared" si="3"/>
        <v/>
      </c>
      <c r="AF40" s="267" t="str">
        <f t="shared" si="3"/>
        <v/>
      </c>
      <c r="AG40" s="267" t="str">
        <f t="shared" si="3"/>
        <v/>
      </c>
      <c r="AH40" s="267" t="str">
        <f t="shared" si="3"/>
        <v/>
      </c>
      <c r="AI40" s="267" t="str">
        <f t="shared" si="3"/>
        <v/>
      </c>
      <c r="AJ40" s="267" t="str">
        <f t="shared" si="3"/>
        <v/>
      </c>
      <c r="AK40" s="267" t="str">
        <f t="shared" si="3"/>
        <v/>
      </c>
      <c r="AL40" s="267" t="str">
        <f t="shared" si="3"/>
        <v/>
      </c>
      <c r="AM40" s="267" t="str">
        <f t="shared" si="11"/>
        <v/>
      </c>
      <c r="AN40" s="267" t="str">
        <f t="shared" si="11"/>
        <v/>
      </c>
      <c r="AO40" s="267" t="str">
        <f t="shared" si="11"/>
        <v/>
      </c>
      <c r="AP40" s="267" t="str">
        <f t="shared" si="11"/>
        <v/>
      </c>
      <c r="AQ40" s="267" t="str">
        <f t="shared" si="11"/>
        <v/>
      </c>
      <c r="AR40" s="267" t="str">
        <f t="shared" si="11"/>
        <v/>
      </c>
      <c r="AS40" s="267" t="str">
        <f t="shared" si="11"/>
        <v/>
      </c>
      <c r="AT40" s="267" t="str">
        <f t="shared" si="11"/>
        <v/>
      </c>
      <c r="AU40" s="267" t="str">
        <f t="shared" si="11"/>
        <v/>
      </c>
      <c r="AV40" s="267" t="str">
        <f t="shared" si="11"/>
        <v/>
      </c>
      <c r="AW40" s="267" t="str">
        <f t="shared" si="11"/>
        <v/>
      </c>
      <c r="AX40" s="472" t="str">
        <f t="shared" si="4"/>
        <v/>
      </c>
      <c r="AY40" s="472" t="str">
        <f t="shared" si="5"/>
        <v/>
      </c>
      <c r="AZ40" s="472" t="str">
        <f t="shared" si="6"/>
        <v/>
      </c>
      <c r="BA40" s="472" t="str">
        <f t="shared" si="7"/>
        <v/>
      </c>
      <c r="BB40" s="472" t="str">
        <f t="shared" si="8"/>
        <v/>
      </c>
      <c r="BC40" s="472" t="str">
        <f t="shared" si="9"/>
        <v/>
      </c>
    </row>
    <row r="41" spans="1:55" ht="15.75" customHeight="1" thickBot="1">
      <c r="A41" s="55"/>
      <c r="B41" s="458" t="str">
        <f t="shared" si="10"/>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3"/>
        <v/>
      </c>
      <c r="AE41" s="267" t="str">
        <f t="shared" si="3"/>
        <v/>
      </c>
      <c r="AF41" s="267" t="str">
        <f t="shared" si="3"/>
        <v/>
      </c>
      <c r="AG41" s="267" t="str">
        <f t="shared" si="3"/>
        <v/>
      </c>
      <c r="AH41" s="267" t="str">
        <f t="shared" si="3"/>
        <v/>
      </c>
      <c r="AI41" s="267" t="str">
        <f t="shared" si="3"/>
        <v/>
      </c>
      <c r="AJ41" s="267" t="str">
        <f t="shared" si="3"/>
        <v/>
      </c>
      <c r="AK41" s="267" t="str">
        <f t="shared" si="3"/>
        <v/>
      </c>
      <c r="AL41" s="267" t="str">
        <f t="shared" si="3"/>
        <v/>
      </c>
      <c r="AM41" s="267" t="str">
        <f t="shared" si="11"/>
        <v/>
      </c>
      <c r="AN41" s="267" t="str">
        <f t="shared" si="11"/>
        <v/>
      </c>
      <c r="AO41" s="267" t="str">
        <f t="shared" si="11"/>
        <v/>
      </c>
      <c r="AP41" s="267" t="str">
        <f t="shared" si="11"/>
        <v/>
      </c>
      <c r="AQ41" s="267" t="str">
        <f t="shared" si="11"/>
        <v/>
      </c>
      <c r="AR41" s="267" t="str">
        <f t="shared" si="11"/>
        <v/>
      </c>
      <c r="AS41" s="267" t="str">
        <f t="shared" si="11"/>
        <v/>
      </c>
      <c r="AT41" s="267" t="str">
        <f t="shared" si="11"/>
        <v/>
      </c>
      <c r="AU41" s="267" t="str">
        <f t="shared" si="11"/>
        <v/>
      </c>
      <c r="AV41" s="267" t="str">
        <f t="shared" si="11"/>
        <v/>
      </c>
      <c r="AW41" s="267" t="str">
        <f t="shared" si="11"/>
        <v/>
      </c>
      <c r="AX41" s="472" t="str">
        <f t="shared" si="4"/>
        <v/>
      </c>
      <c r="AY41" s="472" t="str">
        <f t="shared" si="5"/>
        <v/>
      </c>
      <c r="AZ41" s="472" t="str">
        <f t="shared" si="6"/>
        <v/>
      </c>
      <c r="BA41" s="472" t="str">
        <f t="shared" si="7"/>
        <v/>
      </c>
      <c r="BB41" s="472" t="str">
        <f t="shared" si="8"/>
        <v/>
      </c>
      <c r="BC41" s="472" t="str">
        <f t="shared" si="9"/>
        <v/>
      </c>
    </row>
    <row r="42" spans="1:55" ht="15.75" customHeight="1" thickBot="1">
      <c r="A42" s="55"/>
      <c r="B42" s="458" t="str">
        <f t="shared" si="10"/>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3"/>
        <v/>
      </c>
      <c r="AE42" s="267" t="str">
        <f t="shared" si="3"/>
        <v/>
      </c>
      <c r="AF42" s="267" t="str">
        <f t="shared" si="3"/>
        <v/>
      </c>
      <c r="AG42" s="267" t="str">
        <f t="shared" si="3"/>
        <v/>
      </c>
      <c r="AH42" s="267" t="str">
        <f t="shared" si="3"/>
        <v/>
      </c>
      <c r="AI42" s="267" t="str">
        <f t="shared" si="3"/>
        <v/>
      </c>
      <c r="AJ42" s="267" t="str">
        <f t="shared" si="3"/>
        <v/>
      </c>
      <c r="AK42" s="267" t="str">
        <f t="shared" si="3"/>
        <v/>
      </c>
      <c r="AL42" s="267" t="str">
        <f t="shared" si="3"/>
        <v/>
      </c>
      <c r="AM42" s="267" t="str">
        <f t="shared" si="11"/>
        <v/>
      </c>
      <c r="AN42" s="267" t="str">
        <f t="shared" si="11"/>
        <v/>
      </c>
      <c r="AO42" s="267" t="str">
        <f t="shared" si="11"/>
        <v/>
      </c>
      <c r="AP42" s="267" t="str">
        <f t="shared" si="11"/>
        <v/>
      </c>
      <c r="AQ42" s="267" t="str">
        <f t="shared" si="11"/>
        <v/>
      </c>
      <c r="AR42" s="267" t="str">
        <f t="shared" si="11"/>
        <v/>
      </c>
      <c r="AS42" s="267" t="str">
        <f t="shared" si="11"/>
        <v/>
      </c>
      <c r="AT42" s="267" t="str">
        <f t="shared" si="11"/>
        <v/>
      </c>
      <c r="AU42" s="267" t="str">
        <f t="shared" si="11"/>
        <v/>
      </c>
      <c r="AV42" s="267" t="str">
        <f t="shared" si="11"/>
        <v/>
      </c>
      <c r="AW42" s="267" t="str">
        <f t="shared" si="11"/>
        <v/>
      </c>
      <c r="AX42" s="472" t="str">
        <f t="shared" si="4"/>
        <v/>
      </c>
      <c r="AY42" s="472" t="str">
        <f t="shared" si="5"/>
        <v/>
      </c>
      <c r="AZ42" s="472" t="str">
        <f t="shared" si="6"/>
        <v/>
      </c>
      <c r="BA42" s="472" t="str">
        <f t="shared" si="7"/>
        <v/>
      </c>
      <c r="BB42" s="472" t="str">
        <f t="shared" si="8"/>
        <v/>
      </c>
      <c r="BC42" s="472" t="str">
        <f t="shared" si="9"/>
        <v/>
      </c>
    </row>
    <row r="43" spans="1:55" ht="15.75" customHeight="1" thickBot="1">
      <c r="A43" s="55"/>
      <c r="B43" s="458" t="str">
        <f t="shared" si="10"/>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3"/>
        <v/>
      </c>
      <c r="AE43" s="267" t="str">
        <f t="shared" si="3"/>
        <v/>
      </c>
      <c r="AF43" s="267" t="str">
        <f t="shared" si="3"/>
        <v/>
      </c>
      <c r="AG43" s="267" t="str">
        <f t="shared" si="3"/>
        <v/>
      </c>
      <c r="AH43" s="267" t="str">
        <f t="shared" si="3"/>
        <v/>
      </c>
      <c r="AI43" s="267" t="str">
        <f t="shared" si="3"/>
        <v/>
      </c>
      <c r="AJ43" s="267" t="str">
        <f t="shared" si="3"/>
        <v/>
      </c>
      <c r="AK43" s="267" t="str">
        <f t="shared" si="3"/>
        <v/>
      </c>
      <c r="AL43" s="267" t="str">
        <f t="shared" si="3"/>
        <v/>
      </c>
      <c r="AM43" s="267" t="str">
        <f t="shared" si="11"/>
        <v/>
      </c>
      <c r="AN43" s="267" t="str">
        <f t="shared" si="11"/>
        <v/>
      </c>
      <c r="AO43" s="267" t="str">
        <f t="shared" si="11"/>
        <v/>
      </c>
      <c r="AP43" s="267" t="str">
        <f t="shared" si="11"/>
        <v/>
      </c>
      <c r="AQ43" s="267" t="str">
        <f t="shared" si="11"/>
        <v/>
      </c>
      <c r="AR43" s="267" t="str">
        <f t="shared" si="11"/>
        <v/>
      </c>
      <c r="AS43" s="267" t="str">
        <f t="shared" si="11"/>
        <v/>
      </c>
      <c r="AT43" s="267" t="str">
        <f t="shared" si="11"/>
        <v/>
      </c>
      <c r="AU43" s="267" t="str">
        <f t="shared" si="11"/>
        <v/>
      </c>
      <c r="AV43" s="267" t="str">
        <f t="shared" si="11"/>
        <v/>
      </c>
      <c r="AW43" s="267" t="str">
        <f t="shared" si="11"/>
        <v/>
      </c>
      <c r="AX43" s="472" t="str">
        <f t="shared" si="4"/>
        <v/>
      </c>
      <c r="AY43" s="472" t="str">
        <f t="shared" si="5"/>
        <v/>
      </c>
      <c r="AZ43" s="472" t="str">
        <f t="shared" si="6"/>
        <v/>
      </c>
      <c r="BA43" s="472" t="str">
        <f t="shared" si="7"/>
        <v/>
      </c>
      <c r="BB43" s="472" t="str">
        <f t="shared" si="8"/>
        <v/>
      </c>
      <c r="BC43" s="472" t="str">
        <f t="shared" si="9"/>
        <v/>
      </c>
    </row>
    <row r="44" spans="1:55" ht="15.75" customHeight="1" thickBot="1">
      <c r="A44" s="55"/>
      <c r="B44" s="458" t="str">
        <f t="shared" si="10"/>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3"/>
        <v/>
      </c>
      <c r="AE44" s="267" t="str">
        <f t="shared" si="3"/>
        <v/>
      </c>
      <c r="AF44" s="267" t="str">
        <f t="shared" si="3"/>
        <v/>
      </c>
      <c r="AG44" s="267" t="str">
        <f t="shared" si="3"/>
        <v/>
      </c>
      <c r="AH44" s="267" t="str">
        <f t="shared" si="3"/>
        <v/>
      </c>
      <c r="AI44" s="267" t="str">
        <f t="shared" si="3"/>
        <v/>
      </c>
      <c r="AJ44" s="267" t="str">
        <f t="shared" si="3"/>
        <v/>
      </c>
      <c r="AK44" s="267" t="str">
        <f t="shared" si="3"/>
        <v/>
      </c>
      <c r="AL44" s="267" t="str">
        <f t="shared" si="3"/>
        <v/>
      </c>
      <c r="AM44" s="267" t="str">
        <f t="shared" si="11"/>
        <v/>
      </c>
      <c r="AN44" s="267" t="str">
        <f t="shared" si="11"/>
        <v/>
      </c>
      <c r="AO44" s="267" t="str">
        <f t="shared" si="11"/>
        <v/>
      </c>
      <c r="AP44" s="267" t="str">
        <f t="shared" si="11"/>
        <v/>
      </c>
      <c r="AQ44" s="267" t="str">
        <f t="shared" si="11"/>
        <v/>
      </c>
      <c r="AR44" s="267" t="str">
        <f t="shared" si="11"/>
        <v/>
      </c>
      <c r="AS44" s="267" t="str">
        <f t="shared" si="11"/>
        <v/>
      </c>
      <c r="AT44" s="267" t="str">
        <f t="shared" si="11"/>
        <v/>
      </c>
      <c r="AU44" s="267" t="str">
        <f t="shared" si="11"/>
        <v/>
      </c>
      <c r="AV44" s="267" t="str">
        <f t="shared" si="11"/>
        <v/>
      </c>
      <c r="AW44" s="267" t="str">
        <f t="shared" si="11"/>
        <v/>
      </c>
      <c r="AX44" s="472" t="str">
        <f t="shared" si="4"/>
        <v/>
      </c>
      <c r="AY44" s="472" t="str">
        <f t="shared" si="5"/>
        <v/>
      </c>
      <c r="AZ44" s="472" t="str">
        <f t="shared" si="6"/>
        <v/>
      </c>
      <c r="BA44" s="472" t="str">
        <f t="shared" si="7"/>
        <v/>
      </c>
      <c r="BB44" s="472" t="str">
        <f t="shared" si="8"/>
        <v/>
      </c>
      <c r="BC44" s="472" t="str">
        <f t="shared" si="9"/>
        <v/>
      </c>
    </row>
    <row r="45" spans="1:55" ht="15.75" customHeight="1" thickBot="1">
      <c r="A45" s="55"/>
      <c r="B45" s="458" t="str">
        <f t="shared" si="10"/>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7" t="str">
        <f t="shared" si="3"/>
        <v/>
      </c>
      <c r="AE45" s="267" t="str">
        <f t="shared" si="3"/>
        <v/>
      </c>
      <c r="AF45" s="267" t="str">
        <f t="shared" si="3"/>
        <v/>
      </c>
      <c r="AG45" s="267" t="str">
        <f t="shared" si="3"/>
        <v/>
      </c>
      <c r="AH45" s="267" t="str">
        <f t="shared" si="3"/>
        <v/>
      </c>
      <c r="AI45" s="267" t="str">
        <f t="shared" si="3"/>
        <v/>
      </c>
      <c r="AJ45" s="267" t="str">
        <f t="shared" si="3"/>
        <v/>
      </c>
      <c r="AK45" s="267" t="str">
        <f t="shared" si="3"/>
        <v/>
      </c>
      <c r="AL45" s="267" t="str">
        <f t="shared" si="3"/>
        <v/>
      </c>
      <c r="AM45" s="267" t="str">
        <f t="shared" si="11"/>
        <v/>
      </c>
      <c r="AN45" s="267" t="str">
        <f t="shared" si="11"/>
        <v/>
      </c>
      <c r="AO45" s="267" t="str">
        <f t="shared" si="11"/>
        <v/>
      </c>
      <c r="AP45" s="267" t="str">
        <f t="shared" si="11"/>
        <v/>
      </c>
      <c r="AQ45" s="267" t="str">
        <f t="shared" si="11"/>
        <v/>
      </c>
      <c r="AR45" s="267" t="str">
        <f t="shared" si="11"/>
        <v/>
      </c>
      <c r="AS45" s="267" t="str">
        <f t="shared" si="11"/>
        <v/>
      </c>
      <c r="AT45" s="267" t="str">
        <f t="shared" si="11"/>
        <v/>
      </c>
      <c r="AU45" s="267" t="str">
        <f t="shared" si="11"/>
        <v/>
      </c>
      <c r="AV45" s="267" t="str">
        <f t="shared" si="11"/>
        <v/>
      </c>
      <c r="AW45" s="267" t="str">
        <f t="shared" si="11"/>
        <v/>
      </c>
      <c r="AX45" s="472" t="str">
        <f t="shared" si="4"/>
        <v/>
      </c>
      <c r="AY45" s="472" t="str">
        <f t="shared" si="5"/>
        <v/>
      </c>
      <c r="AZ45" s="472" t="str">
        <f t="shared" si="6"/>
        <v/>
      </c>
      <c r="BA45" s="472" t="str">
        <f t="shared" si="7"/>
        <v/>
      </c>
      <c r="BB45" s="472" t="str">
        <f t="shared" si="8"/>
        <v/>
      </c>
      <c r="BC45" s="472" t="str">
        <f t="shared" si="9"/>
        <v/>
      </c>
    </row>
    <row r="46" spans="1:55" ht="15.75" customHeight="1" thickBot="1">
      <c r="A46" s="55"/>
      <c r="B46" s="458" t="str">
        <f t="shared" si="10"/>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7" t="str">
        <f t="shared" si="3"/>
        <v/>
      </c>
      <c r="AE46" s="267" t="str">
        <f t="shared" si="3"/>
        <v/>
      </c>
      <c r="AF46" s="267" t="str">
        <f t="shared" si="3"/>
        <v/>
      </c>
      <c r="AG46" s="267" t="str">
        <f t="shared" si="3"/>
        <v/>
      </c>
      <c r="AH46" s="267" t="str">
        <f t="shared" si="3"/>
        <v/>
      </c>
      <c r="AI46" s="267" t="str">
        <f t="shared" si="3"/>
        <v/>
      </c>
      <c r="AJ46" s="267" t="str">
        <f t="shared" si="3"/>
        <v/>
      </c>
      <c r="AK46" s="267" t="str">
        <f t="shared" si="3"/>
        <v/>
      </c>
      <c r="AL46" s="267" t="str">
        <f t="shared" si="3"/>
        <v/>
      </c>
      <c r="AM46" s="267" t="str">
        <f t="shared" si="11"/>
        <v/>
      </c>
      <c r="AN46" s="267" t="str">
        <f t="shared" si="11"/>
        <v/>
      </c>
      <c r="AO46" s="267" t="str">
        <f t="shared" si="11"/>
        <v/>
      </c>
      <c r="AP46" s="267" t="str">
        <f t="shared" si="11"/>
        <v/>
      </c>
      <c r="AQ46" s="267" t="str">
        <f t="shared" si="11"/>
        <v/>
      </c>
      <c r="AR46" s="267" t="str">
        <f t="shared" si="11"/>
        <v/>
      </c>
      <c r="AS46" s="267" t="str">
        <f t="shared" si="11"/>
        <v/>
      </c>
      <c r="AT46" s="267" t="str">
        <f t="shared" si="11"/>
        <v/>
      </c>
      <c r="AU46" s="267" t="str">
        <f t="shared" si="11"/>
        <v/>
      </c>
      <c r="AV46" s="267" t="str">
        <f t="shared" si="11"/>
        <v/>
      </c>
      <c r="AW46" s="267" t="str">
        <f t="shared" si="11"/>
        <v/>
      </c>
      <c r="AX46" s="472" t="str">
        <f t="shared" si="4"/>
        <v/>
      </c>
      <c r="AY46" s="472" t="str">
        <f t="shared" si="5"/>
        <v/>
      </c>
      <c r="AZ46" s="472" t="str">
        <f t="shared" si="6"/>
        <v/>
      </c>
      <c r="BA46" s="472" t="str">
        <f t="shared" si="7"/>
        <v/>
      </c>
      <c r="BB46" s="472" t="str">
        <f t="shared" si="8"/>
        <v/>
      </c>
      <c r="BC46" s="472" t="str">
        <f t="shared" si="9"/>
        <v/>
      </c>
    </row>
    <row r="47" spans="1:55" ht="15.75" customHeight="1" thickBot="1">
      <c r="A47" s="55"/>
      <c r="B47" s="458" t="str">
        <f t="shared" si="10"/>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7" t="str">
        <f t="shared" si="3"/>
        <v/>
      </c>
      <c r="AE47" s="267" t="str">
        <f t="shared" si="3"/>
        <v/>
      </c>
      <c r="AF47" s="267" t="str">
        <f t="shared" si="3"/>
        <v/>
      </c>
      <c r="AG47" s="267" t="str">
        <f t="shared" si="3"/>
        <v/>
      </c>
      <c r="AH47" s="267" t="str">
        <f t="shared" si="3"/>
        <v/>
      </c>
      <c r="AI47" s="267" t="str">
        <f t="shared" si="3"/>
        <v/>
      </c>
      <c r="AJ47" s="267" t="str">
        <f t="shared" si="3"/>
        <v/>
      </c>
      <c r="AK47" s="267" t="str">
        <f t="shared" si="3"/>
        <v/>
      </c>
      <c r="AL47" s="267" t="str">
        <f t="shared" si="3"/>
        <v/>
      </c>
      <c r="AM47" s="267" t="str">
        <f t="shared" si="11"/>
        <v/>
      </c>
      <c r="AN47" s="267" t="str">
        <f t="shared" si="11"/>
        <v/>
      </c>
      <c r="AO47" s="267" t="str">
        <f t="shared" si="11"/>
        <v/>
      </c>
      <c r="AP47" s="267" t="str">
        <f t="shared" si="11"/>
        <v/>
      </c>
      <c r="AQ47" s="267" t="str">
        <f t="shared" si="11"/>
        <v/>
      </c>
      <c r="AR47" s="267" t="str">
        <f t="shared" si="11"/>
        <v/>
      </c>
      <c r="AS47" s="267" t="str">
        <f t="shared" si="11"/>
        <v/>
      </c>
      <c r="AT47" s="267" t="str">
        <f t="shared" si="11"/>
        <v/>
      </c>
      <c r="AU47" s="267" t="str">
        <f t="shared" si="11"/>
        <v/>
      </c>
      <c r="AV47" s="267" t="str">
        <f t="shared" si="11"/>
        <v/>
      </c>
      <c r="AW47" s="267" t="str">
        <f t="shared" si="11"/>
        <v/>
      </c>
      <c r="AX47" s="472" t="str">
        <f t="shared" si="4"/>
        <v/>
      </c>
      <c r="AY47" s="472" t="str">
        <f t="shared" si="5"/>
        <v/>
      </c>
      <c r="AZ47" s="472" t="str">
        <f t="shared" si="6"/>
        <v/>
      </c>
      <c r="BA47" s="472" t="str">
        <f t="shared" si="7"/>
        <v/>
      </c>
      <c r="BB47" s="472" t="str">
        <f t="shared" si="8"/>
        <v/>
      </c>
      <c r="BC47" s="472" t="str">
        <f t="shared" si="9"/>
        <v/>
      </c>
    </row>
    <row r="48" spans="1:55" ht="15.75" customHeight="1" thickBot="1">
      <c r="A48" s="55"/>
      <c r="B48" s="458" t="str">
        <f t="shared" si="10"/>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7" t="str">
        <f t="shared" si="3"/>
        <v/>
      </c>
      <c r="AE48" s="267" t="str">
        <f t="shared" si="3"/>
        <v/>
      </c>
      <c r="AF48" s="267" t="str">
        <f t="shared" si="3"/>
        <v/>
      </c>
      <c r="AG48" s="267" t="str">
        <f t="shared" si="3"/>
        <v/>
      </c>
      <c r="AH48" s="267" t="str">
        <f t="shared" si="3"/>
        <v/>
      </c>
      <c r="AI48" s="267" t="str">
        <f t="shared" si="3"/>
        <v/>
      </c>
      <c r="AJ48" s="267" t="str">
        <f t="shared" si="3"/>
        <v/>
      </c>
      <c r="AK48" s="267" t="str">
        <f t="shared" si="3"/>
        <v/>
      </c>
      <c r="AL48" s="267" t="str">
        <f t="shared" si="3"/>
        <v/>
      </c>
      <c r="AM48" s="267" t="str">
        <f t="shared" si="11"/>
        <v/>
      </c>
      <c r="AN48" s="267" t="str">
        <f t="shared" si="11"/>
        <v/>
      </c>
      <c r="AO48" s="267" t="str">
        <f t="shared" si="11"/>
        <v/>
      </c>
      <c r="AP48" s="267" t="str">
        <f t="shared" si="11"/>
        <v/>
      </c>
      <c r="AQ48" s="267" t="str">
        <f t="shared" si="11"/>
        <v/>
      </c>
      <c r="AR48" s="267" t="str">
        <f t="shared" si="11"/>
        <v/>
      </c>
      <c r="AS48" s="267" t="str">
        <f t="shared" si="11"/>
        <v/>
      </c>
      <c r="AT48" s="267" t="str">
        <f t="shared" si="11"/>
        <v/>
      </c>
      <c r="AU48" s="267" t="str">
        <f t="shared" si="11"/>
        <v/>
      </c>
      <c r="AV48" s="267" t="str">
        <f t="shared" si="11"/>
        <v/>
      </c>
      <c r="AW48" s="267" t="str">
        <f t="shared" si="11"/>
        <v/>
      </c>
      <c r="AX48" s="472" t="str">
        <f t="shared" si="4"/>
        <v/>
      </c>
      <c r="AY48" s="472" t="str">
        <f t="shared" si="5"/>
        <v/>
      </c>
      <c r="AZ48" s="472" t="str">
        <f t="shared" si="6"/>
        <v/>
      </c>
      <c r="BA48" s="472" t="str">
        <f t="shared" si="7"/>
        <v/>
      </c>
      <c r="BB48" s="472" t="str">
        <f t="shared" si="8"/>
        <v/>
      </c>
      <c r="BC48" s="472" t="str">
        <f t="shared" si="9"/>
        <v/>
      </c>
    </row>
    <row r="49" spans="1:55" ht="15.75" customHeight="1" thickBot="1">
      <c r="A49" s="55"/>
      <c r="B49" s="458" t="str">
        <f t="shared" si="10"/>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7" t="str">
        <f t="shared" si="3"/>
        <v/>
      </c>
      <c r="AE49" s="267" t="str">
        <f t="shared" si="3"/>
        <v/>
      </c>
      <c r="AF49" s="267" t="str">
        <f t="shared" si="3"/>
        <v/>
      </c>
      <c r="AG49" s="267" t="str">
        <f t="shared" si="3"/>
        <v/>
      </c>
      <c r="AH49" s="267" t="str">
        <f t="shared" si="3"/>
        <v/>
      </c>
      <c r="AI49" s="267" t="str">
        <f t="shared" si="3"/>
        <v/>
      </c>
      <c r="AJ49" s="267" t="str">
        <f t="shared" si="3"/>
        <v/>
      </c>
      <c r="AK49" s="267" t="str">
        <f t="shared" si="3"/>
        <v/>
      </c>
      <c r="AL49" s="267" t="str">
        <f t="shared" si="3"/>
        <v/>
      </c>
      <c r="AM49" s="267" t="str">
        <f t="shared" si="11"/>
        <v/>
      </c>
      <c r="AN49" s="267" t="str">
        <f t="shared" si="11"/>
        <v/>
      </c>
      <c r="AO49" s="267" t="str">
        <f t="shared" si="11"/>
        <v/>
      </c>
      <c r="AP49" s="267" t="str">
        <f t="shared" si="11"/>
        <v/>
      </c>
      <c r="AQ49" s="267" t="str">
        <f t="shared" si="11"/>
        <v/>
      </c>
      <c r="AR49" s="267" t="str">
        <f t="shared" si="11"/>
        <v/>
      </c>
      <c r="AS49" s="267" t="str">
        <f t="shared" si="11"/>
        <v/>
      </c>
      <c r="AT49" s="267" t="str">
        <f t="shared" si="11"/>
        <v/>
      </c>
      <c r="AU49" s="267" t="str">
        <f t="shared" si="11"/>
        <v/>
      </c>
      <c r="AV49" s="267" t="str">
        <f t="shared" si="11"/>
        <v/>
      </c>
      <c r="AW49" s="267" t="str">
        <f t="shared" si="11"/>
        <v/>
      </c>
      <c r="AX49" s="472" t="str">
        <f t="shared" si="4"/>
        <v/>
      </c>
      <c r="AY49" s="472" t="str">
        <f t="shared" si="5"/>
        <v/>
      </c>
      <c r="AZ49" s="472" t="str">
        <f t="shared" si="6"/>
        <v/>
      </c>
      <c r="BA49" s="472" t="str">
        <f t="shared" si="7"/>
        <v/>
      </c>
      <c r="BB49" s="472" t="str">
        <f t="shared" si="8"/>
        <v/>
      </c>
      <c r="BC49" s="472" t="str">
        <f t="shared" si="9"/>
        <v/>
      </c>
    </row>
    <row r="50" spans="1:55" ht="15.75" customHeight="1" thickBot="1">
      <c r="A50" s="55"/>
      <c r="B50" s="458" t="str">
        <f t="shared" si="10"/>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7" t="str">
        <f t="shared" si="3"/>
        <v/>
      </c>
      <c r="AE50" s="267" t="str">
        <f t="shared" si="3"/>
        <v/>
      </c>
      <c r="AF50" s="267" t="str">
        <f t="shared" si="3"/>
        <v/>
      </c>
      <c r="AG50" s="267" t="str">
        <f t="shared" si="3"/>
        <v/>
      </c>
      <c r="AH50" s="267" t="str">
        <f t="shared" si="3"/>
        <v/>
      </c>
      <c r="AI50" s="267" t="str">
        <f t="shared" si="3"/>
        <v/>
      </c>
      <c r="AJ50" s="267" t="str">
        <f t="shared" si="3"/>
        <v/>
      </c>
      <c r="AK50" s="267" t="str">
        <f t="shared" si="3"/>
        <v/>
      </c>
      <c r="AL50" s="267" t="str">
        <f t="shared" si="3"/>
        <v/>
      </c>
      <c r="AM50" s="267" t="str">
        <f t="shared" si="11"/>
        <v/>
      </c>
      <c r="AN50" s="267" t="str">
        <f t="shared" si="11"/>
        <v/>
      </c>
      <c r="AO50" s="267" t="str">
        <f t="shared" si="11"/>
        <v/>
      </c>
      <c r="AP50" s="267" t="str">
        <f t="shared" si="11"/>
        <v/>
      </c>
      <c r="AQ50" s="267" t="str">
        <f t="shared" si="11"/>
        <v/>
      </c>
      <c r="AR50" s="267" t="str">
        <f t="shared" si="11"/>
        <v/>
      </c>
      <c r="AS50" s="267" t="str">
        <f t="shared" si="11"/>
        <v/>
      </c>
      <c r="AT50" s="267" t="str">
        <f t="shared" si="11"/>
        <v/>
      </c>
      <c r="AU50" s="267" t="str">
        <f t="shared" si="11"/>
        <v/>
      </c>
      <c r="AV50" s="267" t="str">
        <f t="shared" si="11"/>
        <v/>
      </c>
      <c r="AW50" s="267" t="str">
        <f t="shared" si="11"/>
        <v/>
      </c>
      <c r="AX50" s="472" t="str">
        <f t="shared" si="4"/>
        <v/>
      </c>
      <c r="AY50" s="472" t="str">
        <f t="shared" si="5"/>
        <v/>
      </c>
      <c r="AZ50" s="472" t="str">
        <f t="shared" si="6"/>
        <v/>
      </c>
      <c r="BA50" s="472" t="str">
        <f t="shared" si="7"/>
        <v/>
      </c>
      <c r="BB50" s="472" t="str">
        <f t="shared" si="8"/>
        <v/>
      </c>
      <c r="BC50" s="472" t="str">
        <f t="shared" si="9"/>
        <v/>
      </c>
    </row>
    <row r="51" spans="1:55" ht="15.75" customHeight="1" thickBot="1">
      <c r="A51" s="55"/>
      <c r="B51" s="458" t="str">
        <f t="shared" si="10"/>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7" t="str">
        <f t="shared" si="3"/>
        <v/>
      </c>
      <c r="AE51" s="267" t="str">
        <f t="shared" si="3"/>
        <v/>
      </c>
      <c r="AF51" s="267" t="str">
        <f t="shared" si="3"/>
        <v/>
      </c>
      <c r="AG51" s="267" t="str">
        <f t="shared" si="3"/>
        <v/>
      </c>
      <c r="AH51" s="267" t="str">
        <f t="shared" si="3"/>
        <v/>
      </c>
      <c r="AI51" s="267" t="str">
        <f t="shared" si="3"/>
        <v/>
      </c>
      <c r="AJ51" s="267" t="str">
        <f t="shared" si="3"/>
        <v/>
      </c>
      <c r="AK51" s="267" t="str">
        <f t="shared" si="3"/>
        <v/>
      </c>
      <c r="AL51" s="267" t="str">
        <f t="shared" si="3"/>
        <v/>
      </c>
      <c r="AM51" s="267" t="str">
        <f t="shared" si="11"/>
        <v/>
      </c>
      <c r="AN51" s="267" t="str">
        <f t="shared" si="11"/>
        <v/>
      </c>
      <c r="AO51" s="267" t="str">
        <f t="shared" si="11"/>
        <v/>
      </c>
      <c r="AP51" s="267" t="str">
        <f t="shared" si="11"/>
        <v/>
      </c>
      <c r="AQ51" s="267" t="str">
        <f t="shared" si="11"/>
        <v/>
      </c>
      <c r="AR51" s="267" t="str">
        <f t="shared" si="11"/>
        <v/>
      </c>
      <c r="AS51" s="267" t="str">
        <f t="shared" si="11"/>
        <v/>
      </c>
      <c r="AT51" s="267" t="str">
        <f t="shared" si="11"/>
        <v/>
      </c>
      <c r="AU51" s="267" t="str">
        <f t="shared" si="11"/>
        <v/>
      </c>
      <c r="AV51" s="267" t="str">
        <f t="shared" si="11"/>
        <v/>
      </c>
      <c r="AW51" s="267" t="str">
        <f t="shared" si="11"/>
        <v/>
      </c>
      <c r="AX51" s="472" t="str">
        <f t="shared" si="4"/>
        <v/>
      </c>
      <c r="AY51" s="472" t="str">
        <f t="shared" si="5"/>
        <v/>
      </c>
      <c r="AZ51" s="472" t="str">
        <f t="shared" si="6"/>
        <v/>
      </c>
      <c r="BA51" s="472" t="str">
        <f t="shared" si="7"/>
        <v/>
      </c>
      <c r="BB51" s="472" t="str">
        <f t="shared" si="8"/>
        <v/>
      </c>
      <c r="BC51" s="472" t="str">
        <f t="shared" si="9"/>
        <v/>
      </c>
    </row>
    <row r="52" spans="1:55" ht="15.75" customHeight="1" thickBot="1">
      <c r="A52" s="55"/>
      <c r="B52" s="458" t="str">
        <f t="shared" si="10"/>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7" t="str">
        <f t="shared" si="3"/>
        <v/>
      </c>
      <c r="AE52" s="267" t="str">
        <f t="shared" si="3"/>
        <v/>
      </c>
      <c r="AF52" s="267" t="str">
        <f t="shared" si="3"/>
        <v/>
      </c>
      <c r="AG52" s="267" t="str">
        <f t="shared" si="3"/>
        <v/>
      </c>
      <c r="AH52" s="267" t="str">
        <f t="shared" si="3"/>
        <v/>
      </c>
      <c r="AI52" s="267" t="str">
        <f t="shared" si="3"/>
        <v/>
      </c>
      <c r="AJ52" s="267" t="str">
        <f t="shared" si="3"/>
        <v/>
      </c>
      <c r="AK52" s="267" t="str">
        <f t="shared" si="3"/>
        <v/>
      </c>
      <c r="AL52" s="267" t="str">
        <f t="shared" si="3"/>
        <v/>
      </c>
      <c r="AM52" s="267" t="str">
        <f t="shared" si="11"/>
        <v/>
      </c>
      <c r="AN52" s="267" t="str">
        <f t="shared" si="11"/>
        <v/>
      </c>
      <c r="AO52" s="267" t="str">
        <f t="shared" ref="AO52:AW80" si="12">IF(P52="","",(IF(P52=P$92,1,0)))</f>
        <v/>
      </c>
      <c r="AP52" s="267" t="str">
        <f t="shared" si="12"/>
        <v/>
      </c>
      <c r="AQ52" s="267" t="str">
        <f t="shared" si="12"/>
        <v/>
      </c>
      <c r="AR52" s="267" t="str">
        <f t="shared" si="12"/>
        <v/>
      </c>
      <c r="AS52" s="267" t="str">
        <f t="shared" si="12"/>
        <v/>
      </c>
      <c r="AT52" s="267" t="str">
        <f t="shared" si="12"/>
        <v/>
      </c>
      <c r="AU52" s="267" t="str">
        <f t="shared" si="12"/>
        <v/>
      </c>
      <c r="AV52" s="267" t="str">
        <f t="shared" si="12"/>
        <v/>
      </c>
      <c r="AW52" s="267" t="str">
        <f t="shared" si="12"/>
        <v/>
      </c>
      <c r="AX52" s="472" t="str">
        <f t="shared" si="4"/>
        <v/>
      </c>
      <c r="AY52" s="472" t="str">
        <f t="shared" si="5"/>
        <v/>
      </c>
      <c r="AZ52" s="472" t="str">
        <f t="shared" si="6"/>
        <v/>
      </c>
      <c r="BA52" s="472" t="str">
        <f t="shared" si="7"/>
        <v/>
      </c>
      <c r="BB52" s="472" t="str">
        <f t="shared" si="8"/>
        <v/>
      </c>
      <c r="BC52" s="472" t="str">
        <f t="shared" si="9"/>
        <v/>
      </c>
    </row>
    <row r="53" spans="1:55" ht="15.75" customHeight="1" thickBot="1">
      <c r="A53" s="55"/>
      <c r="B53" s="458" t="str">
        <f t="shared" si="10"/>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7" t="str">
        <f t="shared" si="3"/>
        <v/>
      </c>
      <c r="AE53" s="267" t="str">
        <f t="shared" si="3"/>
        <v/>
      </c>
      <c r="AF53" s="267" t="str">
        <f t="shared" si="3"/>
        <v/>
      </c>
      <c r="AG53" s="267" t="str">
        <f t="shared" si="3"/>
        <v/>
      </c>
      <c r="AH53" s="267" t="str">
        <f t="shared" si="3"/>
        <v/>
      </c>
      <c r="AI53" s="267" t="str">
        <f t="shared" si="3"/>
        <v/>
      </c>
      <c r="AJ53" s="267" t="str">
        <f t="shared" si="3"/>
        <v/>
      </c>
      <c r="AK53" s="267" t="str">
        <f t="shared" si="3"/>
        <v/>
      </c>
      <c r="AL53" s="267" t="str">
        <f t="shared" si="3"/>
        <v/>
      </c>
      <c r="AM53" s="267" t="str">
        <f t="shared" si="3"/>
        <v/>
      </c>
      <c r="AN53" s="267" t="str">
        <f t="shared" si="3"/>
        <v/>
      </c>
      <c r="AO53" s="267" t="str">
        <f t="shared" si="12"/>
        <v/>
      </c>
      <c r="AP53" s="267" t="str">
        <f t="shared" si="12"/>
        <v/>
      </c>
      <c r="AQ53" s="267" t="str">
        <f t="shared" si="12"/>
        <v/>
      </c>
      <c r="AR53" s="267" t="str">
        <f t="shared" si="12"/>
        <v/>
      </c>
      <c r="AS53" s="267" t="str">
        <f t="shared" si="12"/>
        <v/>
      </c>
      <c r="AT53" s="267" t="str">
        <f t="shared" si="12"/>
        <v/>
      </c>
      <c r="AU53" s="267" t="str">
        <f t="shared" si="12"/>
        <v/>
      </c>
      <c r="AV53" s="267" t="str">
        <f t="shared" si="12"/>
        <v/>
      </c>
      <c r="AW53" s="267" t="str">
        <f t="shared" si="12"/>
        <v/>
      </c>
      <c r="AX53" s="472" t="str">
        <f t="shared" si="4"/>
        <v/>
      </c>
      <c r="AY53" s="472" t="str">
        <f t="shared" si="5"/>
        <v/>
      </c>
      <c r="AZ53" s="472" t="str">
        <f t="shared" si="6"/>
        <v/>
      </c>
      <c r="BA53" s="472" t="str">
        <f t="shared" si="7"/>
        <v/>
      </c>
      <c r="BB53" s="472" t="str">
        <f t="shared" si="8"/>
        <v/>
      </c>
      <c r="BC53" s="472" t="str">
        <f t="shared" si="9"/>
        <v/>
      </c>
    </row>
    <row r="54" spans="1:55" ht="15.75" customHeight="1" thickBot="1">
      <c r="A54" s="55"/>
      <c r="B54" s="458" t="str">
        <f t="shared" si="10"/>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7" t="str">
        <f t="shared" si="3"/>
        <v/>
      </c>
      <c r="AE54" s="267" t="str">
        <f t="shared" si="3"/>
        <v/>
      </c>
      <c r="AF54" s="267" t="str">
        <f t="shared" si="3"/>
        <v/>
      </c>
      <c r="AG54" s="267" t="str">
        <f t="shared" si="3"/>
        <v/>
      </c>
      <c r="AH54" s="267" t="str">
        <f t="shared" si="3"/>
        <v/>
      </c>
      <c r="AI54" s="267" t="str">
        <f t="shared" si="3"/>
        <v/>
      </c>
      <c r="AJ54" s="267" t="str">
        <f t="shared" si="3"/>
        <v/>
      </c>
      <c r="AK54" s="267" t="str">
        <f t="shared" si="3"/>
        <v/>
      </c>
      <c r="AL54" s="267" t="str">
        <f t="shared" si="3"/>
        <v/>
      </c>
      <c r="AM54" s="267" t="str">
        <f t="shared" si="3"/>
        <v/>
      </c>
      <c r="AN54" s="267" t="str">
        <f t="shared" si="3"/>
        <v/>
      </c>
      <c r="AO54" s="267" t="str">
        <f t="shared" si="12"/>
        <v/>
      </c>
      <c r="AP54" s="267" t="str">
        <f t="shared" si="12"/>
        <v/>
      </c>
      <c r="AQ54" s="267" t="str">
        <f t="shared" si="12"/>
        <v/>
      </c>
      <c r="AR54" s="267" t="str">
        <f t="shared" si="12"/>
        <v/>
      </c>
      <c r="AS54" s="267" t="str">
        <f t="shared" si="12"/>
        <v/>
      </c>
      <c r="AT54" s="267" t="str">
        <f t="shared" si="12"/>
        <v/>
      </c>
      <c r="AU54" s="267" t="str">
        <f t="shared" si="12"/>
        <v/>
      </c>
      <c r="AV54" s="267" t="str">
        <f t="shared" si="12"/>
        <v/>
      </c>
      <c r="AW54" s="267" t="str">
        <f t="shared" si="12"/>
        <v/>
      </c>
      <c r="AX54" s="472" t="str">
        <f t="shared" si="4"/>
        <v/>
      </c>
      <c r="AY54" s="472" t="str">
        <f t="shared" si="5"/>
        <v/>
      </c>
      <c r="AZ54" s="472" t="str">
        <f t="shared" si="6"/>
        <v/>
      </c>
      <c r="BA54" s="472" t="str">
        <f t="shared" si="7"/>
        <v/>
      </c>
      <c r="BB54" s="472" t="str">
        <f t="shared" si="8"/>
        <v/>
      </c>
      <c r="BC54" s="472" t="str">
        <f t="shared" si="9"/>
        <v/>
      </c>
    </row>
    <row r="55" spans="1:55" ht="15.75" customHeight="1" thickBot="1">
      <c r="A55" s="55"/>
      <c r="B55" s="458" t="str">
        <f t="shared" si="10"/>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7" t="str">
        <f t="shared" si="3"/>
        <v/>
      </c>
      <c r="AE55" s="267" t="str">
        <f t="shared" si="3"/>
        <v/>
      </c>
      <c r="AF55" s="267" t="str">
        <f t="shared" si="3"/>
        <v/>
      </c>
      <c r="AG55" s="267" t="str">
        <f t="shared" si="3"/>
        <v/>
      </c>
      <c r="AH55" s="267" t="str">
        <f t="shared" si="3"/>
        <v/>
      </c>
      <c r="AI55" s="267" t="str">
        <f t="shared" si="3"/>
        <v/>
      </c>
      <c r="AJ55" s="267" t="str">
        <f t="shared" si="3"/>
        <v/>
      </c>
      <c r="AK55" s="267" t="str">
        <f t="shared" si="3"/>
        <v/>
      </c>
      <c r="AL55" s="267" t="str">
        <f t="shared" si="3"/>
        <v/>
      </c>
      <c r="AM55" s="267" t="str">
        <f t="shared" si="3"/>
        <v/>
      </c>
      <c r="AN55" s="267" t="str">
        <f t="shared" si="3"/>
        <v/>
      </c>
      <c r="AO55" s="267" t="str">
        <f t="shared" si="12"/>
        <v/>
      </c>
      <c r="AP55" s="267" t="str">
        <f t="shared" si="12"/>
        <v/>
      </c>
      <c r="AQ55" s="267" t="str">
        <f t="shared" si="12"/>
        <v/>
      </c>
      <c r="AR55" s="267" t="str">
        <f t="shared" si="12"/>
        <v/>
      </c>
      <c r="AS55" s="267" t="str">
        <f t="shared" si="12"/>
        <v/>
      </c>
      <c r="AT55" s="267" t="str">
        <f t="shared" si="12"/>
        <v/>
      </c>
      <c r="AU55" s="267" t="str">
        <f t="shared" si="12"/>
        <v/>
      </c>
      <c r="AV55" s="267" t="str">
        <f t="shared" si="12"/>
        <v/>
      </c>
      <c r="AW55" s="267" t="str">
        <f t="shared" si="12"/>
        <v/>
      </c>
      <c r="AX55" s="472" t="str">
        <f t="shared" si="4"/>
        <v/>
      </c>
      <c r="AY55" s="472" t="str">
        <f t="shared" si="5"/>
        <v/>
      </c>
      <c r="AZ55" s="472" t="str">
        <f t="shared" si="6"/>
        <v/>
      </c>
      <c r="BA55" s="472" t="str">
        <f t="shared" si="7"/>
        <v/>
      </c>
      <c r="BB55" s="472" t="str">
        <f t="shared" si="8"/>
        <v/>
      </c>
      <c r="BC55" s="472" t="str">
        <f t="shared" si="9"/>
        <v/>
      </c>
    </row>
    <row r="56" spans="1:55" ht="15.75" customHeight="1" thickBot="1">
      <c r="A56" s="55"/>
      <c r="B56" s="458" t="str">
        <f t="shared" si="10"/>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7" t="str">
        <f t="shared" si="3"/>
        <v/>
      </c>
      <c r="AE56" s="267" t="str">
        <f t="shared" si="3"/>
        <v/>
      </c>
      <c r="AF56" s="267" t="str">
        <f t="shared" ref="AF56:AQ83" si="13">IF(G56="","",(IF(G56=G$92,1,0)))</f>
        <v/>
      </c>
      <c r="AG56" s="267" t="str">
        <f t="shared" si="13"/>
        <v/>
      </c>
      <c r="AH56" s="267" t="str">
        <f t="shared" si="13"/>
        <v/>
      </c>
      <c r="AI56" s="267" t="str">
        <f t="shared" si="13"/>
        <v/>
      </c>
      <c r="AJ56" s="267" t="str">
        <f t="shared" si="13"/>
        <v/>
      </c>
      <c r="AK56" s="267" t="str">
        <f t="shared" si="13"/>
        <v/>
      </c>
      <c r="AL56" s="267" t="str">
        <f t="shared" si="13"/>
        <v/>
      </c>
      <c r="AM56" s="267" t="str">
        <f t="shared" si="13"/>
        <v/>
      </c>
      <c r="AN56" s="267" t="str">
        <f t="shared" si="13"/>
        <v/>
      </c>
      <c r="AO56" s="267" t="str">
        <f t="shared" si="12"/>
        <v/>
      </c>
      <c r="AP56" s="267" t="str">
        <f t="shared" si="12"/>
        <v/>
      </c>
      <c r="AQ56" s="267" t="str">
        <f t="shared" si="12"/>
        <v/>
      </c>
      <c r="AR56" s="267" t="str">
        <f t="shared" si="12"/>
        <v/>
      </c>
      <c r="AS56" s="267" t="str">
        <f t="shared" si="12"/>
        <v/>
      </c>
      <c r="AT56" s="267" t="str">
        <f t="shared" si="12"/>
        <v/>
      </c>
      <c r="AU56" s="267" t="str">
        <f t="shared" si="12"/>
        <v/>
      </c>
      <c r="AV56" s="267" t="str">
        <f t="shared" si="12"/>
        <v/>
      </c>
      <c r="AW56" s="267" t="str">
        <f t="shared" si="12"/>
        <v/>
      </c>
      <c r="AX56" s="472" t="str">
        <f t="shared" si="4"/>
        <v/>
      </c>
      <c r="AY56" s="472" t="str">
        <f t="shared" si="5"/>
        <v/>
      </c>
      <c r="AZ56" s="472" t="str">
        <f t="shared" si="6"/>
        <v/>
      </c>
      <c r="BA56" s="472" t="str">
        <f t="shared" si="7"/>
        <v/>
      </c>
      <c r="BB56" s="472" t="str">
        <f t="shared" si="8"/>
        <v/>
      </c>
      <c r="BC56" s="472" t="str">
        <f t="shared" si="9"/>
        <v/>
      </c>
    </row>
    <row r="57" spans="1:55" ht="15.75" customHeight="1" thickBot="1">
      <c r="A57" s="55"/>
      <c r="B57" s="458" t="str">
        <f t="shared" si="10"/>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7" t="str">
        <f t="shared" ref="AD57:AK90" si="14">IF(E57="","",(IF(E57=E$92,1,0)))</f>
        <v/>
      </c>
      <c r="AE57" s="267" t="str">
        <f t="shared" si="14"/>
        <v/>
      </c>
      <c r="AF57" s="267" t="str">
        <f t="shared" si="13"/>
        <v/>
      </c>
      <c r="AG57" s="267" t="str">
        <f t="shared" si="13"/>
        <v/>
      </c>
      <c r="AH57" s="267" t="str">
        <f t="shared" si="13"/>
        <v/>
      </c>
      <c r="AI57" s="267" t="str">
        <f t="shared" si="13"/>
        <v/>
      </c>
      <c r="AJ57" s="267" t="str">
        <f t="shared" si="13"/>
        <v/>
      </c>
      <c r="AK57" s="267" t="str">
        <f t="shared" si="13"/>
        <v/>
      </c>
      <c r="AL57" s="267" t="str">
        <f t="shared" si="13"/>
        <v/>
      </c>
      <c r="AM57" s="267" t="str">
        <f t="shared" si="13"/>
        <v/>
      </c>
      <c r="AN57" s="267" t="str">
        <f t="shared" si="13"/>
        <v/>
      </c>
      <c r="AO57" s="267" t="str">
        <f t="shared" si="12"/>
        <v/>
      </c>
      <c r="AP57" s="267" t="str">
        <f t="shared" si="12"/>
        <v/>
      </c>
      <c r="AQ57" s="267" t="str">
        <f t="shared" si="12"/>
        <v/>
      </c>
      <c r="AR57" s="267" t="str">
        <f t="shared" si="12"/>
        <v/>
      </c>
      <c r="AS57" s="267" t="str">
        <f t="shared" si="12"/>
        <v/>
      </c>
      <c r="AT57" s="267" t="str">
        <f t="shared" si="12"/>
        <v/>
      </c>
      <c r="AU57" s="267" t="str">
        <f t="shared" si="12"/>
        <v/>
      </c>
      <c r="AV57" s="267" t="str">
        <f t="shared" si="12"/>
        <v/>
      </c>
      <c r="AW57" s="267" t="str">
        <f t="shared" si="12"/>
        <v/>
      </c>
      <c r="AX57" s="472" t="str">
        <f t="shared" si="4"/>
        <v/>
      </c>
      <c r="AY57" s="472" t="str">
        <f t="shared" si="5"/>
        <v/>
      </c>
      <c r="AZ57" s="472" t="str">
        <f t="shared" si="6"/>
        <v/>
      </c>
      <c r="BA57" s="472" t="str">
        <f t="shared" si="7"/>
        <v/>
      </c>
      <c r="BB57" s="472" t="str">
        <f t="shared" si="8"/>
        <v/>
      </c>
      <c r="BC57" s="472" t="str">
        <f t="shared" si="9"/>
        <v/>
      </c>
    </row>
    <row r="58" spans="1:55" ht="15.75" customHeight="1" thickBot="1">
      <c r="A58" s="55"/>
      <c r="B58" s="458" t="str">
        <f t="shared" si="10"/>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7" t="str">
        <f t="shared" si="14"/>
        <v/>
      </c>
      <c r="AE58" s="267" t="str">
        <f t="shared" si="14"/>
        <v/>
      </c>
      <c r="AF58" s="267" t="str">
        <f t="shared" si="13"/>
        <v/>
      </c>
      <c r="AG58" s="267" t="str">
        <f t="shared" si="13"/>
        <v/>
      </c>
      <c r="AH58" s="267" t="str">
        <f t="shared" si="13"/>
        <v/>
      </c>
      <c r="AI58" s="267" t="str">
        <f t="shared" si="13"/>
        <v/>
      </c>
      <c r="AJ58" s="267" t="str">
        <f t="shared" si="13"/>
        <v/>
      </c>
      <c r="AK58" s="267" t="str">
        <f t="shared" si="13"/>
        <v/>
      </c>
      <c r="AL58" s="267" t="str">
        <f t="shared" si="13"/>
        <v/>
      </c>
      <c r="AM58" s="267" t="str">
        <f t="shared" si="13"/>
        <v/>
      </c>
      <c r="AN58" s="267" t="str">
        <f t="shared" si="13"/>
        <v/>
      </c>
      <c r="AO58" s="267" t="str">
        <f t="shared" si="12"/>
        <v/>
      </c>
      <c r="AP58" s="267" t="str">
        <f t="shared" si="12"/>
        <v/>
      </c>
      <c r="AQ58" s="267" t="str">
        <f t="shared" si="12"/>
        <v/>
      </c>
      <c r="AR58" s="267" t="str">
        <f t="shared" si="12"/>
        <v/>
      </c>
      <c r="AS58" s="267" t="str">
        <f t="shared" si="12"/>
        <v/>
      </c>
      <c r="AT58" s="267" t="str">
        <f t="shared" si="12"/>
        <v/>
      </c>
      <c r="AU58" s="267" t="str">
        <f t="shared" si="12"/>
        <v/>
      </c>
      <c r="AV58" s="267" t="str">
        <f t="shared" si="12"/>
        <v/>
      </c>
      <c r="AW58" s="267" t="str">
        <f t="shared" si="12"/>
        <v/>
      </c>
      <c r="AX58" s="472" t="str">
        <f t="shared" si="4"/>
        <v/>
      </c>
      <c r="AY58" s="472" t="str">
        <f t="shared" si="5"/>
        <v/>
      </c>
      <c r="AZ58" s="472" t="str">
        <f t="shared" si="6"/>
        <v/>
      </c>
      <c r="BA58" s="472" t="str">
        <f t="shared" si="7"/>
        <v/>
      </c>
      <c r="BB58" s="472" t="str">
        <f t="shared" si="8"/>
        <v/>
      </c>
      <c r="BC58" s="472" t="str">
        <f t="shared" si="9"/>
        <v/>
      </c>
    </row>
    <row r="59" spans="1:55" ht="15.75" customHeight="1" thickBot="1">
      <c r="A59" s="55"/>
      <c r="B59" s="458" t="str">
        <f t="shared" si="10"/>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7" t="str">
        <f t="shared" si="14"/>
        <v/>
      </c>
      <c r="AE59" s="267" t="str">
        <f t="shared" si="14"/>
        <v/>
      </c>
      <c r="AF59" s="267" t="str">
        <f t="shared" si="13"/>
        <v/>
      </c>
      <c r="AG59" s="267" t="str">
        <f t="shared" si="13"/>
        <v/>
      </c>
      <c r="AH59" s="267" t="str">
        <f t="shared" si="13"/>
        <v/>
      </c>
      <c r="AI59" s="267" t="str">
        <f t="shared" si="13"/>
        <v/>
      </c>
      <c r="AJ59" s="267" t="str">
        <f t="shared" si="13"/>
        <v/>
      </c>
      <c r="AK59" s="267" t="str">
        <f t="shared" si="13"/>
        <v/>
      </c>
      <c r="AL59" s="267" t="str">
        <f t="shared" si="13"/>
        <v/>
      </c>
      <c r="AM59" s="267" t="str">
        <f t="shared" si="13"/>
        <v/>
      </c>
      <c r="AN59" s="267" t="str">
        <f t="shared" si="13"/>
        <v/>
      </c>
      <c r="AO59" s="267" t="str">
        <f t="shared" si="12"/>
        <v/>
      </c>
      <c r="AP59" s="267" t="str">
        <f t="shared" si="12"/>
        <v/>
      </c>
      <c r="AQ59" s="267" t="str">
        <f t="shared" si="12"/>
        <v/>
      </c>
      <c r="AR59" s="267" t="str">
        <f t="shared" si="12"/>
        <v/>
      </c>
      <c r="AS59" s="267" t="str">
        <f t="shared" si="12"/>
        <v/>
      </c>
      <c r="AT59" s="267" t="str">
        <f t="shared" si="12"/>
        <v/>
      </c>
      <c r="AU59" s="267" t="str">
        <f t="shared" si="12"/>
        <v/>
      </c>
      <c r="AV59" s="267" t="str">
        <f t="shared" si="12"/>
        <v/>
      </c>
      <c r="AW59" s="267" t="str">
        <f t="shared" si="12"/>
        <v/>
      </c>
      <c r="AX59" s="472" t="str">
        <f t="shared" si="4"/>
        <v/>
      </c>
      <c r="AY59" s="472" t="str">
        <f t="shared" si="5"/>
        <v/>
      </c>
      <c r="AZ59" s="472" t="str">
        <f t="shared" si="6"/>
        <v/>
      </c>
      <c r="BA59" s="472" t="str">
        <f t="shared" si="7"/>
        <v/>
      </c>
      <c r="BB59" s="472" t="str">
        <f t="shared" si="8"/>
        <v/>
      </c>
      <c r="BC59" s="472" t="str">
        <f t="shared" si="9"/>
        <v/>
      </c>
    </row>
    <row r="60" spans="1:55" ht="15.75" customHeight="1" thickBot="1">
      <c r="A60" s="55"/>
      <c r="B60" s="458" t="str">
        <f t="shared" si="10"/>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7" t="str">
        <f t="shared" si="14"/>
        <v/>
      </c>
      <c r="AE60" s="267" t="str">
        <f t="shared" si="14"/>
        <v/>
      </c>
      <c r="AF60" s="267" t="str">
        <f t="shared" si="13"/>
        <v/>
      </c>
      <c r="AG60" s="267" t="str">
        <f t="shared" si="13"/>
        <v/>
      </c>
      <c r="AH60" s="267" t="str">
        <f t="shared" si="13"/>
        <v/>
      </c>
      <c r="AI60" s="267" t="str">
        <f t="shared" si="13"/>
        <v/>
      </c>
      <c r="AJ60" s="267" t="str">
        <f t="shared" si="13"/>
        <v/>
      </c>
      <c r="AK60" s="267" t="str">
        <f t="shared" si="13"/>
        <v/>
      </c>
      <c r="AL60" s="267" t="str">
        <f t="shared" si="13"/>
        <v/>
      </c>
      <c r="AM60" s="267" t="str">
        <f t="shared" si="13"/>
        <v/>
      </c>
      <c r="AN60" s="267" t="str">
        <f t="shared" si="13"/>
        <v/>
      </c>
      <c r="AO60" s="267" t="str">
        <f t="shared" si="12"/>
        <v/>
      </c>
      <c r="AP60" s="267" t="str">
        <f t="shared" si="12"/>
        <v/>
      </c>
      <c r="AQ60" s="267" t="str">
        <f t="shared" si="12"/>
        <v/>
      </c>
      <c r="AR60" s="267" t="str">
        <f t="shared" si="12"/>
        <v/>
      </c>
      <c r="AS60" s="267" t="str">
        <f t="shared" si="12"/>
        <v/>
      </c>
      <c r="AT60" s="267" t="str">
        <f t="shared" si="12"/>
        <v/>
      </c>
      <c r="AU60" s="267" t="str">
        <f t="shared" si="12"/>
        <v/>
      </c>
      <c r="AV60" s="267" t="str">
        <f t="shared" si="12"/>
        <v/>
      </c>
      <c r="AW60" s="267" t="str">
        <f t="shared" si="12"/>
        <v/>
      </c>
      <c r="AX60" s="472" t="str">
        <f t="shared" si="4"/>
        <v/>
      </c>
      <c r="AY60" s="472" t="str">
        <f t="shared" si="5"/>
        <v/>
      </c>
      <c r="AZ60" s="472" t="str">
        <f t="shared" si="6"/>
        <v/>
      </c>
      <c r="BA60" s="472" t="str">
        <f t="shared" si="7"/>
        <v/>
      </c>
      <c r="BB60" s="472" t="str">
        <f t="shared" si="8"/>
        <v/>
      </c>
      <c r="BC60" s="472" t="str">
        <f t="shared" si="9"/>
        <v/>
      </c>
    </row>
    <row r="61" spans="1:55" ht="15.75" customHeight="1" thickBot="1">
      <c r="A61" s="55"/>
      <c r="B61" s="458" t="str">
        <f t="shared" si="10"/>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7" t="str">
        <f t="shared" si="14"/>
        <v/>
      </c>
      <c r="AE61" s="267" t="str">
        <f t="shared" si="14"/>
        <v/>
      </c>
      <c r="AF61" s="267" t="str">
        <f t="shared" si="13"/>
        <v/>
      </c>
      <c r="AG61" s="267" t="str">
        <f t="shared" si="13"/>
        <v/>
      </c>
      <c r="AH61" s="267" t="str">
        <f t="shared" si="13"/>
        <v/>
      </c>
      <c r="AI61" s="267" t="str">
        <f t="shared" si="13"/>
        <v/>
      </c>
      <c r="AJ61" s="267" t="str">
        <f t="shared" si="13"/>
        <v/>
      </c>
      <c r="AK61" s="267" t="str">
        <f t="shared" si="13"/>
        <v/>
      </c>
      <c r="AL61" s="267" t="str">
        <f t="shared" si="13"/>
        <v/>
      </c>
      <c r="AM61" s="267" t="str">
        <f t="shared" si="13"/>
        <v/>
      </c>
      <c r="AN61" s="267" t="str">
        <f t="shared" si="13"/>
        <v/>
      </c>
      <c r="AO61" s="267" t="str">
        <f t="shared" si="12"/>
        <v/>
      </c>
      <c r="AP61" s="267" t="str">
        <f t="shared" si="12"/>
        <v/>
      </c>
      <c r="AQ61" s="267" t="str">
        <f t="shared" si="12"/>
        <v/>
      </c>
      <c r="AR61" s="267" t="str">
        <f t="shared" si="12"/>
        <v/>
      </c>
      <c r="AS61" s="267" t="str">
        <f t="shared" si="12"/>
        <v/>
      </c>
      <c r="AT61" s="267" t="str">
        <f t="shared" si="12"/>
        <v/>
      </c>
      <c r="AU61" s="267" t="str">
        <f t="shared" si="12"/>
        <v/>
      </c>
      <c r="AV61" s="267" t="str">
        <f t="shared" si="12"/>
        <v/>
      </c>
      <c r="AW61" s="267" t="str">
        <f t="shared" si="12"/>
        <v/>
      </c>
      <c r="AX61" s="472" t="str">
        <f t="shared" si="4"/>
        <v/>
      </c>
      <c r="AY61" s="472" t="str">
        <f t="shared" si="5"/>
        <v/>
      </c>
      <c r="AZ61" s="472" t="str">
        <f t="shared" si="6"/>
        <v/>
      </c>
      <c r="BA61" s="472" t="str">
        <f t="shared" si="7"/>
        <v/>
      </c>
      <c r="BB61" s="472" t="str">
        <f t="shared" si="8"/>
        <v/>
      </c>
      <c r="BC61" s="472" t="str">
        <f t="shared" si="9"/>
        <v/>
      </c>
    </row>
    <row r="62" spans="1:55" ht="15.75" customHeight="1" thickBot="1">
      <c r="A62" s="55"/>
      <c r="B62" s="458" t="str">
        <f t="shared" si="10"/>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7" t="str">
        <f t="shared" si="14"/>
        <v/>
      </c>
      <c r="AE62" s="267" t="str">
        <f t="shared" si="14"/>
        <v/>
      </c>
      <c r="AF62" s="267" t="str">
        <f t="shared" si="13"/>
        <v/>
      </c>
      <c r="AG62" s="267" t="str">
        <f t="shared" si="13"/>
        <v/>
      </c>
      <c r="AH62" s="267" t="str">
        <f t="shared" si="13"/>
        <v/>
      </c>
      <c r="AI62" s="267" t="str">
        <f t="shared" si="13"/>
        <v/>
      </c>
      <c r="AJ62" s="267" t="str">
        <f t="shared" si="13"/>
        <v/>
      </c>
      <c r="AK62" s="267" t="str">
        <f t="shared" si="13"/>
        <v/>
      </c>
      <c r="AL62" s="267" t="str">
        <f t="shared" si="13"/>
        <v/>
      </c>
      <c r="AM62" s="267" t="str">
        <f t="shared" si="13"/>
        <v/>
      </c>
      <c r="AN62" s="267" t="str">
        <f t="shared" si="13"/>
        <v/>
      </c>
      <c r="AO62" s="267" t="str">
        <f t="shared" si="12"/>
        <v/>
      </c>
      <c r="AP62" s="267" t="str">
        <f t="shared" si="12"/>
        <v/>
      </c>
      <c r="AQ62" s="267" t="str">
        <f t="shared" si="12"/>
        <v/>
      </c>
      <c r="AR62" s="267" t="str">
        <f t="shared" si="12"/>
        <v/>
      </c>
      <c r="AS62" s="267" t="str">
        <f t="shared" si="12"/>
        <v/>
      </c>
      <c r="AT62" s="267" t="str">
        <f t="shared" si="12"/>
        <v/>
      </c>
      <c r="AU62" s="267" t="str">
        <f t="shared" si="12"/>
        <v/>
      </c>
      <c r="AV62" s="267" t="str">
        <f t="shared" si="12"/>
        <v/>
      </c>
      <c r="AW62" s="267" t="str">
        <f t="shared" si="12"/>
        <v/>
      </c>
      <c r="AX62" s="472" t="str">
        <f t="shared" si="4"/>
        <v/>
      </c>
      <c r="AY62" s="472" t="str">
        <f t="shared" si="5"/>
        <v/>
      </c>
      <c r="AZ62" s="472" t="str">
        <f t="shared" si="6"/>
        <v/>
      </c>
      <c r="BA62" s="472" t="str">
        <f t="shared" si="7"/>
        <v/>
      </c>
      <c r="BB62" s="472" t="str">
        <f t="shared" si="8"/>
        <v/>
      </c>
      <c r="BC62" s="472" t="str">
        <f t="shared" si="9"/>
        <v/>
      </c>
    </row>
    <row r="63" spans="1:55" ht="15.75" customHeight="1" thickBot="1">
      <c r="A63" s="55"/>
      <c r="B63" s="458" t="str">
        <f t="shared" si="10"/>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7" t="str">
        <f t="shared" si="14"/>
        <v/>
      </c>
      <c r="AE63" s="267" t="str">
        <f t="shared" si="14"/>
        <v/>
      </c>
      <c r="AF63" s="267" t="str">
        <f t="shared" si="13"/>
        <v/>
      </c>
      <c r="AG63" s="267" t="str">
        <f t="shared" si="13"/>
        <v/>
      </c>
      <c r="AH63" s="267" t="str">
        <f t="shared" si="13"/>
        <v/>
      </c>
      <c r="AI63" s="267" t="str">
        <f t="shared" si="13"/>
        <v/>
      </c>
      <c r="AJ63" s="267" t="str">
        <f t="shared" si="13"/>
        <v/>
      </c>
      <c r="AK63" s="267" t="str">
        <f t="shared" si="13"/>
        <v/>
      </c>
      <c r="AL63" s="267" t="str">
        <f t="shared" si="13"/>
        <v/>
      </c>
      <c r="AM63" s="267" t="str">
        <f t="shared" si="13"/>
        <v/>
      </c>
      <c r="AN63" s="267" t="str">
        <f t="shared" si="13"/>
        <v/>
      </c>
      <c r="AO63" s="267" t="str">
        <f t="shared" si="12"/>
        <v/>
      </c>
      <c r="AP63" s="267" t="str">
        <f t="shared" si="12"/>
        <v/>
      </c>
      <c r="AQ63" s="267" t="str">
        <f t="shared" si="12"/>
        <v/>
      </c>
      <c r="AR63" s="267" t="str">
        <f t="shared" si="12"/>
        <v/>
      </c>
      <c r="AS63" s="267" t="str">
        <f t="shared" si="12"/>
        <v/>
      </c>
      <c r="AT63" s="267" t="str">
        <f t="shared" si="12"/>
        <v/>
      </c>
      <c r="AU63" s="267" t="str">
        <f t="shared" si="12"/>
        <v/>
      </c>
      <c r="AV63" s="267" t="str">
        <f t="shared" si="12"/>
        <v/>
      </c>
      <c r="AW63" s="267" t="str">
        <f t="shared" si="12"/>
        <v/>
      </c>
      <c r="AX63" s="472" t="str">
        <f t="shared" si="4"/>
        <v/>
      </c>
      <c r="AY63" s="472" t="str">
        <f t="shared" si="5"/>
        <v/>
      </c>
      <c r="AZ63" s="472" t="str">
        <f t="shared" si="6"/>
        <v/>
      </c>
      <c r="BA63" s="472" t="str">
        <f t="shared" si="7"/>
        <v/>
      </c>
      <c r="BB63" s="472" t="str">
        <f t="shared" si="8"/>
        <v/>
      </c>
      <c r="BC63" s="472" t="str">
        <f t="shared" si="9"/>
        <v/>
      </c>
    </row>
    <row r="64" spans="1:55" ht="15.75" customHeight="1" thickBot="1">
      <c r="A64" s="55"/>
      <c r="B64" s="458" t="str">
        <f t="shared" si="10"/>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7" t="str">
        <f t="shared" si="14"/>
        <v/>
      </c>
      <c r="AE64" s="267" t="str">
        <f t="shared" si="14"/>
        <v/>
      </c>
      <c r="AF64" s="267" t="str">
        <f t="shared" si="13"/>
        <v/>
      </c>
      <c r="AG64" s="267" t="str">
        <f t="shared" si="13"/>
        <v/>
      </c>
      <c r="AH64" s="267" t="str">
        <f t="shared" si="13"/>
        <v/>
      </c>
      <c r="AI64" s="267" t="str">
        <f t="shared" si="13"/>
        <v/>
      </c>
      <c r="AJ64" s="267" t="str">
        <f t="shared" si="13"/>
        <v/>
      </c>
      <c r="AK64" s="267" t="str">
        <f t="shared" si="13"/>
        <v/>
      </c>
      <c r="AL64" s="267" t="str">
        <f t="shared" si="13"/>
        <v/>
      </c>
      <c r="AM64" s="267" t="str">
        <f t="shared" si="13"/>
        <v/>
      </c>
      <c r="AN64" s="267" t="str">
        <f t="shared" si="13"/>
        <v/>
      </c>
      <c r="AO64" s="267" t="str">
        <f t="shared" si="12"/>
        <v/>
      </c>
      <c r="AP64" s="267" t="str">
        <f t="shared" si="12"/>
        <v/>
      </c>
      <c r="AQ64" s="267" t="str">
        <f t="shared" si="12"/>
        <v/>
      </c>
      <c r="AR64" s="267" t="str">
        <f t="shared" si="12"/>
        <v/>
      </c>
      <c r="AS64" s="267" t="str">
        <f t="shared" si="12"/>
        <v/>
      </c>
      <c r="AT64" s="267" t="str">
        <f t="shared" si="12"/>
        <v/>
      </c>
      <c r="AU64" s="267" t="str">
        <f t="shared" si="12"/>
        <v/>
      </c>
      <c r="AV64" s="267" t="str">
        <f t="shared" si="12"/>
        <v/>
      </c>
      <c r="AW64" s="267" t="str">
        <f t="shared" si="12"/>
        <v/>
      </c>
      <c r="AX64" s="472" t="str">
        <f t="shared" si="4"/>
        <v/>
      </c>
      <c r="AY64" s="472" t="str">
        <f t="shared" si="5"/>
        <v/>
      </c>
      <c r="AZ64" s="472" t="str">
        <f t="shared" si="6"/>
        <v/>
      </c>
      <c r="BA64" s="472" t="str">
        <f t="shared" si="7"/>
        <v/>
      </c>
      <c r="BB64" s="472" t="str">
        <f t="shared" si="8"/>
        <v/>
      </c>
      <c r="BC64" s="472" t="str">
        <f t="shared" si="9"/>
        <v/>
      </c>
    </row>
    <row r="65" spans="1:55" ht="15.75" customHeight="1" thickBot="1">
      <c r="A65" s="55"/>
      <c r="B65" s="458" t="str">
        <f t="shared" si="10"/>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7" t="str">
        <f t="shared" si="14"/>
        <v/>
      </c>
      <c r="AE65" s="267" t="str">
        <f t="shared" si="14"/>
        <v/>
      </c>
      <c r="AF65" s="267" t="str">
        <f t="shared" si="13"/>
        <v/>
      </c>
      <c r="AG65" s="267" t="str">
        <f t="shared" si="13"/>
        <v/>
      </c>
      <c r="AH65" s="267" t="str">
        <f t="shared" si="13"/>
        <v/>
      </c>
      <c r="AI65" s="267" t="str">
        <f t="shared" si="13"/>
        <v/>
      </c>
      <c r="AJ65" s="267" t="str">
        <f t="shared" si="13"/>
        <v/>
      </c>
      <c r="AK65" s="267" t="str">
        <f t="shared" si="13"/>
        <v/>
      </c>
      <c r="AL65" s="267" t="str">
        <f t="shared" si="13"/>
        <v/>
      </c>
      <c r="AM65" s="267" t="str">
        <f t="shared" si="13"/>
        <v/>
      </c>
      <c r="AN65" s="267" t="str">
        <f t="shared" si="13"/>
        <v/>
      </c>
      <c r="AO65" s="267" t="str">
        <f t="shared" si="12"/>
        <v/>
      </c>
      <c r="AP65" s="267" t="str">
        <f t="shared" si="12"/>
        <v/>
      </c>
      <c r="AQ65" s="267" t="str">
        <f t="shared" si="12"/>
        <v/>
      </c>
      <c r="AR65" s="267" t="str">
        <f t="shared" si="12"/>
        <v/>
      </c>
      <c r="AS65" s="267" t="str">
        <f t="shared" si="12"/>
        <v/>
      </c>
      <c r="AT65" s="267" t="str">
        <f t="shared" si="12"/>
        <v/>
      </c>
      <c r="AU65" s="267" t="str">
        <f t="shared" si="12"/>
        <v/>
      </c>
      <c r="AV65" s="267" t="str">
        <f t="shared" si="12"/>
        <v/>
      </c>
      <c r="AW65" s="267" t="str">
        <f t="shared" si="12"/>
        <v/>
      </c>
      <c r="AX65" s="472" t="str">
        <f t="shared" si="4"/>
        <v/>
      </c>
      <c r="AY65" s="472" t="str">
        <f t="shared" si="5"/>
        <v/>
      </c>
      <c r="AZ65" s="472" t="str">
        <f t="shared" si="6"/>
        <v/>
      </c>
      <c r="BA65" s="472" t="str">
        <f t="shared" si="7"/>
        <v/>
      </c>
      <c r="BB65" s="472" t="str">
        <f t="shared" si="8"/>
        <v/>
      </c>
      <c r="BC65" s="472" t="str">
        <f t="shared" si="9"/>
        <v/>
      </c>
    </row>
    <row r="66" spans="1:55" ht="15.75" customHeight="1" thickBot="1">
      <c r="A66" s="55"/>
      <c r="B66" s="458" t="str">
        <f t="shared" si="10"/>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7" t="str">
        <f t="shared" si="14"/>
        <v/>
      </c>
      <c r="AE66" s="267" t="str">
        <f t="shared" si="14"/>
        <v/>
      </c>
      <c r="AF66" s="267" t="str">
        <f t="shared" si="13"/>
        <v/>
      </c>
      <c r="AG66" s="267" t="str">
        <f t="shared" si="13"/>
        <v/>
      </c>
      <c r="AH66" s="267" t="str">
        <f t="shared" si="13"/>
        <v/>
      </c>
      <c r="AI66" s="267" t="str">
        <f t="shared" si="13"/>
        <v/>
      </c>
      <c r="AJ66" s="267" t="str">
        <f t="shared" si="13"/>
        <v/>
      </c>
      <c r="AK66" s="267" t="str">
        <f t="shared" si="13"/>
        <v/>
      </c>
      <c r="AL66" s="267" t="str">
        <f t="shared" si="13"/>
        <v/>
      </c>
      <c r="AM66" s="267" t="str">
        <f t="shared" si="13"/>
        <v/>
      </c>
      <c r="AN66" s="267" t="str">
        <f t="shared" si="13"/>
        <v/>
      </c>
      <c r="AO66" s="267" t="str">
        <f t="shared" si="12"/>
        <v/>
      </c>
      <c r="AP66" s="267" t="str">
        <f t="shared" si="12"/>
        <v/>
      </c>
      <c r="AQ66" s="267" t="str">
        <f t="shared" si="12"/>
        <v/>
      </c>
      <c r="AR66" s="267" t="str">
        <f t="shared" si="12"/>
        <v/>
      </c>
      <c r="AS66" s="267" t="str">
        <f t="shared" si="12"/>
        <v/>
      </c>
      <c r="AT66" s="267" t="str">
        <f t="shared" si="12"/>
        <v/>
      </c>
      <c r="AU66" s="267" t="str">
        <f t="shared" si="12"/>
        <v/>
      </c>
      <c r="AV66" s="267" t="str">
        <f t="shared" si="12"/>
        <v/>
      </c>
      <c r="AW66" s="267" t="str">
        <f t="shared" si="12"/>
        <v/>
      </c>
      <c r="AX66" s="472" t="str">
        <f t="shared" si="4"/>
        <v/>
      </c>
      <c r="AY66" s="472" t="str">
        <f t="shared" si="5"/>
        <v/>
      </c>
      <c r="AZ66" s="472" t="str">
        <f t="shared" si="6"/>
        <v/>
      </c>
      <c r="BA66" s="472" t="str">
        <f t="shared" si="7"/>
        <v/>
      </c>
      <c r="BB66" s="472" t="str">
        <f t="shared" si="8"/>
        <v/>
      </c>
      <c r="BC66" s="472" t="str">
        <f t="shared" si="9"/>
        <v/>
      </c>
    </row>
    <row r="67" spans="1:55" ht="15.75" customHeight="1" thickBot="1">
      <c r="A67" s="55"/>
      <c r="B67" s="458" t="str">
        <f t="shared" si="10"/>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7" t="str">
        <f t="shared" si="14"/>
        <v/>
      </c>
      <c r="AE67" s="267" t="str">
        <f t="shared" si="14"/>
        <v/>
      </c>
      <c r="AF67" s="267" t="str">
        <f t="shared" si="13"/>
        <v/>
      </c>
      <c r="AG67" s="267" t="str">
        <f t="shared" si="13"/>
        <v/>
      </c>
      <c r="AH67" s="267" t="str">
        <f t="shared" si="13"/>
        <v/>
      </c>
      <c r="AI67" s="267" t="str">
        <f t="shared" si="13"/>
        <v/>
      </c>
      <c r="AJ67" s="267" t="str">
        <f t="shared" si="13"/>
        <v/>
      </c>
      <c r="AK67" s="267" t="str">
        <f t="shared" si="13"/>
        <v/>
      </c>
      <c r="AL67" s="267" t="str">
        <f t="shared" si="13"/>
        <v/>
      </c>
      <c r="AM67" s="267" t="str">
        <f t="shared" si="13"/>
        <v/>
      </c>
      <c r="AN67" s="267" t="str">
        <f t="shared" si="13"/>
        <v/>
      </c>
      <c r="AO67" s="267" t="str">
        <f t="shared" si="12"/>
        <v/>
      </c>
      <c r="AP67" s="267" t="str">
        <f t="shared" si="12"/>
        <v/>
      </c>
      <c r="AQ67" s="267" t="str">
        <f t="shared" si="12"/>
        <v/>
      </c>
      <c r="AR67" s="267" t="str">
        <f t="shared" si="12"/>
        <v/>
      </c>
      <c r="AS67" s="267" t="str">
        <f t="shared" si="12"/>
        <v/>
      </c>
      <c r="AT67" s="267" t="str">
        <f t="shared" si="12"/>
        <v/>
      </c>
      <c r="AU67" s="267" t="str">
        <f t="shared" si="12"/>
        <v/>
      </c>
      <c r="AV67" s="267" t="str">
        <f t="shared" si="12"/>
        <v/>
      </c>
      <c r="AW67" s="267" t="str">
        <f t="shared" si="12"/>
        <v/>
      </c>
      <c r="AX67" s="472" t="str">
        <f t="shared" si="4"/>
        <v/>
      </c>
      <c r="AY67" s="472" t="str">
        <f t="shared" si="5"/>
        <v/>
      </c>
      <c r="AZ67" s="472" t="str">
        <f t="shared" si="6"/>
        <v/>
      </c>
      <c r="BA67" s="472" t="str">
        <f t="shared" si="7"/>
        <v/>
      </c>
      <c r="BB67" s="472" t="str">
        <f t="shared" si="8"/>
        <v/>
      </c>
      <c r="BC67" s="472" t="str">
        <f t="shared" si="9"/>
        <v/>
      </c>
    </row>
    <row r="68" spans="1:55" ht="15.75" customHeight="1" thickBot="1">
      <c r="A68" s="55"/>
      <c r="B68" s="458" t="str">
        <f t="shared" si="10"/>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7" t="str">
        <f t="shared" si="14"/>
        <v/>
      </c>
      <c r="AE68" s="267" t="str">
        <f t="shared" si="14"/>
        <v/>
      </c>
      <c r="AF68" s="267" t="str">
        <f t="shared" si="13"/>
        <v/>
      </c>
      <c r="AG68" s="267" t="str">
        <f t="shared" si="13"/>
        <v/>
      </c>
      <c r="AH68" s="267" t="str">
        <f t="shared" si="13"/>
        <v/>
      </c>
      <c r="AI68" s="267" t="str">
        <f t="shared" si="13"/>
        <v/>
      </c>
      <c r="AJ68" s="267" t="str">
        <f t="shared" si="13"/>
        <v/>
      </c>
      <c r="AK68" s="267" t="str">
        <f t="shared" si="13"/>
        <v/>
      </c>
      <c r="AL68" s="267" t="str">
        <f t="shared" si="13"/>
        <v/>
      </c>
      <c r="AM68" s="267" t="str">
        <f t="shared" si="13"/>
        <v/>
      </c>
      <c r="AN68" s="267" t="str">
        <f t="shared" si="13"/>
        <v/>
      </c>
      <c r="AO68" s="267" t="str">
        <f t="shared" si="12"/>
        <v/>
      </c>
      <c r="AP68" s="267" t="str">
        <f t="shared" si="12"/>
        <v/>
      </c>
      <c r="AQ68" s="267" t="str">
        <f t="shared" si="12"/>
        <v/>
      </c>
      <c r="AR68" s="267" t="str">
        <f t="shared" si="12"/>
        <v/>
      </c>
      <c r="AS68" s="267" t="str">
        <f t="shared" si="12"/>
        <v/>
      </c>
      <c r="AT68" s="267" t="str">
        <f t="shared" si="12"/>
        <v/>
      </c>
      <c r="AU68" s="267" t="str">
        <f t="shared" si="12"/>
        <v/>
      </c>
      <c r="AV68" s="267" t="str">
        <f t="shared" si="12"/>
        <v/>
      </c>
      <c r="AW68" s="267" t="str">
        <f t="shared" si="12"/>
        <v/>
      </c>
      <c r="AX68" s="472" t="str">
        <f t="shared" si="4"/>
        <v/>
      </c>
      <c r="AY68" s="472" t="str">
        <f t="shared" si="5"/>
        <v/>
      </c>
      <c r="AZ68" s="472" t="str">
        <f t="shared" si="6"/>
        <v/>
      </c>
      <c r="BA68" s="472" t="str">
        <f t="shared" si="7"/>
        <v/>
      </c>
      <c r="BB68" s="472" t="str">
        <f t="shared" si="8"/>
        <v/>
      </c>
      <c r="BC68" s="472" t="str">
        <f t="shared" si="9"/>
        <v/>
      </c>
    </row>
    <row r="69" spans="1:55" ht="15.75" customHeight="1" thickBot="1">
      <c r="A69" s="55"/>
      <c r="B69" s="458" t="str">
        <f t="shared" si="10"/>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7" t="str">
        <f t="shared" si="14"/>
        <v/>
      </c>
      <c r="AE69" s="267" t="str">
        <f t="shared" si="14"/>
        <v/>
      </c>
      <c r="AF69" s="267" t="str">
        <f t="shared" si="13"/>
        <v/>
      </c>
      <c r="AG69" s="267" t="str">
        <f t="shared" si="13"/>
        <v/>
      </c>
      <c r="AH69" s="267" t="str">
        <f t="shared" si="13"/>
        <v/>
      </c>
      <c r="AI69" s="267" t="str">
        <f t="shared" si="13"/>
        <v/>
      </c>
      <c r="AJ69" s="267" t="str">
        <f t="shared" si="13"/>
        <v/>
      </c>
      <c r="AK69" s="267" t="str">
        <f t="shared" si="13"/>
        <v/>
      </c>
      <c r="AL69" s="267" t="str">
        <f t="shared" si="13"/>
        <v/>
      </c>
      <c r="AM69" s="267" t="str">
        <f t="shared" si="13"/>
        <v/>
      </c>
      <c r="AN69" s="267" t="str">
        <f t="shared" si="13"/>
        <v/>
      </c>
      <c r="AO69" s="267" t="str">
        <f t="shared" si="12"/>
        <v/>
      </c>
      <c r="AP69" s="267" t="str">
        <f t="shared" si="12"/>
        <v/>
      </c>
      <c r="AQ69" s="267" t="str">
        <f t="shared" si="12"/>
        <v/>
      </c>
      <c r="AR69" s="267" t="str">
        <f t="shared" si="12"/>
        <v/>
      </c>
      <c r="AS69" s="267" t="str">
        <f t="shared" si="12"/>
        <v/>
      </c>
      <c r="AT69" s="267" t="str">
        <f t="shared" si="12"/>
        <v/>
      </c>
      <c r="AU69" s="267" t="str">
        <f t="shared" si="12"/>
        <v/>
      </c>
      <c r="AV69" s="267" t="str">
        <f t="shared" si="12"/>
        <v/>
      </c>
      <c r="AW69" s="267" t="str">
        <f t="shared" si="12"/>
        <v/>
      </c>
      <c r="AX69" s="472" t="str">
        <f t="shared" si="4"/>
        <v/>
      </c>
      <c r="AY69" s="472" t="str">
        <f t="shared" si="5"/>
        <v/>
      </c>
      <c r="AZ69" s="472" t="str">
        <f t="shared" si="6"/>
        <v/>
      </c>
      <c r="BA69" s="472" t="str">
        <f t="shared" si="7"/>
        <v/>
      </c>
      <c r="BB69" s="472" t="str">
        <f t="shared" si="8"/>
        <v/>
      </c>
      <c r="BC69" s="472" t="str">
        <f t="shared" si="9"/>
        <v/>
      </c>
    </row>
    <row r="70" spans="1:55" ht="15.75" customHeight="1" thickBot="1">
      <c r="A70" s="55"/>
      <c r="B70" s="458" t="str">
        <f t="shared" si="10"/>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7" t="str">
        <f t="shared" si="14"/>
        <v/>
      </c>
      <c r="AE70" s="267" t="str">
        <f t="shared" si="14"/>
        <v/>
      </c>
      <c r="AF70" s="267" t="str">
        <f t="shared" si="13"/>
        <v/>
      </c>
      <c r="AG70" s="267" t="str">
        <f t="shared" si="13"/>
        <v/>
      </c>
      <c r="AH70" s="267" t="str">
        <f t="shared" si="13"/>
        <v/>
      </c>
      <c r="AI70" s="267" t="str">
        <f t="shared" si="13"/>
        <v/>
      </c>
      <c r="AJ70" s="267" t="str">
        <f t="shared" si="13"/>
        <v/>
      </c>
      <c r="AK70" s="267" t="str">
        <f t="shared" si="13"/>
        <v/>
      </c>
      <c r="AL70" s="267" t="str">
        <f t="shared" si="13"/>
        <v/>
      </c>
      <c r="AM70" s="267" t="str">
        <f t="shared" si="13"/>
        <v/>
      </c>
      <c r="AN70" s="267" t="str">
        <f t="shared" si="13"/>
        <v/>
      </c>
      <c r="AO70" s="267" t="str">
        <f t="shared" si="12"/>
        <v/>
      </c>
      <c r="AP70" s="267" t="str">
        <f t="shared" si="12"/>
        <v/>
      </c>
      <c r="AQ70" s="267" t="str">
        <f t="shared" si="12"/>
        <v/>
      </c>
      <c r="AR70" s="267" t="str">
        <f t="shared" si="12"/>
        <v/>
      </c>
      <c r="AS70" s="267" t="str">
        <f t="shared" si="12"/>
        <v/>
      </c>
      <c r="AT70" s="267" t="str">
        <f t="shared" si="12"/>
        <v/>
      </c>
      <c r="AU70" s="267" t="str">
        <f t="shared" si="12"/>
        <v/>
      </c>
      <c r="AV70" s="267" t="str">
        <f t="shared" si="12"/>
        <v/>
      </c>
      <c r="AW70" s="267" t="str">
        <f t="shared" si="12"/>
        <v/>
      </c>
      <c r="AX70" s="472" t="str">
        <f t="shared" si="4"/>
        <v/>
      </c>
      <c r="AY70" s="472" t="str">
        <f t="shared" si="5"/>
        <v/>
      </c>
      <c r="AZ70" s="472" t="str">
        <f t="shared" si="6"/>
        <v/>
      </c>
      <c r="BA70" s="472" t="str">
        <f t="shared" si="7"/>
        <v/>
      </c>
      <c r="BB70" s="472" t="str">
        <f t="shared" si="8"/>
        <v/>
      </c>
      <c r="BC70" s="472" t="str">
        <f t="shared" si="9"/>
        <v/>
      </c>
    </row>
    <row r="71" spans="1:55" ht="15.75" customHeight="1" thickBot="1">
      <c r="A71" s="55"/>
      <c r="B71" s="458" t="str">
        <f t="shared" si="10"/>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7" t="str">
        <f t="shared" si="14"/>
        <v/>
      </c>
      <c r="AE71" s="267" t="str">
        <f t="shared" si="14"/>
        <v/>
      </c>
      <c r="AF71" s="267" t="str">
        <f t="shared" si="13"/>
        <v/>
      </c>
      <c r="AG71" s="267" t="str">
        <f t="shared" si="13"/>
        <v/>
      </c>
      <c r="AH71" s="267" t="str">
        <f t="shared" si="13"/>
        <v/>
      </c>
      <c r="AI71" s="267" t="str">
        <f t="shared" si="13"/>
        <v/>
      </c>
      <c r="AJ71" s="267" t="str">
        <f t="shared" si="13"/>
        <v/>
      </c>
      <c r="AK71" s="267" t="str">
        <f t="shared" si="13"/>
        <v/>
      </c>
      <c r="AL71" s="267" t="str">
        <f t="shared" si="13"/>
        <v/>
      </c>
      <c r="AM71" s="267" t="str">
        <f t="shared" si="13"/>
        <v/>
      </c>
      <c r="AN71" s="267" t="str">
        <f t="shared" si="13"/>
        <v/>
      </c>
      <c r="AO71" s="267" t="str">
        <f t="shared" si="12"/>
        <v/>
      </c>
      <c r="AP71" s="267" t="str">
        <f t="shared" si="12"/>
        <v/>
      </c>
      <c r="AQ71" s="267" t="str">
        <f t="shared" si="12"/>
        <v/>
      </c>
      <c r="AR71" s="267" t="str">
        <f t="shared" si="12"/>
        <v/>
      </c>
      <c r="AS71" s="267" t="str">
        <f t="shared" si="12"/>
        <v/>
      </c>
      <c r="AT71" s="267" t="str">
        <f t="shared" si="12"/>
        <v/>
      </c>
      <c r="AU71" s="267" t="str">
        <f t="shared" si="12"/>
        <v/>
      </c>
      <c r="AV71" s="267" t="str">
        <f t="shared" si="12"/>
        <v/>
      </c>
      <c r="AW71" s="267" t="str">
        <f t="shared" si="12"/>
        <v/>
      </c>
      <c r="AX71" s="472" t="str">
        <f t="shared" si="4"/>
        <v/>
      </c>
      <c r="AY71" s="472" t="str">
        <f t="shared" si="5"/>
        <v/>
      </c>
      <c r="AZ71" s="472" t="str">
        <f t="shared" si="6"/>
        <v/>
      </c>
      <c r="BA71" s="472" t="str">
        <f t="shared" si="7"/>
        <v/>
      </c>
      <c r="BB71" s="472" t="str">
        <f t="shared" si="8"/>
        <v/>
      </c>
      <c r="BC71" s="472" t="str">
        <f t="shared" si="9"/>
        <v/>
      </c>
    </row>
    <row r="72" spans="1:55" ht="15.75" customHeight="1" thickBot="1">
      <c r="A72" s="55"/>
      <c r="B72" s="458" t="str">
        <f t="shared" si="10"/>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7" t="str">
        <f t="shared" si="14"/>
        <v/>
      </c>
      <c r="AE72" s="267" t="str">
        <f t="shared" si="14"/>
        <v/>
      </c>
      <c r="AF72" s="267" t="str">
        <f t="shared" si="13"/>
        <v/>
      </c>
      <c r="AG72" s="267" t="str">
        <f t="shared" si="13"/>
        <v/>
      </c>
      <c r="AH72" s="267" t="str">
        <f t="shared" si="13"/>
        <v/>
      </c>
      <c r="AI72" s="267" t="str">
        <f t="shared" si="13"/>
        <v/>
      </c>
      <c r="AJ72" s="267" t="str">
        <f t="shared" si="13"/>
        <v/>
      </c>
      <c r="AK72" s="267" t="str">
        <f t="shared" si="13"/>
        <v/>
      </c>
      <c r="AL72" s="267" t="str">
        <f t="shared" si="13"/>
        <v/>
      </c>
      <c r="AM72" s="267" t="str">
        <f t="shared" si="13"/>
        <v/>
      </c>
      <c r="AN72" s="267" t="str">
        <f t="shared" si="13"/>
        <v/>
      </c>
      <c r="AO72" s="267" t="str">
        <f t="shared" si="12"/>
        <v/>
      </c>
      <c r="AP72" s="267" t="str">
        <f t="shared" si="12"/>
        <v/>
      </c>
      <c r="AQ72" s="267" t="str">
        <f t="shared" si="12"/>
        <v/>
      </c>
      <c r="AR72" s="267" t="str">
        <f t="shared" si="12"/>
        <v/>
      </c>
      <c r="AS72" s="267" t="str">
        <f t="shared" si="12"/>
        <v/>
      </c>
      <c r="AT72" s="267" t="str">
        <f t="shared" si="12"/>
        <v/>
      </c>
      <c r="AU72" s="267" t="str">
        <f t="shared" si="12"/>
        <v/>
      </c>
      <c r="AV72" s="267" t="str">
        <f t="shared" si="12"/>
        <v/>
      </c>
      <c r="AW72" s="267" t="str">
        <f t="shared" si="12"/>
        <v/>
      </c>
      <c r="AX72" s="472" t="str">
        <f t="shared" si="4"/>
        <v/>
      </c>
      <c r="AY72" s="472" t="str">
        <f t="shared" si="5"/>
        <v/>
      </c>
      <c r="AZ72" s="472" t="str">
        <f t="shared" si="6"/>
        <v/>
      </c>
      <c r="BA72" s="472" t="str">
        <f t="shared" si="7"/>
        <v/>
      </c>
      <c r="BB72" s="472" t="str">
        <f t="shared" si="8"/>
        <v/>
      </c>
      <c r="BC72" s="472" t="str">
        <f t="shared" si="9"/>
        <v/>
      </c>
    </row>
    <row r="73" spans="1:55" ht="15.75" customHeight="1" thickBot="1">
      <c r="A73" s="55"/>
      <c r="B73" s="458" t="str">
        <f t="shared" si="10"/>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7" t="str">
        <f t="shared" si="14"/>
        <v/>
      </c>
      <c r="AE73" s="267" t="str">
        <f t="shared" si="14"/>
        <v/>
      </c>
      <c r="AF73" s="267" t="str">
        <f t="shared" si="13"/>
        <v/>
      </c>
      <c r="AG73" s="267" t="str">
        <f t="shared" si="13"/>
        <v/>
      </c>
      <c r="AH73" s="267" t="str">
        <f t="shared" si="13"/>
        <v/>
      </c>
      <c r="AI73" s="267" t="str">
        <f t="shared" si="13"/>
        <v/>
      </c>
      <c r="AJ73" s="267" t="str">
        <f t="shared" si="13"/>
        <v/>
      </c>
      <c r="AK73" s="267" t="str">
        <f t="shared" si="13"/>
        <v/>
      </c>
      <c r="AL73" s="267" t="str">
        <f t="shared" si="13"/>
        <v/>
      </c>
      <c r="AM73" s="267" t="str">
        <f t="shared" si="13"/>
        <v/>
      </c>
      <c r="AN73" s="267" t="str">
        <f t="shared" si="13"/>
        <v/>
      </c>
      <c r="AO73" s="267" t="str">
        <f t="shared" si="12"/>
        <v/>
      </c>
      <c r="AP73" s="267" t="str">
        <f t="shared" si="12"/>
        <v/>
      </c>
      <c r="AQ73" s="267" t="str">
        <f t="shared" si="12"/>
        <v/>
      </c>
      <c r="AR73" s="267" t="str">
        <f t="shared" si="12"/>
        <v/>
      </c>
      <c r="AS73" s="267" t="str">
        <f t="shared" si="12"/>
        <v/>
      </c>
      <c r="AT73" s="267" t="str">
        <f t="shared" si="12"/>
        <v/>
      </c>
      <c r="AU73" s="267" t="str">
        <f t="shared" si="12"/>
        <v/>
      </c>
      <c r="AV73" s="267" t="str">
        <f t="shared" si="12"/>
        <v/>
      </c>
      <c r="AW73" s="267" t="str">
        <f t="shared" si="12"/>
        <v/>
      </c>
      <c r="AX73" s="472" t="str">
        <f t="shared" si="4"/>
        <v/>
      </c>
      <c r="AY73" s="472" t="str">
        <f t="shared" si="5"/>
        <v/>
      </c>
      <c r="AZ73" s="472" t="str">
        <f t="shared" si="6"/>
        <v/>
      </c>
      <c r="BA73" s="472" t="str">
        <f t="shared" si="7"/>
        <v/>
      </c>
      <c r="BB73" s="472" t="str">
        <f t="shared" si="8"/>
        <v/>
      </c>
      <c r="BC73" s="472" t="str">
        <f t="shared" si="9"/>
        <v/>
      </c>
    </row>
    <row r="74" spans="1:55" ht="15.75" customHeight="1" thickBot="1">
      <c r="A74" s="55"/>
      <c r="B74" s="458" t="str">
        <f t="shared" si="10"/>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7" t="str">
        <f t="shared" si="14"/>
        <v/>
      </c>
      <c r="AE74" s="267" t="str">
        <f t="shared" si="14"/>
        <v/>
      </c>
      <c r="AF74" s="267" t="str">
        <f t="shared" si="13"/>
        <v/>
      </c>
      <c r="AG74" s="267" t="str">
        <f t="shared" si="13"/>
        <v/>
      </c>
      <c r="AH74" s="267" t="str">
        <f t="shared" si="13"/>
        <v/>
      </c>
      <c r="AI74" s="267" t="str">
        <f t="shared" si="13"/>
        <v/>
      </c>
      <c r="AJ74" s="267" t="str">
        <f t="shared" si="13"/>
        <v/>
      </c>
      <c r="AK74" s="267" t="str">
        <f t="shared" si="13"/>
        <v/>
      </c>
      <c r="AL74" s="267" t="str">
        <f t="shared" si="13"/>
        <v/>
      </c>
      <c r="AM74" s="267" t="str">
        <f t="shared" si="13"/>
        <v/>
      </c>
      <c r="AN74" s="267" t="str">
        <f t="shared" si="13"/>
        <v/>
      </c>
      <c r="AO74" s="267" t="str">
        <f t="shared" si="12"/>
        <v/>
      </c>
      <c r="AP74" s="267" t="str">
        <f t="shared" si="12"/>
        <v/>
      </c>
      <c r="AQ74" s="267" t="str">
        <f t="shared" si="12"/>
        <v/>
      </c>
      <c r="AR74" s="267" t="str">
        <f t="shared" si="12"/>
        <v/>
      </c>
      <c r="AS74" s="267" t="str">
        <f t="shared" si="12"/>
        <v/>
      </c>
      <c r="AT74" s="267" t="str">
        <f t="shared" si="12"/>
        <v/>
      </c>
      <c r="AU74" s="267" t="str">
        <f t="shared" si="12"/>
        <v/>
      </c>
      <c r="AV74" s="267" t="str">
        <f t="shared" si="12"/>
        <v/>
      </c>
      <c r="AW74" s="267" t="str">
        <f t="shared" si="12"/>
        <v/>
      </c>
      <c r="AX74" s="472" t="str">
        <f t="shared" si="4"/>
        <v/>
      </c>
      <c r="AY74" s="472" t="str">
        <f t="shared" si="5"/>
        <v/>
      </c>
      <c r="AZ74" s="472" t="str">
        <f t="shared" si="6"/>
        <v/>
      </c>
      <c r="BA74" s="472" t="str">
        <f t="shared" si="7"/>
        <v/>
      </c>
      <c r="BB74" s="472" t="str">
        <f t="shared" si="8"/>
        <v/>
      </c>
      <c r="BC74" s="472" t="str">
        <f t="shared" si="9"/>
        <v/>
      </c>
    </row>
    <row r="75" spans="1:55" ht="15.75" customHeight="1" thickBot="1">
      <c r="A75" s="55"/>
      <c r="B75" s="458" t="str">
        <f t="shared" si="10"/>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7" t="str">
        <f t="shared" si="14"/>
        <v/>
      </c>
      <c r="AE75" s="267" t="str">
        <f t="shared" si="14"/>
        <v/>
      </c>
      <c r="AF75" s="267" t="str">
        <f t="shared" si="13"/>
        <v/>
      </c>
      <c r="AG75" s="267" t="str">
        <f t="shared" si="13"/>
        <v/>
      </c>
      <c r="AH75" s="267" t="str">
        <f t="shared" si="13"/>
        <v/>
      </c>
      <c r="AI75" s="267" t="str">
        <f t="shared" si="13"/>
        <v/>
      </c>
      <c r="AJ75" s="267" t="str">
        <f t="shared" si="13"/>
        <v/>
      </c>
      <c r="AK75" s="267" t="str">
        <f t="shared" si="13"/>
        <v/>
      </c>
      <c r="AL75" s="267" t="str">
        <f t="shared" si="13"/>
        <v/>
      </c>
      <c r="AM75" s="267" t="str">
        <f t="shared" si="13"/>
        <v/>
      </c>
      <c r="AN75" s="267" t="str">
        <f t="shared" si="13"/>
        <v/>
      </c>
      <c r="AO75" s="267" t="str">
        <f t="shared" si="12"/>
        <v/>
      </c>
      <c r="AP75" s="267" t="str">
        <f t="shared" si="12"/>
        <v/>
      </c>
      <c r="AQ75" s="267" t="str">
        <f t="shared" si="12"/>
        <v/>
      </c>
      <c r="AR75" s="267" t="str">
        <f t="shared" si="12"/>
        <v/>
      </c>
      <c r="AS75" s="267" t="str">
        <f t="shared" si="12"/>
        <v/>
      </c>
      <c r="AT75" s="267" t="str">
        <f t="shared" si="12"/>
        <v/>
      </c>
      <c r="AU75" s="267" t="str">
        <f t="shared" si="12"/>
        <v/>
      </c>
      <c r="AV75" s="267" t="str">
        <f t="shared" si="12"/>
        <v/>
      </c>
      <c r="AW75" s="267" t="str">
        <f t="shared" si="12"/>
        <v/>
      </c>
      <c r="AX75" s="472" t="str">
        <f t="shared" si="4"/>
        <v/>
      </c>
      <c r="AY75" s="472" t="str">
        <f t="shared" si="5"/>
        <v/>
      </c>
      <c r="AZ75" s="472" t="str">
        <f t="shared" si="6"/>
        <v/>
      </c>
      <c r="BA75" s="472" t="str">
        <f t="shared" si="7"/>
        <v/>
      </c>
      <c r="BB75" s="472" t="str">
        <f t="shared" si="8"/>
        <v/>
      </c>
      <c r="BC75" s="472" t="str">
        <f t="shared" si="9"/>
        <v/>
      </c>
    </row>
    <row r="76" spans="1:55" ht="15.75" customHeight="1" thickBot="1">
      <c r="A76" s="55"/>
      <c r="B76" s="458" t="str">
        <f t="shared" si="10"/>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7" t="str">
        <f t="shared" si="14"/>
        <v/>
      </c>
      <c r="AE76" s="267" t="str">
        <f t="shared" si="14"/>
        <v/>
      </c>
      <c r="AF76" s="267" t="str">
        <f t="shared" si="13"/>
        <v/>
      </c>
      <c r="AG76" s="267" t="str">
        <f t="shared" si="13"/>
        <v/>
      </c>
      <c r="AH76" s="267" t="str">
        <f t="shared" si="13"/>
        <v/>
      </c>
      <c r="AI76" s="267" t="str">
        <f t="shared" si="13"/>
        <v/>
      </c>
      <c r="AJ76" s="267" t="str">
        <f t="shared" si="13"/>
        <v/>
      </c>
      <c r="AK76" s="267" t="str">
        <f t="shared" si="13"/>
        <v/>
      </c>
      <c r="AL76" s="267" t="str">
        <f t="shared" si="13"/>
        <v/>
      </c>
      <c r="AM76" s="267" t="str">
        <f t="shared" si="13"/>
        <v/>
      </c>
      <c r="AN76" s="267" t="str">
        <f t="shared" si="13"/>
        <v/>
      </c>
      <c r="AO76" s="267" t="str">
        <f t="shared" si="12"/>
        <v/>
      </c>
      <c r="AP76" s="267" t="str">
        <f t="shared" si="12"/>
        <v/>
      </c>
      <c r="AQ76" s="267" t="str">
        <f t="shared" si="12"/>
        <v/>
      </c>
      <c r="AR76" s="267" t="str">
        <f t="shared" si="12"/>
        <v/>
      </c>
      <c r="AS76" s="267" t="str">
        <f t="shared" si="12"/>
        <v/>
      </c>
      <c r="AT76" s="267" t="str">
        <f t="shared" si="12"/>
        <v/>
      </c>
      <c r="AU76" s="267" t="str">
        <f t="shared" si="12"/>
        <v/>
      </c>
      <c r="AV76" s="267" t="str">
        <f t="shared" si="12"/>
        <v/>
      </c>
      <c r="AW76" s="267" t="str">
        <f t="shared" si="12"/>
        <v/>
      </c>
      <c r="AX76" s="472" t="str">
        <f t="shared" si="4"/>
        <v/>
      </c>
      <c r="AY76" s="472" t="str">
        <f t="shared" si="5"/>
        <v/>
      </c>
      <c r="AZ76" s="472" t="str">
        <f t="shared" si="6"/>
        <v/>
      </c>
      <c r="BA76" s="472" t="str">
        <f t="shared" si="7"/>
        <v/>
      </c>
      <c r="BB76" s="472" t="str">
        <f t="shared" si="8"/>
        <v/>
      </c>
      <c r="BC76" s="472" t="str">
        <f t="shared" si="9"/>
        <v/>
      </c>
    </row>
    <row r="77" spans="1:55" ht="15.75" customHeight="1" thickBot="1">
      <c r="A77" s="55"/>
      <c r="B77" s="458" t="str">
        <f t="shared" si="10"/>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7" t="str">
        <f t="shared" si="14"/>
        <v/>
      </c>
      <c r="AE77" s="267" t="str">
        <f t="shared" si="14"/>
        <v/>
      </c>
      <c r="AF77" s="267" t="str">
        <f t="shared" si="13"/>
        <v/>
      </c>
      <c r="AG77" s="267" t="str">
        <f t="shared" si="13"/>
        <v/>
      </c>
      <c r="AH77" s="267" t="str">
        <f t="shared" si="13"/>
        <v/>
      </c>
      <c r="AI77" s="267" t="str">
        <f t="shared" si="13"/>
        <v/>
      </c>
      <c r="AJ77" s="267" t="str">
        <f t="shared" si="13"/>
        <v/>
      </c>
      <c r="AK77" s="267" t="str">
        <f t="shared" si="13"/>
        <v/>
      </c>
      <c r="AL77" s="267" t="str">
        <f t="shared" si="13"/>
        <v/>
      </c>
      <c r="AM77" s="267" t="str">
        <f t="shared" si="13"/>
        <v/>
      </c>
      <c r="AN77" s="267" t="str">
        <f t="shared" si="13"/>
        <v/>
      </c>
      <c r="AO77" s="267" t="str">
        <f t="shared" si="12"/>
        <v/>
      </c>
      <c r="AP77" s="267" t="str">
        <f t="shared" si="12"/>
        <v/>
      </c>
      <c r="AQ77" s="267" t="str">
        <f t="shared" si="12"/>
        <v/>
      </c>
      <c r="AR77" s="267" t="str">
        <f t="shared" si="12"/>
        <v/>
      </c>
      <c r="AS77" s="267" t="str">
        <f t="shared" si="12"/>
        <v/>
      </c>
      <c r="AT77" s="267" t="str">
        <f t="shared" si="12"/>
        <v/>
      </c>
      <c r="AU77" s="267" t="str">
        <f t="shared" si="12"/>
        <v/>
      </c>
      <c r="AV77" s="267" t="str">
        <f t="shared" si="12"/>
        <v/>
      </c>
      <c r="AW77" s="267" t="str">
        <f t="shared" si="12"/>
        <v/>
      </c>
      <c r="AX77" s="472" t="str">
        <f t="shared" si="4"/>
        <v/>
      </c>
      <c r="AY77" s="472" t="str">
        <f t="shared" si="5"/>
        <v/>
      </c>
      <c r="AZ77" s="472" t="str">
        <f t="shared" si="6"/>
        <v/>
      </c>
      <c r="BA77" s="472" t="str">
        <f t="shared" si="7"/>
        <v/>
      </c>
      <c r="BB77" s="472" t="str">
        <f t="shared" si="8"/>
        <v/>
      </c>
      <c r="BC77" s="472" t="str">
        <f t="shared" si="9"/>
        <v/>
      </c>
    </row>
    <row r="78" spans="1:55" ht="15.75" customHeight="1" thickBot="1">
      <c r="A78" s="55"/>
      <c r="B78" s="458" t="str">
        <f t="shared" si="10"/>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7" t="str">
        <f t="shared" si="14"/>
        <v/>
      </c>
      <c r="AE78" s="267" t="str">
        <f t="shared" si="14"/>
        <v/>
      </c>
      <c r="AF78" s="267" t="str">
        <f t="shared" si="13"/>
        <v/>
      </c>
      <c r="AG78" s="267" t="str">
        <f t="shared" si="13"/>
        <v/>
      </c>
      <c r="AH78" s="267" t="str">
        <f t="shared" si="13"/>
        <v/>
      </c>
      <c r="AI78" s="267" t="str">
        <f t="shared" si="13"/>
        <v/>
      </c>
      <c r="AJ78" s="267" t="str">
        <f t="shared" si="13"/>
        <v/>
      </c>
      <c r="AK78" s="267" t="str">
        <f t="shared" si="13"/>
        <v/>
      </c>
      <c r="AL78" s="267" t="str">
        <f t="shared" si="13"/>
        <v/>
      </c>
      <c r="AM78" s="267" t="str">
        <f t="shared" si="13"/>
        <v/>
      </c>
      <c r="AN78" s="267" t="str">
        <f t="shared" si="13"/>
        <v/>
      </c>
      <c r="AO78" s="267" t="str">
        <f t="shared" si="12"/>
        <v/>
      </c>
      <c r="AP78" s="267" t="str">
        <f t="shared" si="12"/>
        <v/>
      </c>
      <c r="AQ78" s="267" t="str">
        <f t="shared" si="12"/>
        <v/>
      </c>
      <c r="AR78" s="267" t="str">
        <f t="shared" si="12"/>
        <v/>
      </c>
      <c r="AS78" s="267" t="str">
        <f t="shared" si="12"/>
        <v/>
      </c>
      <c r="AT78" s="267" t="str">
        <f t="shared" si="12"/>
        <v/>
      </c>
      <c r="AU78" s="267" t="str">
        <f t="shared" si="12"/>
        <v/>
      </c>
      <c r="AV78" s="267" t="str">
        <f t="shared" si="12"/>
        <v/>
      </c>
      <c r="AW78" s="267" t="str">
        <f t="shared" si="12"/>
        <v/>
      </c>
      <c r="AX78" s="472" t="str">
        <f t="shared" si="4"/>
        <v/>
      </c>
      <c r="AY78" s="472" t="str">
        <f t="shared" si="5"/>
        <v/>
      </c>
      <c r="AZ78" s="472" t="str">
        <f t="shared" si="6"/>
        <v/>
      </c>
      <c r="BA78" s="472" t="str">
        <f t="shared" si="7"/>
        <v/>
      </c>
      <c r="BB78" s="472" t="str">
        <f t="shared" si="8"/>
        <v/>
      </c>
      <c r="BC78" s="472" t="str">
        <f t="shared" si="9"/>
        <v/>
      </c>
    </row>
    <row r="79" spans="1:55" ht="15.75" customHeight="1" thickBot="1">
      <c r="A79" s="55"/>
      <c r="B79" s="458" t="str">
        <f t="shared" si="10"/>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7" t="str">
        <f t="shared" si="14"/>
        <v/>
      </c>
      <c r="AE79" s="267" t="str">
        <f t="shared" si="14"/>
        <v/>
      </c>
      <c r="AF79" s="267" t="str">
        <f t="shared" si="13"/>
        <v/>
      </c>
      <c r="AG79" s="267" t="str">
        <f t="shared" si="13"/>
        <v/>
      </c>
      <c r="AH79" s="267" t="str">
        <f t="shared" si="13"/>
        <v/>
      </c>
      <c r="AI79" s="267" t="str">
        <f t="shared" si="13"/>
        <v/>
      </c>
      <c r="AJ79" s="267" t="str">
        <f t="shared" si="13"/>
        <v/>
      </c>
      <c r="AK79" s="267" t="str">
        <f t="shared" si="13"/>
        <v/>
      </c>
      <c r="AL79" s="267" t="str">
        <f t="shared" si="13"/>
        <v/>
      </c>
      <c r="AM79" s="267" t="str">
        <f t="shared" si="13"/>
        <v/>
      </c>
      <c r="AN79" s="267" t="str">
        <f t="shared" si="13"/>
        <v/>
      </c>
      <c r="AO79" s="267" t="str">
        <f t="shared" si="12"/>
        <v/>
      </c>
      <c r="AP79" s="267" t="str">
        <f t="shared" si="12"/>
        <v/>
      </c>
      <c r="AQ79" s="267" t="str">
        <f t="shared" si="12"/>
        <v/>
      </c>
      <c r="AR79" s="267" t="str">
        <f t="shared" si="12"/>
        <v/>
      </c>
      <c r="AS79" s="267" t="str">
        <f t="shared" si="12"/>
        <v/>
      </c>
      <c r="AT79" s="267" t="str">
        <f t="shared" si="12"/>
        <v/>
      </c>
      <c r="AU79" s="267" t="str">
        <f t="shared" si="12"/>
        <v/>
      </c>
      <c r="AV79" s="267" t="str">
        <f t="shared" si="12"/>
        <v/>
      </c>
      <c r="AW79" s="267" t="str">
        <f t="shared" si="12"/>
        <v/>
      </c>
      <c r="AX79" s="472" t="str">
        <f t="shared" si="4"/>
        <v/>
      </c>
      <c r="AY79" s="472" t="str">
        <f t="shared" si="5"/>
        <v/>
      </c>
      <c r="AZ79" s="472" t="str">
        <f t="shared" si="6"/>
        <v/>
      </c>
      <c r="BA79" s="472" t="str">
        <f t="shared" si="7"/>
        <v/>
      </c>
      <c r="BB79" s="472" t="str">
        <f t="shared" si="8"/>
        <v/>
      </c>
      <c r="BC79" s="472" t="str">
        <f t="shared" si="9"/>
        <v/>
      </c>
    </row>
    <row r="80" spans="1:55" ht="15.75" customHeight="1" thickBot="1">
      <c r="A80" s="55"/>
      <c r="B80" s="458" t="str">
        <f t="shared" si="10"/>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7" t="str">
        <f t="shared" si="14"/>
        <v/>
      </c>
      <c r="AE80" s="267" t="str">
        <f t="shared" si="14"/>
        <v/>
      </c>
      <c r="AF80" s="267" t="str">
        <f t="shared" si="13"/>
        <v/>
      </c>
      <c r="AG80" s="267" t="str">
        <f t="shared" si="13"/>
        <v/>
      </c>
      <c r="AH80" s="267" t="str">
        <f t="shared" si="13"/>
        <v/>
      </c>
      <c r="AI80" s="267" t="str">
        <f t="shared" si="13"/>
        <v/>
      </c>
      <c r="AJ80" s="267" t="str">
        <f t="shared" si="13"/>
        <v/>
      </c>
      <c r="AK80" s="267" t="str">
        <f t="shared" si="13"/>
        <v/>
      </c>
      <c r="AL80" s="267" t="str">
        <f t="shared" si="13"/>
        <v/>
      </c>
      <c r="AM80" s="267" t="str">
        <f t="shared" si="13"/>
        <v/>
      </c>
      <c r="AN80" s="267" t="str">
        <f t="shared" si="13"/>
        <v/>
      </c>
      <c r="AO80" s="267" t="str">
        <f t="shared" si="12"/>
        <v/>
      </c>
      <c r="AP80" s="267" t="str">
        <f t="shared" si="12"/>
        <v/>
      </c>
      <c r="AQ80" s="267" t="str">
        <f t="shared" si="12"/>
        <v/>
      </c>
      <c r="AR80" s="267" t="str">
        <f t="shared" ref="AR80:AW90" si="15">IF(S80="","",(IF(S80=S$92,1,0)))</f>
        <v/>
      </c>
      <c r="AS80" s="267" t="str">
        <f t="shared" si="15"/>
        <v/>
      </c>
      <c r="AT80" s="267" t="str">
        <f t="shared" si="15"/>
        <v/>
      </c>
      <c r="AU80" s="267" t="str">
        <f t="shared" si="15"/>
        <v/>
      </c>
      <c r="AV80" s="267" t="str">
        <f t="shared" si="15"/>
        <v/>
      </c>
      <c r="AW80" s="267" t="str">
        <f t="shared" si="15"/>
        <v/>
      </c>
      <c r="AX80" s="472" t="str">
        <f t="shared" si="4"/>
        <v/>
      </c>
      <c r="AY80" s="472" t="str">
        <f t="shared" si="5"/>
        <v/>
      </c>
      <c r="AZ80" s="472" t="str">
        <f t="shared" si="6"/>
        <v/>
      </c>
      <c r="BA80" s="472" t="str">
        <f t="shared" si="7"/>
        <v/>
      </c>
      <c r="BB80" s="472" t="str">
        <f t="shared" si="8"/>
        <v/>
      </c>
      <c r="BC80" s="472" t="str">
        <f t="shared" si="9"/>
        <v/>
      </c>
    </row>
    <row r="81" spans="1:55" ht="15.75" customHeight="1" thickBot="1">
      <c r="A81" s="55"/>
      <c r="B81" s="458" t="str">
        <f t="shared" si="10"/>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7" t="str">
        <f t="shared" si="14"/>
        <v/>
      </c>
      <c r="AE81" s="267" t="str">
        <f t="shared" si="14"/>
        <v/>
      </c>
      <c r="AF81" s="267" t="str">
        <f t="shared" si="13"/>
        <v/>
      </c>
      <c r="AG81" s="267" t="str">
        <f t="shared" si="13"/>
        <v/>
      </c>
      <c r="AH81" s="267" t="str">
        <f t="shared" si="13"/>
        <v/>
      </c>
      <c r="AI81" s="267" t="str">
        <f t="shared" si="13"/>
        <v/>
      </c>
      <c r="AJ81" s="267" t="str">
        <f t="shared" si="13"/>
        <v/>
      </c>
      <c r="AK81" s="267" t="str">
        <f t="shared" si="13"/>
        <v/>
      </c>
      <c r="AL81" s="267" t="str">
        <f t="shared" si="13"/>
        <v/>
      </c>
      <c r="AM81" s="267" t="str">
        <f t="shared" si="13"/>
        <v/>
      </c>
      <c r="AN81" s="267" t="str">
        <f t="shared" si="13"/>
        <v/>
      </c>
      <c r="AO81" s="267" t="str">
        <f t="shared" si="13"/>
        <v/>
      </c>
      <c r="AP81" s="267" t="str">
        <f t="shared" si="13"/>
        <v/>
      </c>
      <c r="AQ81" s="267" t="str">
        <f t="shared" si="13"/>
        <v/>
      </c>
      <c r="AR81" s="267" t="str">
        <f t="shared" si="15"/>
        <v/>
      </c>
      <c r="AS81" s="267" t="str">
        <f t="shared" si="15"/>
        <v/>
      </c>
      <c r="AT81" s="267" t="str">
        <f t="shared" si="15"/>
        <v/>
      </c>
      <c r="AU81" s="267" t="str">
        <f t="shared" si="15"/>
        <v/>
      </c>
      <c r="AV81" s="267" t="str">
        <f t="shared" si="15"/>
        <v/>
      </c>
      <c r="AW81" s="267" t="str">
        <f t="shared" si="15"/>
        <v/>
      </c>
      <c r="AX81" s="472" t="str">
        <f t="shared" ref="AX81:AX90" si="16">IF(AD81="","",SUMIF($E$12:$X$12,"Explicación de fenómenos-Ciencia, tecnología y sociedad",$AD81:$AW81)+SUMIF($E$12:$X$12,"Explicación de fenómenos-Entorno físico",$AD81:$AW81)+SUMIF($E$12:$X$12,"Explicación de fenómenos-Entorno vivo",$AD81:$AW81))</f>
        <v/>
      </c>
      <c r="AY81" s="472" t="str">
        <f t="shared" ref="AY81:AY90" si="17">IF(AE81="","",SUMIF($E$12:$X$12,"Indagación-Ciencia, tecnología y sociedad",$AD81:$AW81)+SUMIF($E$12:$X$12,"Indagación-Entorno físico",$AD81:$AW81)+SUMIF($E$12:$X$12,"Indagación-Entorno vivo",$AD81:$AW81))</f>
        <v/>
      </c>
      <c r="AZ81" s="472" t="str">
        <f t="shared" ref="AZ81:AZ90" si="18">IF(AF81="","",SUMIF($E$12:$X$12,"Uso comprensivo del conocimiento científico-Ciencia, tecnología y sociedad",$AD81:$AW81)+SUMIF($E$12:$X$12,"Uso comprensivo del conocimiento científico-Entorno físico",$AD81:$AW81)+SUMIF($E$12:$X$12,"Uso comprensivo del conocimiento científico-Entorno vivo",$AD81:$AW81))</f>
        <v/>
      </c>
      <c r="BA81" s="472" t="str">
        <f t="shared" ref="BA81:BA90" si="19">IF(AG81="","",SUMIF(E$11:X$11,"Ciencia, tecnología y sociedad",AD81:AW81))</f>
        <v/>
      </c>
      <c r="BB81" s="472" t="str">
        <f t="shared" ref="BB81:BB90" si="20">IF(AH81="","",SUMIF(E$11:X$11,"Entorno físico",AD81:AW81))</f>
        <v/>
      </c>
      <c r="BC81" s="472" t="str">
        <f t="shared" ref="BC81:BC90" si="21">IF(AI81="","",SUMIF(E$11:X$11,"Entorno vivo",AD81:AW81))</f>
        <v/>
      </c>
    </row>
    <row r="82" spans="1:55" ht="15.75" customHeight="1" thickBot="1">
      <c r="A82" s="55"/>
      <c r="B82" s="458" t="str">
        <f t="shared" ref="B82:B90" si="22">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7" t="str">
        <f t="shared" si="14"/>
        <v/>
      </c>
      <c r="AE82" s="267" t="str">
        <f t="shared" si="14"/>
        <v/>
      </c>
      <c r="AF82" s="267" t="str">
        <f t="shared" si="13"/>
        <v/>
      </c>
      <c r="AG82" s="267" t="str">
        <f t="shared" si="13"/>
        <v/>
      </c>
      <c r="AH82" s="267" t="str">
        <f t="shared" si="13"/>
        <v/>
      </c>
      <c r="AI82" s="267" t="str">
        <f t="shared" si="13"/>
        <v/>
      </c>
      <c r="AJ82" s="267" t="str">
        <f t="shared" si="13"/>
        <v/>
      </c>
      <c r="AK82" s="267" t="str">
        <f t="shared" si="13"/>
        <v/>
      </c>
      <c r="AL82" s="267" t="str">
        <f t="shared" si="13"/>
        <v/>
      </c>
      <c r="AM82" s="267" t="str">
        <f t="shared" si="13"/>
        <v/>
      </c>
      <c r="AN82" s="267" t="str">
        <f t="shared" si="13"/>
        <v/>
      </c>
      <c r="AO82" s="267" t="str">
        <f t="shared" si="13"/>
        <v/>
      </c>
      <c r="AP82" s="267" t="str">
        <f t="shared" si="13"/>
        <v/>
      </c>
      <c r="AQ82" s="267" t="str">
        <f t="shared" si="13"/>
        <v/>
      </c>
      <c r="AR82" s="267" t="str">
        <f t="shared" si="15"/>
        <v/>
      </c>
      <c r="AS82" s="267" t="str">
        <f t="shared" si="15"/>
        <v/>
      </c>
      <c r="AT82" s="267" t="str">
        <f t="shared" si="15"/>
        <v/>
      </c>
      <c r="AU82" s="267" t="str">
        <f t="shared" si="15"/>
        <v/>
      </c>
      <c r="AV82" s="267" t="str">
        <f t="shared" si="15"/>
        <v/>
      </c>
      <c r="AW82" s="267" t="str">
        <f t="shared" si="15"/>
        <v/>
      </c>
      <c r="AX82" s="472" t="str">
        <f t="shared" si="16"/>
        <v/>
      </c>
      <c r="AY82" s="472" t="str">
        <f t="shared" si="17"/>
        <v/>
      </c>
      <c r="AZ82" s="472" t="str">
        <f t="shared" si="18"/>
        <v/>
      </c>
      <c r="BA82" s="472" t="str">
        <f t="shared" si="19"/>
        <v/>
      </c>
      <c r="BB82" s="472" t="str">
        <f t="shared" si="20"/>
        <v/>
      </c>
      <c r="BC82" s="472" t="str">
        <f t="shared" si="21"/>
        <v/>
      </c>
    </row>
    <row r="83" spans="1:55" ht="15.75" customHeight="1" thickBot="1">
      <c r="A83" s="55"/>
      <c r="B83" s="458" t="str">
        <f t="shared" si="22"/>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7" t="str">
        <f t="shared" si="14"/>
        <v/>
      </c>
      <c r="AE83" s="267" t="str">
        <f t="shared" si="14"/>
        <v/>
      </c>
      <c r="AF83" s="267" t="str">
        <f t="shared" si="13"/>
        <v/>
      </c>
      <c r="AG83" s="267" t="str">
        <f t="shared" si="13"/>
        <v/>
      </c>
      <c r="AH83" s="267" t="str">
        <f t="shared" si="13"/>
        <v/>
      </c>
      <c r="AI83" s="267" t="str">
        <f t="shared" si="13"/>
        <v/>
      </c>
      <c r="AJ83" s="267" t="str">
        <f t="shared" si="13"/>
        <v/>
      </c>
      <c r="AK83" s="267" t="str">
        <f t="shared" si="13"/>
        <v/>
      </c>
      <c r="AL83" s="267" t="str">
        <f t="shared" ref="AL83:AQ90" si="23">IF(M83="","",(IF(M83=M$92,1,0)))</f>
        <v/>
      </c>
      <c r="AM83" s="267" t="str">
        <f t="shared" si="23"/>
        <v/>
      </c>
      <c r="AN83" s="267" t="str">
        <f t="shared" si="23"/>
        <v/>
      </c>
      <c r="AO83" s="267" t="str">
        <f t="shared" si="23"/>
        <v/>
      </c>
      <c r="AP83" s="267" t="str">
        <f t="shared" si="23"/>
        <v/>
      </c>
      <c r="AQ83" s="267" t="str">
        <f t="shared" si="23"/>
        <v/>
      </c>
      <c r="AR83" s="267" t="str">
        <f t="shared" si="15"/>
        <v/>
      </c>
      <c r="AS83" s="267" t="str">
        <f t="shared" si="15"/>
        <v/>
      </c>
      <c r="AT83" s="267" t="str">
        <f t="shared" si="15"/>
        <v/>
      </c>
      <c r="AU83" s="267" t="str">
        <f t="shared" si="15"/>
        <v/>
      </c>
      <c r="AV83" s="267" t="str">
        <f t="shared" si="15"/>
        <v/>
      </c>
      <c r="AW83" s="267" t="str">
        <f t="shared" si="15"/>
        <v/>
      </c>
      <c r="AX83" s="472" t="str">
        <f t="shared" si="16"/>
        <v/>
      </c>
      <c r="AY83" s="472" t="str">
        <f t="shared" si="17"/>
        <v/>
      </c>
      <c r="AZ83" s="472" t="str">
        <f t="shared" si="18"/>
        <v/>
      </c>
      <c r="BA83" s="472" t="str">
        <f t="shared" si="19"/>
        <v/>
      </c>
      <c r="BB83" s="472" t="str">
        <f t="shared" si="20"/>
        <v/>
      </c>
      <c r="BC83" s="472" t="str">
        <f t="shared" si="21"/>
        <v/>
      </c>
    </row>
    <row r="84" spans="1:55" ht="15.75" customHeight="1" thickBot="1">
      <c r="A84" s="55"/>
      <c r="B84" s="458" t="str">
        <f t="shared" si="22"/>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7" t="str">
        <f t="shared" si="14"/>
        <v/>
      </c>
      <c r="AE84" s="267" t="str">
        <f t="shared" si="14"/>
        <v/>
      </c>
      <c r="AF84" s="267" t="str">
        <f t="shared" si="14"/>
        <v/>
      </c>
      <c r="AG84" s="267" t="str">
        <f t="shared" si="14"/>
        <v/>
      </c>
      <c r="AH84" s="267" t="str">
        <f t="shared" si="14"/>
        <v/>
      </c>
      <c r="AI84" s="267" t="str">
        <f t="shared" si="14"/>
        <v/>
      </c>
      <c r="AJ84" s="267" t="str">
        <f t="shared" si="14"/>
        <v/>
      </c>
      <c r="AK84" s="267" t="str">
        <f t="shared" si="14"/>
        <v/>
      </c>
      <c r="AL84" s="267" t="str">
        <f t="shared" si="23"/>
        <v/>
      </c>
      <c r="AM84" s="267" t="str">
        <f t="shared" si="23"/>
        <v/>
      </c>
      <c r="AN84" s="267" t="str">
        <f t="shared" si="23"/>
        <v/>
      </c>
      <c r="AO84" s="267" t="str">
        <f t="shared" si="23"/>
        <v/>
      </c>
      <c r="AP84" s="267" t="str">
        <f t="shared" si="23"/>
        <v/>
      </c>
      <c r="AQ84" s="267" t="str">
        <f t="shared" si="23"/>
        <v/>
      </c>
      <c r="AR84" s="267" t="str">
        <f t="shared" si="15"/>
        <v/>
      </c>
      <c r="AS84" s="267" t="str">
        <f t="shared" si="15"/>
        <v/>
      </c>
      <c r="AT84" s="267" t="str">
        <f t="shared" si="15"/>
        <v/>
      </c>
      <c r="AU84" s="267" t="str">
        <f t="shared" si="15"/>
        <v/>
      </c>
      <c r="AV84" s="267" t="str">
        <f t="shared" si="15"/>
        <v/>
      </c>
      <c r="AW84" s="267" t="str">
        <f t="shared" si="15"/>
        <v/>
      </c>
      <c r="AX84" s="472" t="str">
        <f t="shared" si="16"/>
        <v/>
      </c>
      <c r="AY84" s="472" t="str">
        <f t="shared" si="17"/>
        <v/>
      </c>
      <c r="AZ84" s="472" t="str">
        <f t="shared" si="18"/>
        <v/>
      </c>
      <c r="BA84" s="472" t="str">
        <f t="shared" si="19"/>
        <v/>
      </c>
      <c r="BB84" s="472" t="str">
        <f t="shared" si="20"/>
        <v/>
      </c>
      <c r="BC84" s="472" t="str">
        <f t="shared" si="21"/>
        <v/>
      </c>
    </row>
    <row r="85" spans="1:55" ht="15.75" customHeight="1" thickBot="1">
      <c r="A85" s="55"/>
      <c r="B85" s="458" t="str">
        <f t="shared" si="22"/>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7" t="str">
        <f t="shared" si="14"/>
        <v/>
      </c>
      <c r="AE85" s="267" t="str">
        <f t="shared" si="14"/>
        <v/>
      </c>
      <c r="AF85" s="267" t="str">
        <f t="shared" si="14"/>
        <v/>
      </c>
      <c r="AG85" s="267" t="str">
        <f t="shared" si="14"/>
        <v/>
      </c>
      <c r="AH85" s="267" t="str">
        <f t="shared" si="14"/>
        <v/>
      </c>
      <c r="AI85" s="267" t="str">
        <f t="shared" si="14"/>
        <v/>
      </c>
      <c r="AJ85" s="267" t="str">
        <f t="shared" si="14"/>
        <v/>
      </c>
      <c r="AK85" s="267" t="str">
        <f t="shared" si="14"/>
        <v/>
      </c>
      <c r="AL85" s="267" t="str">
        <f t="shared" si="23"/>
        <v/>
      </c>
      <c r="AM85" s="267" t="str">
        <f t="shared" si="23"/>
        <v/>
      </c>
      <c r="AN85" s="267" t="str">
        <f t="shared" si="23"/>
        <v/>
      </c>
      <c r="AO85" s="267" t="str">
        <f t="shared" si="23"/>
        <v/>
      </c>
      <c r="AP85" s="267" t="str">
        <f t="shared" si="23"/>
        <v/>
      </c>
      <c r="AQ85" s="267" t="str">
        <f t="shared" si="23"/>
        <v/>
      </c>
      <c r="AR85" s="267" t="str">
        <f t="shared" si="15"/>
        <v/>
      </c>
      <c r="AS85" s="267" t="str">
        <f t="shared" si="15"/>
        <v/>
      </c>
      <c r="AT85" s="267" t="str">
        <f t="shared" si="15"/>
        <v/>
      </c>
      <c r="AU85" s="267" t="str">
        <f t="shared" si="15"/>
        <v/>
      </c>
      <c r="AV85" s="267" t="str">
        <f t="shared" si="15"/>
        <v/>
      </c>
      <c r="AW85" s="267" t="str">
        <f t="shared" si="15"/>
        <v/>
      </c>
      <c r="AX85" s="472" t="str">
        <f t="shared" si="16"/>
        <v/>
      </c>
      <c r="AY85" s="472" t="str">
        <f t="shared" si="17"/>
        <v/>
      </c>
      <c r="AZ85" s="472" t="str">
        <f t="shared" si="18"/>
        <v/>
      </c>
      <c r="BA85" s="472" t="str">
        <f t="shared" si="19"/>
        <v/>
      </c>
      <c r="BB85" s="472" t="str">
        <f t="shared" si="20"/>
        <v/>
      </c>
      <c r="BC85" s="472" t="str">
        <f t="shared" si="21"/>
        <v/>
      </c>
    </row>
    <row r="86" spans="1:55" ht="15.75" customHeight="1" thickBot="1">
      <c r="A86" s="55"/>
      <c r="B86" s="458" t="str">
        <f t="shared" si="22"/>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7" t="str">
        <f t="shared" si="14"/>
        <v/>
      </c>
      <c r="AE86" s="267" t="str">
        <f t="shared" si="14"/>
        <v/>
      </c>
      <c r="AF86" s="267" t="str">
        <f t="shared" si="14"/>
        <v/>
      </c>
      <c r="AG86" s="267" t="str">
        <f t="shared" si="14"/>
        <v/>
      </c>
      <c r="AH86" s="267" t="str">
        <f t="shared" si="14"/>
        <v/>
      </c>
      <c r="AI86" s="267" t="str">
        <f t="shared" si="14"/>
        <v/>
      </c>
      <c r="AJ86" s="267" t="str">
        <f t="shared" si="14"/>
        <v/>
      </c>
      <c r="AK86" s="267" t="str">
        <f t="shared" si="14"/>
        <v/>
      </c>
      <c r="AL86" s="267" t="str">
        <f t="shared" si="23"/>
        <v/>
      </c>
      <c r="AM86" s="267" t="str">
        <f t="shared" si="23"/>
        <v/>
      </c>
      <c r="AN86" s="267" t="str">
        <f t="shared" si="23"/>
        <v/>
      </c>
      <c r="AO86" s="267" t="str">
        <f t="shared" si="23"/>
        <v/>
      </c>
      <c r="AP86" s="267" t="str">
        <f t="shared" si="23"/>
        <v/>
      </c>
      <c r="AQ86" s="267" t="str">
        <f t="shared" si="23"/>
        <v/>
      </c>
      <c r="AR86" s="267" t="str">
        <f t="shared" si="15"/>
        <v/>
      </c>
      <c r="AS86" s="267" t="str">
        <f t="shared" si="15"/>
        <v/>
      </c>
      <c r="AT86" s="267" t="str">
        <f t="shared" si="15"/>
        <v/>
      </c>
      <c r="AU86" s="267" t="str">
        <f t="shared" si="15"/>
        <v/>
      </c>
      <c r="AV86" s="267" t="str">
        <f t="shared" si="15"/>
        <v/>
      </c>
      <c r="AW86" s="267" t="str">
        <f t="shared" si="15"/>
        <v/>
      </c>
      <c r="AX86" s="472" t="str">
        <f t="shared" si="16"/>
        <v/>
      </c>
      <c r="AY86" s="472" t="str">
        <f t="shared" si="17"/>
        <v/>
      </c>
      <c r="AZ86" s="472" t="str">
        <f t="shared" si="18"/>
        <v/>
      </c>
      <c r="BA86" s="472" t="str">
        <f t="shared" si="19"/>
        <v/>
      </c>
      <c r="BB86" s="472" t="str">
        <f t="shared" si="20"/>
        <v/>
      </c>
      <c r="BC86" s="472" t="str">
        <f t="shared" si="21"/>
        <v/>
      </c>
    </row>
    <row r="87" spans="1:55" ht="15.75" customHeight="1" thickBot="1">
      <c r="A87" s="55"/>
      <c r="B87" s="458" t="str">
        <f t="shared" si="22"/>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7" t="str">
        <f t="shared" si="14"/>
        <v/>
      </c>
      <c r="AE87" s="267" t="str">
        <f t="shared" si="14"/>
        <v/>
      </c>
      <c r="AF87" s="267" t="str">
        <f t="shared" si="14"/>
        <v/>
      </c>
      <c r="AG87" s="267" t="str">
        <f t="shared" si="14"/>
        <v/>
      </c>
      <c r="AH87" s="267" t="str">
        <f t="shared" si="14"/>
        <v/>
      </c>
      <c r="AI87" s="267" t="str">
        <f t="shared" si="14"/>
        <v/>
      </c>
      <c r="AJ87" s="267" t="str">
        <f t="shared" si="14"/>
        <v/>
      </c>
      <c r="AK87" s="267" t="str">
        <f t="shared" si="14"/>
        <v/>
      </c>
      <c r="AL87" s="267" t="str">
        <f t="shared" si="23"/>
        <v/>
      </c>
      <c r="AM87" s="267" t="str">
        <f t="shared" si="23"/>
        <v/>
      </c>
      <c r="AN87" s="267" t="str">
        <f t="shared" si="23"/>
        <v/>
      </c>
      <c r="AO87" s="267" t="str">
        <f t="shared" si="23"/>
        <v/>
      </c>
      <c r="AP87" s="267" t="str">
        <f t="shared" si="23"/>
        <v/>
      </c>
      <c r="AQ87" s="267" t="str">
        <f t="shared" si="23"/>
        <v/>
      </c>
      <c r="AR87" s="267" t="str">
        <f t="shared" si="15"/>
        <v/>
      </c>
      <c r="AS87" s="267" t="str">
        <f t="shared" si="15"/>
        <v/>
      </c>
      <c r="AT87" s="267" t="str">
        <f t="shared" si="15"/>
        <v/>
      </c>
      <c r="AU87" s="267" t="str">
        <f t="shared" si="15"/>
        <v/>
      </c>
      <c r="AV87" s="267" t="str">
        <f t="shared" si="15"/>
        <v/>
      </c>
      <c r="AW87" s="267" t="str">
        <f t="shared" si="15"/>
        <v/>
      </c>
      <c r="AX87" s="472" t="str">
        <f t="shared" si="16"/>
        <v/>
      </c>
      <c r="AY87" s="472" t="str">
        <f t="shared" si="17"/>
        <v/>
      </c>
      <c r="AZ87" s="472" t="str">
        <f t="shared" si="18"/>
        <v/>
      </c>
      <c r="BA87" s="472" t="str">
        <f t="shared" si="19"/>
        <v/>
      </c>
      <c r="BB87" s="472" t="str">
        <f t="shared" si="20"/>
        <v/>
      </c>
      <c r="BC87" s="472" t="str">
        <f t="shared" si="21"/>
        <v/>
      </c>
    </row>
    <row r="88" spans="1:55" ht="15.75" customHeight="1" thickBot="1">
      <c r="A88" s="55"/>
      <c r="B88" s="458" t="str">
        <f t="shared" si="22"/>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7" t="str">
        <f t="shared" si="14"/>
        <v/>
      </c>
      <c r="AE88" s="267" t="str">
        <f t="shared" si="14"/>
        <v/>
      </c>
      <c r="AF88" s="267" t="str">
        <f t="shared" si="14"/>
        <v/>
      </c>
      <c r="AG88" s="267" t="str">
        <f t="shared" si="14"/>
        <v/>
      </c>
      <c r="AH88" s="267" t="str">
        <f t="shared" si="14"/>
        <v/>
      </c>
      <c r="AI88" s="267" t="str">
        <f t="shared" si="14"/>
        <v/>
      </c>
      <c r="AJ88" s="267" t="str">
        <f t="shared" si="14"/>
        <v/>
      </c>
      <c r="AK88" s="267" t="str">
        <f t="shared" si="14"/>
        <v/>
      </c>
      <c r="AL88" s="267" t="str">
        <f t="shared" si="23"/>
        <v/>
      </c>
      <c r="AM88" s="267" t="str">
        <f t="shared" si="23"/>
        <v/>
      </c>
      <c r="AN88" s="267" t="str">
        <f t="shared" si="23"/>
        <v/>
      </c>
      <c r="AO88" s="267" t="str">
        <f t="shared" si="23"/>
        <v/>
      </c>
      <c r="AP88" s="267" t="str">
        <f t="shared" si="23"/>
        <v/>
      </c>
      <c r="AQ88" s="267" t="str">
        <f t="shared" si="23"/>
        <v/>
      </c>
      <c r="AR88" s="267" t="str">
        <f t="shared" si="15"/>
        <v/>
      </c>
      <c r="AS88" s="267" t="str">
        <f t="shared" si="15"/>
        <v/>
      </c>
      <c r="AT88" s="267" t="str">
        <f t="shared" si="15"/>
        <v/>
      </c>
      <c r="AU88" s="267" t="str">
        <f t="shared" si="15"/>
        <v/>
      </c>
      <c r="AV88" s="267" t="str">
        <f t="shared" si="15"/>
        <v/>
      </c>
      <c r="AW88" s="267" t="str">
        <f t="shared" si="15"/>
        <v/>
      </c>
      <c r="AX88" s="472" t="str">
        <f t="shared" si="16"/>
        <v/>
      </c>
      <c r="AY88" s="472" t="str">
        <f t="shared" si="17"/>
        <v/>
      </c>
      <c r="AZ88" s="472" t="str">
        <f t="shared" si="18"/>
        <v/>
      </c>
      <c r="BA88" s="472" t="str">
        <f t="shared" si="19"/>
        <v/>
      </c>
      <c r="BB88" s="472" t="str">
        <f t="shared" si="20"/>
        <v/>
      </c>
      <c r="BC88" s="472" t="str">
        <f t="shared" si="21"/>
        <v/>
      </c>
    </row>
    <row r="89" spans="1:55"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7" t="str">
        <f t="shared" si="14"/>
        <v/>
      </c>
      <c r="AE89" s="267" t="str">
        <f t="shared" si="14"/>
        <v/>
      </c>
      <c r="AF89" s="267" t="str">
        <f t="shared" si="14"/>
        <v/>
      </c>
      <c r="AG89" s="267" t="str">
        <f t="shared" si="14"/>
        <v/>
      </c>
      <c r="AH89" s="267" t="str">
        <f t="shared" si="14"/>
        <v/>
      </c>
      <c r="AI89" s="267" t="str">
        <f t="shared" si="14"/>
        <v/>
      </c>
      <c r="AJ89" s="267" t="str">
        <f t="shared" si="14"/>
        <v/>
      </c>
      <c r="AK89" s="267" t="str">
        <f t="shared" si="14"/>
        <v/>
      </c>
      <c r="AL89" s="267" t="str">
        <f t="shared" si="23"/>
        <v/>
      </c>
      <c r="AM89" s="267" t="str">
        <f t="shared" si="23"/>
        <v/>
      </c>
      <c r="AN89" s="267" t="str">
        <f t="shared" si="23"/>
        <v/>
      </c>
      <c r="AO89" s="267" t="str">
        <f t="shared" si="23"/>
        <v/>
      </c>
      <c r="AP89" s="267" t="str">
        <f t="shared" si="23"/>
        <v/>
      </c>
      <c r="AQ89" s="267" t="str">
        <f t="shared" si="23"/>
        <v/>
      </c>
      <c r="AR89" s="267" t="str">
        <f t="shared" si="15"/>
        <v/>
      </c>
      <c r="AS89" s="267" t="str">
        <f t="shared" si="15"/>
        <v/>
      </c>
      <c r="AT89" s="267" t="str">
        <f t="shared" si="15"/>
        <v/>
      </c>
      <c r="AU89" s="267" t="str">
        <f t="shared" si="15"/>
        <v/>
      </c>
      <c r="AV89" s="267" t="str">
        <f t="shared" si="15"/>
        <v/>
      </c>
      <c r="AW89" s="267" t="str">
        <f t="shared" si="15"/>
        <v/>
      </c>
      <c r="AX89" s="472" t="str">
        <f t="shared" si="16"/>
        <v/>
      </c>
      <c r="AY89" s="472" t="str">
        <f t="shared" si="17"/>
        <v/>
      </c>
      <c r="AZ89" s="472" t="str">
        <f t="shared" si="18"/>
        <v/>
      </c>
      <c r="BA89" s="472" t="str">
        <f t="shared" si="19"/>
        <v/>
      </c>
      <c r="BB89" s="472" t="str">
        <f t="shared" si="20"/>
        <v/>
      </c>
      <c r="BC89" s="472" t="str">
        <f t="shared" si="21"/>
        <v/>
      </c>
    </row>
    <row r="90" spans="1:55" ht="15.75" customHeight="1" thickBot="1">
      <c r="A90" s="55"/>
      <c r="B90" s="458" t="str">
        <f t="shared" si="22"/>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7" t="str">
        <f t="shared" si="14"/>
        <v/>
      </c>
      <c r="AE90" s="267" t="str">
        <f t="shared" si="14"/>
        <v/>
      </c>
      <c r="AF90" s="267" t="str">
        <f t="shared" si="14"/>
        <v/>
      </c>
      <c r="AG90" s="267" t="str">
        <f t="shared" si="14"/>
        <v/>
      </c>
      <c r="AH90" s="267" t="str">
        <f t="shared" si="14"/>
        <v/>
      </c>
      <c r="AI90" s="267" t="str">
        <f t="shared" si="14"/>
        <v/>
      </c>
      <c r="AJ90" s="267" t="str">
        <f t="shared" si="14"/>
        <v/>
      </c>
      <c r="AK90" s="267" t="str">
        <f t="shared" si="14"/>
        <v/>
      </c>
      <c r="AL90" s="267" t="str">
        <f t="shared" si="23"/>
        <v/>
      </c>
      <c r="AM90" s="267" t="str">
        <f t="shared" si="23"/>
        <v/>
      </c>
      <c r="AN90" s="267" t="str">
        <f t="shared" si="23"/>
        <v/>
      </c>
      <c r="AO90" s="267" t="str">
        <f t="shared" si="23"/>
        <v/>
      </c>
      <c r="AP90" s="267" t="str">
        <f t="shared" si="23"/>
        <v/>
      </c>
      <c r="AQ90" s="267" t="str">
        <f t="shared" si="23"/>
        <v/>
      </c>
      <c r="AR90" s="267" t="str">
        <f t="shared" si="15"/>
        <v/>
      </c>
      <c r="AS90" s="267" t="str">
        <f t="shared" si="15"/>
        <v/>
      </c>
      <c r="AT90" s="267" t="str">
        <f t="shared" si="15"/>
        <v/>
      </c>
      <c r="AU90" s="267" t="str">
        <f t="shared" si="15"/>
        <v/>
      </c>
      <c r="AV90" s="267" t="str">
        <f t="shared" si="15"/>
        <v/>
      </c>
      <c r="AW90" s="267" t="str">
        <f t="shared" si="15"/>
        <v/>
      </c>
      <c r="AX90" s="472" t="str">
        <f t="shared" si="16"/>
        <v/>
      </c>
      <c r="AY90" s="472" t="str">
        <f t="shared" si="17"/>
        <v/>
      </c>
      <c r="AZ90" s="472" t="str">
        <f t="shared" si="18"/>
        <v/>
      </c>
      <c r="BA90" s="472" t="str">
        <f t="shared" si="19"/>
        <v/>
      </c>
      <c r="BB90" s="472" t="str">
        <f t="shared" si="20"/>
        <v/>
      </c>
      <c r="BC90" s="472" t="str">
        <f t="shared" si="21"/>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f>AVERAGE(AX16:AX90)</f>
        <v>3.3846153846153846</v>
      </c>
      <c r="AY91" s="473">
        <f t="shared" ref="AY91:BC91" si="24">AVERAGE(AY16:AY90)</f>
        <v>4.384615384615385</v>
      </c>
      <c r="AZ91" s="473">
        <f t="shared" si="24"/>
        <v>4.384615384615385</v>
      </c>
      <c r="BA91" s="473">
        <f t="shared" si="24"/>
        <v>4.3076923076923075</v>
      </c>
      <c r="BB91" s="473">
        <f t="shared" si="24"/>
        <v>3.7692307692307692</v>
      </c>
      <c r="BC91" s="473">
        <f t="shared" si="24"/>
        <v>4.0769230769230766</v>
      </c>
    </row>
    <row r="92" spans="1:55" ht="15.75" customHeight="1">
      <c r="A92" s="55"/>
      <c r="B92" s="59"/>
      <c r="C92" s="528" t="s">
        <v>4</v>
      </c>
      <c r="D92" s="529"/>
      <c r="E92" s="508" t="s">
        <v>2</v>
      </c>
      <c r="F92" s="508" t="s">
        <v>2</v>
      </c>
      <c r="G92" s="508" t="s">
        <v>1</v>
      </c>
      <c r="H92" s="508" t="s">
        <v>1</v>
      </c>
      <c r="I92" s="508" t="s">
        <v>1</v>
      </c>
      <c r="J92" s="508" t="s">
        <v>0</v>
      </c>
      <c r="K92" s="508" t="s">
        <v>3</v>
      </c>
      <c r="L92" s="508" t="s">
        <v>0</v>
      </c>
      <c r="M92" s="508" t="s">
        <v>3</v>
      </c>
      <c r="N92" s="508" t="s">
        <v>0</v>
      </c>
      <c r="O92" s="508" t="s">
        <v>2</v>
      </c>
      <c r="P92" s="508" t="s">
        <v>3</v>
      </c>
      <c r="Q92" s="508" t="s">
        <v>3</v>
      </c>
      <c r="R92" s="508" t="s">
        <v>0</v>
      </c>
      <c r="S92" s="508" t="s">
        <v>0</v>
      </c>
      <c r="T92" s="508" t="s">
        <v>2</v>
      </c>
      <c r="U92" s="508" t="s">
        <v>1</v>
      </c>
      <c r="V92" s="508" t="s">
        <v>2</v>
      </c>
      <c r="W92" s="508" t="s">
        <v>3</v>
      </c>
      <c r="X92" s="508" t="s">
        <v>2</v>
      </c>
      <c r="Y92" s="59"/>
      <c r="Z92" s="59"/>
      <c r="AA92" s="59"/>
      <c r="AB92" s="59"/>
      <c r="AC92" s="59"/>
      <c r="AD92" s="55"/>
      <c r="AE92" s="55"/>
      <c r="AF92" s="55"/>
      <c r="AG92" s="55"/>
    </row>
    <row r="93" spans="1:55" ht="15.75" customHeight="1">
      <c r="A93" s="55"/>
      <c r="B93" s="59"/>
      <c r="C93" s="170" t="s">
        <v>5</v>
      </c>
      <c r="D93" s="171"/>
      <c r="E93" s="459">
        <f t="shared" ref="E93:X93" si="25">COUNTIF(E16:E90,E92)</f>
        <v>11</v>
      </c>
      <c r="F93" s="460">
        <f t="shared" si="25"/>
        <v>8</v>
      </c>
      <c r="G93" s="460">
        <f t="shared" si="25"/>
        <v>13</v>
      </c>
      <c r="H93" s="460">
        <f t="shared" si="25"/>
        <v>4</v>
      </c>
      <c r="I93" s="460">
        <f t="shared" si="25"/>
        <v>9</v>
      </c>
      <c r="J93" s="460">
        <f t="shared" si="25"/>
        <v>11</v>
      </c>
      <c r="K93" s="460">
        <f t="shared" si="25"/>
        <v>6</v>
      </c>
      <c r="L93" s="460">
        <f t="shared" si="25"/>
        <v>10</v>
      </c>
      <c r="M93" s="460">
        <f t="shared" si="25"/>
        <v>9</v>
      </c>
      <c r="N93" s="460">
        <f t="shared" si="25"/>
        <v>0</v>
      </c>
      <c r="O93" s="460">
        <f t="shared" si="25"/>
        <v>9</v>
      </c>
      <c r="P93" s="460">
        <f t="shared" si="25"/>
        <v>9</v>
      </c>
      <c r="Q93" s="460">
        <f t="shared" si="25"/>
        <v>6</v>
      </c>
      <c r="R93" s="460">
        <f t="shared" si="25"/>
        <v>6</v>
      </c>
      <c r="S93" s="460">
        <f t="shared" si="25"/>
        <v>11</v>
      </c>
      <c r="T93" s="460">
        <f t="shared" si="25"/>
        <v>9</v>
      </c>
      <c r="U93" s="460">
        <f t="shared" si="25"/>
        <v>5</v>
      </c>
      <c r="V93" s="460">
        <f t="shared" si="25"/>
        <v>10</v>
      </c>
      <c r="W93" s="460">
        <f t="shared" si="25"/>
        <v>4</v>
      </c>
      <c r="X93" s="460">
        <f t="shared" si="25"/>
        <v>8</v>
      </c>
      <c r="Y93" s="59"/>
      <c r="Z93" s="59"/>
      <c r="AA93" s="59"/>
      <c r="AB93" s="59"/>
      <c r="AC93" s="59"/>
      <c r="AD93" s="55"/>
      <c r="AE93" s="55"/>
      <c r="AF93" s="55"/>
      <c r="AG93" s="55"/>
    </row>
    <row r="94" spans="1:55" ht="15.75" customHeight="1">
      <c r="A94" s="55"/>
      <c r="B94" s="59"/>
      <c r="C94" s="172" t="s">
        <v>6</v>
      </c>
      <c r="D94" s="172"/>
      <c r="E94" s="461">
        <f t="shared" ref="E94:X94" si="26">(COUNTIF(E16:E90,E$92))/(COUNTA(E16:E90))</f>
        <v>0.84615384615384615</v>
      </c>
      <c r="F94" s="461">
        <f t="shared" si="26"/>
        <v>0.61538461538461542</v>
      </c>
      <c r="G94" s="461">
        <f t="shared" si="26"/>
        <v>1</v>
      </c>
      <c r="H94" s="461">
        <f t="shared" si="26"/>
        <v>0.30769230769230771</v>
      </c>
      <c r="I94" s="461">
        <f t="shared" si="26"/>
        <v>0.69230769230769229</v>
      </c>
      <c r="J94" s="461">
        <f t="shared" si="26"/>
        <v>0.84615384615384615</v>
      </c>
      <c r="K94" s="461">
        <f t="shared" si="26"/>
        <v>0.46153846153846156</v>
      </c>
      <c r="L94" s="461">
        <f t="shared" si="26"/>
        <v>0.76923076923076927</v>
      </c>
      <c r="M94" s="461">
        <f t="shared" si="26"/>
        <v>0.69230769230769229</v>
      </c>
      <c r="N94" s="461">
        <f t="shared" si="26"/>
        <v>0</v>
      </c>
      <c r="O94" s="461">
        <f t="shared" si="26"/>
        <v>0.69230769230769229</v>
      </c>
      <c r="P94" s="461">
        <f t="shared" si="26"/>
        <v>0.69230769230769229</v>
      </c>
      <c r="Q94" s="461">
        <f t="shared" si="26"/>
        <v>0.46153846153846156</v>
      </c>
      <c r="R94" s="461">
        <f t="shared" si="26"/>
        <v>0.46153846153846156</v>
      </c>
      <c r="S94" s="461">
        <f t="shared" si="26"/>
        <v>0.84615384615384615</v>
      </c>
      <c r="T94" s="461">
        <f t="shared" si="26"/>
        <v>0.69230769230769229</v>
      </c>
      <c r="U94" s="461">
        <f t="shared" si="26"/>
        <v>0.38461538461538464</v>
      </c>
      <c r="V94" s="461">
        <f t="shared" si="26"/>
        <v>0.76923076923076927</v>
      </c>
      <c r="W94" s="461">
        <f t="shared" si="26"/>
        <v>0.30769230769230771</v>
      </c>
      <c r="X94" s="461">
        <f t="shared" si="26"/>
        <v>0.61538461538461542</v>
      </c>
      <c r="Y94" s="59"/>
      <c r="Z94" s="59"/>
      <c r="AA94" s="59"/>
      <c r="AB94" s="59"/>
      <c r="AC94" s="59"/>
      <c r="AD94" s="55"/>
      <c r="AE94" s="55"/>
      <c r="AF94" s="55"/>
      <c r="AG94" s="55"/>
    </row>
    <row r="95" spans="1:55" ht="15.75" customHeight="1">
      <c r="A95" s="55"/>
      <c r="B95" s="59"/>
      <c r="C95" s="173" t="s">
        <v>7</v>
      </c>
      <c r="D95" s="173"/>
      <c r="E95" s="462">
        <f t="shared" ref="E95:X95" si="27">(COUNTIF(E$16:E$90,"A"))/(COUNTA(E$16:E$90))</f>
        <v>0.15384615384615385</v>
      </c>
      <c r="F95" s="462">
        <f t="shared" si="27"/>
        <v>0</v>
      </c>
      <c r="G95" s="462">
        <f t="shared" si="27"/>
        <v>1</v>
      </c>
      <c r="H95" s="462">
        <f t="shared" si="27"/>
        <v>0.30769230769230771</v>
      </c>
      <c r="I95" s="462">
        <f t="shared" si="27"/>
        <v>0.69230769230769229</v>
      </c>
      <c r="J95" s="462">
        <f t="shared" si="27"/>
        <v>0</v>
      </c>
      <c r="K95" s="462">
        <f t="shared" si="27"/>
        <v>7.6923076923076927E-2</v>
      </c>
      <c r="L95" s="462">
        <f t="shared" si="27"/>
        <v>0.15384615384615385</v>
      </c>
      <c r="M95" s="462">
        <f t="shared" si="27"/>
        <v>0.15384615384615385</v>
      </c>
      <c r="N95" s="462">
        <f t="shared" si="27"/>
        <v>0.46153846153846156</v>
      </c>
      <c r="O95" s="462">
        <f t="shared" si="27"/>
        <v>7.6923076923076927E-2</v>
      </c>
      <c r="P95" s="462">
        <f t="shared" si="27"/>
        <v>0.15384615384615385</v>
      </c>
      <c r="Q95" s="462">
        <f t="shared" si="27"/>
        <v>0.23076923076923078</v>
      </c>
      <c r="R95" s="462">
        <f t="shared" si="27"/>
        <v>0.23076923076923078</v>
      </c>
      <c r="S95" s="462">
        <f t="shared" si="27"/>
        <v>0.15384615384615385</v>
      </c>
      <c r="T95" s="462">
        <f t="shared" si="27"/>
        <v>0</v>
      </c>
      <c r="U95" s="462">
        <f t="shared" si="27"/>
        <v>0.38461538461538464</v>
      </c>
      <c r="V95" s="462">
        <f t="shared" si="27"/>
        <v>7.6923076923076927E-2</v>
      </c>
      <c r="W95" s="462">
        <f t="shared" si="27"/>
        <v>0.46153846153846156</v>
      </c>
      <c r="X95" s="462">
        <f t="shared" si="27"/>
        <v>0</v>
      </c>
      <c r="Y95" s="59"/>
      <c r="Z95" s="59"/>
      <c r="AA95" s="59"/>
      <c r="AB95" s="59"/>
      <c r="AC95" s="59"/>
      <c r="AD95" s="55"/>
      <c r="AE95" s="55"/>
      <c r="AF95" s="55"/>
      <c r="AG95" s="55"/>
    </row>
    <row r="96" spans="1:55" ht="15.75" customHeight="1">
      <c r="A96" s="55"/>
      <c r="B96" s="59"/>
      <c r="C96" s="173" t="s">
        <v>8</v>
      </c>
      <c r="D96" s="173"/>
      <c r="E96" s="462">
        <f t="shared" ref="E96:X96" si="28">(COUNTIF(E$16:E$90,"B"))/(COUNTA(E$16:E$90))</f>
        <v>0</v>
      </c>
      <c r="F96" s="462">
        <f t="shared" si="28"/>
        <v>0.23076923076923078</v>
      </c>
      <c r="G96" s="462">
        <f t="shared" si="28"/>
        <v>0</v>
      </c>
      <c r="H96" s="462">
        <f t="shared" si="28"/>
        <v>0.61538461538461542</v>
      </c>
      <c r="I96" s="462">
        <f t="shared" si="28"/>
        <v>7.6923076923076927E-2</v>
      </c>
      <c r="J96" s="462">
        <f t="shared" si="28"/>
        <v>0.84615384615384615</v>
      </c>
      <c r="K96" s="462">
        <f t="shared" si="28"/>
        <v>0.15384615384615385</v>
      </c>
      <c r="L96" s="462">
        <f t="shared" si="28"/>
        <v>0.76923076923076927</v>
      </c>
      <c r="M96" s="462">
        <f t="shared" si="28"/>
        <v>7.6923076923076927E-2</v>
      </c>
      <c r="N96" s="462">
        <f t="shared" si="28"/>
        <v>0</v>
      </c>
      <c r="O96" s="462">
        <f t="shared" si="28"/>
        <v>0.23076923076923078</v>
      </c>
      <c r="P96" s="462">
        <f t="shared" si="28"/>
        <v>7.6923076923076927E-2</v>
      </c>
      <c r="Q96" s="462">
        <f t="shared" si="28"/>
        <v>0.15384615384615385</v>
      </c>
      <c r="R96" s="462">
        <f t="shared" si="28"/>
        <v>0.46153846153846156</v>
      </c>
      <c r="S96" s="462">
        <f t="shared" si="28"/>
        <v>0.84615384615384615</v>
      </c>
      <c r="T96" s="462">
        <f t="shared" si="28"/>
        <v>7.6923076923076927E-2</v>
      </c>
      <c r="U96" s="462">
        <f t="shared" si="28"/>
        <v>0.38461538461538464</v>
      </c>
      <c r="V96" s="462">
        <f t="shared" si="28"/>
        <v>7.6923076923076927E-2</v>
      </c>
      <c r="W96" s="462">
        <f t="shared" si="28"/>
        <v>0.15384615384615385</v>
      </c>
      <c r="X96" s="462">
        <f t="shared" si="28"/>
        <v>0.23076923076923078</v>
      </c>
      <c r="Y96" s="59"/>
      <c r="Z96" s="59"/>
      <c r="AA96" s="59"/>
      <c r="AB96" s="59"/>
      <c r="AC96" s="59"/>
      <c r="AD96" s="55"/>
      <c r="AE96" s="55"/>
      <c r="AF96" s="55"/>
      <c r="AG96" s="55"/>
    </row>
    <row r="97" spans="1:33" ht="15.75" customHeight="1">
      <c r="A97" s="55"/>
      <c r="B97" s="59"/>
      <c r="C97" s="173" t="s">
        <v>9</v>
      </c>
      <c r="D97" s="173"/>
      <c r="E97" s="462">
        <f t="shared" ref="E97:X97" si="29">(COUNTIF(E$16:E$90,"C"))/(COUNTA(E$16:E$90))</f>
        <v>0.84615384615384615</v>
      </c>
      <c r="F97" s="462">
        <f t="shared" si="29"/>
        <v>0.61538461538461542</v>
      </c>
      <c r="G97" s="462">
        <f t="shared" si="29"/>
        <v>0</v>
      </c>
      <c r="H97" s="462">
        <f t="shared" si="29"/>
        <v>0</v>
      </c>
      <c r="I97" s="462">
        <f t="shared" si="29"/>
        <v>7.6923076923076927E-2</v>
      </c>
      <c r="J97" s="462">
        <f t="shared" si="29"/>
        <v>0.15384615384615385</v>
      </c>
      <c r="K97" s="462">
        <f t="shared" si="29"/>
        <v>0.30769230769230771</v>
      </c>
      <c r="L97" s="462">
        <f t="shared" si="29"/>
        <v>7.6923076923076927E-2</v>
      </c>
      <c r="M97" s="462">
        <f t="shared" si="29"/>
        <v>7.6923076923076927E-2</v>
      </c>
      <c r="N97" s="462">
        <f t="shared" si="29"/>
        <v>7.6923076923076927E-2</v>
      </c>
      <c r="O97" s="462">
        <f t="shared" si="29"/>
        <v>0.69230769230769229</v>
      </c>
      <c r="P97" s="462">
        <f t="shared" si="29"/>
        <v>7.6923076923076927E-2</v>
      </c>
      <c r="Q97" s="462">
        <f t="shared" si="29"/>
        <v>0.15384615384615385</v>
      </c>
      <c r="R97" s="462">
        <f t="shared" si="29"/>
        <v>0.30769230769230771</v>
      </c>
      <c r="S97" s="462">
        <f t="shared" si="29"/>
        <v>0</v>
      </c>
      <c r="T97" s="462">
        <f t="shared" si="29"/>
        <v>0.69230769230769229</v>
      </c>
      <c r="U97" s="462">
        <f t="shared" si="29"/>
        <v>0.15384615384615385</v>
      </c>
      <c r="V97" s="462">
        <f t="shared" si="29"/>
        <v>0.76923076923076927</v>
      </c>
      <c r="W97" s="462">
        <f t="shared" si="29"/>
        <v>7.6923076923076927E-2</v>
      </c>
      <c r="X97" s="462">
        <f t="shared" si="29"/>
        <v>0.61538461538461542</v>
      </c>
      <c r="Y97" s="59"/>
      <c r="Z97" s="59"/>
      <c r="AA97" s="59"/>
      <c r="AB97" s="59"/>
      <c r="AC97" s="59"/>
      <c r="AD97" s="55"/>
      <c r="AE97" s="55"/>
      <c r="AF97" s="55"/>
      <c r="AG97" s="55"/>
    </row>
    <row r="98" spans="1:33" ht="15.75" customHeight="1">
      <c r="A98" s="55"/>
      <c r="B98" s="59"/>
      <c r="C98" s="174" t="s">
        <v>10</v>
      </c>
      <c r="D98" s="174"/>
      <c r="E98" s="462">
        <f t="shared" ref="E98:X98" si="30">(COUNTIF(E$16:E$90,"D"))/(COUNTA(E$16:E$90))</f>
        <v>0</v>
      </c>
      <c r="F98" s="462">
        <f t="shared" si="30"/>
        <v>0.15384615384615385</v>
      </c>
      <c r="G98" s="462">
        <f t="shared" si="30"/>
        <v>0</v>
      </c>
      <c r="H98" s="462">
        <f t="shared" si="30"/>
        <v>7.6923076923076927E-2</v>
      </c>
      <c r="I98" s="462">
        <f t="shared" si="30"/>
        <v>0.15384615384615385</v>
      </c>
      <c r="J98" s="462">
        <f t="shared" si="30"/>
        <v>0</v>
      </c>
      <c r="K98" s="462">
        <f t="shared" si="30"/>
        <v>0.46153846153846156</v>
      </c>
      <c r="L98" s="462">
        <f t="shared" si="30"/>
        <v>0</v>
      </c>
      <c r="M98" s="462">
        <f t="shared" si="30"/>
        <v>0.69230769230769229</v>
      </c>
      <c r="N98" s="462">
        <f t="shared" si="30"/>
        <v>0.46153846153846156</v>
      </c>
      <c r="O98" s="462">
        <f t="shared" si="30"/>
        <v>0</v>
      </c>
      <c r="P98" s="462">
        <f t="shared" si="30"/>
        <v>0.69230769230769229</v>
      </c>
      <c r="Q98" s="462">
        <f t="shared" si="30"/>
        <v>0.46153846153846156</v>
      </c>
      <c r="R98" s="462">
        <f t="shared" si="30"/>
        <v>0</v>
      </c>
      <c r="S98" s="462">
        <f t="shared" si="30"/>
        <v>0</v>
      </c>
      <c r="T98" s="462">
        <f t="shared" si="30"/>
        <v>0.23076923076923078</v>
      </c>
      <c r="U98" s="462">
        <f t="shared" si="30"/>
        <v>7.6923076923076927E-2</v>
      </c>
      <c r="V98" s="462">
        <f t="shared" si="30"/>
        <v>7.6923076923076927E-2</v>
      </c>
      <c r="W98" s="462">
        <f t="shared" si="30"/>
        <v>0.30769230769230771</v>
      </c>
      <c r="X98" s="462">
        <f t="shared" si="30"/>
        <v>0.15384615384615385</v>
      </c>
      <c r="Y98" s="59"/>
      <c r="Z98" s="59"/>
      <c r="AA98" s="59"/>
      <c r="AB98" s="59"/>
      <c r="AC98" s="59"/>
      <c r="AD98" s="55"/>
      <c r="AE98" s="55"/>
      <c r="AF98" s="55"/>
      <c r="AG98" s="55"/>
    </row>
    <row r="99" spans="1:33" ht="15.75" customHeight="1">
      <c r="A99" s="55"/>
      <c r="B99" s="59"/>
      <c r="C99" s="175" t="s">
        <v>11</v>
      </c>
      <c r="D99" s="176"/>
      <c r="E99" s="463">
        <f t="shared" ref="E99:T104" si="31">(E$93-((COUNTA(E$16:E$90)-E$93)/4-1))/COUNTA(E$16:E$90)</f>
        <v>0.88461538461538458</v>
      </c>
      <c r="F99" s="463">
        <f t="shared" si="31"/>
        <v>0.59615384615384615</v>
      </c>
      <c r="G99" s="463">
        <f t="shared" si="31"/>
        <v>1.0769230769230769</v>
      </c>
      <c r="H99" s="463">
        <f t="shared" si="31"/>
        <v>0.21153846153846154</v>
      </c>
      <c r="I99" s="463">
        <f t="shared" si="31"/>
        <v>0.69230769230769229</v>
      </c>
      <c r="J99" s="463">
        <f t="shared" si="31"/>
        <v>0.88461538461538458</v>
      </c>
      <c r="K99" s="463">
        <f t="shared" si="31"/>
        <v>0.40384615384615385</v>
      </c>
      <c r="L99" s="463">
        <f t="shared" si="31"/>
        <v>0.78846153846153844</v>
      </c>
      <c r="M99" s="463">
        <f t="shared" si="31"/>
        <v>0.69230769230769229</v>
      </c>
      <c r="N99" s="463">
        <f t="shared" si="31"/>
        <v>-0.17307692307692307</v>
      </c>
      <c r="O99" s="463">
        <f t="shared" si="31"/>
        <v>0.69230769230769229</v>
      </c>
      <c r="P99" s="463">
        <f t="shared" si="31"/>
        <v>0.69230769230769229</v>
      </c>
      <c r="Q99" s="463">
        <f t="shared" si="31"/>
        <v>0.40384615384615385</v>
      </c>
      <c r="R99" s="463">
        <f t="shared" si="31"/>
        <v>0.40384615384615385</v>
      </c>
      <c r="S99" s="463">
        <f t="shared" si="31"/>
        <v>0.88461538461538458</v>
      </c>
      <c r="T99" s="463">
        <f t="shared" si="31"/>
        <v>0.69230769230769229</v>
      </c>
      <c r="U99" s="463">
        <f t="shared" ref="O99:X104" si="32">(U$93-((COUNTA(U$16:U$90)-U$93)/4-1))/COUNTA(U$16:U$90)</f>
        <v>0.30769230769230771</v>
      </c>
      <c r="V99" s="463">
        <f t="shared" si="32"/>
        <v>0.78846153846153844</v>
      </c>
      <c r="W99" s="463">
        <f t="shared" si="32"/>
        <v>0.21153846153846154</v>
      </c>
      <c r="X99" s="463">
        <f t="shared" si="32"/>
        <v>0.59615384615384615</v>
      </c>
      <c r="Y99" s="59"/>
      <c r="Z99" s="59"/>
      <c r="AA99" s="59"/>
      <c r="AB99" s="59"/>
      <c r="AC99" s="59"/>
      <c r="AD99" s="55"/>
      <c r="AE99" s="55"/>
      <c r="AF99" s="55"/>
      <c r="AG99" s="55"/>
    </row>
    <row r="100" spans="1:33" ht="15.75" customHeight="1">
      <c r="A100" s="55"/>
      <c r="B100" s="59"/>
      <c r="C100" s="177" t="s">
        <v>12</v>
      </c>
      <c r="D100" s="178"/>
      <c r="E100" s="464">
        <f t="shared" si="31"/>
        <v>0.88461538461538458</v>
      </c>
      <c r="F100" s="464">
        <f t="shared" si="31"/>
        <v>0.59615384615384615</v>
      </c>
      <c r="G100" s="464">
        <f t="shared" si="31"/>
        <v>1.0769230769230769</v>
      </c>
      <c r="H100" s="464">
        <f t="shared" si="31"/>
        <v>0.21153846153846154</v>
      </c>
      <c r="I100" s="464">
        <f t="shared" si="31"/>
        <v>0.69230769230769229</v>
      </c>
      <c r="J100" s="464">
        <f t="shared" si="31"/>
        <v>0.88461538461538458</v>
      </c>
      <c r="K100" s="464">
        <f t="shared" si="31"/>
        <v>0.40384615384615385</v>
      </c>
      <c r="L100" s="464">
        <f t="shared" si="31"/>
        <v>0.78846153846153844</v>
      </c>
      <c r="M100" s="464">
        <f t="shared" si="31"/>
        <v>0.69230769230769229</v>
      </c>
      <c r="N100" s="464">
        <f t="shared" si="31"/>
        <v>-0.17307692307692307</v>
      </c>
      <c r="O100" s="464">
        <f t="shared" si="32"/>
        <v>0.69230769230769229</v>
      </c>
      <c r="P100" s="464">
        <f t="shared" si="32"/>
        <v>0.69230769230769229</v>
      </c>
      <c r="Q100" s="464">
        <f t="shared" si="32"/>
        <v>0.40384615384615385</v>
      </c>
      <c r="R100" s="464">
        <f t="shared" si="32"/>
        <v>0.40384615384615385</v>
      </c>
      <c r="S100" s="464">
        <f t="shared" si="32"/>
        <v>0.88461538461538458</v>
      </c>
      <c r="T100" s="464">
        <f t="shared" si="32"/>
        <v>0.69230769230769229</v>
      </c>
      <c r="U100" s="464">
        <f t="shared" si="32"/>
        <v>0.30769230769230771</v>
      </c>
      <c r="V100" s="464">
        <f t="shared" si="32"/>
        <v>0.78846153846153844</v>
      </c>
      <c r="W100" s="464">
        <f t="shared" si="32"/>
        <v>0.21153846153846154</v>
      </c>
      <c r="X100" s="464">
        <f t="shared" si="32"/>
        <v>0.59615384615384615</v>
      </c>
      <c r="Y100" s="59"/>
      <c r="Z100" s="59"/>
      <c r="AA100" s="59"/>
      <c r="AB100" s="59"/>
      <c r="AC100" s="59"/>
      <c r="AD100" s="55"/>
      <c r="AE100" s="55"/>
      <c r="AF100" s="55"/>
      <c r="AG100" s="55"/>
    </row>
    <row r="101" spans="1:33" ht="15.75" customHeight="1">
      <c r="A101" s="55"/>
      <c r="B101" s="59"/>
      <c r="C101" s="179" t="s">
        <v>13</v>
      </c>
      <c r="D101" s="180"/>
      <c r="E101" s="464">
        <f t="shared" si="31"/>
        <v>0.88461538461538458</v>
      </c>
      <c r="F101" s="464">
        <f t="shared" si="31"/>
        <v>0.59615384615384615</v>
      </c>
      <c r="G101" s="464">
        <f t="shared" si="31"/>
        <v>1.0769230769230769</v>
      </c>
      <c r="H101" s="464">
        <f t="shared" si="31"/>
        <v>0.21153846153846154</v>
      </c>
      <c r="I101" s="464">
        <f t="shared" si="31"/>
        <v>0.69230769230769229</v>
      </c>
      <c r="J101" s="464">
        <f t="shared" si="31"/>
        <v>0.88461538461538458</v>
      </c>
      <c r="K101" s="464">
        <f t="shared" si="31"/>
        <v>0.40384615384615385</v>
      </c>
      <c r="L101" s="464">
        <f t="shared" si="31"/>
        <v>0.78846153846153844</v>
      </c>
      <c r="M101" s="464">
        <f t="shared" si="31"/>
        <v>0.69230769230769229</v>
      </c>
      <c r="N101" s="464">
        <f t="shared" si="31"/>
        <v>-0.17307692307692307</v>
      </c>
      <c r="O101" s="464">
        <f t="shared" si="32"/>
        <v>0.69230769230769229</v>
      </c>
      <c r="P101" s="464">
        <f t="shared" si="32"/>
        <v>0.69230769230769229</v>
      </c>
      <c r="Q101" s="464">
        <f t="shared" si="32"/>
        <v>0.40384615384615385</v>
      </c>
      <c r="R101" s="464">
        <f t="shared" si="32"/>
        <v>0.40384615384615385</v>
      </c>
      <c r="S101" s="464">
        <f t="shared" si="32"/>
        <v>0.88461538461538458</v>
      </c>
      <c r="T101" s="464">
        <f t="shared" si="32"/>
        <v>0.69230769230769229</v>
      </c>
      <c r="U101" s="464">
        <f t="shared" si="32"/>
        <v>0.30769230769230771</v>
      </c>
      <c r="V101" s="464">
        <f t="shared" si="32"/>
        <v>0.78846153846153844</v>
      </c>
      <c r="W101" s="464">
        <f t="shared" si="32"/>
        <v>0.21153846153846154</v>
      </c>
      <c r="X101" s="464">
        <f t="shared" si="32"/>
        <v>0.59615384615384615</v>
      </c>
      <c r="Y101" s="59"/>
      <c r="Z101" s="59"/>
      <c r="AA101" s="59"/>
      <c r="AB101" s="59"/>
      <c r="AC101" s="59"/>
      <c r="AD101" s="55"/>
      <c r="AE101" s="55"/>
      <c r="AF101" s="55"/>
      <c r="AG101" s="55"/>
    </row>
    <row r="102" spans="1:33" ht="15.75" customHeight="1">
      <c r="A102" s="55"/>
      <c r="B102" s="59"/>
      <c r="C102" s="181" t="s">
        <v>14</v>
      </c>
      <c r="D102" s="182"/>
      <c r="E102" s="464">
        <f t="shared" si="31"/>
        <v>0.88461538461538458</v>
      </c>
      <c r="F102" s="464">
        <f t="shared" si="31"/>
        <v>0.59615384615384615</v>
      </c>
      <c r="G102" s="464">
        <f t="shared" si="31"/>
        <v>1.0769230769230769</v>
      </c>
      <c r="H102" s="464">
        <f t="shared" si="31"/>
        <v>0.21153846153846154</v>
      </c>
      <c r="I102" s="464">
        <f t="shared" si="31"/>
        <v>0.69230769230769229</v>
      </c>
      <c r="J102" s="464">
        <f t="shared" si="31"/>
        <v>0.88461538461538458</v>
      </c>
      <c r="K102" s="464">
        <f t="shared" si="31"/>
        <v>0.40384615384615385</v>
      </c>
      <c r="L102" s="464">
        <f t="shared" si="31"/>
        <v>0.78846153846153844</v>
      </c>
      <c r="M102" s="464">
        <f t="shared" si="31"/>
        <v>0.69230769230769229</v>
      </c>
      <c r="N102" s="464">
        <f t="shared" si="31"/>
        <v>-0.17307692307692307</v>
      </c>
      <c r="O102" s="464">
        <f t="shared" si="32"/>
        <v>0.69230769230769229</v>
      </c>
      <c r="P102" s="464">
        <f t="shared" si="32"/>
        <v>0.69230769230769229</v>
      </c>
      <c r="Q102" s="464">
        <f t="shared" si="32"/>
        <v>0.40384615384615385</v>
      </c>
      <c r="R102" s="464">
        <f t="shared" si="32"/>
        <v>0.40384615384615385</v>
      </c>
      <c r="S102" s="464">
        <f t="shared" si="32"/>
        <v>0.88461538461538458</v>
      </c>
      <c r="T102" s="464">
        <f t="shared" si="32"/>
        <v>0.69230769230769229</v>
      </c>
      <c r="U102" s="464">
        <f t="shared" si="32"/>
        <v>0.30769230769230771</v>
      </c>
      <c r="V102" s="464">
        <f t="shared" si="32"/>
        <v>0.78846153846153844</v>
      </c>
      <c r="W102" s="464">
        <f t="shared" si="32"/>
        <v>0.21153846153846154</v>
      </c>
      <c r="X102" s="464">
        <f t="shared" si="32"/>
        <v>0.59615384615384615</v>
      </c>
      <c r="Y102" s="59"/>
      <c r="Z102" s="59"/>
      <c r="AA102" s="59"/>
      <c r="AB102" s="59"/>
      <c r="AC102" s="59"/>
      <c r="AD102" s="55"/>
      <c r="AE102" s="55"/>
      <c r="AF102" s="55"/>
      <c r="AG102" s="55"/>
    </row>
    <row r="103" spans="1:33" ht="15.75" customHeight="1">
      <c r="A103" s="55"/>
      <c r="B103" s="59"/>
      <c r="C103" s="183" t="s">
        <v>15</v>
      </c>
      <c r="D103" s="184"/>
      <c r="E103" s="464">
        <f t="shared" si="31"/>
        <v>0.88461538461538458</v>
      </c>
      <c r="F103" s="464">
        <f t="shared" si="31"/>
        <v>0.59615384615384615</v>
      </c>
      <c r="G103" s="464">
        <f t="shared" si="31"/>
        <v>1.0769230769230769</v>
      </c>
      <c r="H103" s="464">
        <f t="shared" si="31"/>
        <v>0.21153846153846154</v>
      </c>
      <c r="I103" s="464">
        <f t="shared" si="31"/>
        <v>0.69230769230769229</v>
      </c>
      <c r="J103" s="464">
        <f t="shared" si="31"/>
        <v>0.88461538461538458</v>
      </c>
      <c r="K103" s="464">
        <f t="shared" si="31"/>
        <v>0.40384615384615385</v>
      </c>
      <c r="L103" s="464">
        <f t="shared" si="31"/>
        <v>0.78846153846153844</v>
      </c>
      <c r="M103" s="464">
        <f t="shared" si="31"/>
        <v>0.69230769230769229</v>
      </c>
      <c r="N103" s="464">
        <f t="shared" si="31"/>
        <v>-0.17307692307692307</v>
      </c>
      <c r="O103" s="464">
        <f t="shared" si="32"/>
        <v>0.69230769230769229</v>
      </c>
      <c r="P103" s="464">
        <f t="shared" si="32"/>
        <v>0.69230769230769229</v>
      </c>
      <c r="Q103" s="464">
        <f t="shared" si="32"/>
        <v>0.40384615384615385</v>
      </c>
      <c r="R103" s="464">
        <f t="shared" si="32"/>
        <v>0.40384615384615385</v>
      </c>
      <c r="S103" s="464">
        <f t="shared" si="32"/>
        <v>0.88461538461538458</v>
      </c>
      <c r="T103" s="464">
        <f t="shared" si="32"/>
        <v>0.69230769230769229</v>
      </c>
      <c r="U103" s="464">
        <f t="shared" si="32"/>
        <v>0.30769230769230771</v>
      </c>
      <c r="V103" s="464">
        <f t="shared" si="32"/>
        <v>0.78846153846153844</v>
      </c>
      <c r="W103" s="464">
        <f t="shared" si="32"/>
        <v>0.21153846153846154</v>
      </c>
      <c r="X103" s="464">
        <f t="shared" si="32"/>
        <v>0.59615384615384615</v>
      </c>
      <c r="Y103" s="59"/>
      <c r="Z103" s="59"/>
      <c r="AA103" s="59"/>
      <c r="AB103" s="59"/>
      <c r="AC103" s="59"/>
      <c r="AD103" s="55"/>
      <c r="AE103" s="55"/>
      <c r="AF103" s="55"/>
      <c r="AG103" s="55"/>
    </row>
    <row r="104" spans="1:33" ht="15.75" customHeight="1">
      <c r="A104" s="55"/>
      <c r="B104" s="59"/>
      <c r="C104" s="185" t="s">
        <v>16</v>
      </c>
      <c r="D104" s="186"/>
      <c r="E104" s="464">
        <f t="shared" si="31"/>
        <v>0.88461538461538458</v>
      </c>
      <c r="F104" s="464">
        <f t="shared" si="31"/>
        <v>0.59615384615384615</v>
      </c>
      <c r="G104" s="464">
        <f t="shared" si="31"/>
        <v>1.0769230769230769</v>
      </c>
      <c r="H104" s="464">
        <f t="shared" si="31"/>
        <v>0.21153846153846154</v>
      </c>
      <c r="I104" s="464">
        <f t="shared" si="31"/>
        <v>0.69230769230769229</v>
      </c>
      <c r="J104" s="464">
        <f t="shared" si="31"/>
        <v>0.88461538461538458</v>
      </c>
      <c r="K104" s="464">
        <f t="shared" si="31"/>
        <v>0.40384615384615385</v>
      </c>
      <c r="L104" s="464">
        <f t="shared" si="31"/>
        <v>0.78846153846153844</v>
      </c>
      <c r="M104" s="464">
        <f t="shared" si="31"/>
        <v>0.69230769230769229</v>
      </c>
      <c r="N104" s="464">
        <f t="shared" si="31"/>
        <v>-0.17307692307692307</v>
      </c>
      <c r="O104" s="464">
        <f t="shared" si="32"/>
        <v>0.69230769230769229</v>
      </c>
      <c r="P104" s="464">
        <f t="shared" si="32"/>
        <v>0.69230769230769229</v>
      </c>
      <c r="Q104" s="464">
        <f t="shared" si="32"/>
        <v>0.40384615384615385</v>
      </c>
      <c r="R104" s="464">
        <f t="shared" si="32"/>
        <v>0.40384615384615385</v>
      </c>
      <c r="S104" s="464">
        <f t="shared" si="32"/>
        <v>0.88461538461538458</v>
      </c>
      <c r="T104" s="464">
        <f t="shared" si="32"/>
        <v>0.69230769230769229</v>
      </c>
      <c r="U104" s="464">
        <f t="shared" si="32"/>
        <v>0.30769230769230771</v>
      </c>
      <c r="V104" s="464">
        <f t="shared" si="32"/>
        <v>0.78846153846153844</v>
      </c>
      <c r="W104" s="464">
        <f t="shared" si="32"/>
        <v>0.21153846153846154</v>
      </c>
      <c r="X104" s="464">
        <f t="shared" si="32"/>
        <v>0.59615384615384615</v>
      </c>
      <c r="Y104" s="59"/>
      <c r="Z104" s="59"/>
      <c r="AA104" s="59"/>
      <c r="AB104" s="59"/>
      <c r="AC104" s="59"/>
      <c r="AD104" s="55"/>
      <c r="AE104" s="55"/>
      <c r="AF104" s="55"/>
      <c r="AG104" s="55"/>
    </row>
    <row r="105" spans="1:33" ht="15.75" customHeight="1">
      <c r="A105" s="55"/>
      <c r="B105" s="59"/>
      <c r="C105" s="172"/>
      <c r="D105" s="172"/>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190"/>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78"/>
      <c r="F107" s="478"/>
      <c r="G107" s="478"/>
      <c r="H107" s="478"/>
      <c r="I107" s="478"/>
      <c r="J107" s="478"/>
      <c r="K107" s="478"/>
      <c r="L107" s="478"/>
      <c r="M107" s="478"/>
      <c r="N107" s="478"/>
      <c r="O107" s="478"/>
      <c r="P107" s="478"/>
      <c r="Q107" s="478"/>
      <c r="R107" s="478"/>
      <c r="S107" s="478"/>
      <c r="T107" s="478"/>
      <c r="U107" s="478"/>
      <c r="V107" s="478"/>
      <c r="W107" s="478"/>
      <c r="X107" s="478"/>
      <c r="Y107" s="125" t="s">
        <v>57</v>
      </c>
      <c r="Z107" s="59"/>
      <c r="AA107" s="59"/>
      <c r="AB107" s="59"/>
      <c r="AC107" s="59"/>
      <c r="AD107" s="55"/>
      <c r="AE107" s="55"/>
      <c r="AF107" s="55"/>
      <c r="AG107" s="55"/>
    </row>
    <row r="108" spans="1:33" ht="15.75" customHeight="1">
      <c r="A108" s="55"/>
      <c r="B108" s="59"/>
      <c r="C108" s="193" t="s">
        <v>146</v>
      </c>
      <c r="D108" s="190"/>
      <c r="E108" s="470" t="str">
        <f t="shared" ref="E108:X108" si="33">E11</f>
        <v>Ciencia, tecnología y sociedad</v>
      </c>
      <c r="F108" s="470" t="str">
        <f t="shared" si="33"/>
        <v>Ciencia, tecnología y sociedad</v>
      </c>
      <c r="G108" s="470" t="str">
        <f t="shared" si="33"/>
        <v>Ciencia, tecnología y sociedad</v>
      </c>
      <c r="H108" s="470" t="str">
        <f t="shared" si="33"/>
        <v>Ciencia, tecnología y sociedad</v>
      </c>
      <c r="I108" s="470" t="str">
        <f t="shared" si="33"/>
        <v>Ciencia, tecnología y sociedad</v>
      </c>
      <c r="J108" s="470" t="str">
        <f t="shared" si="33"/>
        <v>Ciencia, tecnología y sociedad</v>
      </c>
      <c r="K108" s="470" t="str">
        <f t="shared" si="33"/>
        <v>Entorno físico</v>
      </c>
      <c r="L108" s="470" t="str">
        <f t="shared" si="33"/>
        <v>Entorno físico</v>
      </c>
      <c r="M108" s="470" t="str">
        <f t="shared" si="33"/>
        <v>Entorno físico</v>
      </c>
      <c r="N108" s="470" t="str">
        <f t="shared" si="33"/>
        <v>Entorno físico</v>
      </c>
      <c r="O108" s="470" t="str">
        <f t="shared" si="33"/>
        <v>Entorno físico</v>
      </c>
      <c r="P108" s="470" t="str">
        <f t="shared" si="33"/>
        <v>Entorno físico</v>
      </c>
      <c r="Q108" s="470" t="str">
        <f t="shared" si="33"/>
        <v>Entorno físico</v>
      </c>
      <c r="R108" s="470" t="str">
        <f t="shared" si="33"/>
        <v>Entorno vivo</v>
      </c>
      <c r="S108" s="470" t="str">
        <f t="shared" si="33"/>
        <v>Entorno vivo</v>
      </c>
      <c r="T108" s="470" t="str">
        <f t="shared" si="33"/>
        <v>Entorno vivo</v>
      </c>
      <c r="U108" s="470" t="str">
        <f t="shared" si="33"/>
        <v>Entorno vivo</v>
      </c>
      <c r="V108" s="470" t="str">
        <f t="shared" si="33"/>
        <v>Entorno vivo</v>
      </c>
      <c r="W108" s="470" t="str">
        <f t="shared" si="33"/>
        <v>Entorno vivo</v>
      </c>
      <c r="X108" s="470" t="str">
        <f t="shared" si="33"/>
        <v>Entorno vivo</v>
      </c>
      <c r="Y108" s="190"/>
      <c r="Z108" s="59"/>
      <c r="AA108" s="59"/>
      <c r="AB108" s="59"/>
      <c r="AC108" s="59"/>
      <c r="AD108" s="55"/>
      <c r="AE108" s="55"/>
      <c r="AF108" s="55"/>
      <c r="AG108" s="55"/>
    </row>
    <row r="109" spans="1:33" ht="15.75" customHeight="1">
      <c r="A109" s="55"/>
      <c r="B109" s="59"/>
      <c r="C109" s="193" t="s">
        <v>147</v>
      </c>
      <c r="D109" s="190"/>
      <c r="E109" s="470" t="str">
        <f t="shared" ref="E109:X109" si="34">E11</f>
        <v>Ciencia, tecnología y sociedad</v>
      </c>
      <c r="F109" s="470" t="str">
        <f t="shared" si="34"/>
        <v>Ciencia, tecnología y sociedad</v>
      </c>
      <c r="G109" s="470" t="str">
        <f t="shared" si="34"/>
        <v>Ciencia, tecnología y sociedad</v>
      </c>
      <c r="H109" s="470" t="str">
        <f t="shared" si="34"/>
        <v>Ciencia, tecnología y sociedad</v>
      </c>
      <c r="I109" s="470" t="str">
        <f t="shared" si="34"/>
        <v>Ciencia, tecnología y sociedad</v>
      </c>
      <c r="J109" s="470" t="str">
        <f t="shared" si="34"/>
        <v>Ciencia, tecnología y sociedad</v>
      </c>
      <c r="K109" s="470" t="str">
        <f t="shared" si="34"/>
        <v>Entorno físico</v>
      </c>
      <c r="L109" s="470" t="str">
        <f t="shared" si="34"/>
        <v>Entorno físico</v>
      </c>
      <c r="M109" s="470" t="str">
        <f t="shared" si="34"/>
        <v>Entorno físico</v>
      </c>
      <c r="N109" s="470" t="str">
        <f t="shared" si="34"/>
        <v>Entorno físico</v>
      </c>
      <c r="O109" s="470" t="str">
        <f t="shared" si="34"/>
        <v>Entorno físico</v>
      </c>
      <c r="P109" s="470" t="str">
        <f t="shared" si="34"/>
        <v>Entorno físico</v>
      </c>
      <c r="Q109" s="470" t="str">
        <f t="shared" si="34"/>
        <v>Entorno físico</v>
      </c>
      <c r="R109" s="470" t="str">
        <f t="shared" si="34"/>
        <v>Entorno vivo</v>
      </c>
      <c r="S109" s="470" t="str">
        <f t="shared" si="34"/>
        <v>Entorno vivo</v>
      </c>
      <c r="T109" s="470" t="str">
        <f t="shared" si="34"/>
        <v>Entorno vivo</v>
      </c>
      <c r="U109" s="470" t="str">
        <f t="shared" si="34"/>
        <v>Entorno vivo</v>
      </c>
      <c r="V109" s="470" t="str">
        <f t="shared" si="34"/>
        <v>Entorno vivo</v>
      </c>
      <c r="W109" s="470" t="str">
        <f t="shared" si="34"/>
        <v>Entorno vivo</v>
      </c>
      <c r="X109" s="470" t="str">
        <f t="shared" si="34"/>
        <v>Entorno vivo</v>
      </c>
      <c r="Y109" s="190"/>
      <c r="Z109" s="59"/>
      <c r="AA109" s="59"/>
      <c r="AB109" s="59"/>
      <c r="AC109" s="59"/>
      <c r="AD109" s="55"/>
      <c r="AE109" s="55"/>
      <c r="AF109" s="55"/>
      <c r="AG109" s="55"/>
    </row>
    <row r="110" spans="1:33" ht="15.75" customHeight="1">
      <c r="A110" s="55"/>
      <c r="B110" s="59"/>
      <c r="C110" s="193" t="s">
        <v>148</v>
      </c>
      <c r="D110" s="190"/>
      <c r="E110" s="470" t="str">
        <f t="shared" ref="E110:X110" si="35">E11</f>
        <v>Ciencia, tecnología y sociedad</v>
      </c>
      <c r="F110" s="470" t="str">
        <f t="shared" si="35"/>
        <v>Ciencia, tecnología y sociedad</v>
      </c>
      <c r="G110" s="470" t="str">
        <f t="shared" si="35"/>
        <v>Ciencia, tecnología y sociedad</v>
      </c>
      <c r="H110" s="470" t="str">
        <f t="shared" si="35"/>
        <v>Ciencia, tecnología y sociedad</v>
      </c>
      <c r="I110" s="470" t="str">
        <f t="shared" si="35"/>
        <v>Ciencia, tecnología y sociedad</v>
      </c>
      <c r="J110" s="470" t="str">
        <f t="shared" si="35"/>
        <v>Ciencia, tecnología y sociedad</v>
      </c>
      <c r="K110" s="470" t="str">
        <f t="shared" si="35"/>
        <v>Entorno físico</v>
      </c>
      <c r="L110" s="470" t="str">
        <f t="shared" si="35"/>
        <v>Entorno físico</v>
      </c>
      <c r="M110" s="470" t="str">
        <f t="shared" si="35"/>
        <v>Entorno físico</v>
      </c>
      <c r="N110" s="470" t="str">
        <f t="shared" si="35"/>
        <v>Entorno físico</v>
      </c>
      <c r="O110" s="470" t="str">
        <f t="shared" si="35"/>
        <v>Entorno físico</v>
      </c>
      <c r="P110" s="470" t="str">
        <f t="shared" si="35"/>
        <v>Entorno físico</v>
      </c>
      <c r="Q110" s="470" t="str">
        <f t="shared" si="35"/>
        <v>Entorno físico</v>
      </c>
      <c r="R110" s="470" t="str">
        <f t="shared" si="35"/>
        <v>Entorno vivo</v>
      </c>
      <c r="S110" s="470" t="str">
        <f t="shared" si="35"/>
        <v>Entorno vivo</v>
      </c>
      <c r="T110" s="470" t="str">
        <f t="shared" si="35"/>
        <v>Entorno vivo</v>
      </c>
      <c r="U110" s="470" t="str">
        <f t="shared" si="35"/>
        <v>Entorno vivo</v>
      </c>
      <c r="V110" s="470" t="str">
        <f t="shared" si="35"/>
        <v>Entorno vivo</v>
      </c>
      <c r="W110" s="470" t="str">
        <f t="shared" si="35"/>
        <v>Entorno vivo</v>
      </c>
      <c r="X110" s="470" t="str">
        <f t="shared" si="35"/>
        <v>Entorno vivo</v>
      </c>
      <c r="Y110" s="191" t="s">
        <v>57</v>
      </c>
      <c r="Z110" s="59"/>
      <c r="AA110" s="59"/>
      <c r="AB110" s="59"/>
      <c r="AC110" s="59"/>
      <c r="AD110" s="55"/>
      <c r="AE110" s="55"/>
      <c r="AF110" s="55"/>
      <c r="AG110" s="55"/>
    </row>
    <row r="111" spans="1:33" ht="15.75" customHeight="1">
      <c r="A111" s="55"/>
      <c r="B111" s="59"/>
      <c r="C111" s="189" t="s">
        <v>18</v>
      </c>
      <c r="D111" s="190"/>
      <c r="E111" s="478"/>
      <c r="F111" s="478"/>
      <c r="G111" s="478"/>
      <c r="H111" s="478"/>
      <c r="I111" s="478"/>
      <c r="J111" s="478"/>
      <c r="K111" s="478"/>
      <c r="L111" s="478"/>
      <c r="M111" s="478"/>
      <c r="N111" s="478"/>
      <c r="O111" s="478"/>
      <c r="P111" s="478"/>
      <c r="Q111" s="478"/>
      <c r="R111" s="478"/>
      <c r="S111" s="478"/>
      <c r="T111" s="478"/>
      <c r="U111" s="478"/>
      <c r="V111" s="478"/>
      <c r="W111" s="478"/>
      <c r="X111" s="478"/>
      <c r="Y111" s="125" t="s">
        <v>57</v>
      </c>
      <c r="Z111" s="59"/>
      <c r="AA111" s="59"/>
      <c r="AB111" s="59"/>
      <c r="AC111" s="59"/>
      <c r="AD111" s="55"/>
      <c r="AE111" s="55"/>
      <c r="AF111" s="55"/>
      <c r="AG111" s="55"/>
    </row>
    <row r="112" spans="1:33" ht="15.75" customHeight="1">
      <c r="A112" s="55"/>
      <c r="B112" s="59"/>
      <c r="C112" s="193" t="s">
        <v>149</v>
      </c>
      <c r="D112" s="190"/>
      <c r="E112" s="471" t="str">
        <f t="shared" ref="E112:X112" si="36">E$12</f>
        <v>Explicación de fenómenos-Ciencia, tecnología y sociedad</v>
      </c>
      <c r="F112" s="471" t="str">
        <f t="shared" si="36"/>
        <v>Explicación de fenómenos-Ciencia, tecnología y sociedad</v>
      </c>
      <c r="G112" s="471" t="str">
        <f t="shared" si="36"/>
        <v>Explicación de fenómenos-Ciencia, tecnología y sociedad</v>
      </c>
      <c r="H112" s="471" t="str">
        <f t="shared" si="36"/>
        <v>Indagación-Ciencia, tecnología y sociedad</v>
      </c>
      <c r="I112" s="471" t="str">
        <f t="shared" si="36"/>
        <v>Indagación-Ciencia, tecnología y sociedad</v>
      </c>
      <c r="J112" s="471" t="str">
        <f t="shared" si="36"/>
        <v>Uso comprensivo del conocimiento científico-Ciencia, tecnología y sociedad</v>
      </c>
      <c r="K112" s="471" t="str">
        <f t="shared" si="36"/>
        <v>Explicación de fenómenos-Entorno físico</v>
      </c>
      <c r="L112" s="471" t="str">
        <f t="shared" si="36"/>
        <v>Indagación-Entorno físico</v>
      </c>
      <c r="M112" s="471" t="str">
        <f t="shared" si="36"/>
        <v>Indagación-Entorno físico</v>
      </c>
      <c r="N112" s="471" t="str">
        <f t="shared" si="36"/>
        <v>Indagación-Entorno físico</v>
      </c>
      <c r="O112" s="471" t="str">
        <f t="shared" si="36"/>
        <v>Uso comprensivo del conocimiento científico-Entorno físico</v>
      </c>
      <c r="P112" s="471" t="str">
        <f t="shared" si="36"/>
        <v>Uso comprensivo del conocimiento científico-Entorno físico</v>
      </c>
      <c r="Q112" s="471" t="str">
        <f t="shared" si="36"/>
        <v>Uso comprensivo del conocimiento científico-Entorno físico</v>
      </c>
      <c r="R112" s="471" t="str">
        <f t="shared" si="36"/>
        <v>Explicación de fenómenos-Entorno vivo</v>
      </c>
      <c r="S112" s="471" t="str">
        <f t="shared" si="36"/>
        <v>Indagación-Entorno vivo</v>
      </c>
      <c r="T112" s="471" t="str">
        <f t="shared" si="36"/>
        <v>Indagación-Entorno vivo</v>
      </c>
      <c r="U112" s="471" t="str">
        <f t="shared" si="36"/>
        <v>Indagación-Entorno vivo</v>
      </c>
      <c r="V112" s="471" t="str">
        <f t="shared" si="36"/>
        <v>Uso comprensivo del conocimiento científico-Entorno vivo</v>
      </c>
      <c r="W112" s="471" t="str">
        <f t="shared" si="36"/>
        <v>Uso comprensivo del conocimiento científico-Entorno vivo</v>
      </c>
      <c r="X112" s="471" t="str">
        <f t="shared" si="36"/>
        <v>Uso comprensivo del conocimiento científico-Entorno vivo</v>
      </c>
      <c r="Y112" s="125" t="s">
        <v>57</v>
      </c>
      <c r="Z112" s="59"/>
      <c r="AA112" s="59"/>
      <c r="AB112" s="59"/>
      <c r="AC112" s="59"/>
      <c r="AD112" s="55"/>
      <c r="AE112" s="55"/>
      <c r="AF112" s="55"/>
      <c r="AG112" s="55"/>
    </row>
    <row r="113" spans="1:33" ht="15.75" customHeight="1">
      <c r="A113" s="55"/>
      <c r="B113" s="59"/>
      <c r="C113" s="193" t="s">
        <v>150</v>
      </c>
      <c r="D113" s="190"/>
      <c r="E113" s="471" t="str">
        <f t="shared" ref="E113:T114" si="37">E$12</f>
        <v>Explicación de fenómenos-Ciencia, tecnología y sociedad</v>
      </c>
      <c r="F113" s="471" t="str">
        <f t="shared" si="37"/>
        <v>Explicación de fenómenos-Ciencia, tecnología y sociedad</v>
      </c>
      <c r="G113" s="471" t="str">
        <f t="shared" si="37"/>
        <v>Explicación de fenómenos-Ciencia, tecnología y sociedad</v>
      </c>
      <c r="H113" s="471" t="str">
        <f t="shared" si="37"/>
        <v>Indagación-Ciencia, tecnología y sociedad</v>
      </c>
      <c r="I113" s="471" t="str">
        <f t="shared" si="37"/>
        <v>Indagación-Ciencia, tecnología y sociedad</v>
      </c>
      <c r="J113" s="471" t="str">
        <f t="shared" si="37"/>
        <v>Uso comprensivo del conocimiento científico-Ciencia, tecnología y sociedad</v>
      </c>
      <c r="K113" s="471" t="str">
        <f t="shared" si="37"/>
        <v>Explicación de fenómenos-Entorno físico</v>
      </c>
      <c r="L113" s="471" t="str">
        <f t="shared" si="37"/>
        <v>Indagación-Entorno físico</v>
      </c>
      <c r="M113" s="471" t="str">
        <f t="shared" si="37"/>
        <v>Indagación-Entorno físico</v>
      </c>
      <c r="N113" s="471" t="str">
        <f t="shared" si="37"/>
        <v>Indagación-Entorno físico</v>
      </c>
      <c r="O113" s="471" t="str">
        <f t="shared" si="37"/>
        <v>Uso comprensivo del conocimiento científico-Entorno físico</v>
      </c>
      <c r="P113" s="471" t="str">
        <f t="shared" si="37"/>
        <v>Uso comprensivo del conocimiento científico-Entorno físico</v>
      </c>
      <c r="Q113" s="471" t="str">
        <f t="shared" si="37"/>
        <v>Uso comprensivo del conocimiento científico-Entorno físico</v>
      </c>
      <c r="R113" s="471" t="str">
        <f t="shared" si="37"/>
        <v>Explicación de fenómenos-Entorno vivo</v>
      </c>
      <c r="S113" s="471" t="str">
        <f t="shared" si="37"/>
        <v>Indagación-Entorno vivo</v>
      </c>
      <c r="T113" s="471" t="str">
        <f t="shared" si="37"/>
        <v>Indagación-Entorno vivo</v>
      </c>
      <c r="U113" s="471" t="str">
        <f t="shared" ref="U113:X114" si="38">U$12</f>
        <v>Indagación-Entorno vivo</v>
      </c>
      <c r="V113" s="471" t="str">
        <f t="shared" si="38"/>
        <v>Uso comprensivo del conocimiento científico-Entorno vivo</v>
      </c>
      <c r="W113" s="471" t="str">
        <f t="shared" si="38"/>
        <v>Uso comprensivo del conocimiento científico-Entorno vivo</v>
      </c>
      <c r="X113" s="471" t="str">
        <f t="shared" si="38"/>
        <v>Uso comprensivo del conocimiento científico-Entorno vivo</v>
      </c>
      <c r="Y113" s="125" t="s">
        <v>57</v>
      </c>
      <c r="Z113" s="59"/>
      <c r="AA113" s="59"/>
      <c r="AB113" s="59"/>
      <c r="AC113" s="59"/>
      <c r="AD113" s="55"/>
      <c r="AE113" s="55"/>
      <c r="AF113" s="55"/>
      <c r="AG113" s="55"/>
    </row>
    <row r="114" spans="1:33" ht="15.75" customHeight="1">
      <c r="A114" s="55"/>
      <c r="B114" s="59"/>
      <c r="C114" s="193" t="s">
        <v>151</v>
      </c>
      <c r="D114" s="190"/>
      <c r="E114" s="471" t="str">
        <f t="shared" si="37"/>
        <v>Explicación de fenómenos-Ciencia, tecnología y sociedad</v>
      </c>
      <c r="F114" s="471" t="str">
        <f t="shared" si="37"/>
        <v>Explicación de fenómenos-Ciencia, tecnología y sociedad</v>
      </c>
      <c r="G114" s="471" t="str">
        <f t="shared" si="37"/>
        <v>Explicación de fenómenos-Ciencia, tecnología y sociedad</v>
      </c>
      <c r="H114" s="471" t="str">
        <f t="shared" si="37"/>
        <v>Indagación-Ciencia, tecnología y sociedad</v>
      </c>
      <c r="I114" s="471" t="str">
        <f t="shared" si="37"/>
        <v>Indagación-Ciencia, tecnología y sociedad</v>
      </c>
      <c r="J114" s="471" t="str">
        <f t="shared" si="37"/>
        <v>Uso comprensivo del conocimiento científico-Ciencia, tecnología y sociedad</v>
      </c>
      <c r="K114" s="471" t="str">
        <f t="shared" si="37"/>
        <v>Explicación de fenómenos-Entorno físico</v>
      </c>
      <c r="L114" s="471" t="str">
        <f t="shared" si="37"/>
        <v>Indagación-Entorno físico</v>
      </c>
      <c r="M114" s="471" t="str">
        <f t="shared" si="37"/>
        <v>Indagación-Entorno físico</v>
      </c>
      <c r="N114" s="471" t="str">
        <f t="shared" si="37"/>
        <v>Indagación-Entorno físico</v>
      </c>
      <c r="O114" s="471" t="str">
        <f t="shared" si="37"/>
        <v>Uso comprensivo del conocimiento científico-Entorno físico</v>
      </c>
      <c r="P114" s="471" t="str">
        <f t="shared" si="37"/>
        <v>Uso comprensivo del conocimiento científico-Entorno físico</v>
      </c>
      <c r="Q114" s="471" t="str">
        <f t="shared" si="37"/>
        <v>Uso comprensivo del conocimiento científico-Entorno físico</v>
      </c>
      <c r="R114" s="471" t="str">
        <f t="shared" si="37"/>
        <v>Explicación de fenómenos-Entorno vivo</v>
      </c>
      <c r="S114" s="471" t="str">
        <f t="shared" si="37"/>
        <v>Indagación-Entorno vivo</v>
      </c>
      <c r="T114" s="471" t="str">
        <f t="shared" si="37"/>
        <v>Indagación-Entorno vivo</v>
      </c>
      <c r="U114" s="471" t="str">
        <f t="shared" si="38"/>
        <v>Indagación-Entorno vivo</v>
      </c>
      <c r="V114" s="471" t="str">
        <f t="shared" si="38"/>
        <v>Uso comprensivo del conocimiento científico-Entorno vivo</v>
      </c>
      <c r="W114" s="471" t="str">
        <f t="shared" si="38"/>
        <v>Uso comprensivo del conocimiento científico-Entorno vivo</v>
      </c>
      <c r="X114" s="471" t="str">
        <f t="shared" si="38"/>
        <v>Uso comprensivo del conocimiento científico-Entorno vivo</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sMM3gQeA0MPPdnqGG9q6TPGJEcKLbMVG0qWdvJZTQRdaUkYSChAOnPMrg5IIT4gSkFE8HkCx7FfWHHvBvsqZOA==" saltValue="KyDG4kcDgV5mQtKW75KeZA==" spinCount="100000" sheet="1" objects="1" scenarios="1" formatColumns="0" formatRows="0"/>
  <mergeCells count="16">
    <mergeCell ref="E2:X2"/>
    <mergeCell ref="E7:R7"/>
    <mergeCell ref="E9:X9"/>
    <mergeCell ref="E1:X1"/>
    <mergeCell ref="B3:C3"/>
    <mergeCell ref="U3:X3"/>
    <mergeCell ref="E5:I5"/>
    <mergeCell ref="U5:X5"/>
    <mergeCell ref="C92:D92"/>
    <mergeCell ref="AX12:BC12"/>
    <mergeCell ref="AX14:AZ14"/>
    <mergeCell ref="BA14:BC14"/>
    <mergeCell ref="C11:D11"/>
    <mergeCell ref="C12:D12"/>
    <mergeCell ref="C13:D13"/>
    <mergeCell ref="C14:D14"/>
  </mergeCells>
  <conditionalFormatting sqref="E16:E90">
    <cfRule type="cellIs" dxfId="115" priority="96" operator="equal">
      <formula>$E$92</formula>
    </cfRule>
  </conditionalFormatting>
  <conditionalFormatting sqref="F16:F90">
    <cfRule type="cellIs" dxfId="114" priority="95" operator="equal">
      <formula>F$92</formula>
    </cfRule>
  </conditionalFormatting>
  <conditionalFormatting sqref="G16:G90">
    <cfRule type="cellIs" dxfId="113" priority="94" operator="equal">
      <formula>G$92</formula>
    </cfRule>
  </conditionalFormatting>
  <conditionalFormatting sqref="H16:X90">
    <cfRule type="cellIs" dxfId="112" priority="93" operator="equal">
      <formula>H$92</formula>
    </cfRule>
  </conditionalFormatting>
  <conditionalFormatting sqref="E100:X100">
    <cfRule type="cellIs" dxfId="111" priority="91" operator="lessThan">
      <formula>0.85</formula>
    </cfRule>
    <cfRule type="cellIs" dxfId="110" priority="92" operator="greaterThan">
      <formula>0.85</formula>
    </cfRule>
  </conditionalFormatting>
  <conditionalFormatting sqref="E101:X101">
    <cfRule type="cellIs" dxfId="109" priority="90" operator="between">
      <formula>0.6</formula>
      <formula>0.85</formula>
    </cfRule>
  </conditionalFormatting>
  <conditionalFormatting sqref="E102:X102">
    <cfRule type="cellIs" dxfId="108" priority="89" operator="between">
      <formula>0.4</formula>
      <formula>0.6</formula>
    </cfRule>
  </conditionalFormatting>
  <conditionalFormatting sqref="E103:X103">
    <cfRule type="cellIs" dxfId="107" priority="88" operator="between">
      <formula>15%</formula>
      <formula>40%</formula>
    </cfRule>
  </conditionalFormatting>
  <conditionalFormatting sqref="E104:X104">
    <cfRule type="cellIs" dxfId="106" priority="87" operator="lessThan">
      <formula>0.15</formula>
    </cfRule>
  </conditionalFormatting>
  <conditionalFormatting sqref="E10:X10">
    <cfRule type="cellIs" dxfId="105" priority="82" operator="between">
      <formula>0.85</formula>
      <formula>1</formula>
    </cfRule>
    <cfRule type="cellIs" dxfId="104" priority="83" operator="between">
      <formula>0.6</formula>
      <formula>0.85</formula>
    </cfRule>
    <cfRule type="cellIs" dxfId="103" priority="84" operator="between">
      <formula>0.4</formula>
      <formula>0.6</formula>
    </cfRule>
    <cfRule type="cellIs" dxfId="102" priority="85" operator="between">
      <formula>0.15</formula>
      <formula>0.4</formula>
    </cfRule>
    <cfRule type="cellIs" dxfId="101" priority="86" operator="lessThan">
      <formula>0.15</formula>
    </cfRule>
  </conditionalFormatting>
  <conditionalFormatting sqref="E13:X15">
    <cfRule type="containsBlanks" dxfId="100" priority="81">
      <formula>LEN(TRIM(E13))=0</formula>
    </cfRule>
  </conditionalFormatting>
  <conditionalFormatting sqref="C16:AC90">
    <cfRule type="containsBlanks" dxfId="99" priority="79">
      <formula>LEN(TRIM(C16))=0</formula>
    </cfRule>
  </conditionalFormatting>
  <conditionalFormatting sqref="AA16:AA90">
    <cfRule type="cellIs" dxfId="98" priority="78" operator="greaterThan">
      <formula>0</formula>
    </cfRule>
  </conditionalFormatting>
  <conditionalFormatting sqref="E16:X90">
    <cfRule type="cellIs" dxfId="97" priority="77" operator="equal">
      <formula>"O"</formula>
    </cfRule>
  </conditionalFormatting>
  <conditionalFormatting sqref="E12:X12">
    <cfRule type="containsText" dxfId="96" priority="50" operator="containsText" text="Uso comprensivo del conocimiento científico">
      <formula>NOT(ISERROR(SEARCH("Uso comprensivo del conocimiento científico",E12)))</formula>
    </cfRule>
    <cfRule type="containsText" dxfId="95" priority="51" operator="containsText" text="Indagación">
      <formula>NOT(ISERROR(SEARCH("Indagación",E12)))</formula>
    </cfRule>
    <cfRule type="containsText" dxfId="94" priority="52" operator="containsText" text="Explicación de fenómenos">
      <formula>NOT(ISERROR(SEARCH("Explicación de fenómenos",E12)))</formula>
    </cfRule>
  </conditionalFormatting>
  <conditionalFormatting sqref="E11:X11">
    <cfRule type="containsText" dxfId="93" priority="53" operator="containsText" text="vivo">
      <formula>NOT(ISERROR(SEARCH("vivo",E11)))</formula>
    </cfRule>
    <cfRule type="containsText" dxfId="92" priority="54" operator="containsText" text="físico">
      <formula>NOT(ISERROR(SEARCH("físico",E11)))</formula>
    </cfRule>
    <cfRule type="containsText" dxfId="91" priority="55" operator="containsText" text="Ciencia, tecnología y sociedad">
      <formula>NOT(ISERROR(SEARCH("Ciencia, tecnología y sociedad",E11)))</formula>
    </cfRule>
  </conditionalFormatting>
  <conditionalFormatting sqref="E108:X108">
    <cfRule type="cellIs" dxfId="90" priority="13" operator="notEqual">
      <formula>"Ciencia, tecnología y sociedad"</formula>
    </cfRule>
    <cfRule type="cellIs" dxfId="89" priority="14" operator="equal">
      <formula>"Ciencia, tecnología y sociedad"</formula>
    </cfRule>
  </conditionalFormatting>
  <conditionalFormatting sqref="E109:X109">
    <cfRule type="cellIs" dxfId="88" priority="11" operator="notEqual">
      <formula>"Entorno físico"</formula>
    </cfRule>
    <cfRule type="cellIs" dxfId="87" priority="12" operator="equal">
      <formula>"Entorno físico"</formula>
    </cfRule>
  </conditionalFormatting>
  <conditionalFormatting sqref="E110:X110">
    <cfRule type="cellIs" dxfId="86" priority="9" operator="notEqual">
      <formula>"Entorno vivo"</formula>
    </cfRule>
    <cfRule type="cellIs" dxfId="85" priority="10" operator="equal">
      <formula>"Entorno vivo"</formula>
    </cfRule>
  </conditionalFormatting>
  <conditionalFormatting sqref="E113:X113">
    <cfRule type="notContainsText" dxfId="84" priority="5" operator="notContains" text="Indagación">
      <formula>ISERROR(SEARCH("Indagación",E113))</formula>
    </cfRule>
    <cfRule type="containsText" dxfId="83" priority="6" operator="containsText" text="Indagación">
      <formula>NOT(ISERROR(SEARCH("Indagación",E113)))</formula>
    </cfRule>
  </conditionalFormatting>
  <conditionalFormatting sqref="E114:X114">
    <cfRule type="notContainsText" dxfId="82" priority="3" operator="notContains" text="Uso comprensivo del conocimiento científico">
      <formula>ISERROR(SEARCH("Uso comprensivo del conocimiento científico",E114))</formula>
    </cfRule>
    <cfRule type="containsText" dxfId="81" priority="4" operator="containsText" text="Uso comprensivo del conocimiento científico">
      <formula>NOT(ISERROR(SEARCH("Uso comprensivo del conocimiento científico",E114)))</formula>
    </cfRule>
  </conditionalFormatting>
  <conditionalFormatting sqref="E112:X112">
    <cfRule type="notContainsText" dxfId="80" priority="7" operator="notContains" text="Explicación de fenómenos">
      <formula>ISERROR(SEARCH("Explicación de fenómenos",E112))</formula>
    </cfRule>
    <cfRule type="containsText" dxfId="79" priority="8" operator="containsText" text="Explicación de fenómenos">
      <formula>NOT(ISERROR(SEARCH("Explicación de fenómenos",E112)))</formula>
    </cfRule>
  </conditionalFormatting>
  <conditionalFormatting sqref="E11:X15">
    <cfRule type="containsBlanks" dxfId="78" priority="80">
      <formula>LEN(TRIM(E11))=0</formula>
    </cfRule>
  </conditionalFormatting>
  <conditionalFormatting sqref="E8:X8">
    <cfRule type="containsBlanks" dxfId="77" priority="2">
      <formula>LEN(TRIM(E8))=0</formula>
    </cfRule>
  </conditionalFormatting>
  <conditionalFormatting sqref="E8:X8">
    <cfRule type="containsBlanks" dxfId="76" priority="1">
      <formula>LEN(TRIM(E8))=0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F0"/>
    <pageSetUpPr fitToPage="1"/>
  </sheetPr>
  <dimension ref="A1:BI1040"/>
  <sheetViews>
    <sheetView zoomScale="60" zoomScaleNormal="60" workbookViewId="0">
      <selection activeCell="E10" sqref="E10"/>
    </sheetView>
  </sheetViews>
  <sheetFormatPr baseColWidth="10" defaultColWidth="12.625" defaultRowHeight="15" customHeight="1"/>
  <cols>
    <col min="1" max="1" width="4.125" style="309" customWidth="1"/>
    <col min="2" max="2" width="12.75" style="312" customWidth="1"/>
    <col min="3" max="3" width="33.5" style="309" customWidth="1"/>
    <col min="4" max="24" width="6.875" style="309" customWidth="1"/>
    <col min="25" max="29" width="10.75" style="312" customWidth="1"/>
    <col min="30" max="49" width="4.875" style="309" hidden="1" customWidth="1"/>
    <col min="50" max="55" width="4.875" style="309" customWidth="1"/>
    <col min="56" max="16384" width="12.625" style="309"/>
  </cols>
  <sheetData>
    <row r="1" spans="1:61" ht="23.25">
      <c r="B1" s="53"/>
      <c r="C1" s="54"/>
      <c r="D1" s="54"/>
      <c r="E1" s="515" t="s">
        <v>19</v>
      </c>
      <c r="F1" s="516"/>
      <c r="G1" s="516"/>
      <c r="H1" s="516"/>
      <c r="I1" s="516"/>
      <c r="J1" s="516"/>
      <c r="K1" s="516"/>
      <c r="L1" s="516"/>
      <c r="M1" s="516"/>
      <c r="N1" s="516"/>
      <c r="O1" s="516"/>
      <c r="P1" s="516"/>
      <c r="Q1" s="516"/>
      <c r="R1" s="516"/>
      <c r="S1" s="516"/>
      <c r="T1" s="516"/>
      <c r="U1" s="516"/>
      <c r="V1" s="516"/>
      <c r="W1" s="516"/>
      <c r="X1" s="516"/>
      <c r="Y1" s="53"/>
      <c r="Z1" s="53"/>
      <c r="AA1" s="59"/>
      <c r="AB1" s="59"/>
      <c r="AC1" s="59"/>
      <c r="AD1" s="55"/>
      <c r="AE1" s="55"/>
      <c r="AF1" s="55"/>
      <c r="AG1" s="55"/>
      <c r="AX1" s="189"/>
    </row>
    <row r="2" spans="1:61" ht="23.25">
      <c r="B2" s="53"/>
      <c r="C2" s="54"/>
      <c r="D2" s="54"/>
      <c r="E2" s="518" t="s">
        <v>778</v>
      </c>
      <c r="F2" s="518"/>
      <c r="G2" s="518"/>
      <c r="H2" s="518"/>
      <c r="I2" s="518"/>
      <c r="J2" s="518"/>
      <c r="K2" s="518"/>
      <c r="L2" s="518"/>
      <c r="M2" s="518"/>
      <c r="N2" s="518"/>
      <c r="O2" s="518"/>
      <c r="P2" s="518"/>
      <c r="Q2" s="518"/>
      <c r="R2" s="518"/>
      <c r="S2" s="518"/>
      <c r="T2" s="518"/>
      <c r="U2" s="518"/>
      <c r="V2" s="518"/>
      <c r="W2" s="518"/>
      <c r="X2" s="518"/>
      <c r="Y2" s="119"/>
      <c r="Z2" s="59"/>
      <c r="AA2" s="59"/>
      <c r="AB2" s="59"/>
      <c r="AC2" s="59"/>
      <c r="AD2" s="55"/>
      <c r="AE2" s="55"/>
      <c r="AF2" s="55"/>
      <c r="AG2" s="55"/>
      <c r="AX2" s="193"/>
    </row>
    <row r="3" spans="1:61">
      <c r="A3" s="55"/>
      <c r="B3" s="524"/>
      <c r="C3" s="525"/>
      <c r="E3" s="56"/>
      <c r="F3" s="56"/>
      <c r="G3" s="56"/>
      <c r="H3" s="56"/>
      <c r="I3" s="56"/>
      <c r="J3" s="56"/>
      <c r="K3" s="56"/>
      <c r="L3" s="56"/>
      <c r="M3" s="56"/>
      <c r="N3" s="56"/>
      <c r="O3" s="56"/>
      <c r="P3" s="56"/>
      <c r="Q3" s="56"/>
      <c r="R3" s="56"/>
      <c r="S3" s="56"/>
      <c r="T3" s="57"/>
      <c r="U3" s="526"/>
      <c r="V3" s="527"/>
      <c r="W3" s="527"/>
      <c r="X3" s="527"/>
      <c r="Y3" s="119"/>
      <c r="Z3" s="59"/>
      <c r="AA3" s="59"/>
      <c r="AB3" s="59"/>
      <c r="AC3" s="59"/>
      <c r="AD3" s="55"/>
      <c r="AE3" s="55"/>
      <c r="AF3" s="55"/>
      <c r="AG3" s="55"/>
      <c r="AX3" s="193"/>
    </row>
    <row r="4" spans="1:61" ht="16.5" thickBot="1">
      <c r="A4" s="55"/>
      <c r="B4" s="204" t="s">
        <v>20</v>
      </c>
      <c r="C4" s="272"/>
      <c r="E4" s="277" t="s">
        <v>746</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93"/>
    </row>
    <row r="5" spans="1:61" ht="16.5" thickTop="1">
      <c r="A5" s="55"/>
      <c r="B5" s="204" t="s">
        <v>21</v>
      </c>
      <c r="C5" s="477" t="str">
        <f>ExA_NATURALES!C5</f>
        <v>_8°</v>
      </c>
      <c r="D5" s="283" t="s">
        <v>783</v>
      </c>
      <c r="E5" s="526"/>
      <c r="F5" s="527"/>
      <c r="G5" s="527"/>
      <c r="H5" s="527"/>
      <c r="I5" s="527"/>
      <c r="J5" s="58"/>
      <c r="K5" s="58"/>
      <c r="L5" s="58"/>
      <c r="M5" s="58"/>
      <c r="N5" s="58"/>
      <c r="O5" s="58"/>
      <c r="P5" s="58"/>
      <c r="Q5" s="58"/>
      <c r="R5" s="58"/>
      <c r="S5" s="58"/>
      <c r="T5" s="310"/>
      <c r="U5" s="526"/>
      <c r="V5" s="527"/>
      <c r="W5" s="527"/>
      <c r="X5" s="527"/>
      <c r="Y5" s="119"/>
      <c r="Z5" s="59"/>
      <c r="AA5" s="59"/>
      <c r="AB5" s="59"/>
      <c r="AC5" s="59"/>
      <c r="AD5" s="55"/>
      <c r="AE5" s="55"/>
      <c r="AF5" s="55"/>
      <c r="AG5" s="55"/>
      <c r="AX5" s="189"/>
    </row>
    <row r="6" spans="1:61" ht="18.75">
      <c r="A6" s="55"/>
      <c r="B6" s="204" t="s">
        <v>745</v>
      </c>
      <c r="C6" s="270" t="s">
        <v>63</v>
      </c>
      <c r="D6" s="313"/>
      <c r="E6" s="310"/>
      <c r="F6" s="311"/>
      <c r="G6" s="311"/>
      <c r="H6" s="311"/>
      <c r="I6" s="311"/>
      <c r="J6" s="58"/>
      <c r="K6" s="58"/>
      <c r="L6" s="58"/>
      <c r="M6" s="58"/>
      <c r="N6" s="58"/>
      <c r="O6" s="58"/>
      <c r="P6" s="58"/>
      <c r="Q6" s="58"/>
      <c r="R6" s="58"/>
      <c r="S6" s="58"/>
      <c r="T6" s="310"/>
      <c r="U6" s="310"/>
      <c r="V6" s="311"/>
      <c r="W6" s="311"/>
      <c r="X6" s="311"/>
      <c r="Y6" s="119"/>
      <c r="Z6" s="59"/>
      <c r="AA6" s="59"/>
      <c r="AB6" s="59"/>
      <c r="AC6" s="59"/>
      <c r="AD6" s="55"/>
      <c r="AE6" s="55"/>
      <c r="AF6" s="55"/>
      <c r="AG6" s="55"/>
      <c r="AX6" s="193"/>
    </row>
    <row r="7" spans="1:61" ht="18.75">
      <c r="A7" s="55"/>
      <c r="B7" s="273" t="s">
        <v>767</v>
      </c>
      <c r="C7" s="278" t="s">
        <v>771</v>
      </c>
      <c r="D7" s="313"/>
      <c r="E7" s="519"/>
      <c r="F7" s="520"/>
      <c r="G7" s="520"/>
      <c r="H7" s="520"/>
      <c r="I7" s="520"/>
      <c r="J7" s="520"/>
      <c r="K7" s="520"/>
      <c r="L7" s="520"/>
      <c r="M7" s="520"/>
      <c r="N7" s="520"/>
      <c r="O7" s="520"/>
      <c r="P7" s="520"/>
      <c r="Q7" s="520"/>
      <c r="R7" s="520"/>
      <c r="S7" s="58"/>
      <c r="T7" s="58"/>
      <c r="U7" s="58"/>
      <c r="V7" s="58"/>
      <c r="W7" s="58"/>
      <c r="X7" s="58"/>
      <c r="Y7" s="59"/>
      <c r="Z7" s="59"/>
      <c r="AA7" s="59"/>
      <c r="AB7" s="59"/>
      <c r="AC7" s="59"/>
      <c r="AD7" s="55"/>
      <c r="AE7" s="55"/>
      <c r="AF7" s="55"/>
      <c r="AG7" s="55"/>
      <c r="AX7" s="193"/>
    </row>
    <row r="8" spans="1:61" ht="19.5" thickBot="1">
      <c r="A8" s="55"/>
      <c r="B8" s="204" t="s">
        <v>22</v>
      </c>
      <c r="C8" s="278"/>
      <c r="D8" s="316"/>
      <c r="E8" s="340">
        <f>E$13</f>
        <v>0</v>
      </c>
      <c r="F8" s="340">
        <f t="shared" ref="F8:X8" si="0">F$13</f>
        <v>0</v>
      </c>
      <c r="G8" s="340">
        <f t="shared" si="0"/>
        <v>0</v>
      </c>
      <c r="H8" s="340">
        <f t="shared" si="0"/>
        <v>0</v>
      </c>
      <c r="I8" s="340">
        <f t="shared" si="0"/>
        <v>0</v>
      </c>
      <c r="J8" s="340">
        <f t="shared" si="0"/>
        <v>0</v>
      </c>
      <c r="K8" s="340">
        <f t="shared" si="0"/>
        <v>0</v>
      </c>
      <c r="L8" s="340">
        <f t="shared" si="0"/>
        <v>0</v>
      </c>
      <c r="M8" s="340">
        <f t="shared" si="0"/>
        <v>0</v>
      </c>
      <c r="N8" s="340">
        <f t="shared" si="0"/>
        <v>0</v>
      </c>
      <c r="O8" s="340">
        <f t="shared" si="0"/>
        <v>0</v>
      </c>
      <c r="P8" s="340">
        <f t="shared" si="0"/>
        <v>0</v>
      </c>
      <c r="Q8" s="340">
        <f t="shared" si="0"/>
        <v>0</v>
      </c>
      <c r="R8" s="340">
        <f t="shared" si="0"/>
        <v>0</v>
      </c>
      <c r="S8" s="340">
        <f t="shared" si="0"/>
        <v>0</v>
      </c>
      <c r="T8" s="340">
        <f t="shared" si="0"/>
        <v>0</v>
      </c>
      <c r="U8" s="340">
        <f t="shared" si="0"/>
        <v>0</v>
      </c>
      <c r="V8" s="340">
        <f t="shared" si="0"/>
        <v>0</v>
      </c>
      <c r="W8" s="340">
        <f t="shared" si="0"/>
        <v>0</v>
      </c>
      <c r="X8" s="340">
        <f t="shared" si="0"/>
        <v>0</v>
      </c>
      <c r="Y8" s="317"/>
      <c r="Z8" s="59"/>
      <c r="AA8" s="59"/>
      <c r="AB8" s="59"/>
      <c r="AC8" s="59"/>
      <c r="AD8" s="55"/>
      <c r="AE8" s="55"/>
      <c r="AF8" s="55"/>
      <c r="AG8" s="55"/>
      <c r="AX8" s="193"/>
    </row>
    <row r="9" spans="1:61"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312"/>
      <c r="AY9" s="312"/>
      <c r="AZ9" s="251"/>
      <c r="BA9" s="251"/>
      <c r="BB9" s="251"/>
      <c r="BC9" s="251"/>
      <c r="BD9" s="252"/>
      <c r="BE9" s="250"/>
      <c r="BF9" s="251"/>
      <c r="BG9" s="251"/>
      <c r="BH9" s="253"/>
      <c r="BI9" s="118"/>
    </row>
    <row r="10" spans="1:61" ht="15.75" thickBot="1">
      <c r="A10" s="55"/>
      <c r="B10" s="59"/>
      <c r="C10" s="55"/>
      <c r="D10" s="55"/>
      <c r="E10" s="453" t="e">
        <f t="shared" ref="E10:X10" si="1">(E$93-((COUNTA(E$16:E$90)-E$93)/4-1))/COUNTA(E$16:E$90)</f>
        <v>#DIV/0!</v>
      </c>
      <c r="F10" s="454" t="e">
        <f t="shared" si="1"/>
        <v>#DIV/0!</v>
      </c>
      <c r="G10" s="455" t="e">
        <f t="shared" si="1"/>
        <v>#DIV/0!</v>
      </c>
      <c r="H10" s="455" t="e">
        <f t="shared" si="1"/>
        <v>#DIV/0!</v>
      </c>
      <c r="I10" s="455" t="e">
        <f t="shared" si="1"/>
        <v>#DIV/0!</v>
      </c>
      <c r="J10" s="455" t="e">
        <f t="shared" si="1"/>
        <v>#DIV/0!</v>
      </c>
      <c r="K10" s="455" t="e">
        <f t="shared" si="1"/>
        <v>#DIV/0!</v>
      </c>
      <c r="L10" s="455" t="e">
        <f t="shared" si="1"/>
        <v>#DIV/0!</v>
      </c>
      <c r="M10" s="455" t="e">
        <f t="shared" si="1"/>
        <v>#DIV/0!</v>
      </c>
      <c r="N10" s="455" t="e">
        <f t="shared" si="1"/>
        <v>#DIV/0!</v>
      </c>
      <c r="O10" s="455" t="e">
        <f t="shared" si="1"/>
        <v>#DIV/0!</v>
      </c>
      <c r="P10" s="455" t="e">
        <f t="shared" si="1"/>
        <v>#DIV/0!</v>
      </c>
      <c r="Q10" s="455" t="e">
        <f t="shared" si="1"/>
        <v>#DIV/0!</v>
      </c>
      <c r="R10" s="455" t="e">
        <f t="shared" si="1"/>
        <v>#DIV/0!</v>
      </c>
      <c r="S10" s="455" t="e">
        <f t="shared" si="1"/>
        <v>#DIV/0!</v>
      </c>
      <c r="T10" s="455" t="e">
        <f t="shared" si="1"/>
        <v>#DIV/0!</v>
      </c>
      <c r="U10" s="455" t="e">
        <f t="shared" si="1"/>
        <v>#DIV/0!</v>
      </c>
      <c r="V10" s="455" t="e">
        <f t="shared" si="1"/>
        <v>#DIV/0!</v>
      </c>
      <c r="W10" s="455" t="e">
        <f t="shared" si="1"/>
        <v>#DIV/0!</v>
      </c>
      <c r="X10" s="456"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2"/>
      <c r="BE10" s="250"/>
      <c r="BF10" s="251"/>
      <c r="BG10" s="251"/>
      <c r="BH10" s="253"/>
      <c r="BI10" s="118"/>
    </row>
    <row r="11" spans="1:61" ht="19.5" thickBot="1">
      <c r="A11" s="55"/>
      <c r="B11" s="59"/>
      <c r="C11" s="625" t="s">
        <v>17</v>
      </c>
      <c r="D11" s="627"/>
      <c r="E11" s="333"/>
      <c r="F11" s="327"/>
      <c r="G11" s="327"/>
      <c r="H11" s="327"/>
      <c r="I11" s="327"/>
      <c r="J11" s="327"/>
      <c r="K11" s="327"/>
      <c r="L11" s="327"/>
      <c r="M11" s="327"/>
      <c r="N11" s="327"/>
      <c r="O11" s="327"/>
      <c r="P11" s="327"/>
      <c r="Q11" s="327"/>
      <c r="R11" s="327"/>
      <c r="S11" s="327"/>
      <c r="T11" s="327"/>
      <c r="U11" s="327"/>
      <c r="V11" s="327"/>
      <c r="W11" s="327"/>
      <c r="X11" s="328"/>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3" t="s">
        <v>748</v>
      </c>
      <c r="AY11" s="193" t="s">
        <v>749</v>
      </c>
      <c r="AZ11" s="193" t="s">
        <v>750</v>
      </c>
      <c r="BA11" s="193" t="s">
        <v>137</v>
      </c>
      <c r="BB11" s="193" t="s">
        <v>138</v>
      </c>
      <c r="BC11" s="193" t="s">
        <v>139</v>
      </c>
      <c r="BD11" s="252"/>
      <c r="BE11" s="250"/>
      <c r="BF11" s="251"/>
      <c r="BG11" s="251"/>
      <c r="BH11" s="253"/>
      <c r="BI11" s="118"/>
    </row>
    <row r="12" spans="1:61" ht="19.5" thickBot="1">
      <c r="A12" s="55"/>
      <c r="B12" s="59"/>
      <c r="C12" s="627" t="s">
        <v>18</v>
      </c>
      <c r="D12" s="627"/>
      <c r="E12" s="329"/>
      <c r="F12" s="326"/>
      <c r="G12" s="326"/>
      <c r="H12" s="326"/>
      <c r="I12" s="326"/>
      <c r="J12" s="326"/>
      <c r="K12" s="326"/>
      <c r="L12" s="326"/>
      <c r="M12" s="326"/>
      <c r="N12" s="326"/>
      <c r="O12" s="326"/>
      <c r="P12" s="326"/>
      <c r="Q12" s="326"/>
      <c r="R12" s="326"/>
      <c r="S12" s="326"/>
      <c r="T12" s="326"/>
      <c r="U12" s="326"/>
      <c r="V12" s="326"/>
      <c r="W12" s="326"/>
      <c r="X12" s="330"/>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5" t="s">
        <v>743</v>
      </c>
      <c r="AY12" s="596"/>
      <c r="AZ12" s="596"/>
      <c r="BA12" s="596"/>
      <c r="BB12" s="596"/>
      <c r="BC12" s="597"/>
    </row>
    <row r="13" spans="1:61" ht="19.5" thickBot="1">
      <c r="A13" s="55"/>
      <c r="B13" s="59"/>
      <c r="C13" s="625" t="s">
        <v>65</v>
      </c>
      <c r="D13" s="627"/>
      <c r="E13" s="331"/>
      <c r="F13" s="91"/>
      <c r="G13" s="91"/>
      <c r="H13" s="91"/>
      <c r="I13" s="91"/>
      <c r="J13" s="91"/>
      <c r="K13" s="91"/>
      <c r="L13" s="91"/>
      <c r="M13" s="91"/>
      <c r="N13" s="91"/>
      <c r="O13" s="91"/>
      <c r="P13" s="91"/>
      <c r="Q13" s="91"/>
      <c r="R13" s="91"/>
      <c r="S13" s="91"/>
      <c r="T13" s="91"/>
      <c r="U13" s="91"/>
      <c r="V13" s="91"/>
      <c r="W13" s="91"/>
      <c r="X13" s="33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COUNTIFS($E$12:$X$12,"Explicación de fenómenos-Ciencia, tecnología y sociedad")+COUNTIF($E$12:$X$12,"Explicación de fenómenos-Entorno físico")+COUNTIF($E$12:$X$12,"Explicación de fenómenos-Entorno vivo")</f>
        <v>0</v>
      </c>
      <c r="AY13" s="475">
        <f>COUNTIFS($E$12:$X$12,"Indagación-Ciencia, tecnología y sociedad")+COUNTIF($E$12:$X$12,"Indagación-Entorno vivo")+COUNTIF($E$12:$X$12,"Indagación-Entorno físico")</f>
        <v>0</v>
      </c>
      <c r="AZ13" s="476">
        <f>COUNTIFS($E$12:$X$12,"Uso comprensivo del conocimiento científico-Ciencia, tecnología y sociedad")+COUNTIF($E$12:$X$12,"Uso comprensivo del conocimiento científico-Entorno físico")+COUNTIF($E$12:$X$12,"Uso comprensivo del conocimiento científico-Entorno vivo")</f>
        <v>0</v>
      </c>
      <c r="BA13" s="474">
        <f>COUNTIFS($E$11:$X$11,"Ciencia, tecnología y sociedad")</f>
        <v>0</v>
      </c>
      <c r="BB13" s="475">
        <f>COUNTIF($E$11:$X$11,"Entorno físico")</f>
        <v>0</v>
      </c>
      <c r="BC13" s="476">
        <f>COUNTIF($E$11:$X$11,"Entorno vivo")</f>
        <v>0</v>
      </c>
    </row>
    <row r="14" spans="1:61" ht="19.5" thickBot="1">
      <c r="A14" s="55"/>
      <c r="B14" s="59"/>
      <c r="C14" s="629" t="s">
        <v>55</v>
      </c>
      <c r="D14" s="629"/>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8" t="s">
        <v>104</v>
      </c>
      <c r="AY14" s="599"/>
      <c r="AZ14" s="600"/>
      <c r="BA14" s="601" t="s">
        <v>105</v>
      </c>
      <c r="BB14" s="602"/>
      <c r="BC14" s="603"/>
    </row>
    <row r="15" spans="1:61" ht="41.25" customHeight="1" thickBot="1">
      <c r="A15" s="55"/>
      <c r="B15" s="61" t="s">
        <v>24</v>
      </c>
      <c r="C15" s="62" t="s">
        <v>25</v>
      </c>
      <c r="D15" s="86" t="s">
        <v>71</v>
      </c>
      <c r="E15" s="93"/>
      <c r="F15" s="94"/>
      <c r="G15" s="94"/>
      <c r="H15" s="94"/>
      <c r="I15" s="94"/>
      <c r="J15" s="94"/>
      <c r="K15" s="94"/>
      <c r="L15" s="94"/>
      <c r="M15" s="94"/>
      <c r="N15" s="94"/>
      <c r="O15" s="94"/>
      <c r="P15" s="94"/>
      <c r="Q15" s="94"/>
      <c r="R15" s="94"/>
      <c r="S15" s="94"/>
      <c r="T15" s="94"/>
      <c r="U15" s="94"/>
      <c r="V15" s="94"/>
      <c r="W15" s="94"/>
      <c r="X15" s="95"/>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84" t="s">
        <v>751</v>
      </c>
      <c r="AY15" s="285" t="s">
        <v>752</v>
      </c>
      <c r="AZ15" s="286" t="s">
        <v>753</v>
      </c>
      <c r="BA15" s="287" t="s">
        <v>754</v>
      </c>
      <c r="BB15" s="288" t="s">
        <v>751</v>
      </c>
      <c r="BC15" s="289" t="s">
        <v>755</v>
      </c>
    </row>
    <row r="16" spans="1:61" ht="19.5" thickBot="1">
      <c r="A16" s="55"/>
      <c r="B16" s="457" t="str">
        <f>IF(C16&lt;&gt;"",1,"")</f>
        <v/>
      </c>
      <c r="C16" s="239"/>
      <c r="D16" s="242"/>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7" t="str">
        <f>IF(E16="","",(IF(E16=E$92,1,0)))</f>
        <v/>
      </c>
      <c r="AE16" s="267" t="str">
        <f t="shared" ref="AE16:AT29" si="2">IF(F16="","",(IF(F16=F$92,1,0)))</f>
        <v/>
      </c>
      <c r="AF16" s="267" t="str">
        <f t="shared" si="2"/>
        <v/>
      </c>
      <c r="AG16" s="267" t="str">
        <f t="shared" si="2"/>
        <v/>
      </c>
      <c r="AH16" s="267" t="str">
        <f t="shared" si="2"/>
        <v/>
      </c>
      <c r="AI16" s="267" t="str">
        <f t="shared" si="2"/>
        <v/>
      </c>
      <c r="AJ16" s="267" t="str">
        <f t="shared" si="2"/>
        <v/>
      </c>
      <c r="AK16" s="267" t="str">
        <f t="shared" si="2"/>
        <v/>
      </c>
      <c r="AL16" s="267" t="str">
        <f t="shared" si="2"/>
        <v/>
      </c>
      <c r="AM16" s="267" t="str">
        <f t="shared" si="2"/>
        <v/>
      </c>
      <c r="AN16" s="267" t="str">
        <f t="shared" si="2"/>
        <v/>
      </c>
      <c r="AO16" s="267" t="str">
        <f t="shared" si="2"/>
        <v/>
      </c>
      <c r="AP16" s="267" t="str">
        <f t="shared" si="2"/>
        <v/>
      </c>
      <c r="AQ16" s="267" t="str">
        <f t="shared" si="2"/>
        <v/>
      </c>
      <c r="AR16" s="267" t="str">
        <f t="shared" si="2"/>
        <v/>
      </c>
      <c r="AS16" s="267" t="str">
        <f t="shared" si="2"/>
        <v/>
      </c>
      <c r="AT16" s="267" t="str">
        <f t="shared" si="2"/>
        <v/>
      </c>
      <c r="AU16" s="267" t="str">
        <f t="shared" ref="AM16:AW31" si="3">IF(V16="","",(IF(V16=V$92,1,0)))</f>
        <v/>
      </c>
      <c r="AV16" s="267" t="str">
        <f t="shared" si="3"/>
        <v/>
      </c>
      <c r="AW16" s="267" t="str">
        <f t="shared" si="3"/>
        <v/>
      </c>
      <c r="AX16" s="472" t="str">
        <f>IF(AD16="","",SUMIF($E$12:$X$12,"Explicación de fenómenos-Ciencia, tecnología y sociedad",$AD16:$AW16)+SUMIF($E$12:$X$12,"Explicación de fenómenos-Entorno físico",$AD16:$AW16)+SUMIF($E$12:$X$12,"Explicación de fenómenos-Entorno vivo",$AD16:$AW16))</f>
        <v/>
      </c>
      <c r="AY16" s="472" t="str">
        <f>IF(AE16="","",SUMIF($E$12:$X$12,"Indagación-Ciencia, tecnología y sociedad",$AD16:$AW16)+SUMIF($E$12:$X$12,"Indagación-Entorno físico",$AD16:$AW16)+SUMIF($E$12:$X$12,"Indagación-Entorno vivo",$AD16:$AW16))</f>
        <v/>
      </c>
      <c r="AZ16" s="472" t="str">
        <f>IF(AF16="","",SUMIF($E$12:$X$12,"Uso comprensivo del conocimiento científico-Ciencia, tecnología y sociedad",$AD16:$AW16)+SUMIF($E$12:$X$12,"Uso comprensivo del conocimiento científico-Entorno físico",$AD16:$AW16)+SUMIF($E$12:$X$12,"Uso comprensivo del conocimiento científico-Entorno vivo",$AD16:$AW16))</f>
        <v/>
      </c>
      <c r="BA16" s="472" t="str">
        <f>IF(AG16="","",SUMIF(E$11:X$11,"Ciencia, tecnología y sociedad",AD16:AW16))</f>
        <v/>
      </c>
      <c r="BB16" s="472" t="str">
        <f>IF(AH16="","",SUMIF(E$11:X$11,"Entorno físico",AD16:AW16))</f>
        <v/>
      </c>
      <c r="BC16" s="472" t="str">
        <f>IF(AI16="","",SUMIF(E$11:X$11,"Entorno vivo",AD16:AW16))</f>
        <v/>
      </c>
    </row>
    <row r="17" spans="1:55" ht="19.5" thickBot="1">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7" t="str">
        <f t="shared" ref="AD17:AS55" si="4">IF(E17="","",(IF(E17=E$92,1,0)))</f>
        <v/>
      </c>
      <c r="AE17" s="267" t="str">
        <f t="shared" si="2"/>
        <v/>
      </c>
      <c r="AF17" s="267" t="str">
        <f t="shared" si="2"/>
        <v/>
      </c>
      <c r="AG17" s="267" t="str">
        <f t="shared" si="2"/>
        <v/>
      </c>
      <c r="AH17" s="267" t="str">
        <f t="shared" si="2"/>
        <v/>
      </c>
      <c r="AI17" s="267" t="str">
        <f t="shared" si="2"/>
        <v/>
      </c>
      <c r="AJ17" s="267" t="str">
        <f t="shared" si="2"/>
        <v/>
      </c>
      <c r="AK17" s="267" t="str">
        <f t="shared" si="2"/>
        <v/>
      </c>
      <c r="AL17" s="267" t="str">
        <f t="shared" si="2"/>
        <v/>
      </c>
      <c r="AM17" s="267" t="str">
        <f t="shared" si="2"/>
        <v/>
      </c>
      <c r="AN17" s="267" t="str">
        <f t="shared" si="2"/>
        <v/>
      </c>
      <c r="AO17" s="267" t="str">
        <f t="shared" si="2"/>
        <v/>
      </c>
      <c r="AP17" s="267" t="str">
        <f t="shared" si="2"/>
        <v/>
      </c>
      <c r="AQ17" s="267" t="str">
        <f t="shared" si="2"/>
        <v/>
      </c>
      <c r="AR17" s="267" t="str">
        <f t="shared" si="2"/>
        <v/>
      </c>
      <c r="AS17" s="267" t="str">
        <f t="shared" si="2"/>
        <v/>
      </c>
      <c r="AT17" s="267" t="str">
        <f t="shared" si="2"/>
        <v/>
      </c>
      <c r="AU17" s="267" t="str">
        <f t="shared" si="3"/>
        <v/>
      </c>
      <c r="AV17" s="267" t="str">
        <f t="shared" si="3"/>
        <v/>
      </c>
      <c r="AW17" s="267" t="str">
        <f t="shared" si="3"/>
        <v/>
      </c>
      <c r="AX17" s="472" t="str">
        <f t="shared" ref="AX17:AX80" si="5">IF(AD17="","",SUMIF($E$12:$X$12,"Explicación de fenómenos-Ciencia, tecnología y sociedad",$AD17:$AW17)+SUMIF($E$12:$X$12,"Explicación de fenómenos-Entorno físico",$AD17:$AW17)+SUMIF($E$12:$X$12,"Explicación de fenómenos-Entorno vivo",$AD17:$AW17))</f>
        <v/>
      </c>
      <c r="AY17" s="472" t="str">
        <f t="shared" ref="AY17:AY80" si="6">IF(AE17="","",SUMIF($E$12:$X$12,"Indagación-Ciencia, tecnología y sociedad",$AD17:$AW17)+SUMIF($E$12:$X$12,"Indagación-Entorno físico",$AD17:$AW17)+SUMIF($E$12:$X$12,"Indagación-Entorno vivo",$AD17:$AW17))</f>
        <v/>
      </c>
      <c r="AZ17" s="472" t="str">
        <f t="shared" ref="AZ17:AZ80" si="7">IF(AF17="","",SUMIF($E$12:$X$12,"Uso comprensivo del conocimiento científico-Ciencia, tecnología y sociedad",$AD17:$AW17)+SUMIF($E$12:$X$12,"Uso comprensivo del conocimiento científico-Entorno físico",$AD17:$AW17)+SUMIF($E$12:$X$12,"Uso comprensivo del conocimiento científico-Entorno vivo",$AD17:$AW17))</f>
        <v/>
      </c>
      <c r="BA17" s="472" t="str">
        <f t="shared" ref="BA17:BA80" si="8">IF(AG17="","",SUMIF(E$11:X$11,"Ciencia, tecnología y sociedad",AD17:AW17))</f>
        <v/>
      </c>
      <c r="BB17" s="472" t="str">
        <f t="shared" ref="BB17:BB80" si="9">IF(AH17="","",SUMIF(E$11:X$11,"Entorno físico",AD17:AW17))</f>
        <v/>
      </c>
      <c r="BC17" s="472" t="str">
        <f t="shared" ref="BC17:BC80" si="10">IF(AI17="","",SUMIF(E$11:X$11,"Entorno vivo",AD17:AW17))</f>
        <v/>
      </c>
    </row>
    <row r="18" spans="1:55" ht="19.5" thickBot="1">
      <c r="A18" s="55"/>
      <c r="B18" s="458" t="str">
        <f t="shared" ref="B18:B81" si="11">IF(C18&lt;&gt;"",1+B17,"")</f>
        <v/>
      </c>
      <c r="C18" s="241"/>
      <c r="D18" s="242"/>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7" t="str">
        <f t="shared" si="4"/>
        <v/>
      </c>
      <c r="AE18" s="267" t="str">
        <f t="shared" si="2"/>
        <v/>
      </c>
      <c r="AF18" s="267" t="str">
        <f t="shared" si="2"/>
        <v/>
      </c>
      <c r="AG18" s="267" t="str">
        <f t="shared" si="2"/>
        <v/>
      </c>
      <c r="AH18" s="267" t="str">
        <f t="shared" si="2"/>
        <v/>
      </c>
      <c r="AI18" s="267" t="str">
        <f t="shared" si="2"/>
        <v/>
      </c>
      <c r="AJ18" s="267" t="str">
        <f t="shared" si="2"/>
        <v/>
      </c>
      <c r="AK18" s="267" t="str">
        <f t="shared" si="2"/>
        <v/>
      </c>
      <c r="AL18" s="267" t="str">
        <f t="shared" si="2"/>
        <v/>
      </c>
      <c r="AM18" s="267" t="str">
        <f t="shared" si="2"/>
        <v/>
      </c>
      <c r="AN18" s="267" t="str">
        <f t="shared" si="2"/>
        <v/>
      </c>
      <c r="AO18" s="267" t="str">
        <f t="shared" si="2"/>
        <v/>
      </c>
      <c r="AP18" s="267" t="str">
        <f t="shared" si="2"/>
        <v/>
      </c>
      <c r="AQ18" s="267" t="str">
        <f t="shared" si="2"/>
        <v/>
      </c>
      <c r="AR18" s="267" t="str">
        <f t="shared" si="2"/>
        <v/>
      </c>
      <c r="AS18" s="267" t="str">
        <f t="shared" si="2"/>
        <v/>
      </c>
      <c r="AT18" s="267" t="str">
        <f t="shared" si="2"/>
        <v/>
      </c>
      <c r="AU18" s="267" t="str">
        <f t="shared" si="3"/>
        <v/>
      </c>
      <c r="AV18" s="267" t="str">
        <f t="shared" si="3"/>
        <v/>
      </c>
      <c r="AW18" s="267" t="str">
        <f t="shared" si="3"/>
        <v/>
      </c>
      <c r="AX18" s="472" t="str">
        <f t="shared" si="5"/>
        <v/>
      </c>
      <c r="AY18" s="472" t="str">
        <f t="shared" si="6"/>
        <v/>
      </c>
      <c r="AZ18" s="472" t="str">
        <f t="shared" si="7"/>
        <v/>
      </c>
      <c r="BA18" s="472" t="str">
        <f t="shared" si="8"/>
        <v/>
      </c>
      <c r="BB18" s="472" t="str">
        <f t="shared" si="9"/>
        <v/>
      </c>
      <c r="BC18" s="472" t="str">
        <f t="shared" si="10"/>
        <v/>
      </c>
    </row>
    <row r="19" spans="1:55" ht="19.5" thickBot="1">
      <c r="A19" s="55"/>
      <c r="B19" s="458" t="str">
        <f t="shared" si="11"/>
        <v/>
      </c>
      <c r="C19" s="241"/>
      <c r="D19" s="242"/>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7" t="str">
        <f t="shared" si="4"/>
        <v/>
      </c>
      <c r="AE19" s="267" t="str">
        <f t="shared" si="2"/>
        <v/>
      </c>
      <c r="AF19" s="267" t="str">
        <f t="shared" si="2"/>
        <v/>
      </c>
      <c r="AG19" s="267" t="str">
        <f t="shared" si="2"/>
        <v/>
      </c>
      <c r="AH19" s="267" t="str">
        <f t="shared" si="2"/>
        <v/>
      </c>
      <c r="AI19" s="267" t="str">
        <f t="shared" si="2"/>
        <v/>
      </c>
      <c r="AJ19" s="267" t="str">
        <f t="shared" si="2"/>
        <v/>
      </c>
      <c r="AK19" s="267" t="str">
        <f t="shared" si="2"/>
        <v/>
      </c>
      <c r="AL19" s="267" t="str">
        <f t="shared" si="2"/>
        <v/>
      </c>
      <c r="AM19" s="267" t="str">
        <f t="shared" si="2"/>
        <v/>
      </c>
      <c r="AN19" s="267" t="str">
        <f t="shared" si="2"/>
        <v/>
      </c>
      <c r="AO19" s="267" t="str">
        <f t="shared" si="2"/>
        <v/>
      </c>
      <c r="AP19" s="267" t="str">
        <f t="shared" si="2"/>
        <v/>
      </c>
      <c r="AQ19" s="267" t="str">
        <f t="shared" si="2"/>
        <v/>
      </c>
      <c r="AR19" s="267" t="str">
        <f t="shared" si="2"/>
        <v/>
      </c>
      <c r="AS19" s="267" t="str">
        <f t="shared" si="2"/>
        <v/>
      </c>
      <c r="AT19" s="267" t="str">
        <f t="shared" si="2"/>
        <v/>
      </c>
      <c r="AU19" s="267" t="str">
        <f t="shared" si="3"/>
        <v/>
      </c>
      <c r="AV19" s="267" t="str">
        <f t="shared" si="3"/>
        <v/>
      </c>
      <c r="AW19" s="267" t="str">
        <f t="shared" si="3"/>
        <v/>
      </c>
      <c r="AX19" s="472" t="str">
        <f t="shared" si="5"/>
        <v/>
      </c>
      <c r="AY19" s="472" t="str">
        <f t="shared" si="6"/>
        <v/>
      </c>
      <c r="AZ19" s="472" t="str">
        <f t="shared" si="7"/>
        <v/>
      </c>
      <c r="BA19" s="472" t="str">
        <f t="shared" si="8"/>
        <v/>
      </c>
      <c r="BB19" s="472" t="str">
        <f t="shared" si="9"/>
        <v/>
      </c>
      <c r="BC19" s="472" t="str">
        <f t="shared" si="10"/>
        <v/>
      </c>
    </row>
    <row r="20" spans="1:55" ht="19.5" thickBot="1">
      <c r="A20" s="55"/>
      <c r="B20" s="458" t="str">
        <f t="shared" si="11"/>
        <v/>
      </c>
      <c r="C20" s="241"/>
      <c r="D20" s="242"/>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7" t="str">
        <f t="shared" si="4"/>
        <v/>
      </c>
      <c r="AE20" s="267" t="str">
        <f t="shared" si="2"/>
        <v/>
      </c>
      <c r="AF20" s="267" t="str">
        <f t="shared" si="2"/>
        <v/>
      </c>
      <c r="AG20" s="267" t="str">
        <f t="shared" si="2"/>
        <v/>
      </c>
      <c r="AH20" s="267" t="str">
        <f t="shared" si="2"/>
        <v/>
      </c>
      <c r="AI20" s="267" t="str">
        <f t="shared" si="2"/>
        <v/>
      </c>
      <c r="AJ20" s="267" t="str">
        <f t="shared" si="2"/>
        <v/>
      </c>
      <c r="AK20" s="267" t="str">
        <f t="shared" si="2"/>
        <v/>
      </c>
      <c r="AL20" s="267" t="str">
        <f t="shared" si="2"/>
        <v/>
      </c>
      <c r="AM20" s="267" t="str">
        <f t="shared" si="2"/>
        <v/>
      </c>
      <c r="AN20" s="267" t="str">
        <f t="shared" si="2"/>
        <v/>
      </c>
      <c r="AO20" s="267" t="str">
        <f t="shared" si="2"/>
        <v/>
      </c>
      <c r="AP20" s="267" t="str">
        <f t="shared" si="2"/>
        <v/>
      </c>
      <c r="AQ20" s="267" t="str">
        <f t="shared" si="2"/>
        <v/>
      </c>
      <c r="AR20" s="267" t="str">
        <f t="shared" si="2"/>
        <v/>
      </c>
      <c r="AS20" s="267" t="str">
        <f t="shared" si="2"/>
        <v/>
      </c>
      <c r="AT20" s="267" t="str">
        <f t="shared" si="2"/>
        <v/>
      </c>
      <c r="AU20" s="267" t="str">
        <f t="shared" si="3"/>
        <v/>
      </c>
      <c r="AV20" s="267" t="str">
        <f t="shared" si="3"/>
        <v/>
      </c>
      <c r="AW20" s="267" t="str">
        <f t="shared" si="3"/>
        <v/>
      </c>
      <c r="AX20" s="472" t="str">
        <f t="shared" si="5"/>
        <v/>
      </c>
      <c r="AY20" s="472" t="str">
        <f t="shared" si="6"/>
        <v/>
      </c>
      <c r="AZ20" s="472" t="str">
        <f t="shared" si="7"/>
        <v/>
      </c>
      <c r="BA20" s="472" t="str">
        <f t="shared" si="8"/>
        <v/>
      </c>
      <c r="BB20" s="472" t="str">
        <f t="shared" si="9"/>
        <v/>
      </c>
      <c r="BC20" s="472" t="str">
        <f t="shared" si="10"/>
        <v/>
      </c>
    </row>
    <row r="21" spans="1:55" ht="19.5" thickBot="1">
      <c r="A21" s="55"/>
      <c r="B21" s="458" t="str">
        <f t="shared" si="11"/>
        <v/>
      </c>
      <c r="C21" s="241"/>
      <c r="D21" s="242"/>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7" t="str">
        <f t="shared" si="4"/>
        <v/>
      </c>
      <c r="AE21" s="267" t="str">
        <f t="shared" si="2"/>
        <v/>
      </c>
      <c r="AF21" s="267" t="str">
        <f t="shared" si="2"/>
        <v/>
      </c>
      <c r="AG21" s="267" t="str">
        <f t="shared" si="2"/>
        <v/>
      </c>
      <c r="AH21" s="267" t="str">
        <f t="shared" si="2"/>
        <v/>
      </c>
      <c r="AI21" s="267" t="str">
        <f t="shared" si="2"/>
        <v/>
      </c>
      <c r="AJ21" s="267" t="str">
        <f t="shared" si="2"/>
        <v/>
      </c>
      <c r="AK21" s="267" t="str">
        <f t="shared" si="2"/>
        <v/>
      </c>
      <c r="AL21" s="267" t="str">
        <f t="shared" si="2"/>
        <v/>
      </c>
      <c r="AM21" s="267" t="str">
        <f t="shared" si="2"/>
        <v/>
      </c>
      <c r="AN21" s="267" t="str">
        <f t="shared" si="2"/>
        <v/>
      </c>
      <c r="AO21" s="267" t="str">
        <f t="shared" si="2"/>
        <v/>
      </c>
      <c r="AP21" s="267" t="str">
        <f t="shared" si="2"/>
        <v/>
      </c>
      <c r="AQ21" s="267" t="str">
        <f t="shared" si="2"/>
        <v/>
      </c>
      <c r="AR21" s="267" t="str">
        <f t="shared" si="2"/>
        <v/>
      </c>
      <c r="AS21" s="267" t="str">
        <f t="shared" si="2"/>
        <v/>
      </c>
      <c r="AT21" s="267" t="str">
        <f t="shared" si="2"/>
        <v/>
      </c>
      <c r="AU21" s="267" t="str">
        <f t="shared" si="3"/>
        <v/>
      </c>
      <c r="AV21" s="267" t="str">
        <f t="shared" si="3"/>
        <v/>
      </c>
      <c r="AW21" s="267" t="str">
        <f t="shared" si="3"/>
        <v/>
      </c>
      <c r="AX21" s="472" t="str">
        <f t="shared" si="5"/>
        <v/>
      </c>
      <c r="AY21" s="472" t="str">
        <f t="shared" si="6"/>
        <v/>
      </c>
      <c r="AZ21" s="472" t="str">
        <f t="shared" si="7"/>
        <v/>
      </c>
      <c r="BA21" s="472" t="str">
        <f t="shared" si="8"/>
        <v/>
      </c>
      <c r="BB21" s="472" t="str">
        <f t="shared" si="9"/>
        <v/>
      </c>
      <c r="BC21" s="472" t="str">
        <f t="shared" si="10"/>
        <v/>
      </c>
    </row>
    <row r="22" spans="1:55" ht="15.75" customHeight="1" thickBot="1">
      <c r="A22" s="55"/>
      <c r="B22" s="458" t="str">
        <f t="shared" si="11"/>
        <v/>
      </c>
      <c r="C22" s="241"/>
      <c r="D22" s="242"/>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7" t="str">
        <f t="shared" si="4"/>
        <v/>
      </c>
      <c r="AE22" s="267" t="str">
        <f t="shared" si="2"/>
        <v/>
      </c>
      <c r="AF22" s="267" t="str">
        <f t="shared" si="2"/>
        <v/>
      </c>
      <c r="AG22" s="267" t="str">
        <f t="shared" si="2"/>
        <v/>
      </c>
      <c r="AH22" s="267" t="str">
        <f t="shared" si="2"/>
        <v/>
      </c>
      <c r="AI22" s="267" t="str">
        <f t="shared" si="2"/>
        <v/>
      </c>
      <c r="AJ22" s="267" t="str">
        <f t="shared" si="2"/>
        <v/>
      </c>
      <c r="AK22" s="267" t="str">
        <f t="shared" si="2"/>
        <v/>
      </c>
      <c r="AL22" s="267" t="str">
        <f t="shared" si="2"/>
        <v/>
      </c>
      <c r="AM22" s="267" t="str">
        <f t="shared" si="2"/>
        <v/>
      </c>
      <c r="AN22" s="267" t="str">
        <f t="shared" si="2"/>
        <v/>
      </c>
      <c r="AO22" s="267" t="str">
        <f t="shared" si="2"/>
        <v/>
      </c>
      <c r="AP22" s="267" t="str">
        <f t="shared" si="2"/>
        <v/>
      </c>
      <c r="AQ22" s="267" t="str">
        <f t="shared" si="2"/>
        <v/>
      </c>
      <c r="AR22" s="267" t="str">
        <f t="shared" si="2"/>
        <v/>
      </c>
      <c r="AS22" s="267" t="str">
        <f t="shared" si="2"/>
        <v/>
      </c>
      <c r="AT22" s="267" t="str">
        <f t="shared" si="2"/>
        <v/>
      </c>
      <c r="AU22" s="267" t="str">
        <f t="shared" si="3"/>
        <v/>
      </c>
      <c r="AV22" s="267" t="str">
        <f t="shared" si="3"/>
        <v/>
      </c>
      <c r="AW22" s="267" t="str">
        <f t="shared" si="3"/>
        <v/>
      </c>
      <c r="AX22" s="472" t="str">
        <f t="shared" si="5"/>
        <v/>
      </c>
      <c r="AY22" s="472" t="str">
        <f t="shared" si="6"/>
        <v/>
      </c>
      <c r="AZ22" s="472" t="str">
        <f t="shared" si="7"/>
        <v/>
      </c>
      <c r="BA22" s="472" t="str">
        <f t="shared" si="8"/>
        <v/>
      </c>
      <c r="BB22" s="472" t="str">
        <f t="shared" si="9"/>
        <v/>
      </c>
      <c r="BC22" s="472" t="str">
        <f t="shared" si="10"/>
        <v/>
      </c>
    </row>
    <row r="23" spans="1:55" ht="15.75" customHeight="1" thickBot="1">
      <c r="A23" s="55"/>
      <c r="B23" s="458" t="str">
        <f t="shared" si="11"/>
        <v/>
      </c>
      <c r="C23" s="241"/>
      <c r="D23" s="242"/>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7" t="str">
        <f t="shared" si="4"/>
        <v/>
      </c>
      <c r="AE23" s="267" t="str">
        <f t="shared" si="2"/>
        <v/>
      </c>
      <c r="AF23" s="267" t="str">
        <f t="shared" si="2"/>
        <v/>
      </c>
      <c r="AG23" s="267" t="str">
        <f t="shared" si="2"/>
        <v/>
      </c>
      <c r="AH23" s="267" t="str">
        <f t="shared" si="2"/>
        <v/>
      </c>
      <c r="AI23" s="267" t="str">
        <f t="shared" si="2"/>
        <v/>
      </c>
      <c r="AJ23" s="267" t="str">
        <f t="shared" si="2"/>
        <v/>
      </c>
      <c r="AK23" s="267" t="str">
        <f t="shared" si="2"/>
        <v/>
      </c>
      <c r="AL23" s="267" t="str">
        <f t="shared" si="2"/>
        <v/>
      </c>
      <c r="AM23" s="267" t="str">
        <f t="shared" si="2"/>
        <v/>
      </c>
      <c r="AN23" s="267" t="str">
        <f t="shared" si="2"/>
        <v/>
      </c>
      <c r="AO23" s="267" t="str">
        <f t="shared" si="2"/>
        <v/>
      </c>
      <c r="AP23" s="267" t="str">
        <f t="shared" si="2"/>
        <v/>
      </c>
      <c r="AQ23" s="267" t="str">
        <f t="shared" si="2"/>
        <v/>
      </c>
      <c r="AR23" s="267" t="str">
        <f t="shared" si="2"/>
        <v/>
      </c>
      <c r="AS23" s="267" t="str">
        <f t="shared" si="2"/>
        <v/>
      </c>
      <c r="AT23" s="267" t="str">
        <f t="shared" si="2"/>
        <v/>
      </c>
      <c r="AU23" s="267" t="str">
        <f t="shared" si="3"/>
        <v/>
      </c>
      <c r="AV23" s="267" t="str">
        <f t="shared" si="3"/>
        <v/>
      </c>
      <c r="AW23" s="267" t="str">
        <f t="shared" si="3"/>
        <v/>
      </c>
      <c r="AX23" s="472" t="str">
        <f t="shared" si="5"/>
        <v/>
      </c>
      <c r="AY23" s="472" t="str">
        <f t="shared" si="6"/>
        <v/>
      </c>
      <c r="AZ23" s="472" t="str">
        <f t="shared" si="7"/>
        <v/>
      </c>
      <c r="BA23" s="472" t="str">
        <f t="shared" si="8"/>
        <v/>
      </c>
      <c r="BB23" s="472" t="str">
        <f t="shared" si="9"/>
        <v/>
      </c>
      <c r="BC23" s="472" t="str">
        <f t="shared" si="10"/>
        <v/>
      </c>
    </row>
    <row r="24" spans="1:55" ht="15.75" customHeight="1" thickBot="1">
      <c r="A24" s="55"/>
      <c r="B24" s="458" t="str">
        <f t="shared" si="11"/>
        <v/>
      </c>
      <c r="C24" s="241"/>
      <c r="D24" s="242"/>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7" t="str">
        <f t="shared" si="4"/>
        <v/>
      </c>
      <c r="AE24" s="267" t="str">
        <f t="shared" si="2"/>
        <v/>
      </c>
      <c r="AF24" s="267" t="str">
        <f t="shared" si="2"/>
        <v/>
      </c>
      <c r="AG24" s="267" t="str">
        <f t="shared" si="2"/>
        <v/>
      </c>
      <c r="AH24" s="267" t="str">
        <f t="shared" si="2"/>
        <v/>
      </c>
      <c r="AI24" s="267" t="str">
        <f t="shared" si="2"/>
        <v/>
      </c>
      <c r="AJ24" s="267" t="str">
        <f t="shared" si="2"/>
        <v/>
      </c>
      <c r="AK24" s="267" t="str">
        <f t="shared" si="2"/>
        <v/>
      </c>
      <c r="AL24" s="267" t="str">
        <f t="shared" si="2"/>
        <v/>
      </c>
      <c r="AM24" s="267" t="str">
        <f t="shared" si="2"/>
        <v/>
      </c>
      <c r="AN24" s="267" t="str">
        <f t="shared" si="2"/>
        <v/>
      </c>
      <c r="AO24" s="267" t="str">
        <f t="shared" si="2"/>
        <v/>
      </c>
      <c r="AP24" s="267" t="str">
        <f t="shared" si="2"/>
        <v/>
      </c>
      <c r="AQ24" s="267" t="str">
        <f t="shared" si="2"/>
        <v/>
      </c>
      <c r="AR24" s="267" t="str">
        <f t="shared" si="2"/>
        <v/>
      </c>
      <c r="AS24" s="267" t="str">
        <f t="shared" si="2"/>
        <v/>
      </c>
      <c r="AT24" s="267" t="str">
        <f t="shared" si="2"/>
        <v/>
      </c>
      <c r="AU24" s="267" t="str">
        <f t="shared" si="3"/>
        <v/>
      </c>
      <c r="AV24" s="267" t="str">
        <f t="shared" si="3"/>
        <v/>
      </c>
      <c r="AW24" s="267" t="str">
        <f t="shared" si="3"/>
        <v/>
      </c>
      <c r="AX24" s="472" t="str">
        <f t="shared" si="5"/>
        <v/>
      </c>
      <c r="AY24" s="472" t="str">
        <f t="shared" si="6"/>
        <v/>
      </c>
      <c r="AZ24" s="472" t="str">
        <f t="shared" si="7"/>
        <v/>
      </c>
      <c r="BA24" s="472" t="str">
        <f t="shared" si="8"/>
        <v/>
      </c>
      <c r="BB24" s="472" t="str">
        <f t="shared" si="9"/>
        <v/>
      </c>
      <c r="BC24" s="472" t="str">
        <f t="shared" si="10"/>
        <v/>
      </c>
    </row>
    <row r="25" spans="1:55" ht="15.75" customHeight="1" thickBot="1">
      <c r="A25" s="55"/>
      <c r="B25" s="458" t="str">
        <f t="shared" si="11"/>
        <v/>
      </c>
      <c r="C25" s="241"/>
      <c r="D25" s="242"/>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7" t="str">
        <f t="shared" si="4"/>
        <v/>
      </c>
      <c r="AE25" s="267" t="str">
        <f t="shared" si="2"/>
        <v/>
      </c>
      <c r="AF25" s="267" t="str">
        <f t="shared" si="2"/>
        <v/>
      </c>
      <c r="AG25" s="267" t="str">
        <f t="shared" si="2"/>
        <v/>
      </c>
      <c r="AH25" s="267" t="str">
        <f t="shared" si="2"/>
        <v/>
      </c>
      <c r="AI25" s="267" t="str">
        <f t="shared" si="2"/>
        <v/>
      </c>
      <c r="AJ25" s="267" t="str">
        <f t="shared" si="2"/>
        <v/>
      </c>
      <c r="AK25" s="267" t="str">
        <f t="shared" si="2"/>
        <v/>
      </c>
      <c r="AL25" s="267" t="str">
        <f t="shared" si="2"/>
        <v/>
      </c>
      <c r="AM25" s="267" t="str">
        <f t="shared" si="2"/>
        <v/>
      </c>
      <c r="AN25" s="267" t="str">
        <f t="shared" si="2"/>
        <v/>
      </c>
      <c r="AO25" s="267" t="str">
        <f t="shared" si="2"/>
        <v/>
      </c>
      <c r="AP25" s="267" t="str">
        <f t="shared" si="2"/>
        <v/>
      </c>
      <c r="AQ25" s="267" t="str">
        <f t="shared" si="2"/>
        <v/>
      </c>
      <c r="AR25" s="267" t="str">
        <f t="shared" si="2"/>
        <v/>
      </c>
      <c r="AS25" s="267" t="str">
        <f t="shared" si="2"/>
        <v/>
      </c>
      <c r="AT25" s="267" t="str">
        <f t="shared" si="2"/>
        <v/>
      </c>
      <c r="AU25" s="267" t="str">
        <f t="shared" si="3"/>
        <v/>
      </c>
      <c r="AV25" s="267" t="str">
        <f t="shared" si="3"/>
        <v/>
      </c>
      <c r="AW25" s="267" t="str">
        <f t="shared" si="3"/>
        <v/>
      </c>
      <c r="AX25" s="472" t="str">
        <f t="shared" si="5"/>
        <v/>
      </c>
      <c r="AY25" s="472" t="str">
        <f t="shared" si="6"/>
        <v/>
      </c>
      <c r="AZ25" s="472" t="str">
        <f t="shared" si="7"/>
        <v/>
      </c>
      <c r="BA25" s="472" t="str">
        <f t="shared" si="8"/>
        <v/>
      </c>
      <c r="BB25" s="472" t="str">
        <f t="shared" si="9"/>
        <v/>
      </c>
      <c r="BC25" s="472" t="str">
        <f t="shared" si="10"/>
        <v/>
      </c>
    </row>
    <row r="26" spans="1:55" ht="15.75" customHeight="1" thickBot="1">
      <c r="A26" s="55"/>
      <c r="B26" s="458" t="str">
        <f t="shared" si="11"/>
        <v/>
      </c>
      <c r="C26" s="241"/>
      <c r="D26" s="242"/>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7" t="str">
        <f t="shared" si="4"/>
        <v/>
      </c>
      <c r="AE26" s="267" t="str">
        <f t="shared" si="2"/>
        <v/>
      </c>
      <c r="AF26" s="267" t="str">
        <f t="shared" si="2"/>
        <v/>
      </c>
      <c r="AG26" s="267" t="str">
        <f t="shared" si="2"/>
        <v/>
      </c>
      <c r="AH26" s="267" t="str">
        <f t="shared" si="2"/>
        <v/>
      </c>
      <c r="AI26" s="267" t="str">
        <f t="shared" si="2"/>
        <v/>
      </c>
      <c r="AJ26" s="267" t="str">
        <f t="shared" si="2"/>
        <v/>
      </c>
      <c r="AK26" s="267" t="str">
        <f t="shared" si="2"/>
        <v/>
      </c>
      <c r="AL26" s="267" t="str">
        <f t="shared" si="2"/>
        <v/>
      </c>
      <c r="AM26" s="267" t="str">
        <f t="shared" si="2"/>
        <v/>
      </c>
      <c r="AN26" s="267" t="str">
        <f t="shared" si="2"/>
        <v/>
      </c>
      <c r="AO26" s="267" t="str">
        <f t="shared" si="2"/>
        <v/>
      </c>
      <c r="AP26" s="267" t="str">
        <f t="shared" si="2"/>
        <v/>
      </c>
      <c r="AQ26" s="267" t="str">
        <f t="shared" si="2"/>
        <v/>
      </c>
      <c r="AR26" s="267" t="str">
        <f t="shared" si="2"/>
        <v/>
      </c>
      <c r="AS26" s="267" t="str">
        <f t="shared" si="2"/>
        <v/>
      </c>
      <c r="AT26" s="267" t="str">
        <f t="shared" si="2"/>
        <v/>
      </c>
      <c r="AU26" s="267" t="str">
        <f t="shared" si="3"/>
        <v/>
      </c>
      <c r="AV26" s="267" t="str">
        <f t="shared" si="3"/>
        <v/>
      </c>
      <c r="AW26" s="267" t="str">
        <f t="shared" si="3"/>
        <v/>
      </c>
      <c r="AX26" s="472" t="str">
        <f t="shared" si="5"/>
        <v/>
      </c>
      <c r="AY26" s="472" t="str">
        <f t="shared" si="6"/>
        <v/>
      </c>
      <c r="AZ26" s="472" t="str">
        <f t="shared" si="7"/>
        <v/>
      </c>
      <c r="BA26" s="472" t="str">
        <f t="shared" si="8"/>
        <v/>
      </c>
      <c r="BB26" s="472" t="str">
        <f t="shared" si="9"/>
        <v/>
      </c>
      <c r="BC26" s="472" t="str">
        <f t="shared" si="10"/>
        <v/>
      </c>
    </row>
    <row r="27" spans="1:55" ht="15.75" customHeight="1" thickBot="1">
      <c r="A27" s="55"/>
      <c r="B27" s="458" t="str">
        <f t="shared" si="11"/>
        <v/>
      </c>
      <c r="C27" s="241"/>
      <c r="D27" s="242"/>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7" t="str">
        <f t="shared" si="4"/>
        <v/>
      </c>
      <c r="AE27" s="267" t="str">
        <f t="shared" si="2"/>
        <v/>
      </c>
      <c r="AF27" s="267" t="str">
        <f t="shared" si="2"/>
        <v/>
      </c>
      <c r="AG27" s="267" t="str">
        <f t="shared" si="2"/>
        <v/>
      </c>
      <c r="AH27" s="267" t="str">
        <f t="shared" si="2"/>
        <v/>
      </c>
      <c r="AI27" s="267" t="str">
        <f t="shared" si="2"/>
        <v/>
      </c>
      <c r="AJ27" s="267" t="str">
        <f t="shared" si="2"/>
        <v/>
      </c>
      <c r="AK27" s="267" t="str">
        <f t="shared" si="2"/>
        <v/>
      </c>
      <c r="AL27" s="267" t="str">
        <f t="shared" si="2"/>
        <v/>
      </c>
      <c r="AM27" s="267" t="str">
        <f t="shared" si="2"/>
        <v/>
      </c>
      <c r="AN27" s="267" t="str">
        <f t="shared" si="2"/>
        <v/>
      </c>
      <c r="AO27" s="267" t="str">
        <f t="shared" si="2"/>
        <v/>
      </c>
      <c r="AP27" s="267" t="str">
        <f t="shared" si="2"/>
        <v/>
      </c>
      <c r="AQ27" s="267" t="str">
        <f t="shared" si="2"/>
        <v/>
      </c>
      <c r="AR27" s="267" t="str">
        <f t="shared" si="2"/>
        <v/>
      </c>
      <c r="AS27" s="267" t="str">
        <f t="shared" si="2"/>
        <v/>
      </c>
      <c r="AT27" s="267" t="str">
        <f t="shared" si="2"/>
        <v/>
      </c>
      <c r="AU27" s="267" t="str">
        <f t="shared" si="3"/>
        <v/>
      </c>
      <c r="AV27" s="267" t="str">
        <f t="shared" si="3"/>
        <v/>
      </c>
      <c r="AW27" s="267" t="str">
        <f t="shared" si="3"/>
        <v/>
      </c>
      <c r="AX27" s="472" t="str">
        <f t="shared" si="5"/>
        <v/>
      </c>
      <c r="AY27" s="472" t="str">
        <f t="shared" si="6"/>
        <v/>
      </c>
      <c r="AZ27" s="472" t="str">
        <f t="shared" si="7"/>
        <v/>
      </c>
      <c r="BA27" s="472" t="str">
        <f t="shared" si="8"/>
        <v/>
      </c>
      <c r="BB27" s="472" t="str">
        <f t="shared" si="9"/>
        <v/>
      </c>
      <c r="BC27" s="472" t="str">
        <f t="shared" si="10"/>
        <v/>
      </c>
    </row>
    <row r="28" spans="1:55" ht="15.75" customHeight="1" thickBot="1">
      <c r="A28" s="55"/>
      <c r="B28" s="458" t="str">
        <f t="shared" si="11"/>
        <v/>
      </c>
      <c r="C28" s="241"/>
      <c r="D28" s="242"/>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7" t="str">
        <f t="shared" si="4"/>
        <v/>
      </c>
      <c r="AE28" s="267" t="str">
        <f t="shared" si="2"/>
        <v/>
      </c>
      <c r="AF28" s="267" t="str">
        <f t="shared" si="2"/>
        <v/>
      </c>
      <c r="AG28" s="267" t="str">
        <f t="shared" si="2"/>
        <v/>
      </c>
      <c r="AH28" s="267" t="str">
        <f t="shared" si="2"/>
        <v/>
      </c>
      <c r="AI28" s="267" t="str">
        <f t="shared" si="2"/>
        <v/>
      </c>
      <c r="AJ28" s="267" t="str">
        <f t="shared" si="2"/>
        <v/>
      </c>
      <c r="AK28" s="267" t="str">
        <f t="shared" si="2"/>
        <v/>
      </c>
      <c r="AL28" s="267" t="str">
        <f t="shared" si="2"/>
        <v/>
      </c>
      <c r="AM28" s="267" t="str">
        <f t="shared" si="2"/>
        <v/>
      </c>
      <c r="AN28" s="267" t="str">
        <f t="shared" si="2"/>
        <v/>
      </c>
      <c r="AO28" s="267" t="str">
        <f t="shared" si="2"/>
        <v/>
      </c>
      <c r="AP28" s="267" t="str">
        <f t="shared" si="2"/>
        <v/>
      </c>
      <c r="AQ28" s="267" t="str">
        <f t="shared" si="2"/>
        <v/>
      </c>
      <c r="AR28" s="267" t="str">
        <f t="shared" si="2"/>
        <v/>
      </c>
      <c r="AS28" s="267" t="str">
        <f t="shared" si="2"/>
        <v/>
      </c>
      <c r="AT28" s="267" t="str">
        <f t="shared" si="2"/>
        <v/>
      </c>
      <c r="AU28" s="267" t="str">
        <f t="shared" si="3"/>
        <v/>
      </c>
      <c r="AV28" s="267" t="str">
        <f t="shared" si="3"/>
        <v/>
      </c>
      <c r="AW28" s="267" t="str">
        <f t="shared" si="3"/>
        <v/>
      </c>
      <c r="AX28" s="472" t="str">
        <f t="shared" si="5"/>
        <v/>
      </c>
      <c r="AY28" s="472" t="str">
        <f t="shared" si="6"/>
        <v/>
      </c>
      <c r="AZ28" s="472" t="str">
        <f t="shared" si="7"/>
        <v/>
      </c>
      <c r="BA28" s="472" t="str">
        <f t="shared" si="8"/>
        <v/>
      </c>
      <c r="BB28" s="472" t="str">
        <f t="shared" si="9"/>
        <v/>
      </c>
      <c r="BC28" s="472" t="str">
        <f t="shared" si="10"/>
        <v/>
      </c>
    </row>
    <row r="29" spans="1:55" ht="15.75" customHeight="1" thickBot="1">
      <c r="A29" s="55"/>
      <c r="B29" s="458" t="str">
        <f t="shared" si="11"/>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4"/>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si="2"/>
        <v/>
      </c>
      <c r="AN29" s="267" t="str">
        <f t="shared" si="2"/>
        <v/>
      </c>
      <c r="AO29" s="267" t="str">
        <f t="shared" si="2"/>
        <v/>
      </c>
      <c r="AP29" s="267" t="str">
        <f t="shared" si="2"/>
        <v/>
      </c>
      <c r="AQ29" s="267" t="str">
        <f t="shared" si="2"/>
        <v/>
      </c>
      <c r="AR29" s="267" t="str">
        <f t="shared" si="2"/>
        <v/>
      </c>
      <c r="AS29" s="267" t="str">
        <f t="shared" si="2"/>
        <v/>
      </c>
      <c r="AT29" s="267" t="str">
        <f t="shared" si="2"/>
        <v/>
      </c>
      <c r="AU29" s="267" t="str">
        <f t="shared" si="3"/>
        <v/>
      </c>
      <c r="AV29" s="267" t="str">
        <f t="shared" si="3"/>
        <v/>
      </c>
      <c r="AW29" s="267" t="str">
        <f t="shared" si="3"/>
        <v/>
      </c>
      <c r="AX29" s="472" t="str">
        <f t="shared" si="5"/>
        <v/>
      </c>
      <c r="AY29" s="472" t="str">
        <f t="shared" si="6"/>
        <v/>
      </c>
      <c r="AZ29" s="472" t="str">
        <f t="shared" si="7"/>
        <v/>
      </c>
      <c r="BA29" s="472" t="str">
        <f t="shared" si="8"/>
        <v/>
      </c>
      <c r="BB29" s="472" t="str">
        <f t="shared" si="9"/>
        <v/>
      </c>
      <c r="BC29" s="472" t="str">
        <f t="shared" si="10"/>
        <v/>
      </c>
    </row>
    <row r="30" spans="1:55" ht="15.75" customHeight="1" thickBot="1">
      <c r="A30" s="55"/>
      <c r="B30" s="458" t="str">
        <f t="shared" si="11"/>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4"/>
        <v/>
      </c>
      <c r="AE30" s="267" t="str">
        <f t="shared" si="4"/>
        <v/>
      </c>
      <c r="AF30" s="267" t="str">
        <f t="shared" si="4"/>
        <v/>
      </c>
      <c r="AG30" s="267" t="str">
        <f t="shared" si="4"/>
        <v/>
      </c>
      <c r="AH30" s="267" t="str">
        <f t="shared" si="4"/>
        <v/>
      </c>
      <c r="AI30" s="267" t="str">
        <f t="shared" si="4"/>
        <v/>
      </c>
      <c r="AJ30" s="267" t="str">
        <f t="shared" si="4"/>
        <v/>
      </c>
      <c r="AK30" s="267" t="str">
        <f t="shared" si="4"/>
        <v/>
      </c>
      <c r="AL30" s="267" t="str">
        <f t="shared" si="4"/>
        <v/>
      </c>
      <c r="AM30" s="267" t="str">
        <f t="shared" si="3"/>
        <v/>
      </c>
      <c r="AN30" s="267" t="str">
        <f t="shared" si="3"/>
        <v/>
      </c>
      <c r="AO30" s="267" t="str">
        <f t="shared" si="3"/>
        <v/>
      </c>
      <c r="AP30" s="267" t="str">
        <f t="shared" si="3"/>
        <v/>
      </c>
      <c r="AQ30" s="267" t="str">
        <f t="shared" si="3"/>
        <v/>
      </c>
      <c r="AR30" s="267" t="str">
        <f t="shared" si="3"/>
        <v/>
      </c>
      <c r="AS30" s="267" t="str">
        <f t="shared" si="3"/>
        <v/>
      </c>
      <c r="AT30" s="267" t="str">
        <f t="shared" si="3"/>
        <v/>
      </c>
      <c r="AU30" s="267" t="str">
        <f t="shared" si="3"/>
        <v/>
      </c>
      <c r="AV30" s="267" t="str">
        <f t="shared" si="3"/>
        <v/>
      </c>
      <c r="AW30" s="267" t="str">
        <f t="shared" si="3"/>
        <v/>
      </c>
      <c r="AX30" s="472" t="str">
        <f t="shared" si="5"/>
        <v/>
      </c>
      <c r="AY30" s="472" t="str">
        <f t="shared" si="6"/>
        <v/>
      </c>
      <c r="AZ30" s="472" t="str">
        <f t="shared" si="7"/>
        <v/>
      </c>
      <c r="BA30" s="472" t="str">
        <f t="shared" si="8"/>
        <v/>
      </c>
      <c r="BB30" s="472" t="str">
        <f t="shared" si="9"/>
        <v/>
      </c>
      <c r="BC30" s="472" t="str">
        <f t="shared" si="10"/>
        <v/>
      </c>
    </row>
    <row r="31" spans="1:55" ht="15.75" customHeight="1" thickBot="1">
      <c r="A31" s="55"/>
      <c r="B31" s="458" t="str">
        <f t="shared" si="11"/>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4"/>
        <v/>
      </c>
      <c r="AE31" s="267" t="str">
        <f t="shared" si="4"/>
        <v/>
      </c>
      <c r="AF31" s="267" t="str">
        <f t="shared" si="4"/>
        <v/>
      </c>
      <c r="AG31" s="267" t="str">
        <f t="shared" si="4"/>
        <v/>
      </c>
      <c r="AH31" s="267" t="str">
        <f t="shared" si="4"/>
        <v/>
      </c>
      <c r="AI31" s="267" t="str">
        <f t="shared" si="4"/>
        <v/>
      </c>
      <c r="AJ31" s="267" t="str">
        <f t="shared" si="4"/>
        <v/>
      </c>
      <c r="AK31" s="267" t="str">
        <f t="shared" si="4"/>
        <v/>
      </c>
      <c r="AL31" s="267" t="str">
        <f t="shared" si="4"/>
        <v/>
      </c>
      <c r="AM31" s="267" t="str">
        <f t="shared" si="3"/>
        <v/>
      </c>
      <c r="AN31" s="267" t="str">
        <f t="shared" si="3"/>
        <v/>
      </c>
      <c r="AO31" s="267" t="str">
        <f t="shared" si="3"/>
        <v/>
      </c>
      <c r="AP31" s="267" t="str">
        <f t="shared" si="3"/>
        <v/>
      </c>
      <c r="AQ31" s="267" t="str">
        <f t="shared" si="3"/>
        <v/>
      </c>
      <c r="AR31" s="267" t="str">
        <f t="shared" si="3"/>
        <v/>
      </c>
      <c r="AS31" s="267" t="str">
        <f t="shared" si="3"/>
        <v/>
      </c>
      <c r="AT31" s="267" t="str">
        <f t="shared" si="3"/>
        <v/>
      </c>
      <c r="AU31" s="267" t="str">
        <f t="shared" si="3"/>
        <v/>
      </c>
      <c r="AV31" s="267" t="str">
        <f t="shared" si="3"/>
        <v/>
      </c>
      <c r="AW31" s="267" t="str">
        <f t="shared" si="3"/>
        <v/>
      </c>
      <c r="AX31" s="472" t="str">
        <f t="shared" si="5"/>
        <v/>
      </c>
      <c r="AY31" s="472" t="str">
        <f t="shared" si="6"/>
        <v/>
      </c>
      <c r="AZ31" s="472" t="str">
        <f t="shared" si="7"/>
        <v/>
      </c>
      <c r="BA31" s="472" t="str">
        <f t="shared" si="8"/>
        <v/>
      </c>
      <c r="BB31" s="472" t="str">
        <f t="shared" si="9"/>
        <v/>
      </c>
      <c r="BC31" s="472" t="str">
        <f t="shared" si="10"/>
        <v/>
      </c>
    </row>
    <row r="32" spans="1:55" ht="15.75" customHeight="1" thickBot="1">
      <c r="A32" s="55"/>
      <c r="B32" s="458" t="str">
        <f t="shared" si="11"/>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4"/>
        <v/>
      </c>
      <c r="AE32" s="267" t="str">
        <f t="shared" si="4"/>
        <v/>
      </c>
      <c r="AF32" s="267" t="str">
        <f t="shared" si="4"/>
        <v/>
      </c>
      <c r="AG32" s="267" t="str">
        <f t="shared" si="4"/>
        <v/>
      </c>
      <c r="AH32" s="267" t="str">
        <f t="shared" si="4"/>
        <v/>
      </c>
      <c r="AI32" s="267" t="str">
        <f t="shared" si="4"/>
        <v/>
      </c>
      <c r="AJ32" s="267" t="str">
        <f t="shared" si="4"/>
        <v/>
      </c>
      <c r="AK32" s="267" t="str">
        <f t="shared" si="4"/>
        <v/>
      </c>
      <c r="AL32" s="267" t="str">
        <f t="shared" si="4"/>
        <v/>
      </c>
      <c r="AM32" s="267" t="str">
        <f t="shared" si="4"/>
        <v/>
      </c>
      <c r="AN32" s="267" t="str">
        <f t="shared" si="4"/>
        <v/>
      </c>
      <c r="AO32" s="267" t="str">
        <f t="shared" si="4"/>
        <v/>
      </c>
      <c r="AP32" s="267" t="str">
        <f t="shared" si="4"/>
        <v/>
      </c>
      <c r="AQ32" s="267" t="str">
        <f t="shared" si="4"/>
        <v/>
      </c>
      <c r="AR32" s="267" t="str">
        <f t="shared" si="4"/>
        <v/>
      </c>
      <c r="AS32" s="267" t="str">
        <f t="shared" si="4"/>
        <v/>
      </c>
      <c r="AT32" s="267" t="str">
        <f t="shared" ref="AM32:AW55" si="12">IF(U32="","",(IF(U32=U$92,1,0)))</f>
        <v/>
      </c>
      <c r="AU32" s="267" t="str">
        <f t="shared" si="12"/>
        <v/>
      </c>
      <c r="AV32" s="267" t="str">
        <f t="shared" si="12"/>
        <v/>
      </c>
      <c r="AW32" s="267" t="str">
        <f t="shared" si="12"/>
        <v/>
      </c>
      <c r="AX32" s="472" t="str">
        <f t="shared" si="5"/>
        <v/>
      </c>
      <c r="AY32" s="472" t="str">
        <f t="shared" si="6"/>
        <v/>
      </c>
      <c r="AZ32" s="472" t="str">
        <f t="shared" si="7"/>
        <v/>
      </c>
      <c r="BA32" s="472" t="str">
        <f t="shared" si="8"/>
        <v/>
      </c>
      <c r="BB32" s="472" t="str">
        <f t="shared" si="9"/>
        <v/>
      </c>
      <c r="BC32" s="472" t="str">
        <f t="shared" si="10"/>
        <v/>
      </c>
    </row>
    <row r="33" spans="1:55" ht="15.75" customHeight="1" thickBot="1">
      <c r="A33" s="55"/>
      <c r="B33" s="458" t="str">
        <f t="shared" si="11"/>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4"/>
        <v/>
      </c>
      <c r="AE33" s="267" t="str">
        <f t="shared" si="4"/>
        <v/>
      </c>
      <c r="AF33" s="267" t="str">
        <f t="shared" si="4"/>
        <v/>
      </c>
      <c r="AG33" s="267" t="str">
        <f t="shared" si="4"/>
        <v/>
      </c>
      <c r="AH33" s="267" t="str">
        <f t="shared" si="4"/>
        <v/>
      </c>
      <c r="AI33" s="267" t="str">
        <f t="shared" si="4"/>
        <v/>
      </c>
      <c r="AJ33" s="267" t="str">
        <f t="shared" si="4"/>
        <v/>
      </c>
      <c r="AK33" s="267" t="str">
        <f t="shared" si="4"/>
        <v/>
      </c>
      <c r="AL33" s="267" t="str">
        <f t="shared" si="4"/>
        <v/>
      </c>
      <c r="AM33" s="267" t="str">
        <f t="shared" si="12"/>
        <v/>
      </c>
      <c r="AN33" s="267" t="str">
        <f t="shared" si="12"/>
        <v/>
      </c>
      <c r="AO33" s="267" t="str">
        <f t="shared" si="12"/>
        <v/>
      </c>
      <c r="AP33" s="267" t="str">
        <f t="shared" si="12"/>
        <v/>
      </c>
      <c r="AQ33" s="267" t="str">
        <f t="shared" si="12"/>
        <v/>
      </c>
      <c r="AR33" s="267" t="str">
        <f t="shared" si="12"/>
        <v/>
      </c>
      <c r="AS33" s="267" t="str">
        <f t="shared" si="12"/>
        <v/>
      </c>
      <c r="AT33" s="267" t="str">
        <f t="shared" si="12"/>
        <v/>
      </c>
      <c r="AU33" s="267" t="str">
        <f t="shared" si="12"/>
        <v/>
      </c>
      <c r="AV33" s="267" t="str">
        <f t="shared" si="12"/>
        <v/>
      </c>
      <c r="AW33" s="267" t="str">
        <f t="shared" si="12"/>
        <v/>
      </c>
      <c r="AX33" s="472" t="str">
        <f t="shared" si="5"/>
        <v/>
      </c>
      <c r="AY33" s="472" t="str">
        <f t="shared" si="6"/>
        <v/>
      </c>
      <c r="AZ33" s="472" t="str">
        <f t="shared" si="7"/>
        <v/>
      </c>
      <c r="BA33" s="472" t="str">
        <f t="shared" si="8"/>
        <v/>
      </c>
      <c r="BB33" s="472" t="str">
        <f t="shared" si="9"/>
        <v/>
      </c>
      <c r="BC33" s="472" t="str">
        <f t="shared" si="10"/>
        <v/>
      </c>
    </row>
    <row r="34" spans="1:55" ht="15.75" customHeight="1" thickBot="1">
      <c r="A34" s="55"/>
      <c r="B34" s="458" t="str">
        <f t="shared" si="11"/>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4"/>
        <v/>
      </c>
      <c r="AE34" s="267" t="str">
        <f t="shared" si="4"/>
        <v/>
      </c>
      <c r="AF34" s="267" t="str">
        <f t="shared" si="4"/>
        <v/>
      </c>
      <c r="AG34" s="267" t="str">
        <f t="shared" si="4"/>
        <v/>
      </c>
      <c r="AH34" s="267" t="str">
        <f t="shared" si="4"/>
        <v/>
      </c>
      <c r="AI34" s="267" t="str">
        <f t="shared" si="4"/>
        <v/>
      </c>
      <c r="AJ34" s="267" t="str">
        <f t="shared" si="4"/>
        <v/>
      </c>
      <c r="AK34" s="267" t="str">
        <f t="shared" si="4"/>
        <v/>
      </c>
      <c r="AL34" s="267" t="str">
        <f t="shared" si="4"/>
        <v/>
      </c>
      <c r="AM34" s="267" t="str">
        <f t="shared" si="12"/>
        <v/>
      </c>
      <c r="AN34" s="267" t="str">
        <f t="shared" si="12"/>
        <v/>
      </c>
      <c r="AO34" s="267" t="str">
        <f t="shared" si="12"/>
        <v/>
      </c>
      <c r="AP34" s="267" t="str">
        <f t="shared" si="12"/>
        <v/>
      </c>
      <c r="AQ34" s="267" t="str">
        <f t="shared" si="12"/>
        <v/>
      </c>
      <c r="AR34" s="267" t="str">
        <f t="shared" si="12"/>
        <v/>
      </c>
      <c r="AS34" s="267" t="str">
        <f t="shared" si="12"/>
        <v/>
      </c>
      <c r="AT34" s="267" t="str">
        <f t="shared" si="12"/>
        <v/>
      </c>
      <c r="AU34" s="267" t="str">
        <f t="shared" si="12"/>
        <v/>
      </c>
      <c r="AV34" s="267" t="str">
        <f t="shared" si="12"/>
        <v/>
      </c>
      <c r="AW34" s="267" t="str">
        <f t="shared" si="12"/>
        <v/>
      </c>
      <c r="AX34" s="472" t="str">
        <f t="shared" si="5"/>
        <v/>
      </c>
      <c r="AY34" s="472" t="str">
        <f t="shared" si="6"/>
        <v/>
      </c>
      <c r="AZ34" s="472" t="str">
        <f t="shared" si="7"/>
        <v/>
      </c>
      <c r="BA34" s="472" t="str">
        <f t="shared" si="8"/>
        <v/>
      </c>
      <c r="BB34" s="472" t="str">
        <f t="shared" si="9"/>
        <v/>
      </c>
      <c r="BC34" s="472" t="str">
        <f t="shared" si="10"/>
        <v/>
      </c>
    </row>
    <row r="35" spans="1:55" ht="15.75" customHeight="1" thickBot="1">
      <c r="A35" s="55"/>
      <c r="B35" s="458" t="str">
        <f t="shared" si="11"/>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4"/>
        <v/>
      </c>
      <c r="AE35" s="267" t="str">
        <f t="shared" si="4"/>
        <v/>
      </c>
      <c r="AF35" s="267" t="str">
        <f t="shared" si="4"/>
        <v/>
      </c>
      <c r="AG35" s="267" t="str">
        <f t="shared" si="4"/>
        <v/>
      </c>
      <c r="AH35" s="267" t="str">
        <f t="shared" si="4"/>
        <v/>
      </c>
      <c r="AI35" s="267" t="str">
        <f t="shared" si="4"/>
        <v/>
      </c>
      <c r="AJ35" s="267" t="str">
        <f t="shared" si="4"/>
        <v/>
      </c>
      <c r="AK35" s="267" t="str">
        <f t="shared" si="4"/>
        <v/>
      </c>
      <c r="AL35" s="267" t="str">
        <f t="shared" si="4"/>
        <v/>
      </c>
      <c r="AM35" s="267" t="str">
        <f t="shared" si="12"/>
        <v/>
      </c>
      <c r="AN35" s="267" t="str">
        <f t="shared" si="12"/>
        <v/>
      </c>
      <c r="AO35" s="267" t="str">
        <f t="shared" si="12"/>
        <v/>
      </c>
      <c r="AP35" s="267" t="str">
        <f t="shared" si="12"/>
        <v/>
      </c>
      <c r="AQ35" s="267" t="str">
        <f t="shared" si="12"/>
        <v/>
      </c>
      <c r="AR35" s="267" t="str">
        <f t="shared" si="12"/>
        <v/>
      </c>
      <c r="AS35" s="267" t="str">
        <f t="shared" si="12"/>
        <v/>
      </c>
      <c r="AT35" s="267" t="str">
        <f t="shared" si="12"/>
        <v/>
      </c>
      <c r="AU35" s="267" t="str">
        <f t="shared" si="12"/>
        <v/>
      </c>
      <c r="AV35" s="267" t="str">
        <f t="shared" si="12"/>
        <v/>
      </c>
      <c r="AW35" s="267" t="str">
        <f t="shared" si="12"/>
        <v/>
      </c>
      <c r="AX35" s="472" t="str">
        <f t="shared" si="5"/>
        <v/>
      </c>
      <c r="AY35" s="472" t="str">
        <f t="shared" si="6"/>
        <v/>
      </c>
      <c r="AZ35" s="472" t="str">
        <f t="shared" si="7"/>
        <v/>
      </c>
      <c r="BA35" s="472" t="str">
        <f t="shared" si="8"/>
        <v/>
      </c>
      <c r="BB35" s="472" t="str">
        <f t="shared" si="9"/>
        <v/>
      </c>
      <c r="BC35" s="472" t="str">
        <f t="shared" si="10"/>
        <v/>
      </c>
    </row>
    <row r="36" spans="1:55" ht="15.75" customHeight="1" thickBot="1">
      <c r="A36" s="55"/>
      <c r="B36" s="458" t="str">
        <f t="shared" si="11"/>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4"/>
        <v/>
      </c>
      <c r="AE36" s="267" t="str">
        <f t="shared" si="4"/>
        <v/>
      </c>
      <c r="AF36" s="267" t="str">
        <f t="shared" si="4"/>
        <v/>
      </c>
      <c r="AG36" s="267" t="str">
        <f t="shared" si="4"/>
        <v/>
      </c>
      <c r="AH36" s="267" t="str">
        <f t="shared" si="4"/>
        <v/>
      </c>
      <c r="AI36" s="267" t="str">
        <f t="shared" si="4"/>
        <v/>
      </c>
      <c r="AJ36" s="267" t="str">
        <f t="shared" si="4"/>
        <v/>
      </c>
      <c r="AK36" s="267" t="str">
        <f t="shared" si="4"/>
        <v/>
      </c>
      <c r="AL36" s="267" t="str">
        <f t="shared" si="4"/>
        <v/>
      </c>
      <c r="AM36" s="267" t="str">
        <f t="shared" si="12"/>
        <v/>
      </c>
      <c r="AN36" s="267" t="str">
        <f t="shared" si="12"/>
        <v/>
      </c>
      <c r="AO36" s="267" t="str">
        <f t="shared" si="12"/>
        <v/>
      </c>
      <c r="AP36" s="267" t="str">
        <f t="shared" si="12"/>
        <v/>
      </c>
      <c r="AQ36" s="267" t="str">
        <f t="shared" si="12"/>
        <v/>
      </c>
      <c r="AR36" s="267" t="str">
        <f t="shared" si="12"/>
        <v/>
      </c>
      <c r="AS36" s="267" t="str">
        <f t="shared" si="12"/>
        <v/>
      </c>
      <c r="AT36" s="267" t="str">
        <f t="shared" si="12"/>
        <v/>
      </c>
      <c r="AU36" s="267" t="str">
        <f t="shared" si="12"/>
        <v/>
      </c>
      <c r="AV36" s="267" t="str">
        <f t="shared" si="12"/>
        <v/>
      </c>
      <c r="AW36" s="267" t="str">
        <f t="shared" si="12"/>
        <v/>
      </c>
      <c r="AX36" s="472" t="str">
        <f t="shared" si="5"/>
        <v/>
      </c>
      <c r="AY36" s="472" t="str">
        <f t="shared" si="6"/>
        <v/>
      </c>
      <c r="AZ36" s="472" t="str">
        <f t="shared" si="7"/>
        <v/>
      </c>
      <c r="BA36" s="472" t="str">
        <f t="shared" si="8"/>
        <v/>
      </c>
      <c r="BB36" s="472" t="str">
        <f t="shared" si="9"/>
        <v/>
      </c>
      <c r="BC36" s="472" t="str">
        <f t="shared" si="10"/>
        <v/>
      </c>
    </row>
    <row r="37" spans="1:55" ht="15.75" customHeight="1" thickBot="1">
      <c r="A37" s="55"/>
      <c r="B37" s="458" t="str">
        <f t="shared" si="11"/>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4"/>
        <v/>
      </c>
      <c r="AE37" s="267" t="str">
        <f t="shared" si="4"/>
        <v/>
      </c>
      <c r="AF37" s="267" t="str">
        <f t="shared" si="4"/>
        <v/>
      </c>
      <c r="AG37" s="267" t="str">
        <f t="shared" si="4"/>
        <v/>
      </c>
      <c r="AH37" s="267" t="str">
        <f t="shared" si="4"/>
        <v/>
      </c>
      <c r="AI37" s="267" t="str">
        <f t="shared" si="4"/>
        <v/>
      </c>
      <c r="AJ37" s="267" t="str">
        <f t="shared" si="4"/>
        <v/>
      </c>
      <c r="AK37" s="267" t="str">
        <f t="shared" si="4"/>
        <v/>
      </c>
      <c r="AL37" s="267" t="str">
        <f t="shared" si="4"/>
        <v/>
      </c>
      <c r="AM37" s="267" t="str">
        <f t="shared" si="12"/>
        <v/>
      </c>
      <c r="AN37" s="267" t="str">
        <f t="shared" si="12"/>
        <v/>
      </c>
      <c r="AO37" s="267" t="str">
        <f t="shared" si="12"/>
        <v/>
      </c>
      <c r="AP37" s="267" t="str">
        <f t="shared" si="12"/>
        <v/>
      </c>
      <c r="AQ37" s="267" t="str">
        <f t="shared" si="12"/>
        <v/>
      </c>
      <c r="AR37" s="267" t="str">
        <f t="shared" si="12"/>
        <v/>
      </c>
      <c r="AS37" s="267" t="str">
        <f t="shared" si="12"/>
        <v/>
      </c>
      <c r="AT37" s="267" t="str">
        <f t="shared" si="12"/>
        <v/>
      </c>
      <c r="AU37" s="267" t="str">
        <f t="shared" si="12"/>
        <v/>
      </c>
      <c r="AV37" s="267" t="str">
        <f t="shared" si="12"/>
        <v/>
      </c>
      <c r="AW37" s="267" t="str">
        <f t="shared" si="12"/>
        <v/>
      </c>
      <c r="AX37" s="472" t="str">
        <f t="shared" si="5"/>
        <v/>
      </c>
      <c r="AY37" s="472" t="str">
        <f t="shared" si="6"/>
        <v/>
      </c>
      <c r="AZ37" s="472" t="str">
        <f t="shared" si="7"/>
        <v/>
      </c>
      <c r="BA37" s="472" t="str">
        <f t="shared" si="8"/>
        <v/>
      </c>
      <c r="BB37" s="472" t="str">
        <f t="shared" si="9"/>
        <v/>
      </c>
      <c r="BC37" s="472" t="str">
        <f t="shared" si="10"/>
        <v/>
      </c>
    </row>
    <row r="38" spans="1:55" ht="15.75" customHeight="1" thickBot="1">
      <c r="A38" s="55"/>
      <c r="B38" s="458" t="str">
        <f t="shared" si="11"/>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4"/>
        <v/>
      </c>
      <c r="AE38" s="267" t="str">
        <f t="shared" si="4"/>
        <v/>
      </c>
      <c r="AF38" s="267" t="str">
        <f t="shared" si="4"/>
        <v/>
      </c>
      <c r="AG38" s="267" t="str">
        <f t="shared" si="4"/>
        <v/>
      </c>
      <c r="AH38" s="267" t="str">
        <f t="shared" si="4"/>
        <v/>
      </c>
      <c r="AI38" s="267" t="str">
        <f t="shared" si="4"/>
        <v/>
      </c>
      <c r="AJ38" s="267" t="str">
        <f t="shared" si="4"/>
        <v/>
      </c>
      <c r="AK38" s="267" t="str">
        <f t="shared" si="4"/>
        <v/>
      </c>
      <c r="AL38" s="267" t="str">
        <f t="shared" si="4"/>
        <v/>
      </c>
      <c r="AM38" s="267" t="str">
        <f t="shared" si="12"/>
        <v/>
      </c>
      <c r="AN38" s="267" t="str">
        <f t="shared" si="12"/>
        <v/>
      </c>
      <c r="AO38" s="267" t="str">
        <f t="shared" si="12"/>
        <v/>
      </c>
      <c r="AP38" s="267" t="str">
        <f t="shared" si="12"/>
        <v/>
      </c>
      <c r="AQ38" s="267" t="str">
        <f t="shared" si="12"/>
        <v/>
      </c>
      <c r="AR38" s="267" t="str">
        <f t="shared" si="12"/>
        <v/>
      </c>
      <c r="AS38" s="267" t="str">
        <f t="shared" si="12"/>
        <v/>
      </c>
      <c r="AT38" s="267" t="str">
        <f t="shared" si="12"/>
        <v/>
      </c>
      <c r="AU38" s="267" t="str">
        <f t="shared" si="12"/>
        <v/>
      </c>
      <c r="AV38" s="267" t="str">
        <f t="shared" si="12"/>
        <v/>
      </c>
      <c r="AW38" s="267" t="str">
        <f t="shared" si="12"/>
        <v/>
      </c>
      <c r="AX38" s="472" t="str">
        <f t="shared" si="5"/>
        <v/>
      </c>
      <c r="AY38" s="472" t="str">
        <f t="shared" si="6"/>
        <v/>
      </c>
      <c r="AZ38" s="472" t="str">
        <f t="shared" si="7"/>
        <v/>
      </c>
      <c r="BA38" s="472" t="str">
        <f t="shared" si="8"/>
        <v/>
      </c>
      <c r="BB38" s="472" t="str">
        <f t="shared" si="9"/>
        <v/>
      </c>
      <c r="BC38" s="472" t="str">
        <f t="shared" si="10"/>
        <v/>
      </c>
    </row>
    <row r="39" spans="1:55" ht="15.75" customHeight="1" thickBot="1">
      <c r="A39" s="55"/>
      <c r="B39" s="458" t="str">
        <f t="shared" si="11"/>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4"/>
        <v/>
      </c>
      <c r="AE39" s="267" t="str">
        <f t="shared" si="4"/>
        <v/>
      </c>
      <c r="AF39" s="267" t="str">
        <f t="shared" si="4"/>
        <v/>
      </c>
      <c r="AG39" s="267" t="str">
        <f t="shared" si="4"/>
        <v/>
      </c>
      <c r="AH39" s="267" t="str">
        <f t="shared" si="4"/>
        <v/>
      </c>
      <c r="AI39" s="267" t="str">
        <f t="shared" si="4"/>
        <v/>
      </c>
      <c r="AJ39" s="267" t="str">
        <f t="shared" si="4"/>
        <v/>
      </c>
      <c r="AK39" s="267" t="str">
        <f t="shared" si="4"/>
        <v/>
      </c>
      <c r="AL39" s="267" t="str">
        <f t="shared" si="4"/>
        <v/>
      </c>
      <c r="AM39" s="267" t="str">
        <f t="shared" si="12"/>
        <v/>
      </c>
      <c r="AN39" s="267" t="str">
        <f t="shared" si="12"/>
        <v/>
      </c>
      <c r="AO39" s="267" t="str">
        <f t="shared" si="12"/>
        <v/>
      </c>
      <c r="AP39" s="267" t="str">
        <f t="shared" si="12"/>
        <v/>
      </c>
      <c r="AQ39" s="267" t="str">
        <f t="shared" si="12"/>
        <v/>
      </c>
      <c r="AR39" s="267" t="str">
        <f t="shared" si="12"/>
        <v/>
      </c>
      <c r="AS39" s="267" t="str">
        <f t="shared" si="12"/>
        <v/>
      </c>
      <c r="AT39" s="267" t="str">
        <f t="shared" si="12"/>
        <v/>
      </c>
      <c r="AU39" s="267" t="str">
        <f t="shared" si="12"/>
        <v/>
      </c>
      <c r="AV39" s="267" t="str">
        <f t="shared" si="12"/>
        <v/>
      </c>
      <c r="AW39" s="267" t="str">
        <f t="shared" si="12"/>
        <v/>
      </c>
      <c r="AX39" s="472" t="str">
        <f t="shared" si="5"/>
        <v/>
      </c>
      <c r="AY39" s="472" t="str">
        <f t="shared" si="6"/>
        <v/>
      </c>
      <c r="AZ39" s="472" t="str">
        <f t="shared" si="7"/>
        <v/>
      </c>
      <c r="BA39" s="472" t="str">
        <f t="shared" si="8"/>
        <v/>
      </c>
      <c r="BB39" s="472" t="str">
        <f t="shared" si="9"/>
        <v/>
      </c>
      <c r="BC39" s="472" t="str">
        <f t="shared" si="10"/>
        <v/>
      </c>
    </row>
    <row r="40" spans="1:55" ht="15.75" customHeight="1" thickBot="1">
      <c r="A40" s="55"/>
      <c r="B40" s="458" t="str">
        <f t="shared" si="11"/>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4"/>
        <v/>
      </c>
      <c r="AE40" s="267" t="str">
        <f t="shared" si="4"/>
        <v/>
      </c>
      <c r="AF40" s="267" t="str">
        <f t="shared" si="4"/>
        <v/>
      </c>
      <c r="AG40" s="267" t="str">
        <f t="shared" si="4"/>
        <v/>
      </c>
      <c r="AH40" s="267" t="str">
        <f t="shared" si="4"/>
        <v/>
      </c>
      <c r="AI40" s="267" t="str">
        <f t="shared" si="4"/>
        <v/>
      </c>
      <c r="AJ40" s="267" t="str">
        <f t="shared" si="4"/>
        <v/>
      </c>
      <c r="AK40" s="267" t="str">
        <f t="shared" si="4"/>
        <v/>
      </c>
      <c r="AL40" s="267" t="str">
        <f t="shared" si="4"/>
        <v/>
      </c>
      <c r="AM40" s="267" t="str">
        <f t="shared" si="12"/>
        <v/>
      </c>
      <c r="AN40" s="267" t="str">
        <f t="shared" si="12"/>
        <v/>
      </c>
      <c r="AO40" s="267" t="str">
        <f t="shared" si="12"/>
        <v/>
      </c>
      <c r="AP40" s="267" t="str">
        <f t="shared" si="12"/>
        <v/>
      </c>
      <c r="AQ40" s="267" t="str">
        <f t="shared" si="12"/>
        <v/>
      </c>
      <c r="AR40" s="267" t="str">
        <f t="shared" si="12"/>
        <v/>
      </c>
      <c r="AS40" s="267" t="str">
        <f t="shared" si="12"/>
        <v/>
      </c>
      <c r="AT40" s="267" t="str">
        <f t="shared" si="12"/>
        <v/>
      </c>
      <c r="AU40" s="267" t="str">
        <f t="shared" si="12"/>
        <v/>
      </c>
      <c r="AV40" s="267" t="str">
        <f t="shared" si="12"/>
        <v/>
      </c>
      <c r="AW40" s="267" t="str">
        <f t="shared" si="12"/>
        <v/>
      </c>
      <c r="AX40" s="472" t="str">
        <f t="shared" si="5"/>
        <v/>
      </c>
      <c r="AY40" s="472" t="str">
        <f t="shared" si="6"/>
        <v/>
      </c>
      <c r="AZ40" s="472" t="str">
        <f t="shared" si="7"/>
        <v/>
      </c>
      <c r="BA40" s="472" t="str">
        <f t="shared" si="8"/>
        <v/>
      </c>
      <c r="BB40" s="472" t="str">
        <f t="shared" si="9"/>
        <v/>
      </c>
      <c r="BC40" s="472" t="str">
        <f t="shared" si="10"/>
        <v/>
      </c>
    </row>
    <row r="41" spans="1:55" ht="15.75" customHeight="1" thickBot="1">
      <c r="A41" s="55"/>
      <c r="B41" s="458" t="str">
        <f t="shared" si="11"/>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4"/>
        <v/>
      </c>
      <c r="AE41" s="267" t="str">
        <f t="shared" si="4"/>
        <v/>
      </c>
      <c r="AF41" s="267" t="str">
        <f t="shared" si="4"/>
        <v/>
      </c>
      <c r="AG41" s="267" t="str">
        <f t="shared" si="4"/>
        <v/>
      </c>
      <c r="AH41" s="267" t="str">
        <f t="shared" si="4"/>
        <v/>
      </c>
      <c r="AI41" s="267" t="str">
        <f t="shared" si="4"/>
        <v/>
      </c>
      <c r="AJ41" s="267" t="str">
        <f t="shared" si="4"/>
        <v/>
      </c>
      <c r="AK41" s="267" t="str">
        <f t="shared" si="4"/>
        <v/>
      </c>
      <c r="AL41" s="267" t="str">
        <f t="shared" si="4"/>
        <v/>
      </c>
      <c r="AM41" s="267" t="str">
        <f t="shared" si="12"/>
        <v/>
      </c>
      <c r="AN41" s="267" t="str">
        <f t="shared" si="12"/>
        <v/>
      </c>
      <c r="AO41" s="267" t="str">
        <f t="shared" si="12"/>
        <v/>
      </c>
      <c r="AP41" s="267" t="str">
        <f t="shared" si="12"/>
        <v/>
      </c>
      <c r="AQ41" s="267" t="str">
        <f t="shared" si="12"/>
        <v/>
      </c>
      <c r="AR41" s="267" t="str">
        <f t="shared" si="12"/>
        <v/>
      </c>
      <c r="AS41" s="267" t="str">
        <f t="shared" si="12"/>
        <v/>
      </c>
      <c r="AT41" s="267" t="str">
        <f t="shared" si="12"/>
        <v/>
      </c>
      <c r="AU41" s="267" t="str">
        <f t="shared" si="12"/>
        <v/>
      </c>
      <c r="AV41" s="267" t="str">
        <f t="shared" si="12"/>
        <v/>
      </c>
      <c r="AW41" s="267" t="str">
        <f t="shared" si="12"/>
        <v/>
      </c>
      <c r="AX41" s="472" t="str">
        <f t="shared" si="5"/>
        <v/>
      </c>
      <c r="AY41" s="472" t="str">
        <f t="shared" si="6"/>
        <v/>
      </c>
      <c r="AZ41" s="472" t="str">
        <f t="shared" si="7"/>
        <v/>
      </c>
      <c r="BA41" s="472" t="str">
        <f t="shared" si="8"/>
        <v/>
      </c>
      <c r="BB41" s="472" t="str">
        <f t="shared" si="9"/>
        <v/>
      </c>
      <c r="BC41" s="472" t="str">
        <f t="shared" si="10"/>
        <v/>
      </c>
    </row>
    <row r="42" spans="1:55" ht="15.75" customHeight="1" thickBot="1">
      <c r="A42" s="55"/>
      <c r="B42" s="458" t="str">
        <f t="shared" si="11"/>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4"/>
        <v/>
      </c>
      <c r="AE42" s="267" t="str">
        <f t="shared" si="4"/>
        <v/>
      </c>
      <c r="AF42" s="267" t="str">
        <f t="shared" si="4"/>
        <v/>
      </c>
      <c r="AG42" s="267" t="str">
        <f t="shared" si="4"/>
        <v/>
      </c>
      <c r="AH42" s="267" t="str">
        <f t="shared" si="4"/>
        <v/>
      </c>
      <c r="AI42" s="267" t="str">
        <f t="shared" si="4"/>
        <v/>
      </c>
      <c r="AJ42" s="267" t="str">
        <f t="shared" si="4"/>
        <v/>
      </c>
      <c r="AK42" s="267" t="str">
        <f t="shared" si="4"/>
        <v/>
      </c>
      <c r="AL42" s="267" t="str">
        <f t="shared" si="4"/>
        <v/>
      </c>
      <c r="AM42" s="267" t="str">
        <f t="shared" si="12"/>
        <v/>
      </c>
      <c r="AN42" s="267" t="str">
        <f t="shared" si="12"/>
        <v/>
      </c>
      <c r="AO42" s="267" t="str">
        <f t="shared" si="12"/>
        <v/>
      </c>
      <c r="AP42" s="267" t="str">
        <f t="shared" si="12"/>
        <v/>
      </c>
      <c r="AQ42" s="267" t="str">
        <f t="shared" si="12"/>
        <v/>
      </c>
      <c r="AR42" s="267" t="str">
        <f t="shared" si="12"/>
        <v/>
      </c>
      <c r="AS42" s="267" t="str">
        <f t="shared" si="12"/>
        <v/>
      </c>
      <c r="AT42" s="267" t="str">
        <f t="shared" si="12"/>
        <v/>
      </c>
      <c r="AU42" s="267" t="str">
        <f t="shared" si="12"/>
        <v/>
      </c>
      <c r="AV42" s="267" t="str">
        <f t="shared" si="12"/>
        <v/>
      </c>
      <c r="AW42" s="267" t="str">
        <f t="shared" si="12"/>
        <v/>
      </c>
      <c r="AX42" s="472" t="str">
        <f t="shared" si="5"/>
        <v/>
      </c>
      <c r="AY42" s="472" t="str">
        <f t="shared" si="6"/>
        <v/>
      </c>
      <c r="AZ42" s="472" t="str">
        <f t="shared" si="7"/>
        <v/>
      </c>
      <c r="BA42" s="472" t="str">
        <f t="shared" si="8"/>
        <v/>
      </c>
      <c r="BB42" s="472" t="str">
        <f t="shared" si="9"/>
        <v/>
      </c>
      <c r="BC42" s="472" t="str">
        <f t="shared" si="10"/>
        <v/>
      </c>
    </row>
    <row r="43" spans="1:55" ht="15.75" customHeight="1" thickBot="1">
      <c r="A43" s="55"/>
      <c r="B43" s="458" t="str">
        <f t="shared" si="11"/>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4"/>
        <v/>
      </c>
      <c r="AE43" s="267" t="str">
        <f t="shared" si="4"/>
        <v/>
      </c>
      <c r="AF43" s="267" t="str">
        <f t="shared" si="4"/>
        <v/>
      </c>
      <c r="AG43" s="267" t="str">
        <f t="shared" si="4"/>
        <v/>
      </c>
      <c r="AH43" s="267" t="str">
        <f t="shared" si="4"/>
        <v/>
      </c>
      <c r="AI43" s="267" t="str">
        <f t="shared" si="4"/>
        <v/>
      </c>
      <c r="AJ43" s="267" t="str">
        <f t="shared" si="4"/>
        <v/>
      </c>
      <c r="AK43" s="267" t="str">
        <f t="shared" si="4"/>
        <v/>
      </c>
      <c r="AL43" s="267" t="str">
        <f t="shared" si="4"/>
        <v/>
      </c>
      <c r="AM43" s="267" t="str">
        <f t="shared" si="12"/>
        <v/>
      </c>
      <c r="AN43" s="267" t="str">
        <f t="shared" si="12"/>
        <v/>
      </c>
      <c r="AO43" s="267" t="str">
        <f t="shared" si="12"/>
        <v/>
      </c>
      <c r="AP43" s="267" t="str">
        <f t="shared" si="12"/>
        <v/>
      </c>
      <c r="AQ43" s="267" t="str">
        <f t="shared" si="12"/>
        <v/>
      </c>
      <c r="AR43" s="267" t="str">
        <f t="shared" si="12"/>
        <v/>
      </c>
      <c r="AS43" s="267" t="str">
        <f t="shared" si="12"/>
        <v/>
      </c>
      <c r="AT43" s="267" t="str">
        <f t="shared" si="12"/>
        <v/>
      </c>
      <c r="AU43" s="267" t="str">
        <f t="shared" si="12"/>
        <v/>
      </c>
      <c r="AV43" s="267" t="str">
        <f t="shared" si="12"/>
        <v/>
      </c>
      <c r="AW43" s="267" t="str">
        <f t="shared" si="12"/>
        <v/>
      </c>
      <c r="AX43" s="472" t="str">
        <f t="shared" si="5"/>
        <v/>
      </c>
      <c r="AY43" s="472" t="str">
        <f t="shared" si="6"/>
        <v/>
      </c>
      <c r="AZ43" s="472" t="str">
        <f t="shared" si="7"/>
        <v/>
      </c>
      <c r="BA43" s="472" t="str">
        <f t="shared" si="8"/>
        <v/>
      </c>
      <c r="BB43" s="472" t="str">
        <f t="shared" si="9"/>
        <v/>
      </c>
      <c r="BC43" s="472" t="str">
        <f t="shared" si="10"/>
        <v/>
      </c>
    </row>
    <row r="44" spans="1:55" ht="15.75" customHeight="1" thickBot="1">
      <c r="A44" s="55"/>
      <c r="B44" s="458" t="str">
        <f t="shared" si="11"/>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4"/>
        <v/>
      </c>
      <c r="AE44" s="267" t="str">
        <f t="shared" si="4"/>
        <v/>
      </c>
      <c r="AF44" s="267" t="str">
        <f t="shared" si="4"/>
        <v/>
      </c>
      <c r="AG44" s="267" t="str">
        <f t="shared" si="4"/>
        <v/>
      </c>
      <c r="AH44" s="267" t="str">
        <f t="shared" si="4"/>
        <v/>
      </c>
      <c r="AI44" s="267" t="str">
        <f t="shared" si="4"/>
        <v/>
      </c>
      <c r="AJ44" s="267" t="str">
        <f t="shared" si="4"/>
        <v/>
      </c>
      <c r="AK44" s="267" t="str">
        <f t="shared" si="4"/>
        <v/>
      </c>
      <c r="AL44" s="267" t="str">
        <f t="shared" si="4"/>
        <v/>
      </c>
      <c r="AM44" s="267" t="str">
        <f t="shared" si="12"/>
        <v/>
      </c>
      <c r="AN44" s="267" t="str">
        <f t="shared" si="12"/>
        <v/>
      </c>
      <c r="AO44" s="267" t="str">
        <f t="shared" si="12"/>
        <v/>
      </c>
      <c r="AP44" s="267" t="str">
        <f t="shared" si="12"/>
        <v/>
      </c>
      <c r="AQ44" s="267" t="str">
        <f t="shared" si="12"/>
        <v/>
      </c>
      <c r="AR44" s="267" t="str">
        <f t="shared" si="12"/>
        <v/>
      </c>
      <c r="AS44" s="267" t="str">
        <f t="shared" si="12"/>
        <v/>
      </c>
      <c r="AT44" s="267" t="str">
        <f t="shared" si="12"/>
        <v/>
      </c>
      <c r="AU44" s="267" t="str">
        <f t="shared" si="12"/>
        <v/>
      </c>
      <c r="AV44" s="267" t="str">
        <f t="shared" si="12"/>
        <v/>
      </c>
      <c r="AW44" s="267" t="str">
        <f t="shared" si="12"/>
        <v/>
      </c>
      <c r="AX44" s="472" t="str">
        <f t="shared" si="5"/>
        <v/>
      </c>
      <c r="AY44" s="472" t="str">
        <f t="shared" si="6"/>
        <v/>
      </c>
      <c r="AZ44" s="472" t="str">
        <f t="shared" si="7"/>
        <v/>
      </c>
      <c r="BA44" s="472" t="str">
        <f t="shared" si="8"/>
        <v/>
      </c>
      <c r="BB44" s="472" t="str">
        <f t="shared" si="9"/>
        <v/>
      </c>
      <c r="BC44" s="472" t="str">
        <f t="shared" si="10"/>
        <v/>
      </c>
    </row>
    <row r="45" spans="1:55" ht="15.75" customHeight="1" thickBot="1">
      <c r="A45" s="55"/>
      <c r="B45" s="458" t="str">
        <f t="shared" si="11"/>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7" t="str">
        <f t="shared" si="4"/>
        <v/>
      </c>
      <c r="AE45" s="267" t="str">
        <f t="shared" si="4"/>
        <v/>
      </c>
      <c r="AF45" s="267" t="str">
        <f t="shared" si="4"/>
        <v/>
      </c>
      <c r="AG45" s="267" t="str">
        <f t="shared" si="4"/>
        <v/>
      </c>
      <c r="AH45" s="267" t="str">
        <f t="shared" si="4"/>
        <v/>
      </c>
      <c r="AI45" s="267" t="str">
        <f t="shared" si="4"/>
        <v/>
      </c>
      <c r="AJ45" s="267" t="str">
        <f t="shared" si="4"/>
        <v/>
      </c>
      <c r="AK45" s="267" t="str">
        <f t="shared" si="4"/>
        <v/>
      </c>
      <c r="AL45" s="267" t="str">
        <f t="shared" si="4"/>
        <v/>
      </c>
      <c r="AM45" s="267" t="str">
        <f t="shared" si="12"/>
        <v/>
      </c>
      <c r="AN45" s="267" t="str">
        <f t="shared" si="12"/>
        <v/>
      </c>
      <c r="AO45" s="267" t="str">
        <f t="shared" si="12"/>
        <v/>
      </c>
      <c r="AP45" s="267" t="str">
        <f t="shared" si="12"/>
        <v/>
      </c>
      <c r="AQ45" s="267" t="str">
        <f t="shared" si="12"/>
        <v/>
      </c>
      <c r="AR45" s="267" t="str">
        <f t="shared" si="12"/>
        <v/>
      </c>
      <c r="AS45" s="267" t="str">
        <f t="shared" si="12"/>
        <v/>
      </c>
      <c r="AT45" s="267" t="str">
        <f t="shared" si="12"/>
        <v/>
      </c>
      <c r="AU45" s="267" t="str">
        <f t="shared" si="12"/>
        <v/>
      </c>
      <c r="AV45" s="267" t="str">
        <f t="shared" si="12"/>
        <v/>
      </c>
      <c r="AW45" s="267" t="str">
        <f t="shared" si="12"/>
        <v/>
      </c>
      <c r="AX45" s="472" t="str">
        <f t="shared" si="5"/>
        <v/>
      </c>
      <c r="AY45" s="472" t="str">
        <f t="shared" si="6"/>
        <v/>
      </c>
      <c r="AZ45" s="472" t="str">
        <f t="shared" si="7"/>
        <v/>
      </c>
      <c r="BA45" s="472" t="str">
        <f t="shared" si="8"/>
        <v/>
      </c>
      <c r="BB45" s="472" t="str">
        <f t="shared" si="9"/>
        <v/>
      </c>
      <c r="BC45" s="472" t="str">
        <f t="shared" si="10"/>
        <v/>
      </c>
    </row>
    <row r="46" spans="1:55" ht="15.75" customHeight="1" thickBot="1">
      <c r="A46" s="55"/>
      <c r="B46" s="458" t="str">
        <f t="shared" si="11"/>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7" t="str">
        <f t="shared" si="4"/>
        <v/>
      </c>
      <c r="AE46" s="267" t="str">
        <f t="shared" si="4"/>
        <v/>
      </c>
      <c r="AF46" s="267" t="str">
        <f t="shared" si="4"/>
        <v/>
      </c>
      <c r="AG46" s="267" t="str">
        <f t="shared" si="4"/>
        <v/>
      </c>
      <c r="AH46" s="267" t="str">
        <f t="shared" si="4"/>
        <v/>
      </c>
      <c r="AI46" s="267" t="str">
        <f t="shared" si="4"/>
        <v/>
      </c>
      <c r="AJ46" s="267" t="str">
        <f t="shared" si="4"/>
        <v/>
      </c>
      <c r="AK46" s="267" t="str">
        <f t="shared" si="4"/>
        <v/>
      </c>
      <c r="AL46" s="267" t="str">
        <f t="shared" si="4"/>
        <v/>
      </c>
      <c r="AM46" s="267" t="str">
        <f t="shared" si="12"/>
        <v/>
      </c>
      <c r="AN46" s="267" t="str">
        <f t="shared" si="12"/>
        <v/>
      </c>
      <c r="AO46" s="267" t="str">
        <f t="shared" si="12"/>
        <v/>
      </c>
      <c r="AP46" s="267" t="str">
        <f t="shared" si="12"/>
        <v/>
      </c>
      <c r="AQ46" s="267" t="str">
        <f t="shared" si="12"/>
        <v/>
      </c>
      <c r="AR46" s="267" t="str">
        <f t="shared" si="12"/>
        <v/>
      </c>
      <c r="AS46" s="267" t="str">
        <f t="shared" si="12"/>
        <v/>
      </c>
      <c r="AT46" s="267" t="str">
        <f t="shared" si="12"/>
        <v/>
      </c>
      <c r="AU46" s="267" t="str">
        <f t="shared" si="12"/>
        <v/>
      </c>
      <c r="AV46" s="267" t="str">
        <f t="shared" si="12"/>
        <v/>
      </c>
      <c r="AW46" s="267" t="str">
        <f t="shared" si="12"/>
        <v/>
      </c>
      <c r="AX46" s="472" t="str">
        <f t="shared" si="5"/>
        <v/>
      </c>
      <c r="AY46" s="472" t="str">
        <f t="shared" si="6"/>
        <v/>
      </c>
      <c r="AZ46" s="472" t="str">
        <f t="shared" si="7"/>
        <v/>
      </c>
      <c r="BA46" s="472" t="str">
        <f t="shared" si="8"/>
        <v/>
      </c>
      <c r="BB46" s="472" t="str">
        <f t="shared" si="9"/>
        <v/>
      </c>
      <c r="BC46" s="472" t="str">
        <f t="shared" si="10"/>
        <v/>
      </c>
    </row>
    <row r="47" spans="1:55" ht="15.75" customHeight="1" thickBot="1">
      <c r="A47" s="55"/>
      <c r="B47" s="458" t="str">
        <f t="shared" si="11"/>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7" t="str">
        <f t="shared" si="4"/>
        <v/>
      </c>
      <c r="AE47" s="267" t="str">
        <f t="shared" si="4"/>
        <v/>
      </c>
      <c r="AF47" s="267" t="str">
        <f t="shared" si="4"/>
        <v/>
      </c>
      <c r="AG47" s="267" t="str">
        <f t="shared" si="4"/>
        <v/>
      </c>
      <c r="AH47" s="267" t="str">
        <f t="shared" si="4"/>
        <v/>
      </c>
      <c r="AI47" s="267" t="str">
        <f t="shared" si="4"/>
        <v/>
      </c>
      <c r="AJ47" s="267" t="str">
        <f t="shared" si="4"/>
        <v/>
      </c>
      <c r="AK47" s="267" t="str">
        <f t="shared" si="4"/>
        <v/>
      </c>
      <c r="AL47" s="267" t="str">
        <f t="shared" si="4"/>
        <v/>
      </c>
      <c r="AM47" s="267" t="str">
        <f t="shared" si="12"/>
        <v/>
      </c>
      <c r="AN47" s="267" t="str">
        <f t="shared" si="12"/>
        <v/>
      </c>
      <c r="AO47" s="267" t="str">
        <f t="shared" si="12"/>
        <v/>
      </c>
      <c r="AP47" s="267" t="str">
        <f t="shared" si="12"/>
        <v/>
      </c>
      <c r="AQ47" s="267" t="str">
        <f t="shared" si="12"/>
        <v/>
      </c>
      <c r="AR47" s="267" t="str">
        <f t="shared" si="12"/>
        <v/>
      </c>
      <c r="AS47" s="267" t="str">
        <f t="shared" si="12"/>
        <v/>
      </c>
      <c r="AT47" s="267" t="str">
        <f t="shared" si="12"/>
        <v/>
      </c>
      <c r="AU47" s="267" t="str">
        <f t="shared" si="12"/>
        <v/>
      </c>
      <c r="AV47" s="267" t="str">
        <f t="shared" si="12"/>
        <v/>
      </c>
      <c r="AW47" s="267" t="str">
        <f t="shared" si="12"/>
        <v/>
      </c>
      <c r="AX47" s="472" t="str">
        <f t="shared" si="5"/>
        <v/>
      </c>
      <c r="AY47" s="472" t="str">
        <f t="shared" si="6"/>
        <v/>
      </c>
      <c r="AZ47" s="472" t="str">
        <f t="shared" si="7"/>
        <v/>
      </c>
      <c r="BA47" s="472" t="str">
        <f t="shared" si="8"/>
        <v/>
      </c>
      <c r="BB47" s="472" t="str">
        <f t="shared" si="9"/>
        <v/>
      </c>
      <c r="BC47" s="472" t="str">
        <f t="shared" si="10"/>
        <v/>
      </c>
    </row>
    <row r="48" spans="1:55" ht="15.75" customHeight="1" thickBot="1">
      <c r="A48" s="55"/>
      <c r="B48" s="458" t="str">
        <f t="shared" si="11"/>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7" t="str">
        <f t="shared" si="4"/>
        <v/>
      </c>
      <c r="AE48" s="267" t="str">
        <f t="shared" si="4"/>
        <v/>
      </c>
      <c r="AF48" s="267" t="str">
        <f t="shared" si="4"/>
        <v/>
      </c>
      <c r="AG48" s="267" t="str">
        <f t="shared" si="4"/>
        <v/>
      </c>
      <c r="AH48" s="267" t="str">
        <f t="shared" si="4"/>
        <v/>
      </c>
      <c r="AI48" s="267" t="str">
        <f t="shared" si="4"/>
        <v/>
      </c>
      <c r="AJ48" s="267" t="str">
        <f t="shared" si="4"/>
        <v/>
      </c>
      <c r="AK48" s="267" t="str">
        <f t="shared" si="4"/>
        <v/>
      </c>
      <c r="AL48" s="267" t="str">
        <f t="shared" si="4"/>
        <v/>
      </c>
      <c r="AM48" s="267" t="str">
        <f t="shared" si="12"/>
        <v/>
      </c>
      <c r="AN48" s="267" t="str">
        <f t="shared" si="12"/>
        <v/>
      </c>
      <c r="AO48" s="267" t="str">
        <f t="shared" si="12"/>
        <v/>
      </c>
      <c r="AP48" s="267" t="str">
        <f t="shared" si="12"/>
        <v/>
      </c>
      <c r="AQ48" s="267" t="str">
        <f t="shared" si="12"/>
        <v/>
      </c>
      <c r="AR48" s="267" t="str">
        <f t="shared" si="12"/>
        <v/>
      </c>
      <c r="AS48" s="267" t="str">
        <f t="shared" si="12"/>
        <v/>
      </c>
      <c r="AT48" s="267" t="str">
        <f t="shared" si="12"/>
        <v/>
      </c>
      <c r="AU48" s="267" t="str">
        <f t="shared" si="12"/>
        <v/>
      </c>
      <c r="AV48" s="267" t="str">
        <f t="shared" si="12"/>
        <v/>
      </c>
      <c r="AW48" s="267" t="str">
        <f t="shared" si="12"/>
        <v/>
      </c>
      <c r="AX48" s="472" t="str">
        <f t="shared" si="5"/>
        <v/>
      </c>
      <c r="AY48" s="472" t="str">
        <f t="shared" si="6"/>
        <v/>
      </c>
      <c r="AZ48" s="472" t="str">
        <f t="shared" si="7"/>
        <v/>
      </c>
      <c r="BA48" s="472" t="str">
        <f t="shared" si="8"/>
        <v/>
      </c>
      <c r="BB48" s="472" t="str">
        <f t="shared" si="9"/>
        <v/>
      </c>
      <c r="BC48" s="472" t="str">
        <f t="shared" si="10"/>
        <v/>
      </c>
    </row>
    <row r="49" spans="1:55" ht="15.75" customHeight="1" thickBot="1">
      <c r="A49" s="55"/>
      <c r="B49" s="458" t="str">
        <f t="shared" si="11"/>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7" t="str">
        <f t="shared" si="4"/>
        <v/>
      </c>
      <c r="AE49" s="267" t="str">
        <f t="shared" si="4"/>
        <v/>
      </c>
      <c r="AF49" s="267" t="str">
        <f t="shared" si="4"/>
        <v/>
      </c>
      <c r="AG49" s="267" t="str">
        <f t="shared" si="4"/>
        <v/>
      </c>
      <c r="AH49" s="267" t="str">
        <f t="shared" si="4"/>
        <v/>
      </c>
      <c r="AI49" s="267" t="str">
        <f t="shared" si="4"/>
        <v/>
      </c>
      <c r="AJ49" s="267" t="str">
        <f t="shared" si="4"/>
        <v/>
      </c>
      <c r="AK49" s="267" t="str">
        <f t="shared" si="4"/>
        <v/>
      </c>
      <c r="AL49" s="267" t="str">
        <f t="shared" si="4"/>
        <v/>
      </c>
      <c r="AM49" s="267" t="str">
        <f t="shared" si="12"/>
        <v/>
      </c>
      <c r="AN49" s="267" t="str">
        <f t="shared" si="12"/>
        <v/>
      </c>
      <c r="AO49" s="267" t="str">
        <f t="shared" si="12"/>
        <v/>
      </c>
      <c r="AP49" s="267" t="str">
        <f t="shared" si="12"/>
        <v/>
      </c>
      <c r="AQ49" s="267" t="str">
        <f t="shared" si="12"/>
        <v/>
      </c>
      <c r="AR49" s="267" t="str">
        <f t="shared" si="12"/>
        <v/>
      </c>
      <c r="AS49" s="267" t="str">
        <f t="shared" si="12"/>
        <v/>
      </c>
      <c r="AT49" s="267" t="str">
        <f t="shared" si="12"/>
        <v/>
      </c>
      <c r="AU49" s="267" t="str">
        <f t="shared" si="12"/>
        <v/>
      </c>
      <c r="AV49" s="267" t="str">
        <f t="shared" si="12"/>
        <v/>
      </c>
      <c r="AW49" s="267" t="str">
        <f t="shared" si="12"/>
        <v/>
      </c>
      <c r="AX49" s="472" t="str">
        <f t="shared" si="5"/>
        <v/>
      </c>
      <c r="AY49" s="472" t="str">
        <f t="shared" si="6"/>
        <v/>
      </c>
      <c r="AZ49" s="472" t="str">
        <f t="shared" si="7"/>
        <v/>
      </c>
      <c r="BA49" s="472" t="str">
        <f t="shared" si="8"/>
        <v/>
      </c>
      <c r="BB49" s="472" t="str">
        <f t="shared" si="9"/>
        <v/>
      </c>
      <c r="BC49" s="472" t="str">
        <f t="shared" si="10"/>
        <v/>
      </c>
    </row>
    <row r="50" spans="1:55" ht="15.75" customHeight="1" thickBot="1">
      <c r="A50" s="55"/>
      <c r="B50" s="458" t="str">
        <f t="shared" si="11"/>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7" t="str">
        <f t="shared" si="4"/>
        <v/>
      </c>
      <c r="AE50" s="267" t="str">
        <f t="shared" si="4"/>
        <v/>
      </c>
      <c r="AF50" s="267" t="str">
        <f t="shared" si="4"/>
        <v/>
      </c>
      <c r="AG50" s="267" t="str">
        <f t="shared" si="4"/>
        <v/>
      </c>
      <c r="AH50" s="267" t="str">
        <f t="shared" si="4"/>
        <v/>
      </c>
      <c r="AI50" s="267" t="str">
        <f t="shared" si="4"/>
        <v/>
      </c>
      <c r="AJ50" s="267" t="str">
        <f t="shared" si="4"/>
        <v/>
      </c>
      <c r="AK50" s="267" t="str">
        <f t="shared" si="4"/>
        <v/>
      </c>
      <c r="AL50" s="267" t="str">
        <f t="shared" si="4"/>
        <v/>
      </c>
      <c r="AM50" s="267" t="str">
        <f t="shared" si="12"/>
        <v/>
      </c>
      <c r="AN50" s="267" t="str">
        <f t="shared" si="12"/>
        <v/>
      </c>
      <c r="AO50" s="267" t="str">
        <f t="shared" si="12"/>
        <v/>
      </c>
      <c r="AP50" s="267" t="str">
        <f t="shared" si="12"/>
        <v/>
      </c>
      <c r="AQ50" s="267" t="str">
        <f t="shared" si="12"/>
        <v/>
      </c>
      <c r="AR50" s="267" t="str">
        <f t="shared" si="12"/>
        <v/>
      </c>
      <c r="AS50" s="267" t="str">
        <f t="shared" si="12"/>
        <v/>
      </c>
      <c r="AT50" s="267" t="str">
        <f t="shared" si="12"/>
        <v/>
      </c>
      <c r="AU50" s="267" t="str">
        <f t="shared" si="12"/>
        <v/>
      </c>
      <c r="AV50" s="267" t="str">
        <f t="shared" si="12"/>
        <v/>
      </c>
      <c r="AW50" s="267" t="str">
        <f t="shared" si="12"/>
        <v/>
      </c>
      <c r="AX50" s="472" t="str">
        <f t="shared" si="5"/>
        <v/>
      </c>
      <c r="AY50" s="472" t="str">
        <f t="shared" si="6"/>
        <v/>
      </c>
      <c r="AZ50" s="472" t="str">
        <f t="shared" si="7"/>
        <v/>
      </c>
      <c r="BA50" s="472" t="str">
        <f t="shared" si="8"/>
        <v/>
      </c>
      <c r="BB50" s="472" t="str">
        <f t="shared" si="9"/>
        <v/>
      </c>
      <c r="BC50" s="472" t="str">
        <f t="shared" si="10"/>
        <v/>
      </c>
    </row>
    <row r="51" spans="1:55" ht="15.75" customHeight="1" thickBot="1">
      <c r="A51" s="55"/>
      <c r="B51" s="458" t="str">
        <f t="shared" si="11"/>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7" t="str">
        <f t="shared" si="4"/>
        <v/>
      </c>
      <c r="AE51" s="267" t="str">
        <f t="shared" si="4"/>
        <v/>
      </c>
      <c r="AF51" s="267" t="str">
        <f t="shared" si="4"/>
        <v/>
      </c>
      <c r="AG51" s="267" t="str">
        <f t="shared" si="4"/>
        <v/>
      </c>
      <c r="AH51" s="267" t="str">
        <f t="shared" si="4"/>
        <v/>
      </c>
      <c r="AI51" s="267" t="str">
        <f t="shared" si="4"/>
        <v/>
      </c>
      <c r="AJ51" s="267" t="str">
        <f t="shared" si="4"/>
        <v/>
      </c>
      <c r="AK51" s="267" t="str">
        <f t="shared" si="4"/>
        <v/>
      </c>
      <c r="AL51" s="267" t="str">
        <f t="shared" si="4"/>
        <v/>
      </c>
      <c r="AM51" s="267" t="str">
        <f t="shared" si="12"/>
        <v/>
      </c>
      <c r="AN51" s="267" t="str">
        <f t="shared" si="12"/>
        <v/>
      </c>
      <c r="AO51" s="267" t="str">
        <f t="shared" si="12"/>
        <v/>
      </c>
      <c r="AP51" s="267" t="str">
        <f t="shared" si="12"/>
        <v/>
      </c>
      <c r="AQ51" s="267" t="str">
        <f t="shared" si="12"/>
        <v/>
      </c>
      <c r="AR51" s="267" t="str">
        <f t="shared" si="12"/>
        <v/>
      </c>
      <c r="AS51" s="267" t="str">
        <f t="shared" si="12"/>
        <v/>
      </c>
      <c r="AT51" s="267" t="str">
        <f t="shared" si="12"/>
        <v/>
      </c>
      <c r="AU51" s="267" t="str">
        <f t="shared" si="12"/>
        <v/>
      </c>
      <c r="AV51" s="267" t="str">
        <f t="shared" si="12"/>
        <v/>
      </c>
      <c r="AW51" s="267" t="str">
        <f t="shared" si="12"/>
        <v/>
      </c>
      <c r="AX51" s="472" t="str">
        <f t="shared" si="5"/>
        <v/>
      </c>
      <c r="AY51" s="472" t="str">
        <f t="shared" si="6"/>
        <v/>
      </c>
      <c r="AZ51" s="472" t="str">
        <f t="shared" si="7"/>
        <v/>
      </c>
      <c r="BA51" s="472" t="str">
        <f t="shared" si="8"/>
        <v/>
      </c>
      <c r="BB51" s="472" t="str">
        <f t="shared" si="9"/>
        <v/>
      </c>
      <c r="BC51" s="472" t="str">
        <f t="shared" si="10"/>
        <v/>
      </c>
    </row>
    <row r="52" spans="1:55" ht="15.75" customHeight="1" thickBot="1">
      <c r="A52" s="55"/>
      <c r="B52" s="458" t="str">
        <f t="shared" si="11"/>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7" t="str">
        <f t="shared" si="4"/>
        <v/>
      </c>
      <c r="AE52" s="267" t="str">
        <f t="shared" si="4"/>
        <v/>
      </c>
      <c r="AF52" s="267" t="str">
        <f t="shared" si="4"/>
        <v/>
      </c>
      <c r="AG52" s="267" t="str">
        <f t="shared" si="4"/>
        <v/>
      </c>
      <c r="AH52" s="267" t="str">
        <f t="shared" si="4"/>
        <v/>
      </c>
      <c r="AI52" s="267" t="str">
        <f t="shared" si="4"/>
        <v/>
      </c>
      <c r="AJ52" s="267" t="str">
        <f t="shared" si="4"/>
        <v/>
      </c>
      <c r="AK52" s="267" t="str">
        <f t="shared" si="4"/>
        <v/>
      </c>
      <c r="AL52" s="267" t="str">
        <f t="shared" si="4"/>
        <v/>
      </c>
      <c r="AM52" s="267" t="str">
        <f t="shared" si="12"/>
        <v/>
      </c>
      <c r="AN52" s="267" t="str">
        <f t="shared" si="12"/>
        <v/>
      </c>
      <c r="AO52" s="267" t="str">
        <f t="shared" si="12"/>
        <v/>
      </c>
      <c r="AP52" s="267" t="str">
        <f t="shared" si="12"/>
        <v/>
      </c>
      <c r="AQ52" s="267" t="str">
        <f t="shared" si="12"/>
        <v/>
      </c>
      <c r="AR52" s="267" t="str">
        <f t="shared" si="12"/>
        <v/>
      </c>
      <c r="AS52" s="267" t="str">
        <f t="shared" si="12"/>
        <v/>
      </c>
      <c r="AT52" s="267" t="str">
        <f t="shared" si="12"/>
        <v/>
      </c>
      <c r="AU52" s="267" t="str">
        <f t="shared" si="12"/>
        <v/>
      </c>
      <c r="AV52" s="267" t="str">
        <f t="shared" si="12"/>
        <v/>
      </c>
      <c r="AW52" s="267" t="str">
        <f t="shared" si="12"/>
        <v/>
      </c>
      <c r="AX52" s="472" t="str">
        <f t="shared" si="5"/>
        <v/>
      </c>
      <c r="AY52" s="472" t="str">
        <f t="shared" si="6"/>
        <v/>
      </c>
      <c r="AZ52" s="472" t="str">
        <f t="shared" si="7"/>
        <v/>
      </c>
      <c r="BA52" s="472" t="str">
        <f t="shared" si="8"/>
        <v/>
      </c>
      <c r="BB52" s="472" t="str">
        <f t="shared" si="9"/>
        <v/>
      </c>
      <c r="BC52" s="472" t="str">
        <f t="shared" si="10"/>
        <v/>
      </c>
    </row>
    <row r="53" spans="1:55" ht="15.75" customHeight="1" thickBot="1">
      <c r="A53" s="55"/>
      <c r="B53" s="458" t="str">
        <f t="shared" si="11"/>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7" t="str">
        <f t="shared" si="4"/>
        <v/>
      </c>
      <c r="AE53" s="267" t="str">
        <f t="shared" si="4"/>
        <v/>
      </c>
      <c r="AF53" s="267" t="str">
        <f t="shared" si="4"/>
        <v/>
      </c>
      <c r="AG53" s="267" t="str">
        <f t="shared" si="4"/>
        <v/>
      </c>
      <c r="AH53" s="267" t="str">
        <f t="shared" si="4"/>
        <v/>
      </c>
      <c r="AI53" s="267" t="str">
        <f t="shared" si="4"/>
        <v/>
      </c>
      <c r="AJ53" s="267" t="str">
        <f t="shared" si="4"/>
        <v/>
      </c>
      <c r="AK53" s="267" t="str">
        <f t="shared" si="4"/>
        <v/>
      </c>
      <c r="AL53" s="267" t="str">
        <f t="shared" si="4"/>
        <v/>
      </c>
      <c r="AM53" s="267" t="str">
        <f t="shared" si="4"/>
        <v/>
      </c>
      <c r="AN53" s="267" t="str">
        <f t="shared" si="4"/>
        <v/>
      </c>
      <c r="AO53" s="267" t="str">
        <f t="shared" si="12"/>
        <v/>
      </c>
      <c r="AP53" s="267" t="str">
        <f t="shared" si="12"/>
        <v/>
      </c>
      <c r="AQ53" s="267" t="str">
        <f t="shared" si="12"/>
        <v/>
      </c>
      <c r="AR53" s="267" t="str">
        <f t="shared" si="12"/>
        <v/>
      </c>
      <c r="AS53" s="267" t="str">
        <f t="shared" si="12"/>
        <v/>
      </c>
      <c r="AT53" s="267" t="str">
        <f t="shared" si="12"/>
        <v/>
      </c>
      <c r="AU53" s="267" t="str">
        <f t="shared" si="12"/>
        <v/>
      </c>
      <c r="AV53" s="267" t="str">
        <f t="shared" si="12"/>
        <v/>
      </c>
      <c r="AW53" s="267" t="str">
        <f t="shared" si="12"/>
        <v/>
      </c>
      <c r="AX53" s="472" t="str">
        <f t="shared" si="5"/>
        <v/>
      </c>
      <c r="AY53" s="472" t="str">
        <f t="shared" si="6"/>
        <v/>
      </c>
      <c r="AZ53" s="472" t="str">
        <f t="shared" si="7"/>
        <v/>
      </c>
      <c r="BA53" s="472" t="str">
        <f t="shared" si="8"/>
        <v/>
      </c>
      <c r="BB53" s="472" t="str">
        <f t="shared" si="9"/>
        <v/>
      </c>
      <c r="BC53" s="472" t="str">
        <f t="shared" si="10"/>
        <v/>
      </c>
    </row>
    <row r="54" spans="1:55" ht="15.75" customHeight="1" thickBot="1">
      <c r="A54" s="55"/>
      <c r="B54" s="458" t="str">
        <f t="shared" si="11"/>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7" t="str">
        <f t="shared" si="4"/>
        <v/>
      </c>
      <c r="AE54" s="267" t="str">
        <f t="shared" si="4"/>
        <v/>
      </c>
      <c r="AF54" s="267" t="str">
        <f t="shared" si="4"/>
        <v/>
      </c>
      <c r="AG54" s="267" t="str">
        <f t="shared" si="4"/>
        <v/>
      </c>
      <c r="AH54" s="267" t="str">
        <f t="shared" si="4"/>
        <v/>
      </c>
      <c r="AI54" s="267" t="str">
        <f t="shared" si="4"/>
        <v/>
      </c>
      <c r="AJ54" s="267" t="str">
        <f t="shared" si="4"/>
        <v/>
      </c>
      <c r="AK54" s="267" t="str">
        <f t="shared" si="4"/>
        <v/>
      </c>
      <c r="AL54" s="267" t="str">
        <f t="shared" si="4"/>
        <v/>
      </c>
      <c r="AM54" s="267" t="str">
        <f t="shared" si="4"/>
        <v/>
      </c>
      <c r="AN54" s="267" t="str">
        <f t="shared" si="4"/>
        <v/>
      </c>
      <c r="AO54" s="267" t="str">
        <f t="shared" si="12"/>
        <v/>
      </c>
      <c r="AP54" s="267" t="str">
        <f t="shared" si="12"/>
        <v/>
      </c>
      <c r="AQ54" s="267" t="str">
        <f t="shared" si="12"/>
        <v/>
      </c>
      <c r="AR54" s="267" t="str">
        <f t="shared" si="12"/>
        <v/>
      </c>
      <c r="AS54" s="267" t="str">
        <f t="shared" si="12"/>
        <v/>
      </c>
      <c r="AT54" s="267" t="str">
        <f t="shared" si="12"/>
        <v/>
      </c>
      <c r="AU54" s="267" t="str">
        <f t="shared" si="12"/>
        <v/>
      </c>
      <c r="AV54" s="267" t="str">
        <f t="shared" si="12"/>
        <v/>
      </c>
      <c r="AW54" s="267" t="str">
        <f t="shared" si="12"/>
        <v/>
      </c>
      <c r="AX54" s="472" t="str">
        <f t="shared" si="5"/>
        <v/>
      </c>
      <c r="AY54" s="472" t="str">
        <f t="shared" si="6"/>
        <v/>
      </c>
      <c r="AZ54" s="472" t="str">
        <f t="shared" si="7"/>
        <v/>
      </c>
      <c r="BA54" s="472" t="str">
        <f t="shared" si="8"/>
        <v/>
      </c>
      <c r="BB54" s="472" t="str">
        <f t="shared" si="9"/>
        <v/>
      </c>
      <c r="BC54" s="472" t="str">
        <f t="shared" si="10"/>
        <v/>
      </c>
    </row>
    <row r="55" spans="1:55" ht="15.75" customHeight="1" thickBot="1">
      <c r="A55" s="55"/>
      <c r="B55" s="458" t="str">
        <f t="shared" si="11"/>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7" t="str">
        <f t="shared" si="4"/>
        <v/>
      </c>
      <c r="AE55" s="267" t="str">
        <f t="shared" si="4"/>
        <v/>
      </c>
      <c r="AF55" s="267" t="str">
        <f t="shared" si="4"/>
        <v/>
      </c>
      <c r="AG55" s="267" t="str">
        <f t="shared" si="4"/>
        <v/>
      </c>
      <c r="AH55" s="267" t="str">
        <f t="shared" si="4"/>
        <v/>
      </c>
      <c r="AI55" s="267" t="str">
        <f t="shared" si="4"/>
        <v/>
      </c>
      <c r="AJ55" s="267" t="str">
        <f t="shared" ref="AD55:AS78" si="13">IF(K55="","",(IF(K55=K$92,1,0)))</f>
        <v/>
      </c>
      <c r="AK55" s="267" t="str">
        <f t="shared" si="13"/>
        <v/>
      </c>
      <c r="AL55" s="267" t="str">
        <f t="shared" si="13"/>
        <v/>
      </c>
      <c r="AM55" s="267" t="str">
        <f t="shared" si="13"/>
        <v/>
      </c>
      <c r="AN55" s="267" t="str">
        <f t="shared" si="13"/>
        <v/>
      </c>
      <c r="AO55" s="267" t="str">
        <f t="shared" si="12"/>
        <v/>
      </c>
      <c r="AP55" s="267" t="str">
        <f t="shared" si="12"/>
        <v/>
      </c>
      <c r="AQ55" s="267" t="str">
        <f t="shared" si="12"/>
        <v/>
      </c>
      <c r="AR55" s="267" t="str">
        <f t="shared" si="12"/>
        <v/>
      </c>
      <c r="AS55" s="267" t="str">
        <f t="shared" si="12"/>
        <v/>
      </c>
      <c r="AT55" s="267" t="str">
        <f t="shared" si="12"/>
        <v/>
      </c>
      <c r="AU55" s="267" t="str">
        <f t="shared" si="12"/>
        <v/>
      </c>
      <c r="AV55" s="267" t="str">
        <f t="shared" si="12"/>
        <v/>
      </c>
      <c r="AW55" s="267" t="str">
        <f t="shared" si="12"/>
        <v/>
      </c>
      <c r="AX55" s="472" t="str">
        <f t="shared" si="5"/>
        <v/>
      </c>
      <c r="AY55" s="472" t="str">
        <f t="shared" si="6"/>
        <v/>
      </c>
      <c r="AZ55" s="472" t="str">
        <f t="shared" si="7"/>
        <v/>
      </c>
      <c r="BA55" s="472" t="str">
        <f t="shared" si="8"/>
        <v/>
      </c>
      <c r="BB55" s="472" t="str">
        <f t="shared" si="9"/>
        <v/>
      </c>
      <c r="BC55" s="472" t="str">
        <f t="shared" si="10"/>
        <v/>
      </c>
    </row>
    <row r="56" spans="1:55" ht="15.75" customHeight="1" thickBot="1">
      <c r="A56" s="55"/>
      <c r="B56" s="458" t="str">
        <f t="shared" si="11"/>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7" t="str">
        <f t="shared" si="13"/>
        <v/>
      </c>
      <c r="AE56" s="267" t="str">
        <f t="shared" si="13"/>
        <v/>
      </c>
      <c r="AF56" s="267" t="str">
        <f t="shared" si="13"/>
        <v/>
      </c>
      <c r="AG56" s="267" t="str">
        <f t="shared" si="13"/>
        <v/>
      </c>
      <c r="AH56" s="267" t="str">
        <f t="shared" si="13"/>
        <v/>
      </c>
      <c r="AI56" s="267" t="str">
        <f t="shared" si="13"/>
        <v/>
      </c>
      <c r="AJ56" s="267" t="str">
        <f t="shared" si="13"/>
        <v/>
      </c>
      <c r="AK56" s="267" t="str">
        <f t="shared" si="13"/>
        <v/>
      </c>
      <c r="AL56" s="267" t="str">
        <f t="shared" si="13"/>
        <v/>
      </c>
      <c r="AM56" s="267" t="str">
        <f t="shared" si="13"/>
        <v/>
      </c>
      <c r="AN56" s="267" t="str">
        <f t="shared" si="13"/>
        <v/>
      </c>
      <c r="AO56" s="267" t="str">
        <f t="shared" si="13"/>
        <v/>
      </c>
      <c r="AP56" s="267" t="str">
        <f t="shared" si="13"/>
        <v/>
      </c>
      <c r="AQ56" s="267" t="str">
        <f t="shared" si="13"/>
        <v/>
      </c>
      <c r="AR56" s="267" t="str">
        <f t="shared" si="13"/>
        <v/>
      </c>
      <c r="AS56" s="267" t="str">
        <f t="shared" si="13"/>
        <v/>
      </c>
      <c r="AT56" s="267" t="str">
        <f t="shared" ref="AO56:AW84" si="14">IF(U56="","",(IF(U56=U$92,1,0)))</f>
        <v/>
      </c>
      <c r="AU56" s="267" t="str">
        <f t="shared" si="14"/>
        <v/>
      </c>
      <c r="AV56" s="267" t="str">
        <f t="shared" si="14"/>
        <v/>
      </c>
      <c r="AW56" s="267" t="str">
        <f t="shared" si="14"/>
        <v/>
      </c>
      <c r="AX56" s="472" t="str">
        <f t="shared" si="5"/>
        <v/>
      </c>
      <c r="AY56" s="472" t="str">
        <f t="shared" si="6"/>
        <v/>
      </c>
      <c r="AZ56" s="472" t="str">
        <f t="shared" si="7"/>
        <v/>
      </c>
      <c r="BA56" s="472" t="str">
        <f t="shared" si="8"/>
        <v/>
      </c>
      <c r="BB56" s="472" t="str">
        <f t="shared" si="9"/>
        <v/>
      </c>
      <c r="BC56" s="472" t="str">
        <f t="shared" si="10"/>
        <v/>
      </c>
    </row>
    <row r="57" spans="1:55" ht="15.75" customHeight="1" thickBot="1">
      <c r="A57" s="55"/>
      <c r="B57" s="458" t="str">
        <f t="shared" si="11"/>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7" t="str">
        <f t="shared" si="13"/>
        <v/>
      </c>
      <c r="AE57" s="267" t="str">
        <f t="shared" si="13"/>
        <v/>
      </c>
      <c r="AF57" s="267" t="str">
        <f t="shared" si="13"/>
        <v/>
      </c>
      <c r="AG57" s="267" t="str">
        <f t="shared" si="13"/>
        <v/>
      </c>
      <c r="AH57" s="267" t="str">
        <f t="shared" si="13"/>
        <v/>
      </c>
      <c r="AI57" s="267" t="str">
        <f t="shared" si="13"/>
        <v/>
      </c>
      <c r="AJ57" s="267" t="str">
        <f t="shared" si="13"/>
        <v/>
      </c>
      <c r="AK57" s="267" t="str">
        <f t="shared" si="13"/>
        <v/>
      </c>
      <c r="AL57" s="267" t="str">
        <f t="shared" si="13"/>
        <v/>
      </c>
      <c r="AM57" s="267" t="str">
        <f t="shared" si="13"/>
        <v/>
      </c>
      <c r="AN57" s="267" t="str">
        <f t="shared" si="13"/>
        <v/>
      </c>
      <c r="AO57" s="267" t="str">
        <f t="shared" si="14"/>
        <v/>
      </c>
      <c r="AP57" s="267" t="str">
        <f t="shared" si="14"/>
        <v/>
      </c>
      <c r="AQ57" s="267" t="str">
        <f t="shared" si="14"/>
        <v/>
      </c>
      <c r="AR57" s="267" t="str">
        <f t="shared" si="14"/>
        <v/>
      </c>
      <c r="AS57" s="267" t="str">
        <f t="shared" si="14"/>
        <v/>
      </c>
      <c r="AT57" s="267" t="str">
        <f t="shared" si="14"/>
        <v/>
      </c>
      <c r="AU57" s="267" t="str">
        <f t="shared" si="14"/>
        <v/>
      </c>
      <c r="AV57" s="267" t="str">
        <f t="shared" si="14"/>
        <v/>
      </c>
      <c r="AW57" s="267" t="str">
        <f t="shared" si="14"/>
        <v/>
      </c>
      <c r="AX57" s="472" t="str">
        <f t="shared" si="5"/>
        <v/>
      </c>
      <c r="AY57" s="472" t="str">
        <f t="shared" si="6"/>
        <v/>
      </c>
      <c r="AZ57" s="472" t="str">
        <f t="shared" si="7"/>
        <v/>
      </c>
      <c r="BA57" s="472" t="str">
        <f t="shared" si="8"/>
        <v/>
      </c>
      <c r="BB57" s="472" t="str">
        <f t="shared" si="9"/>
        <v/>
      </c>
      <c r="BC57" s="472" t="str">
        <f t="shared" si="10"/>
        <v/>
      </c>
    </row>
    <row r="58" spans="1:55" ht="15.75" customHeight="1" thickBot="1">
      <c r="A58" s="55"/>
      <c r="B58" s="458" t="str">
        <f t="shared" si="11"/>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7" t="str">
        <f t="shared" si="13"/>
        <v/>
      </c>
      <c r="AE58" s="267" t="str">
        <f t="shared" si="13"/>
        <v/>
      </c>
      <c r="AF58" s="267" t="str">
        <f t="shared" si="13"/>
        <v/>
      </c>
      <c r="AG58" s="267" t="str">
        <f t="shared" si="13"/>
        <v/>
      </c>
      <c r="AH58" s="267" t="str">
        <f t="shared" si="13"/>
        <v/>
      </c>
      <c r="AI58" s="267" t="str">
        <f t="shared" si="13"/>
        <v/>
      </c>
      <c r="AJ58" s="267" t="str">
        <f t="shared" si="13"/>
        <v/>
      </c>
      <c r="AK58" s="267" t="str">
        <f t="shared" si="13"/>
        <v/>
      </c>
      <c r="AL58" s="267" t="str">
        <f t="shared" si="13"/>
        <v/>
      </c>
      <c r="AM58" s="267" t="str">
        <f t="shared" si="13"/>
        <v/>
      </c>
      <c r="AN58" s="267" t="str">
        <f t="shared" si="13"/>
        <v/>
      </c>
      <c r="AO58" s="267" t="str">
        <f t="shared" si="14"/>
        <v/>
      </c>
      <c r="AP58" s="267" t="str">
        <f t="shared" si="14"/>
        <v/>
      </c>
      <c r="AQ58" s="267" t="str">
        <f t="shared" si="14"/>
        <v/>
      </c>
      <c r="AR58" s="267" t="str">
        <f t="shared" si="14"/>
        <v/>
      </c>
      <c r="AS58" s="267" t="str">
        <f t="shared" si="14"/>
        <v/>
      </c>
      <c r="AT58" s="267" t="str">
        <f t="shared" si="14"/>
        <v/>
      </c>
      <c r="AU58" s="267" t="str">
        <f t="shared" si="14"/>
        <v/>
      </c>
      <c r="AV58" s="267" t="str">
        <f t="shared" si="14"/>
        <v/>
      </c>
      <c r="AW58" s="267" t="str">
        <f t="shared" si="14"/>
        <v/>
      </c>
      <c r="AX58" s="472" t="str">
        <f t="shared" si="5"/>
        <v/>
      </c>
      <c r="AY58" s="472" t="str">
        <f t="shared" si="6"/>
        <v/>
      </c>
      <c r="AZ58" s="472" t="str">
        <f t="shared" si="7"/>
        <v/>
      </c>
      <c r="BA58" s="472" t="str">
        <f t="shared" si="8"/>
        <v/>
      </c>
      <c r="BB58" s="472" t="str">
        <f t="shared" si="9"/>
        <v/>
      </c>
      <c r="BC58" s="472" t="str">
        <f t="shared" si="10"/>
        <v/>
      </c>
    </row>
    <row r="59" spans="1:55" ht="15.75" customHeight="1" thickBot="1">
      <c r="A59" s="55"/>
      <c r="B59" s="458" t="str">
        <f t="shared" si="11"/>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7" t="str">
        <f t="shared" si="13"/>
        <v/>
      </c>
      <c r="AE59" s="267" t="str">
        <f t="shared" si="13"/>
        <v/>
      </c>
      <c r="AF59" s="267" t="str">
        <f t="shared" si="13"/>
        <v/>
      </c>
      <c r="AG59" s="267" t="str">
        <f t="shared" si="13"/>
        <v/>
      </c>
      <c r="AH59" s="267" t="str">
        <f t="shared" si="13"/>
        <v/>
      </c>
      <c r="AI59" s="267" t="str">
        <f t="shared" si="13"/>
        <v/>
      </c>
      <c r="AJ59" s="267" t="str">
        <f t="shared" si="13"/>
        <v/>
      </c>
      <c r="AK59" s="267" t="str">
        <f t="shared" si="13"/>
        <v/>
      </c>
      <c r="AL59" s="267" t="str">
        <f t="shared" si="13"/>
        <v/>
      </c>
      <c r="AM59" s="267" t="str">
        <f t="shared" si="13"/>
        <v/>
      </c>
      <c r="AN59" s="267" t="str">
        <f t="shared" si="13"/>
        <v/>
      </c>
      <c r="AO59" s="267" t="str">
        <f t="shared" si="14"/>
        <v/>
      </c>
      <c r="AP59" s="267" t="str">
        <f t="shared" si="14"/>
        <v/>
      </c>
      <c r="AQ59" s="267" t="str">
        <f t="shared" si="14"/>
        <v/>
      </c>
      <c r="AR59" s="267" t="str">
        <f t="shared" si="14"/>
        <v/>
      </c>
      <c r="AS59" s="267" t="str">
        <f t="shared" si="14"/>
        <v/>
      </c>
      <c r="AT59" s="267" t="str">
        <f t="shared" si="14"/>
        <v/>
      </c>
      <c r="AU59" s="267" t="str">
        <f t="shared" si="14"/>
        <v/>
      </c>
      <c r="AV59" s="267" t="str">
        <f t="shared" si="14"/>
        <v/>
      </c>
      <c r="AW59" s="267" t="str">
        <f t="shared" si="14"/>
        <v/>
      </c>
      <c r="AX59" s="472" t="str">
        <f t="shared" si="5"/>
        <v/>
      </c>
      <c r="AY59" s="472" t="str">
        <f t="shared" si="6"/>
        <v/>
      </c>
      <c r="AZ59" s="472" t="str">
        <f t="shared" si="7"/>
        <v/>
      </c>
      <c r="BA59" s="472" t="str">
        <f t="shared" si="8"/>
        <v/>
      </c>
      <c r="BB59" s="472" t="str">
        <f t="shared" si="9"/>
        <v/>
      </c>
      <c r="BC59" s="472" t="str">
        <f t="shared" si="10"/>
        <v/>
      </c>
    </row>
    <row r="60" spans="1:55" ht="15.75" customHeight="1" thickBot="1">
      <c r="A60" s="55"/>
      <c r="B60" s="458" t="str">
        <f t="shared" si="11"/>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7" t="str">
        <f t="shared" si="13"/>
        <v/>
      </c>
      <c r="AE60" s="267" t="str">
        <f t="shared" si="13"/>
        <v/>
      </c>
      <c r="AF60" s="267" t="str">
        <f t="shared" si="13"/>
        <v/>
      </c>
      <c r="AG60" s="267" t="str">
        <f t="shared" si="13"/>
        <v/>
      </c>
      <c r="AH60" s="267" t="str">
        <f t="shared" si="13"/>
        <v/>
      </c>
      <c r="AI60" s="267" t="str">
        <f t="shared" si="13"/>
        <v/>
      </c>
      <c r="AJ60" s="267" t="str">
        <f t="shared" si="13"/>
        <v/>
      </c>
      <c r="AK60" s="267" t="str">
        <f t="shared" si="13"/>
        <v/>
      </c>
      <c r="AL60" s="267" t="str">
        <f t="shared" si="13"/>
        <v/>
      </c>
      <c r="AM60" s="267" t="str">
        <f t="shared" si="13"/>
        <v/>
      </c>
      <c r="AN60" s="267" t="str">
        <f t="shared" si="13"/>
        <v/>
      </c>
      <c r="AO60" s="267" t="str">
        <f t="shared" si="14"/>
        <v/>
      </c>
      <c r="AP60" s="267" t="str">
        <f t="shared" si="14"/>
        <v/>
      </c>
      <c r="AQ60" s="267" t="str">
        <f t="shared" si="14"/>
        <v/>
      </c>
      <c r="AR60" s="267" t="str">
        <f t="shared" si="14"/>
        <v/>
      </c>
      <c r="AS60" s="267" t="str">
        <f t="shared" si="14"/>
        <v/>
      </c>
      <c r="AT60" s="267" t="str">
        <f t="shared" si="14"/>
        <v/>
      </c>
      <c r="AU60" s="267" t="str">
        <f t="shared" si="14"/>
        <v/>
      </c>
      <c r="AV60" s="267" t="str">
        <f t="shared" si="14"/>
        <v/>
      </c>
      <c r="AW60" s="267" t="str">
        <f t="shared" si="14"/>
        <v/>
      </c>
      <c r="AX60" s="472" t="str">
        <f t="shared" si="5"/>
        <v/>
      </c>
      <c r="AY60" s="472" t="str">
        <f t="shared" si="6"/>
        <v/>
      </c>
      <c r="AZ60" s="472" t="str">
        <f t="shared" si="7"/>
        <v/>
      </c>
      <c r="BA60" s="472" t="str">
        <f t="shared" si="8"/>
        <v/>
      </c>
      <c r="BB60" s="472" t="str">
        <f t="shared" si="9"/>
        <v/>
      </c>
      <c r="BC60" s="472" t="str">
        <f t="shared" si="10"/>
        <v/>
      </c>
    </row>
    <row r="61" spans="1:55" ht="15.75" customHeight="1" thickBot="1">
      <c r="A61" s="55"/>
      <c r="B61" s="458" t="str">
        <f t="shared" si="11"/>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7" t="str">
        <f t="shared" si="13"/>
        <v/>
      </c>
      <c r="AE61" s="267" t="str">
        <f t="shared" si="13"/>
        <v/>
      </c>
      <c r="AF61" s="267" t="str">
        <f t="shared" si="13"/>
        <v/>
      </c>
      <c r="AG61" s="267" t="str">
        <f t="shared" si="13"/>
        <v/>
      </c>
      <c r="AH61" s="267" t="str">
        <f t="shared" si="13"/>
        <v/>
      </c>
      <c r="AI61" s="267" t="str">
        <f t="shared" si="13"/>
        <v/>
      </c>
      <c r="AJ61" s="267" t="str">
        <f t="shared" si="13"/>
        <v/>
      </c>
      <c r="AK61" s="267" t="str">
        <f t="shared" si="13"/>
        <v/>
      </c>
      <c r="AL61" s="267" t="str">
        <f t="shared" si="13"/>
        <v/>
      </c>
      <c r="AM61" s="267" t="str">
        <f t="shared" si="13"/>
        <v/>
      </c>
      <c r="AN61" s="267" t="str">
        <f t="shared" si="13"/>
        <v/>
      </c>
      <c r="AO61" s="267" t="str">
        <f t="shared" si="14"/>
        <v/>
      </c>
      <c r="AP61" s="267" t="str">
        <f t="shared" si="14"/>
        <v/>
      </c>
      <c r="AQ61" s="267" t="str">
        <f t="shared" si="14"/>
        <v/>
      </c>
      <c r="AR61" s="267" t="str">
        <f t="shared" si="14"/>
        <v/>
      </c>
      <c r="AS61" s="267" t="str">
        <f t="shared" si="14"/>
        <v/>
      </c>
      <c r="AT61" s="267" t="str">
        <f t="shared" si="14"/>
        <v/>
      </c>
      <c r="AU61" s="267" t="str">
        <f t="shared" si="14"/>
        <v/>
      </c>
      <c r="AV61" s="267" t="str">
        <f t="shared" si="14"/>
        <v/>
      </c>
      <c r="AW61" s="267" t="str">
        <f t="shared" si="14"/>
        <v/>
      </c>
      <c r="AX61" s="472" t="str">
        <f t="shared" si="5"/>
        <v/>
      </c>
      <c r="AY61" s="472" t="str">
        <f t="shared" si="6"/>
        <v/>
      </c>
      <c r="AZ61" s="472" t="str">
        <f t="shared" si="7"/>
        <v/>
      </c>
      <c r="BA61" s="472" t="str">
        <f t="shared" si="8"/>
        <v/>
      </c>
      <c r="BB61" s="472" t="str">
        <f t="shared" si="9"/>
        <v/>
      </c>
      <c r="BC61" s="472" t="str">
        <f t="shared" si="10"/>
        <v/>
      </c>
    </row>
    <row r="62" spans="1:55" ht="15.75" customHeight="1" thickBot="1">
      <c r="A62" s="55"/>
      <c r="B62" s="458" t="str">
        <f t="shared" si="11"/>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7" t="str">
        <f t="shared" si="13"/>
        <v/>
      </c>
      <c r="AE62" s="267" t="str">
        <f t="shared" si="13"/>
        <v/>
      </c>
      <c r="AF62" s="267" t="str">
        <f t="shared" si="13"/>
        <v/>
      </c>
      <c r="AG62" s="267" t="str">
        <f t="shared" si="13"/>
        <v/>
      </c>
      <c r="AH62" s="267" t="str">
        <f t="shared" si="13"/>
        <v/>
      </c>
      <c r="AI62" s="267" t="str">
        <f t="shared" si="13"/>
        <v/>
      </c>
      <c r="AJ62" s="267" t="str">
        <f t="shared" si="13"/>
        <v/>
      </c>
      <c r="AK62" s="267" t="str">
        <f t="shared" si="13"/>
        <v/>
      </c>
      <c r="AL62" s="267" t="str">
        <f t="shared" si="13"/>
        <v/>
      </c>
      <c r="AM62" s="267" t="str">
        <f t="shared" si="13"/>
        <v/>
      </c>
      <c r="AN62" s="267" t="str">
        <f t="shared" si="13"/>
        <v/>
      </c>
      <c r="AO62" s="267" t="str">
        <f t="shared" si="14"/>
        <v/>
      </c>
      <c r="AP62" s="267" t="str">
        <f t="shared" si="14"/>
        <v/>
      </c>
      <c r="AQ62" s="267" t="str">
        <f t="shared" si="14"/>
        <v/>
      </c>
      <c r="AR62" s="267" t="str">
        <f t="shared" si="14"/>
        <v/>
      </c>
      <c r="AS62" s="267" t="str">
        <f t="shared" si="14"/>
        <v/>
      </c>
      <c r="AT62" s="267" t="str">
        <f t="shared" si="14"/>
        <v/>
      </c>
      <c r="AU62" s="267" t="str">
        <f t="shared" si="14"/>
        <v/>
      </c>
      <c r="AV62" s="267" t="str">
        <f t="shared" si="14"/>
        <v/>
      </c>
      <c r="AW62" s="267" t="str">
        <f t="shared" si="14"/>
        <v/>
      </c>
      <c r="AX62" s="472" t="str">
        <f t="shared" si="5"/>
        <v/>
      </c>
      <c r="AY62" s="472" t="str">
        <f t="shared" si="6"/>
        <v/>
      </c>
      <c r="AZ62" s="472" t="str">
        <f t="shared" si="7"/>
        <v/>
      </c>
      <c r="BA62" s="472" t="str">
        <f t="shared" si="8"/>
        <v/>
      </c>
      <c r="BB62" s="472" t="str">
        <f t="shared" si="9"/>
        <v/>
      </c>
      <c r="BC62" s="472" t="str">
        <f t="shared" si="10"/>
        <v/>
      </c>
    </row>
    <row r="63" spans="1:55" ht="15.75" customHeight="1" thickBot="1">
      <c r="A63" s="55"/>
      <c r="B63" s="458" t="str">
        <f t="shared" si="11"/>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7" t="str">
        <f t="shared" si="13"/>
        <v/>
      </c>
      <c r="AE63" s="267" t="str">
        <f t="shared" si="13"/>
        <v/>
      </c>
      <c r="AF63" s="267" t="str">
        <f t="shared" si="13"/>
        <v/>
      </c>
      <c r="AG63" s="267" t="str">
        <f t="shared" si="13"/>
        <v/>
      </c>
      <c r="AH63" s="267" t="str">
        <f t="shared" si="13"/>
        <v/>
      </c>
      <c r="AI63" s="267" t="str">
        <f t="shared" si="13"/>
        <v/>
      </c>
      <c r="AJ63" s="267" t="str">
        <f t="shared" si="13"/>
        <v/>
      </c>
      <c r="AK63" s="267" t="str">
        <f t="shared" si="13"/>
        <v/>
      </c>
      <c r="AL63" s="267" t="str">
        <f t="shared" si="13"/>
        <v/>
      </c>
      <c r="AM63" s="267" t="str">
        <f t="shared" si="13"/>
        <v/>
      </c>
      <c r="AN63" s="267" t="str">
        <f t="shared" si="13"/>
        <v/>
      </c>
      <c r="AO63" s="267" t="str">
        <f t="shared" si="14"/>
        <v/>
      </c>
      <c r="AP63" s="267" t="str">
        <f t="shared" si="14"/>
        <v/>
      </c>
      <c r="AQ63" s="267" t="str">
        <f t="shared" si="14"/>
        <v/>
      </c>
      <c r="AR63" s="267" t="str">
        <f t="shared" si="14"/>
        <v/>
      </c>
      <c r="AS63" s="267" t="str">
        <f t="shared" si="14"/>
        <v/>
      </c>
      <c r="AT63" s="267" t="str">
        <f t="shared" si="14"/>
        <v/>
      </c>
      <c r="AU63" s="267" t="str">
        <f t="shared" si="14"/>
        <v/>
      </c>
      <c r="AV63" s="267" t="str">
        <f t="shared" si="14"/>
        <v/>
      </c>
      <c r="AW63" s="267" t="str">
        <f t="shared" si="14"/>
        <v/>
      </c>
      <c r="AX63" s="472" t="str">
        <f t="shared" si="5"/>
        <v/>
      </c>
      <c r="AY63" s="472" t="str">
        <f t="shared" si="6"/>
        <v/>
      </c>
      <c r="AZ63" s="472" t="str">
        <f t="shared" si="7"/>
        <v/>
      </c>
      <c r="BA63" s="472" t="str">
        <f t="shared" si="8"/>
        <v/>
      </c>
      <c r="BB63" s="472" t="str">
        <f t="shared" si="9"/>
        <v/>
      </c>
      <c r="BC63" s="472" t="str">
        <f t="shared" si="10"/>
        <v/>
      </c>
    </row>
    <row r="64" spans="1:55" ht="15.75" customHeight="1" thickBot="1">
      <c r="A64" s="55"/>
      <c r="B64" s="458" t="str">
        <f t="shared" si="11"/>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7" t="str">
        <f t="shared" si="13"/>
        <v/>
      </c>
      <c r="AE64" s="267" t="str">
        <f t="shared" si="13"/>
        <v/>
      </c>
      <c r="AF64" s="267" t="str">
        <f t="shared" si="13"/>
        <v/>
      </c>
      <c r="AG64" s="267" t="str">
        <f t="shared" si="13"/>
        <v/>
      </c>
      <c r="AH64" s="267" t="str">
        <f t="shared" si="13"/>
        <v/>
      </c>
      <c r="AI64" s="267" t="str">
        <f t="shared" si="13"/>
        <v/>
      </c>
      <c r="AJ64" s="267" t="str">
        <f t="shared" si="13"/>
        <v/>
      </c>
      <c r="AK64" s="267" t="str">
        <f t="shared" si="13"/>
        <v/>
      </c>
      <c r="AL64" s="267" t="str">
        <f t="shared" si="13"/>
        <v/>
      </c>
      <c r="AM64" s="267" t="str">
        <f t="shared" si="13"/>
        <v/>
      </c>
      <c r="AN64" s="267" t="str">
        <f t="shared" si="13"/>
        <v/>
      </c>
      <c r="AO64" s="267" t="str">
        <f t="shared" si="14"/>
        <v/>
      </c>
      <c r="AP64" s="267" t="str">
        <f t="shared" si="14"/>
        <v/>
      </c>
      <c r="AQ64" s="267" t="str">
        <f t="shared" si="14"/>
        <v/>
      </c>
      <c r="AR64" s="267" t="str">
        <f t="shared" si="14"/>
        <v/>
      </c>
      <c r="AS64" s="267" t="str">
        <f t="shared" si="14"/>
        <v/>
      </c>
      <c r="AT64" s="267" t="str">
        <f t="shared" si="14"/>
        <v/>
      </c>
      <c r="AU64" s="267" t="str">
        <f t="shared" si="14"/>
        <v/>
      </c>
      <c r="AV64" s="267" t="str">
        <f t="shared" si="14"/>
        <v/>
      </c>
      <c r="AW64" s="267" t="str">
        <f t="shared" si="14"/>
        <v/>
      </c>
      <c r="AX64" s="472" t="str">
        <f t="shared" si="5"/>
        <v/>
      </c>
      <c r="AY64" s="472" t="str">
        <f t="shared" si="6"/>
        <v/>
      </c>
      <c r="AZ64" s="472" t="str">
        <f t="shared" si="7"/>
        <v/>
      </c>
      <c r="BA64" s="472" t="str">
        <f t="shared" si="8"/>
        <v/>
      </c>
      <c r="BB64" s="472" t="str">
        <f t="shared" si="9"/>
        <v/>
      </c>
      <c r="BC64" s="472" t="str">
        <f t="shared" si="10"/>
        <v/>
      </c>
    </row>
    <row r="65" spans="1:55" ht="15.75" customHeight="1" thickBot="1">
      <c r="A65" s="55"/>
      <c r="B65" s="458" t="str">
        <f t="shared" si="11"/>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7" t="str">
        <f t="shared" si="13"/>
        <v/>
      </c>
      <c r="AE65" s="267" t="str">
        <f t="shared" si="13"/>
        <v/>
      </c>
      <c r="AF65" s="267" t="str">
        <f t="shared" si="13"/>
        <v/>
      </c>
      <c r="AG65" s="267" t="str">
        <f t="shared" si="13"/>
        <v/>
      </c>
      <c r="AH65" s="267" t="str">
        <f t="shared" si="13"/>
        <v/>
      </c>
      <c r="AI65" s="267" t="str">
        <f t="shared" si="13"/>
        <v/>
      </c>
      <c r="AJ65" s="267" t="str">
        <f t="shared" si="13"/>
        <v/>
      </c>
      <c r="AK65" s="267" t="str">
        <f t="shared" si="13"/>
        <v/>
      </c>
      <c r="AL65" s="267" t="str">
        <f t="shared" si="13"/>
        <v/>
      </c>
      <c r="AM65" s="267" t="str">
        <f t="shared" si="13"/>
        <v/>
      </c>
      <c r="AN65" s="267" t="str">
        <f t="shared" si="13"/>
        <v/>
      </c>
      <c r="AO65" s="267" t="str">
        <f t="shared" si="14"/>
        <v/>
      </c>
      <c r="AP65" s="267" t="str">
        <f t="shared" si="14"/>
        <v/>
      </c>
      <c r="AQ65" s="267" t="str">
        <f t="shared" si="14"/>
        <v/>
      </c>
      <c r="AR65" s="267" t="str">
        <f t="shared" si="14"/>
        <v/>
      </c>
      <c r="AS65" s="267" t="str">
        <f t="shared" si="14"/>
        <v/>
      </c>
      <c r="AT65" s="267" t="str">
        <f t="shared" si="14"/>
        <v/>
      </c>
      <c r="AU65" s="267" t="str">
        <f t="shared" si="14"/>
        <v/>
      </c>
      <c r="AV65" s="267" t="str">
        <f t="shared" si="14"/>
        <v/>
      </c>
      <c r="AW65" s="267" t="str">
        <f t="shared" si="14"/>
        <v/>
      </c>
      <c r="AX65" s="472" t="str">
        <f t="shared" si="5"/>
        <v/>
      </c>
      <c r="AY65" s="472" t="str">
        <f t="shared" si="6"/>
        <v/>
      </c>
      <c r="AZ65" s="472" t="str">
        <f t="shared" si="7"/>
        <v/>
      </c>
      <c r="BA65" s="472" t="str">
        <f t="shared" si="8"/>
        <v/>
      </c>
      <c r="BB65" s="472" t="str">
        <f t="shared" si="9"/>
        <v/>
      </c>
      <c r="BC65" s="472" t="str">
        <f t="shared" si="10"/>
        <v/>
      </c>
    </row>
    <row r="66" spans="1:55" ht="15.75" customHeight="1" thickBot="1">
      <c r="A66" s="55"/>
      <c r="B66" s="458" t="str">
        <f t="shared" si="11"/>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7" t="str">
        <f t="shared" si="13"/>
        <v/>
      </c>
      <c r="AE66" s="267" t="str">
        <f t="shared" si="13"/>
        <v/>
      </c>
      <c r="AF66" s="267" t="str">
        <f t="shared" si="13"/>
        <v/>
      </c>
      <c r="AG66" s="267" t="str">
        <f t="shared" si="13"/>
        <v/>
      </c>
      <c r="AH66" s="267" t="str">
        <f t="shared" si="13"/>
        <v/>
      </c>
      <c r="AI66" s="267" t="str">
        <f t="shared" si="13"/>
        <v/>
      </c>
      <c r="AJ66" s="267" t="str">
        <f t="shared" si="13"/>
        <v/>
      </c>
      <c r="AK66" s="267" t="str">
        <f t="shared" si="13"/>
        <v/>
      </c>
      <c r="AL66" s="267" t="str">
        <f t="shared" si="13"/>
        <v/>
      </c>
      <c r="AM66" s="267" t="str">
        <f t="shared" si="13"/>
        <v/>
      </c>
      <c r="AN66" s="267" t="str">
        <f t="shared" si="13"/>
        <v/>
      </c>
      <c r="AO66" s="267" t="str">
        <f t="shared" si="14"/>
        <v/>
      </c>
      <c r="AP66" s="267" t="str">
        <f t="shared" si="14"/>
        <v/>
      </c>
      <c r="AQ66" s="267" t="str">
        <f t="shared" si="14"/>
        <v/>
      </c>
      <c r="AR66" s="267" t="str">
        <f t="shared" si="14"/>
        <v/>
      </c>
      <c r="AS66" s="267" t="str">
        <f t="shared" si="14"/>
        <v/>
      </c>
      <c r="AT66" s="267" t="str">
        <f t="shared" si="14"/>
        <v/>
      </c>
      <c r="AU66" s="267" t="str">
        <f t="shared" si="14"/>
        <v/>
      </c>
      <c r="AV66" s="267" t="str">
        <f t="shared" si="14"/>
        <v/>
      </c>
      <c r="AW66" s="267" t="str">
        <f t="shared" si="14"/>
        <v/>
      </c>
      <c r="AX66" s="472" t="str">
        <f t="shared" si="5"/>
        <v/>
      </c>
      <c r="AY66" s="472" t="str">
        <f t="shared" si="6"/>
        <v/>
      </c>
      <c r="AZ66" s="472" t="str">
        <f t="shared" si="7"/>
        <v/>
      </c>
      <c r="BA66" s="472" t="str">
        <f t="shared" si="8"/>
        <v/>
      </c>
      <c r="BB66" s="472" t="str">
        <f t="shared" si="9"/>
        <v/>
      </c>
      <c r="BC66" s="472" t="str">
        <f t="shared" si="10"/>
        <v/>
      </c>
    </row>
    <row r="67" spans="1:55" ht="15.75" customHeight="1" thickBot="1">
      <c r="A67" s="55"/>
      <c r="B67" s="458" t="str">
        <f t="shared" si="11"/>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7" t="str">
        <f t="shared" si="13"/>
        <v/>
      </c>
      <c r="AE67" s="267" t="str">
        <f t="shared" si="13"/>
        <v/>
      </c>
      <c r="AF67" s="267" t="str">
        <f t="shared" si="13"/>
        <v/>
      </c>
      <c r="AG67" s="267" t="str">
        <f t="shared" si="13"/>
        <v/>
      </c>
      <c r="AH67" s="267" t="str">
        <f t="shared" si="13"/>
        <v/>
      </c>
      <c r="AI67" s="267" t="str">
        <f t="shared" si="13"/>
        <v/>
      </c>
      <c r="AJ67" s="267" t="str">
        <f t="shared" si="13"/>
        <v/>
      </c>
      <c r="AK67" s="267" t="str">
        <f t="shared" si="13"/>
        <v/>
      </c>
      <c r="AL67" s="267" t="str">
        <f t="shared" si="13"/>
        <v/>
      </c>
      <c r="AM67" s="267" t="str">
        <f t="shared" si="13"/>
        <v/>
      </c>
      <c r="AN67" s="267" t="str">
        <f t="shared" si="13"/>
        <v/>
      </c>
      <c r="AO67" s="267" t="str">
        <f t="shared" si="14"/>
        <v/>
      </c>
      <c r="AP67" s="267" t="str">
        <f t="shared" si="14"/>
        <v/>
      </c>
      <c r="AQ67" s="267" t="str">
        <f t="shared" si="14"/>
        <v/>
      </c>
      <c r="AR67" s="267" t="str">
        <f t="shared" si="14"/>
        <v/>
      </c>
      <c r="AS67" s="267" t="str">
        <f t="shared" si="14"/>
        <v/>
      </c>
      <c r="AT67" s="267" t="str">
        <f t="shared" si="14"/>
        <v/>
      </c>
      <c r="AU67" s="267" t="str">
        <f t="shared" si="14"/>
        <v/>
      </c>
      <c r="AV67" s="267" t="str">
        <f t="shared" si="14"/>
        <v/>
      </c>
      <c r="AW67" s="267" t="str">
        <f t="shared" si="14"/>
        <v/>
      </c>
      <c r="AX67" s="472" t="str">
        <f t="shared" si="5"/>
        <v/>
      </c>
      <c r="AY67" s="472" t="str">
        <f t="shared" si="6"/>
        <v/>
      </c>
      <c r="AZ67" s="472" t="str">
        <f t="shared" si="7"/>
        <v/>
      </c>
      <c r="BA67" s="472" t="str">
        <f t="shared" si="8"/>
        <v/>
      </c>
      <c r="BB67" s="472" t="str">
        <f t="shared" si="9"/>
        <v/>
      </c>
      <c r="BC67" s="472" t="str">
        <f t="shared" si="10"/>
        <v/>
      </c>
    </row>
    <row r="68" spans="1:55" ht="15.75" customHeight="1" thickBot="1">
      <c r="A68" s="55"/>
      <c r="B68" s="458" t="str">
        <f t="shared" si="11"/>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7" t="str">
        <f t="shared" si="13"/>
        <v/>
      </c>
      <c r="AE68" s="267" t="str">
        <f t="shared" si="13"/>
        <v/>
      </c>
      <c r="AF68" s="267" t="str">
        <f t="shared" si="13"/>
        <v/>
      </c>
      <c r="AG68" s="267" t="str">
        <f t="shared" si="13"/>
        <v/>
      </c>
      <c r="AH68" s="267" t="str">
        <f t="shared" si="13"/>
        <v/>
      </c>
      <c r="AI68" s="267" t="str">
        <f t="shared" si="13"/>
        <v/>
      </c>
      <c r="AJ68" s="267" t="str">
        <f t="shared" si="13"/>
        <v/>
      </c>
      <c r="AK68" s="267" t="str">
        <f t="shared" si="13"/>
        <v/>
      </c>
      <c r="AL68" s="267" t="str">
        <f t="shared" si="13"/>
        <v/>
      </c>
      <c r="AM68" s="267" t="str">
        <f t="shared" si="13"/>
        <v/>
      </c>
      <c r="AN68" s="267" t="str">
        <f t="shared" si="13"/>
        <v/>
      </c>
      <c r="AO68" s="267" t="str">
        <f t="shared" si="14"/>
        <v/>
      </c>
      <c r="AP68" s="267" t="str">
        <f t="shared" si="14"/>
        <v/>
      </c>
      <c r="AQ68" s="267" t="str">
        <f t="shared" si="14"/>
        <v/>
      </c>
      <c r="AR68" s="267" t="str">
        <f t="shared" si="14"/>
        <v/>
      </c>
      <c r="AS68" s="267" t="str">
        <f t="shared" si="14"/>
        <v/>
      </c>
      <c r="AT68" s="267" t="str">
        <f t="shared" si="14"/>
        <v/>
      </c>
      <c r="AU68" s="267" t="str">
        <f t="shared" si="14"/>
        <v/>
      </c>
      <c r="AV68" s="267" t="str">
        <f t="shared" si="14"/>
        <v/>
      </c>
      <c r="AW68" s="267" t="str">
        <f t="shared" si="14"/>
        <v/>
      </c>
      <c r="AX68" s="472" t="str">
        <f t="shared" si="5"/>
        <v/>
      </c>
      <c r="AY68" s="472" t="str">
        <f t="shared" si="6"/>
        <v/>
      </c>
      <c r="AZ68" s="472" t="str">
        <f t="shared" si="7"/>
        <v/>
      </c>
      <c r="BA68" s="472" t="str">
        <f t="shared" si="8"/>
        <v/>
      </c>
      <c r="BB68" s="472" t="str">
        <f t="shared" si="9"/>
        <v/>
      </c>
      <c r="BC68" s="472" t="str">
        <f t="shared" si="10"/>
        <v/>
      </c>
    </row>
    <row r="69" spans="1:55" ht="15.75" customHeight="1" thickBot="1">
      <c r="A69" s="55"/>
      <c r="B69" s="458" t="str">
        <f t="shared" si="11"/>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7" t="str">
        <f t="shared" si="13"/>
        <v/>
      </c>
      <c r="AE69" s="267" t="str">
        <f t="shared" si="13"/>
        <v/>
      </c>
      <c r="AF69" s="267" t="str">
        <f t="shared" si="13"/>
        <v/>
      </c>
      <c r="AG69" s="267" t="str">
        <f t="shared" si="13"/>
        <v/>
      </c>
      <c r="AH69" s="267" t="str">
        <f t="shared" si="13"/>
        <v/>
      </c>
      <c r="AI69" s="267" t="str">
        <f t="shared" si="13"/>
        <v/>
      </c>
      <c r="AJ69" s="267" t="str">
        <f t="shared" si="13"/>
        <v/>
      </c>
      <c r="AK69" s="267" t="str">
        <f t="shared" si="13"/>
        <v/>
      </c>
      <c r="AL69" s="267" t="str">
        <f t="shared" si="13"/>
        <v/>
      </c>
      <c r="AM69" s="267" t="str">
        <f t="shared" si="13"/>
        <v/>
      </c>
      <c r="AN69" s="267" t="str">
        <f t="shared" si="13"/>
        <v/>
      </c>
      <c r="AO69" s="267" t="str">
        <f t="shared" si="14"/>
        <v/>
      </c>
      <c r="AP69" s="267" t="str">
        <f t="shared" si="14"/>
        <v/>
      </c>
      <c r="AQ69" s="267" t="str">
        <f t="shared" si="14"/>
        <v/>
      </c>
      <c r="AR69" s="267" t="str">
        <f t="shared" si="14"/>
        <v/>
      </c>
      <c r="AS69" s="267" t="str">
        <f t="shared" si="14"/>
        <v/>
      </c>
      <c r="AT69" s="267" t="str">
        <f t="shared" si="14"/>
        <v/>
      </c>
      <c r="AU69" s="267" t="str">
        <f t="shared" si="14"/>
        <v/>
      </c>
      <c r="AV69" s="267" t="str">
        <f t="shared" si="14"/>
        <v/>
      </c>
      <c r="AW69" s="267" t="str">
        <f t="shared" si="14"/>
        <v/>
      </c>
      <c r="AX69" s="472" t="str">
        <f t="shared" si="5"/>
        <v/>
      </c>
      <c r="AY69" s="472" t="str">
        <f t="shared" si="6"/>
        <v/>
      </c>
      <c r="AZ69" s="472" t="str">
        <f t="shared" si="7"/>
        <v/>
      </c>
      <c r="BA69" s="472" t="str">
        <f t="shared" si="8"/>
        <v/>
      </c>
      <c r="BB69" s="472" t="str">
        <f t="shared" si="9"/>
        <v/>
      </c>
      <c r="BC69" s="472" t="str">
        <f t="shared" si="10"/>
        <v/>
      </c>
    </row>
    <row r="70" spans="1:55" ht="15.75" customHeight="1" thickBot="1">
      <c r="A70" s="55"/>
      <c r="B70" s="458" t="str">
        <f t="shared" si="11"/>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7" t="str">
        <f t="shared" si="13"/>
        <v/>
      </c>
      <c r="AE70" s="267" t="str">
        <f t="shared" si="13"/>
        <v/>
      </c>
      <c r="AF70" s="267" t="str">
        <f t="shared" si="13"/>
        <v/>
      </c>
      <c r="AG70" s="267" t="str">
        <f t="shared" si="13"/>
        <v/>
      </c>
      <c r="AH70" s="267" t="str">
        <f t="shared" si="13"/>
        <v/>
      </c>
      <c r="AI70" s="267" t="str">
        <f t="shared" si="13"/>
        <v/>
      </c>
      <c r="AJ70" s="267" t="str">
        <f t="shared" si="13"/>
        <v/>
      </c>
      <c r="AK70" s="267" t="str">
        <f t="shared" si="13"/>
        <v/>
      </c>
      <c r="AL70" s="267" t="str">
        <f t="shared" si="13"/>
        <v/>
      </c>
      <c r="AM70" s="267" t="str">
        <f t="shared" si="13"/>
        <v/>
      </c>
      <c r="AN70" s="267" t="str">
        <f t="shared" si="13"/>
        <v/>
      </c>
      <c r="AO70" s="267" t="str">
        <f t="shared" si="14"/>
        <v/>
      </c>
      <c r="AP70" s="267" t="str">
        <f t="shared" si="14"/>
        <v/>
      </c>
      <c r="AQ70" s="267" t="str">
        <f t="shared" si="14"/>
        <v/>
      </c>
      <c r="AR70" s="267" t="str">
        <f t="shared" si="14"/>
        <v/>
      </c>
      <c r="AS70" s="267" t="str">
        <f t="shared" si="14"/>
        <v/>
      </c>
      <c r="AT70" s="267" t="str">
        <f t="shared" si="14"/>
        <v/>
      </c>
      <c r="AU70" s="267" t="str">
        <f t="shared" si="14"/>
        <v/>
      </c>
      <c r="AV70" s="267" t="str">
        <f t="shared" si="14"/>
        <v/>
      </c>
      <c r="AW70" s="267" t="str">
        <f t="shared" si="14"/>
        <v/>
      </c>
      <c r="AX70" s="472" t="str">
        <f t="shared" si="5"/>
        <v/>
      </c>
      <c r="AY70" s="472" t="str">
        <f t="shared" si="6"/>
        <v/>
      </c>
      <c r="AZ70" s="472" t="str">
        <f t="shared" si="7"/>
        <v/>
      </c>
      <c r="BA70" s="472" t="str">
        <f t="shared" si="8"/>
        <v/>
      </c>
      <c r="BB70" s="472" t="str">
        <f t="shared" si="9"/>
        <v/>
      </c>
      <c r="BC70" s="472" t="str">
        <f t="shared" si="10"/>
        <v/>
      </c>
    </row>
    <row r="71" spans="1:55" ht="15.75" customHeight="1" thickBot="1">
      <c r="A71" s="55"/>
      <c r="B71" s="458" t="str">
        <f t="shared" si="11"/>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7" t="str">
        <f t="shared" si="13"/>
        <v/>
      </c>
      <c r="AE71" s="267" t="str">
        <f t="shared" si="13"/>
        <v/>
      </c>
      <c r="AF71" s="267" t="str">
        <f t="shared" si="13"/>
        <v/>
      </c>
      <c r="AG71" s="267" t="str">
        <f t="shared" si="13"/>
        <v/>
      </c>
      <c r="AH71" s="267" t="str">
        <f t="shared" si="13"/>
        <v/>
      </c>
      <c r="AI71" s="267" t="str">
        <f t="shared" si="13"/>
        <v/>
      </c>
      <c r="AJ71" s="267" t="str">
        <f t="shared" si="13"/>
        <v/>
      </c>
      <c r="AK71" s="267" t="str">
        <f t="shared" si="13"/>
        <v/>
      </c>
      <c r="AL71" s="267" t="str">
        <f t="shared" si="13"/>
        <v/>
      </c>
      <c r="AM71" s="267" t="str">
        <f t="shared" si="13"/>
        <v/>
      </c>
      <c r="AN71" s="267" t="str">
        <f t="shared" si="13"/>
        <v/>
      </c>
      <c r="AO71" s="267" t="str">
        <f t="shared" si="14"/>
        <v/>
      </c>
      <c r="AP71" s="267" t="str">
        <f t="shared" si="14"/>
        <v/>
      </c>
      <c r="AQ71" s="267" t="str">
        <f t="shared" si="14"/>
        <v/>
      </c>
      <c r="AR71" s="267" t="str">
        <f t="shared" si="14"/>
        <v/>
      </c>
      <c r="AS71" s="267" t="str">
        <f t="shared" si="14"/>
        <v/>
      </c>
      <c r="AT71" s="267" t="str">
        <f t="shared" si="14"/>
        <v/>
      </c>
      <c r="AU71" s="267" t="str">
        <f t="shared" si="14"/>
        <v/>
      </c>
      <c r="AV71" s="267" t="str">
        <f t="shared" si="14"/>
        <v/>
      </c>
      <c r="AW71" s="267" t="str">
        <f t="shared" si="14"/>
        <v/>
      </c>
      <c r="AX71" s="472" t="str">
        <f t="shared" si="5"/>
        <v/>
      </c>
      <c r="AY71" s="472" t="str">
        <f t="shared" si="6"/>
        <v/>
      </c>
      <c r="AZ71" s="472" t="str">
        <f t="shared" si="7"/>
        <v/>
      </c>
      <c r="BA71" s="472" t="str">
        <f t="shared" si="8"/>
        <v/>
      </c>
      <c r="BB71" s="472" t="str">
        <f t="shared" si="9"/>
        <v/>
      </c>
      <c r="BC71" s="472" t="str">
        <f t="shared" si="10"/>
        <v/>
      </c>
    </row>
    <row r="72" spans="1:55" ht="15.75" customHeight="1" thickBot="1">
      <c r="A72" s="55"/>
      <c r="B72" s="458" t="str">
        <f t="shared" si="11"/>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7" t="str">
        <f t="shared" si="13"/>
        <v/>
      </c>
      <c r="AE72" s="267" t="str">
        <f t="shared" si="13"/>
        <v/>
      </c>
      <c r="AF72" s="267" t="str">
        <f t="shared" si="13"/>
        <v/>
      </c>
      <c r="AG72" s="267" t="str">
        <f t="shared" si="13"/>
        <v/>
      </c>
      <c r="AH72" s="267" t="str">
        <f t="shared" si="13"/>
        <v/>
      </c>
      <c r="AI72" s="267" t="str">
        <f t="shared" si="13"/>
        <v/>
      </c>
      <c r="AJ72" s="267" t="str">
        <f t="shared" si="13"/>
        <v/>
      </c>
      <c r="AK72" s="267" t="str">
        <f t="shared" si="13"/>
        <v/>
      </c>
      <c r="AL72" s="267" t="str">
        <f t="shared" si="13"/>
        <v/>
      </c>
      <c r="AM72" s="267" t="str">
        <f t="shared" si="13"/>
        <v/>
      </c>
      <c r="AN72" s="267" t="str">
        <f t="shared" si="13"/>
        <v/>
      </c>
      <c r="AO72" s="267" t="str">
        <f t="shared" si="14"/>
        <v/>
      </c>
      <c r="AP72" s="267" t="str">
        <f t="shared" si="14"/>
        <v/>
      </c>
      <c r="AQ72" s="267" t="str">
        <f t="shared" si="14"/>
        <v/>
      </c>
      <c r="AR72" s="267" t="str">
        <f t="shared" si="14"/>
        <v/>
      </c>
      <c r="AS72" s="267" t="str">
        <f t="shared" si="14"/>
        <v/>
      </c>
      <c r="AT72" s="267" t="str">
        <f t="shared" si="14"/>
        <v/>
      </c>
      <c r="AU72" s="267" t="str">
        <f t="shared" si="14"/>
        <v/>
      </c>
      <c r="AV72" s="267" t="str">
        <f t="shared" si="14"/>
        <v/>
      </c>
      <c r="AW72" s="267" t="str">
        <f t="shared" si="14"/>
        <v/>
      </c>
      <c r="AX72" s="472" t="str">
        <f t="shared" si="5"/>
        <v/>
      </c>
      <c r="AY72" s="472" t="str">
        <f t="shared" si="6"/>
        <v/>
      </c>
      <c r="AZ72" s="472" t="str">
        <f t="shared" si="7"/>
        <v/>
      </c>
      <c r="BA72" s="472" t="str">
        <f t="shared" si="8"/>
        <v/>
      </c>
      <c r="BB72" s="472" t="str">
        <f t="shared" si="9"/>
        <v/>
      </c>
      <c r="BC72" s="472" t="str">
        <f t="shared" si="10"/>
        <v/>
      </c>
    </row>
    <row r="73" spans="1:55" ht="15.75" customHeight="1" thickBot="1">
      <c r="A73" s="55"/>
      <c r="B73" s="458" t="str">
        <f t="shared" si="11"/>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7" t="str">
        <f t="shared" si="13"/>
        <v/>
      </c>
      <c r="AE73" s="267" t="str">
        <f t="shared" si="13"/>
        <v/>
      </c>
      <c r="AF73" s="267" t="str">
        <f t="shared" si="13"/>
        <v/>
      </c>
      <c r="AG73" s="267" t="str">
        <f t="shared" si="13"/>
        <v/>
      </c>
      <c r="AH73" s="267" t="str">
        <f t="shared" si="13"/>
        <v/>
      </c>
      <c r="AI73" s="267" t="str">
        <f t="shared" si="13"/>
        <v/>
      </c>
      <c r="AJ73" s="267" t="str">
        <f t="shared" si="13"/>
        <v/>
      </c>
      <c r="AK73" s="267" t="str">
        <f t="shared" si="13"/>
        <v/>
      </c>
      <c r="AL73" s="267" t="str">
        <f t="shared" si="13"/>
        <v/>
      </c>
      <c r="AM73" s="267" t="str">
        <f t="shared" si="13"/>
        <v/>
      </c>
      <c r="AN73" s="267" t="str">
        <f t="shared" si="13"/>
        <v/>
      </c>
      <c r="AO73" s="267" t="str">
        <f t="shared" si="14"/>
        <v/>
      </c>
      <c r="AP73" s="267" t="str">
        <f t="shared" si="14"/>
        <v/>
      </c>
      <c r="AQ73" s="267" t="str">
        <f t="shared" si="14"/>
        <v/>
      </c>
      <c r="AR73" s="267" t="str">
        <f t="shared" si="14"/>
        <v/>
      </c>
      <c r="AS73" s="267" t="str">
        <f t="shared" si="14"/>
        <v/>
      </c>
      <c r="AT73" s="267" t="str">
        <f t="shared" si="14"/>
        <v/>
      </c>
      <c r="AU73" s="267" t="str">
        <f t="shared" si="14"/>
        <v/>
      </c>
      <c r="AV73" s="267" t="str">
        <f t="shared" si="14"/>
        <v/>
      </c>
      <c r="AW73" s="267" t="str">
        <f t="shared" si="14"/>
        <v/>
      </c>
      <c r="AX73" s="472" t="str">
        <f t="shared" si="5"/>
        <v/>
      </c>
      <c r="AY73" s="472" t="str">
        <f t="shared" si="6"/>
        <v/>
      </c>
      <c r="AZ73" s="472" t="str">
        <f t="shared" si="7"/>
        <v/>
      </c>
      <c r="BA73" s="472" t="str">
        <f t="shared" si="8"/>
        <v/>
      </c>
      <c r="BB73" s="472" t="str">
        <f t="shared" si="9"/>
        <v/>
      </c>
      <c r="BC73" s="472" t="str">
        <f t="shared" si="10"/>
        <v/>
      </c>
    </row>
    <row r="74" spans="1:55" ht="15.75" customHeight="1" thickBot="1">
      <c r="A74" s="55"/>
      <c r="B74" s="458" t="str">
        <f t="shared" si="11"/>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7" t="str">
        <f t="shared" si="13"/>
        <v/>
      </c>
      <c r="AE74" s="267" t="str">
        <f t="shared" si="13"/>
        <v/>
      </c>
      <c r="AF74" s="267" t="str">
        <f t="shared" si="13"/>
        <v/>
      </c>
      <c r="AG74" s="267" t="str">
        <f t="shared" si="13"/>
        <v/>
      </c>
      <c r="AH74" s="267" t="str">
        <f t="shared" si="13"/>
        <v/>
      </c>
      <c r="AI74" s="267" t="str">
        <f t="shared" si="13"/>
        <v/>
      </c>
      <c r="AJ74" s="267" t="str">
        <f t="shared" si="13"/>
        <v/>
      </c>
      <c r="AK74" s="267" t="str">
        <f t="shared" si="13"/>
        <v/>
      </c>
      <c r="AL74" s="267" t="str">
        <f t="shared" si="13"/>
        <v/>
      </c>
      <c r="AM74" s="267" t="str">
        <f t="shared" si="13"/>
        <v/>
      </c>
      <c r="AN74" s="267" t="str">
        <f t="shared" si="13"/>
        <v/>
      </c>
      <c r="AO74" s="267" t="str">
        <f t="shared" si="14"/>
        <v/>
      </c>
      <c r="AP74" s="267" t="str">
        <f t="shared" si="14"/>
        <v/>
      </c>
      <c r="AQ74" s="267" t="str">
        <f t="shared" si="14"/>
        <v/>
      </c>
      <c r="AR74" s="267" t="str">
        <f t="shared" si="14"/>
        <v/>
      </c>
      <c r="AS74" s="267" t="str">
        <f t="shared" si="14"/>
        <v/>
      </c>
      <c r="AT74" s="267" t="str">
        <f t="shared" si="14"/>
        <v/>
      </c>
      <c r="AU74" s="267" t="str">
        <f t="shared" si="14"/>
        <v/>
      </c>
      <c r="AV74" s="267" t="str">
        <f t="shared" si="14"/>
        <v/>
      </c>
      <c r="AW74" s="267" t="str">
        <f t="shared" si="14"/>
        <v/>
      </c>
      <c r="AX74" s="472" t="str">
        <f t="shared" si="5"/>
        <v/>
      </c>
      <c r="AY74" s="472" t="str">
        <f t="shared" si="6"/>
        <v/>
      </c>
      <c r="AZ74" s="472" t="str">
        <f t="shared" si="7"/>
        <v/>
      </c>
      <c r="BA74" s="472" t="str">
        <f t="shared" si="8"/>
        <v/>
      </c>
      <c r="BB74" s="472" t="str">
        <f t="shared" si="9"/>
        <v/>
      </c>
      <c r="BC74" s="472" t="str">
        <f t="shared" si="10"/>
        <v/>
      </c>
    </row>
    <row r="75" spans="1:55" ht="15.75" customHeight="1" thickBot="1">
      <c r="A75" s="55"/>
      <c r="B75" s="458" t="str">
        <f t="shared" si="11"/>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7" t="str">
        <f t="shared" si="13"/>
        <v/>
      </c>
      <c r="AE75" s="267" t="str">
        <f t="shared" si="13"/>
        <v/>
      </c>
      <c r="AF75" s="267" t="str">
        <f t="shared" si="13"/>
        <v/>
      </c>
      <c r="AG75" s="267" t="str">
        <f t="shared" si="13"/>
        <v/>
      </c>
      <c r="AH75" s="267" t="str">
        <f t="shared" si="13"/>
        <v/>
      </c>
      <c r="AI75" s="267" t="str">
        <f t="shared" si="13"/>
        <v/>
      </c>
      <c r="AJ75" s="267" t="str">
        <f t="shared" si="13"/>
        <v/>
      </c>
      <c r="AK75" s="267" t="str">
        <f t="shared" si="13"/>
        <v/>
      </c>
      <c r="AL75" s="267" t="str">
        <f t="shared" si="13"/>
        <v/>
      </c>
      <c r="AM75" s="267" t="str">
        <f t="shared" si="13"/>
        <v/>
      </c>
      <c r="AN75" s="267" t="str">
        <f t="shared" si="13"/>
        <v/>
      </c>
      <c r="AO75" s="267" t="str">
        <f t="shared" si="14"/>
        <v/>
      </c>
      <c r="AP75" s="267" t="str">
        <f t="shared" si="14"/>
        <v/>
      </c>
      <c r="AQ75" s="267" t="str">
        <f t="shared" si="14"/>
        <v/>
      </c>
      <c r="AR75" s="267" t="str">
        <f t="shared" si="14"/>
        <v/>
      </c>
      <c r="AS75" s="267" t="str">
        <f t="shared" si="14"/>
        <v/>
      </c>
      <c r="AT75" s="267" t="str">
        <f t="shared" si="14"/>
        <v/>
      </c>
      <c r="AU75" s="267" t="str">
        <f t="shared" si="14"/>
        <v/>
      </c>
      <c r="AV75" s="267" t="str">
        <f t="shared" si="14"/>
        <v/>
      </c>
      <c r="AW75" s="267" t="str">
        <f t="shared" si="14"/>
        <v/>
      </c>
      <c r="AX75" s="472" t="str">
        <f t="shared" si="5"/>
        <v/>
      </c>
      <c r="AY75" s="472" t="str">
        <f t="shared" si="6"/>
        <v/>
      </c>
      <c r="AZ75" s="472" t="str">
        <f t="shared" si="7"/>
        <v/>
      </c>
      <c r="BA75" s="472" t="str">
        <f t="shared" si="8"/>
        <v/>
      </c>
      <c r="BB75" s="472" t="str">
        <f t="shared" si="9"/>
        <v/>
      </c>
      <c r="BC75" s="472" t="str">
        <f t="shared" si="10"/>
        <v/>
      </c>
    </row>
    <row r="76" spans="1:55" ht="15.75" customHeight="1" thickBot="1">
      <c r="A76" s="55"/>
      <c r="B76" s="458" t="str">
        <f t="shared" si="11"/>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7" t="str">
        <f t="shared" si="13"/>
        <v/>
      </c>
      <c r="AE76" s="267" t="str">
        <f t="shared" si="13"/>
        <v/>
      </c>
      <c r="AF76" s="267" t="str">
        <f t="shared" si="13"/>
        <v/>
      </c>
      <c r="AG76" s="267" t="str">
        <f t="shared" si="13"/>
        <v/>
      </c>
      <c r="AH76" s="267" t="str">
        <f t="shared" si="13"/>
        <v/>
      </c>
      <c r="AI76" s="267" t="str">
        <f t="shared" si="13"/>
        <v/>
      </c>
      <c r="AJ76" s="267" t="str">
        <f t="shared" si="13"/>
        <v/>
      </c>
      <c r="AK76" s="267" t="str">
        <f t="shared" si="13"/>
        <v/>
      </c>
      <c r="AL76" s="267" t="str">
        <f t="shared" si="13"/>
        <v/>
      </c>
      <c r="AM76" s="267" t="str">
        <f t="shared" si="13"/>
        <v/>
      </c>
      <c r="AN76" s="267" t="str">
        <f t="shared" si="13"/>
        <v/>
      </c>
      <c r="AO76" s="267" t="str">
        <f t="shared" si="14"/>
        <v/>
      </c>
      <c r="AP76" s="267" t="str">
        <f t="shared" si="14"/>
        <v/>
      </c>
      <c r="AQ76" s="267" t="str">
        <f t="shared" si="14"/>
        <v/>
      </c>
      <c r="AR76" s="267" t="str">
        <f t="shared" si="14"/>
        <v/>
      </c>
      <c r="AS76" s="267" t="str">
        <f t="shared" si="14"/>
        <v/>
      </c>
      <c r="AT76" s="267" t="str">
        <f t="shared" si="14"/>
        <v/>
      </c>
      <c r="AU76" s="267" t="str">
        <f t="shared" si="14"/>
        <v/>
      </c>
      <c r="AV76" s="267" t="str">
        <f t="shared" si="14"/>
        <v/>
      </c>
      <c r="AW76" s="267" t="str">
        <f t="shared" si="14"/>
        <v/>
      </c>
      <c r="AX76" s="472" t="str">
        <f t="shared" si="5"/>
        <v/>
      </c>
      <c r="AY76" s="472" t="str">
        <f t="shared" si="6"/>
        <v/>
      </c>
      <c r="AZ76" s="472" t="str">
        <f t="shared" si="7"/>
        <v/>
      </c>
      <c r="BA76" s="472" t="str">
        <f t="shared" si="8"/>
        <v/>
      </c>
      <c r="BB76" s="472" t="str">
        <f t="shared" si="9"/>
        <v/>
      </c>
      <c r="BC76" s="472" t="str">
        <f t="shared" si="10"/>
        <v/>
      </c>
    </row>
    <row r="77" spans="1:55" ht="15.75" customHeight="1" thickBot="1">
      <c r="A77" s="55"/>
      <c r="B77" s="458" t="str">
        <f t="shared" si="11"/>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7" t="str">
        <f t="shared" si="13"/>
        <v/>
      </c>
      <c r="AE77" s="267" t="str">
        <f t="shared" si="13"/>
        <v/>
      </c>
      <c r="AF77" s="267" t="str">
        <f t="shared" si="13"/>
        <v/>
      </c>
      <c r="AG77" s="267" t="str">
        <f t="shared" si="13"/>
        <v/>
      </c>
      <c r="AH77" s="267" t="str">
        <f t="shared" si="13"/>
        <v/>
      </c>
      <c r="AI77" s="267" t="str">
        <f t="shared" si="13"/>
        <v/>
      </c>
      <c r="AJ77" s="267" t="str">
        <f t="shared" si="13"/>
        <v/>
      </c>
      <c r="AK77" s="267" t="str">
        <f t="shared" si="13"/>
        <v/>
      </c>
      <c r="AL77" s="267" t="str">
        <f t="shared" si="13"/>
        <v/>
      </c>
      <c r="AM77" s="267" t="str">
        <f t="shared" si="13"/>
        <v/>
      </c>
      <c r="AN77" s="267" t="str">
        <f t="shared" si="13"/>
        <v/>
      </c>
      <c r="AO77" s="267" t="str">
        <f t="shared" si="14"/>
        <v/>
      </c>
      <c r="AP77" s="267" t="str">
        <f t="shared" si="14"/>
        <v/>
      </c>
      <c r="AQ77" s="267" t="str">
        <f t="shared" si="14"/>
        <v/>
      </c>
      <c r="AR77" s="267" t="str">
        <f t="shared" si="14"/>
        <v/>
      </c>
      <c r="AS77" s="267" t="str">
        <f t="shared" si="14"/>
        <v/>
      </c>
      <c r="AT77" s="267" t="str">
        <f t="shared" si="14"/>
        <v/>
      </c>
      <c r="AU77" s="267" t="str">
        <f t="shared" si="14"/>
        <v/>
      </c>
      <c r="AV77" s="267" t="str">
        <f t="shared" si="14"/>
        <v/>
      </c>
      <c r="AW77" s="267" t="str">
        <f t="shared" si="14"/>
        <v/>
      </c>
      <c r="AX77" s="472" t="str">
        <f t="shared" si="5"/>
        <v/>
      </c>
      <c r="AY77" s="472" t="str">
        <f t="shared" si="6"/>
        <v/>
      </c>
      <c r="AZ77" s="472" t="str">
        <f t="shared" si="7"/>
        <v/>
      </c>
      <c r="BA77" s="472" t="str">
        <f t="shared" si="8"/>
        <v/>
      </c>
      <c r="BB77" s="472" t="str">
        <f t="shared" si="9"/>
        <v/>
      </c>
      <c r="BC77" s="472" t="str">
        <f t="shared" si="10"/>
        <v/>
      </c>
    </row>
    <row r="78" spans="1:55" ht="15.75" customHeight="1" thickBot="1">
      <c r="A78" s="55"/>
      <c r="B78" s="458" t="str">
        <f t="shared" si="11"/>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7" t="str">
        <f t="shared" si="13"/>
        <v/>
      </c>
      <c r="AE78" s="267" t="str">
        <f t="shared" si="13"/>
        <v/>
      </c>
      <c r="AF78" s="267" t="str">
        <f t="shared" si="13"/>
        <v/>
      </c>
      <c r="AG78" s="267" t="str">
        <f t="shared" ref="AF78:AU90" si="15">IF(H78="","",(IF(H78=H$92,1,0)))</f>
        <v/>
      </c>
      <c r="AH78" s="267" t="str">
        <f t="shared" si="15"/>
        <v/>
      </c>
      <c r="AI78" s="267" t="str">
        <f t="shared" si="15"/>
        <v/>
      </c>
      <c r="AJ78" s="267" t="str">
        <f t="shared" si="15"/>
        <v/>
      </c>
      <c r="AK78" s="267" t="str">
        <f t="shared" si="15"/>
        <v/>
      </c>
      <c r="AL78" s="267" t="str">
        <f t="shared" si="15"/>
        <v/>
      </c>
      <c r="AM78" s="267" t="str">
        <f t="shared" si="15"/>
        <v/>
      </c>
      <c r="AN78" s="267" t="str">
        <f t="shared" si="15"/>
        <v/>
      </c>
      <c r="AO78" s="267" t="str">
        <f t="shared" si="14"/>
        <v/>
      </c>
      <c r="AP78" s="267" t="str">
        <f t="shared" si="14"/>
        <v/>
      </c>
      <c r="AQ78" s="267" t="str">
        <f t="shared" si="14"/>
        <v/>
      </c>
      <c r="AR78" s="267" t="str">
        <f t="shared" si="14"/>
        <v/>
      </c>
      <c r="AS78" s="267" t="str">
        <f t="shared" si="14"/>
        <v/>
      </c>
      <c r="AT78" s="267" t="str">
        <f t="shared" si="14"/>
        <v/>
      </c>
      <c r="AU78" s="267" t="str">
        <f t="shared" si="14"/>
        <v/>
      </c>
      <c r="AV78" s="267" t="str">
        <f t="shared" si="14"/>
        <v/>
      </c>
      <c r="AW78" s="267" t="str">
        <f t="shared" si="14"/>
        <v/>
      </c>
      <c r="AX78" s="472" t="str">
        <f t="shared" si="5"/>
        <v/>
      </c>
      <c r="AY78" s="472" t="str">
        <f t="shared" si="6"/>
        <v/>
      </c>
      <c r="AZ78" s="472" t="str">
        <f t="shared" si="7"/>
        <v/>
      </c>
      <c r="BA78" s="472" t="str">
        <f t="shared" si="8"/>
        <v/>
      </c>
      <c r="BB78" s="472" t="str">
        <f t="shared" si="9"/>
        <v/>
      </c>
      <c r="BC78" s="472" t="str">
        <f t="shared" si="10"/>
        <v/>
      </c>
    </row>
    <row r="79" spans="1:55" ht="15.75" customHeight="1" thickBot="1">
      <c r="A79" s="55"/>
      <c r="B79" s="458" t="str">
        <f t="shared" si="11"/>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7" t="str">
        <f t="shared" ref="AD79:AK90" si="16">IF(E79="","",(IF(E79=E$92,1,0)))</f>
        <v/>
      </c>
      <c r="AE79" s="267" t="str">
        <f t="shared" si="16"/>
        <v/>
      </c>
      <c r="AF79" s="267" t="str">
        <f t="shared" si="15"/>
        <v/>
      </c>
      <c r="AG79" s="267" t="str">
        <f t="shared" si="15"/>
        <v/>
      </c>
      <c r="AH79" s="267" t="str">
        <f t="shared" si="15"/>
        <v/>
      </c>
      <c r="AI79" s="267" t="str">
        <f t="shared" si="15"/>
        <v/>
      </c>
      <c r="AJ79" s="267" t="str">
        <f t="shared" si="15"/>
        <v/>
      </c>
      <c r="AK79" s="267" t="str">
        <f t="shared" si="15"/>
        <v/>
      </c>
      <c r="AL79" s="267" t="str">
        <f t="shared" si="15"/>
        <v/>
      </c>
      <c r="AM79" s="267" t="str">
        <f t="shared" si="15"/>
        <v/>
      </c>
      <c r="AN79" s="267" t="str">
        <f t="shared" si="15"/>
        <v/>
      </c>
      <c r="AO79" s="267" t="str">
        <f t="shared" si="14"/>
        <v/>
      </c>
      <c r="AP79" s="267" t="str">
        <f t="shared" si="14"/>
        <v/>
      </c>
      <c r="AQ79" s="267" t="str">
        <f t="shared" si="14"/>
        <v/>
      </c>
      <c r="AR79" s="267" t="str">
        <f t="shared" si="14"/>
        <v/>
      </c>
      <c r="AS79" s="267" t="str">
        <f t="shared" si="14"/>
        <v/>
      </c>
      <c r="AT79" s="267" t="str">
        <f t="shared" si="14"/>
        <v/>
      </c>
      <c r="AU79" s="267" t="str">
        <f t="shared" si="14"/>
        <v/>
      </c>
      <c r="AV79" s="267" t="str">
        <f t="shared" si="14"/>
        <v/>
      </c>
      <c r="AW79" s="267" t="str">
        <f t="shared" si="14"/>
        <v/>
      </c>
      <c r="AX79" s="472" t="str">
        <f t="shared" si="5"/>
        <v/>
      </c>
      <c r="AY79" s="472" t="str">
        <f t="shared" si="6"/>
        <v/>
      </c>
      <c r="AZ79" s="472" t="str">
        <f t="shared" si="7"/>
        <v/>
      </c>
      <c r="BA79" s="472" t="str">
        <f t="shared" si="8"/>
        <v/>
      </c>
      <c r="BB79" s="472" t="str">
        <f t="shared" si="9"/>
        <v/>
      </c>
      <c r="BC79" s="472" t="str">
        <f t="shared" si="10"/>
        <v/>
      </c>
    </row>
    <row r="80" spans="1:55" ht="15.75" customHeight="1" thickBot="1">
      <c r="A80" s="55"/>
      <c r="B80" s="458" t="str">
        <f t="shared" si="11"/>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7" t="str">
        <f t="shared" si="16"/>
        <v/>
      </c>
      <c r="AE80" s="267" t="str">
        <f t="shared" si="16"/>
        <v/>
      </c>
      <c r="AF80" s="267" t="str">
        <f t="shared" si="15"/>
        <v/>
      </c>
      <c r="AG80" s="267" t="str">
        <f t="shared" si="15"/>
        <v/>
      </c>
      <c r="AH80" s="267" t="str">
        <f t="shared" si="15"/>
        <v/>
      </c>
      <c r="AI80" s="267" t="str">
        <f t="shared" si="15"/>
        <v/>
      </c>
      <c r="AJ80" s="267" t="str">
        <f t="shared" si="15"/>
        <v/>
      </c>
      <c r="AK80" s="267" t="str">
        <f t="shared" si="15"/>
        <v/>
      </c>
      <c r="AL80" s="267" t="str">
        <f t="shared" si="15"/>
        <v/>
      </c>
      <c r="AM80" s="267" t="str">
        <f t="shared" si="15"/>
        <v/>
      </c>
      <c r="AN80" s="267" t="str">
        <f t="shared" si="15"/>
        <v/>
      </c>
      <c r="AO80" s="267" t="str">
        <f t="shared" si="14"/>
        <v/>
      </c>
      <c r="AP80" s="267" t="str">
        <f t="shared" si="14"/>
        <v/>
      </c>
      <c r="AQ80" s="267" t="str">
        <f t="shared" si="14"/>
        <v/>
      </c>
      <c r="AR80" s="267" t="str">
        <f t="shared" si="14"/>
        <v/>
      </c>
      <c r="AS80" s="267" t="str">
        <f t="shared" si="14"/>
        <v/>
      </c>
      <c r="AT80" s="267" t="str">
        <f t="shared" si="14"/>
        <v/>
      </c>
      <c r="AU80" s="267" t="str">
        <f t="shared" si="14"/>
        <v/>
      </c>
      <c r="AV80" s="267" t="str">
        <f t="shared" si="14"/>
        <v/>
      </c>
      <c r="AW80" s="267" t="str">
        <f t="shared" si="14"/>
        <v/>
      </c>
      <c r="AX80" s="472" t="str">
        <f t="shared" si="5"/>
        <v/>
      </c>
      <c r="AY80" s="472" t="str">
        <f t="shared" si="6"/>
        <v/>
      </c>
      <c r="AZ80" s="472" t="str">
        <f t="shared" si="7"/>
        <v/>
      </c>
      <c r="BA80" s="472" t="str">
        <f t="shared" si="8"/>
        <v/>
      </c>
      <c r="BB80" s="472" t="str">
        <f t="shared" si="9"/>
        <v/>
      </c>
      <c r="BC80" s="472" t="str">
        <f t="shared" si="10"/>
        <v/>
      </c>
    </row>
    <row r="81" spans="1:55" ht="15.75" customHeight="1" thickBot="1">
      <c r="A81" s="55"/>
      <c r="B81" s="458" t="str">
        <f t="shared" si="11"/>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7" t="str">
        <f t="shared" si="16"/>
        <v/>
      </c>
      <c r="AE81" s="267" t="str">
        <f t="shared" si="16"/>
        <v/>
      </c>
      <c r="AF81" s="267" t="str">
        <f t="shared" si="15"/>
        <v/>
      </c>
      <c r="AG81" s="267" t="str">
        <f t="shared" si="15"/>
        <v/>
      </c>
      <c r="AH81" s="267" t="str">
        <f t="shared" si="15"/>
        <v/>
      </c>
      <c r="AI81" s="267" t="str">
        <f t="shared" si="15"/>
        <v/>
      </c>
      <c r="AJ81" s="267" t="str">
        <f t="shared" si="15"/>
        <v/>
      </c>
      <c r="AK81" s="267" t="str">
        <f t="shared" si="15"/>
        <v/>
      </c>
      <c r="AL81" s="267" t="str">
        <f t="shared" si="15"/>
        <v/>
      </c>
      <c r="AM81" s="267" t="str">
        <f t="shared" si="15"/>
        <v/>
      </c>
      <c r="AN81" s="267" t="str">
        <f t="shared" si="15"/>
        <v/>
      </c>
      <c r="AO81" s="267" t="str">
        <f t="shared" si="15"/>
        <v/>
      </c>
      <c r="AP81" s="267" t="str">
        <f t="shared" si="15"/>
        <v/>
      </c>
      <c r="AQ81" s="267" t="str">
        <f t="shared" si="15"/>
        <v/>
      </c>
      <c r="AR81" s="267" t="str">
        <f t="shared" si="14"/>
        <v/>
      </c>
      <c r="AS81" s="267" t="str">
        <f t="shared" si="14"/>
        <v/>
      </c>
      <c r="AT81" s="267" t="str">
        <f t="shared" si="14"/>
        <v/>
      </c>
      <c r="AU81" s="267" t="str">
        <f t="shared" si="14"/>
        <v/>
      </c>
      <c r="AV81" s="267" t="str">
        <f t="shared" si="14"/>
        <v/>
      </c>
      <c r="AW81" s="267" t="str">
        <f t="shared" si="14"/>
        <v/>
      </c>
      <c r="AX81" s="472" t="str">
        <f t="shared" ref="AX81:AX90" si="17">IF(AD81="","",SUMIF($E$12:$X$12,"Explicación de fenómenos-Ciencia, tecnología y sociedad",$AD81:$AW81)+SUMIF($E$12:$X$12,"Explicación de fenómenos-Entorno físico",$AD81:$AW81)+SUMIF($E$12:$X$12,"Explicación de fenómenos-Entorno vivo",$AD81:$AW81))</f>
        <v/>
      </c>
      <c r="AY81" s="472" t="str">
        <f t="shared" ref="AY81:AY90" si="18">IF(AE81="","",SUMIF($E$12:$X$12,"Indagación-Ciencia, tecnología y sociedad",$AD81:$AW81)+SUMIF($E$12:$X$12,"Indagación-Entorno físico",$AD81:$AW81)+SUMIF($E$12:$X$12,"Indagación-Entorno vivo",$AD81:$AW81))</f>
        <v/>
      </c>
      <c r="AZ81" s="472" t="str">
        <f t="shared" ref="AZ81:AZ90" si="19">IF(AF81="","",SUMIF($E$12:$X$12,"Uso comprensivo del conocimiento científico-Ciencia, tecnología y sociedad",$AD81:$AW81)+SUMIF($E$12:$X$12,"Uso comprensivo del conocimiento científico-Entorno físico",$AD81:$AW81)+SUMIF($E$12:$X$12,"Uso comprensivo del conocimiento científico-Entorno vivo",$AD81:$AW81))</f>
        <v/>
      </c>
      <c r="BA81" s="472" t="str">
        <f t="shared" ref="BA81:BA90" si="20">IF(AG81="","",SUMIF(E$11:X$11,"Ciencia, tecnología y sociedad",AD81:AW81))</f>
        <v/>
      </c>
      <c r="BB81" s="472" t="str">
        <f t="shared" ref="BB81:BB90" si="21">IF(AH81="","",SUMIF(E$11:X$11,"Entorno físico",AD81:AW81))</f>
        <v/>
      </c>
      <c r="BC81" s="472" t="str">
        <f t="shared" ref="BC81:BC90" si="22">IF(AI81="","",SUMIF(E$11:X$11,"Entorno vivo",AD81:AW81))</f>
        <v/>
      </c>
    </row>
    <row r="82" spans="1:55" ht="15.75" customHeight="1" thickBot="1">
      <c r="A82" s="55"/>
      <c r="B82" s="458" t="str">
        <f t="shared" ref="B82:B90" si="23">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7" t="str">
        <f t="shared" si="16"/>
        <v/>
      </c>
      <c r="AE82" s="267" t="str">
        <f t="shared" si="16"/>
        <v/>
      </c>
      <c r="AF82" s="267" t="str">
        <f t="shared" si="15"/>
        <v/>
      </c>
      <c r="AG82" s="267" t="str">
        <f t="shared" si="15"/>
        <v/>
      </c>
      <c r="AH82" s="267" t="str">
        <f t="shared" si="15"/>
        <v/>
      </c>
      <c r="AI82" s="267" t="str">
        <f t="shared" si="15"/>
        <v/>
      </c>
      <c r="AJ82" s="267" t="str">
        <f t="shared" si="15"/>
        <v/>
      </c>
      <c r="AK82" s="267" t="str">
        <f t="shared" si="15"/>
        <v/>
      </c>
      <c r="AL82" s="267" t="str">
        <f t="shared" si="15"/>
        <v/>
      </c>
      <c r="AM82" s="267" t="str">
        <f t="shared" si="15"/>
        <v/>
      </c>
      <c r="AN82" s="267" t="str">
        <f t="shared" si="15"/>
        <v/>
      </c>
      <c r="AO82" s="267" t="str">
        <f t="shared" si="15"/>
        <v/>
      </c>
      <c r="AP82" s="267" t="str">
        <f t="shared" si="15"/>
        <v/>
      </c>
      <c r="AQ82" s="267" t="str">
        <f t="shared" si="15"/>
        <v/>
      </c>
      <c r="AR82" s="267" t="str">
        <f t="shared" si="14"/>
        <v/>
      </c>
      <c r="AS82" s="267" t="str">
        <f t="shared" si="14"/>
        <v/>
      </c>
      <c r="AT82" s="267" t="str">
        <f t="shared" si="14"/>
        <v/>
      </c>
      <c r="AU82" s="267" t="str">
        <f t="shared" si="14"/>
        <v/>
      </c>
      <c r="AV82" s="267" t="str">
        <f t="shared" si="14"/>
        <v/>
      </c>
      <c r="AW82" s="267" t="str">
        <f t="shared" si="14"/>
        <v/>
      </c>
      <c r="AX82" s="472" t="str">
        <f t="shared" si="17"/>
        <v/>
      </c>
      <c r="AY82" s="472" t="str">
        <f t="shared" si="18"/>
        <v/>
      </c>
      <c r="AZ82" s="472" t="str">
        <f t="shared" si="19"/>
        <v/>
      </c>
      <c r="BA82" s="472" t="str">
        <f t="shared" si="20"/>
        <v/>
      </c>
      <c r="BB82" s="472" t="str">
        <f t="shared" si="21"/>
        <v/>
      </c>
      <c r="BC82" s="472" t="str">
        <f t="shared" si="22"/>
        <v/>
      </c>
    </row>
    <row r="83" spans="1:55" ht="15.75" customHeight="1" thickBot="1">
      <c r="A83" s="55"/>
      <c r="B83" s="458" t="str">
        <f t="shared" si="23"/>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7" t="str">
        <f t="shared" si="16"/>
        <v/>
      </c>
      <c r="AE83" s="267" t="str">
        <f t="shared" si="16"/>
        <v/>
      </c>
      <c r="AF83" s="267" t="str">
        <f t="shared" si="15"/>
        <v/>
      </c>
      <c r="AG83" s="267" t="str">
        <f t="shared" si="15"/>
        <v/>
      </c>
      <c r="AH83" s="267" t="str">
        <f t="shared" si="15"/>
        <v/>
      </c>
      <c r="AI83" s="267" t="str">
        <f t="shared" si="15"/>
        <v/>
      </c>
      <c r="AJ83" s="267" t="str">
        <f t="shared" si="15"/>
        <v/>
      </c>
      <c r="AK83" s="267" t="str">
        <f t="shared" si="15"/>
        <v/>
      </c>
      <c r="AL83" s="267" t="str">
        <f t="shared" si="15"/>
        <v/>
      </c>
      <c r="AM83" s="267" t="str">
        <f t="shared" si="15"/>
        <v/>
      </c>
      <c r="AN83" s="267" t="str">
        <f t="shared" si="15"/>
        <v/>
      </c>
      <c r="AO83" s="267" t="str">
        <f t="shared" si="15"/>
        <v/>
      </c>
      <c r="AP83" s="267" t="str">
        <f t="shared" si="15"/>
        <v/>
      </c>
      <c r="AQ83" s="267" t="str">
        <f t="shared" si="15"/>
        <v/>
      </c>
      <c r="AR83" s="267" t="str">
        <f t="shared" si="14"/>
        <v/>
      </c>
      <c r="AS83" s="267" t="str">
        <f t="shared" si="14"/>
        <v/>
      </c>
      <c r="AT83" s="267" t="str">
        <f t="shared" si="14"/>
        <v/>
      </c>
      <c r="AU83" s="267" t="str">
        <f t="shared" si="14"/>
        <v/>
      </c>
      <c r="AV83" s="267" t="str">
        <f t="shared" si="14"/>
        <v/>
      </c>
      <c r="AW83" s="267" t="str">
        <f t="shared" si="14"/>
        <v/>
      </c>
      <c r="AX83" s="472" t="str">
        <f t="shared" si="17"/>
        <v/>
      </c>
      <c r="AY83" s="472" t="str">
        <f t="shared" si="18"/>
        <v/>
      </c>
      <c r="AZ83" s="472" t="str">
        <f t="shared" si="19"/>
        <v/>
      </c>
      <c r="BA83" s="472" t="str">
        <f t="shared" si="20"/>
        <v/>
      </c>
      <c r="BB83" s="472" t="str">
        <f t="shared" si="21"/>
        <v/>
      </c>
      <c r="BC83" s="472" t="str">
        <f t="shared" si="22"/>
        <v/>
      </c>
    </row>
    <row r="84" spans="1:55" ht="15.75" customHeight="1" thickBot="1">
      <c r="A84" s="55"/>
      <c r="B84" s="458" t="str">
        <f t="shared" si="23"/>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7" t="str">
        <f t="shared" si="16"/>
        <v/>
      </c>
      <c r="AE84" s="267" t="str">
        <f t="shared" si="16"/>
        <v/>
      </c>
      <c r="AF84" s="267" t="str">
        <f t="shared" si="16"/>
        <v/>
      </c>
      <c r="AG84" s="267" t="str">
        <f t="shared" si="16"/>
        <v/>
      </c>
      <c r="AH84" s="267" t="str">
        <f t="shared" si="16"/>
        <v/>
      </c>
      <c r="AI84" s="267" t="str">
        <f t="shared" si="16"/>
        <v/>
      </c>
      <c r="AJ84" s="267" t="str">
        <f t="shared" si="16"/>
        <v/>
      </c>
      <c r="AK84" s="267" t="str">
        <f t="shared" si="16"/>
        <v/>
      </c>
      <c r="AL84" s="267" t="str">
        <f t="shared" si="15"/>
        <v/>
      </c>
      <c r="AM84" s="267" t="str">
        <f t="shared" si="15"/>
        <v/>
      </c>
      <c r="AN84" s="267" t="str">
        <f t="shared" si="15"/>
        <v/>
      </c>
      <c r="AO84" s="267" t="str">
        <f t="shared" si="15"/>
        <v/>
      </c>
      <c r="AP84" s="267" t="str">
        <f t="shared" si="15"/>
        <v/>
      </c>
      <c r="AQ84" s="267" t="str">
        <f t="shared" si="15"/>
        <v/>
      </c>
      <c r="AR84" s="267" t="str">
        <f t="shared" si="14"/>
        <v/>
      </c>
      <c r="AS84" s="267" t="str">
        <f t="shared" si="14"/>
        <v/>
      </c>
      <c r="AT84" s="267" t="str">
        <f t="shared" si="14"/>
        <v/>
      </c>
      <c r="AU84" s="267" t="str">
        <f t="shared" si="14"/>
        <v/>
      </c>
      <c r="AV84" s="267" t="str">
        <f t="shared" si="14"/>
        <v/>
      </c>
      <c r="AW84" s="267" t="str">
        <f t="shared" si="14"/>
        <v/>
      </c>
      <c r="AX84" s="472" t="str">
        <f t="shared" si="17"/>
        <v/>
      </c>
      <c r="AY84" s="472" t="str">
        <f t="shared" si="18"/>
        <v/>
      </c>
      <c r="AZ84" s="472" t="str">
        <f t="shared" si="19"/>
        <v/>
      </c>
      <c r="BA84" s="472" t="str">
        <f t="shared" si="20"/>
        <v/>
      </c>
      <c r="BB84" s="472" t="str">
        <f t="shared" si="21"/>
        <v/>
      </c>
      <c r="BC84" s="472" t="str">
        <f t="shared" si="22"/>
        <v/>
      </c>
    </row>
    <row r="85" spans="1:55" ht="15.75" customHeight="1" thickBot="1">
      <c r="A85" s="55"/>
      <c r="B85" s="458" t="str">
        <f t="shared" si="23"/>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7" t="str">
        <f t="shared" si="16"/>
        <v/>
      </c>
      <c r="AE85" s="267" t="str">
        <f t="shared" si="16"/>
        <v/>
      </c>
      <c r="AF85" s="267" t="str">
        <f t="shared" si="16"/>
        <v/>
      </c>
      <c r="AG85" s="267" t="str">
        <f t="shared" si="16"/>
        <v/>
      </c>
      <c r="AH85" s="267" t="str">
        <f t="shared" si="16"/>
        <v/>
      </c>
      <c r="AI85" s="267" t="str">
        <f t="shared" si="16"/>
        <v/>
      </c>
      <c r="AJ85" s="267" t="str">
        <f t="shared" si="16"/>
        <v/>
      </c>
      <c r="AK85" s="267" t="str">
        <f t="shared" si="16"/>
        <v/>
      </c>
      <c r="AL85" s="267" t="str">
        <f t="shared" si="15"/>
        <v/>
      </c>
      <c r="AM85" s="267" t="str">
        <f t="shared" si="15"/>
        <v/>
      </c>
      <c r="AN85" s="267" t="str">
        <f t="shared" si="15"/>
        <v/>
      </c>
      <c r="AO85" s="267" t="str">
        <f t="shared" si="15"/>
        <v/>
      </c>
      <c r="AP85" s="267" t="str">
        <f t="shared" si="15"/>
        <v/>
      </c>
      <c r="AQ85" s="267" t="str">
        <f t="shared" si="15"/>
        <v/>
      </c>
      <c r="AR85" s="267" t="str">
        <f t="shared" si="15"/>
        <v/>
      </c>
      <c r="AS85" s="267" t="str">
        <f t="shared" si="15"/>
        <v/>
      </c>
      <c r="AT85" s="267" t="str">
        <f t="shared" si="15"/>
        <v/>
      </c>
      <c r="AU85" s="267" t="str">
        <f t="shared" si="15"/>
        <v/>
      </c>
      <c r="AV85" s="267" t="str">
        <f t="shared" ref="AR85:AW90" si="24">IF(W85="","",(IF(W85=W$92,1,0)))</f>
        <v/>
      </c>
      <c r="AW85" s="267" t="str">
        <f t="shared" si="24"/>
        <v/>
      </c>
      <c r="AX85" s="472" t="str">
        <f t="shared" si="17"/>
        <v/>
      </c>
      <c r="AY85" s="472" t="str">
        <f t="shared" si="18"/>
        <v/>
      </c>
      <c r="AZ85" s="472" t="str">
        <f t="shared" si="19"/>
        <v/>
      </c>
      <c r="BA85" s="472" t="str">
        <f t="shared" si="20"/>
        <v/>
      </c>
      <c r="BB85" s="472" t="str">
        <f t="shared" si="21"/>
        <v/>
      </c>
      <c r="BC85" s="472" t="str">
        <f t="shared" si="22"/>
        <v/>
      </c>
    </row>
    <row r="86" spans="1:55" ht="15.75" customHeight="1" thickBot="1">
      <c r="A86" s="55"/>
      <c r="B86" s="458" t="str">
        <f t="shared" si="23"/>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7" t="str">
        <f t="shared" si="16"/>
        <v/>
      </c>
      <c r="AE86" s="267" t="str">
        <f t="shared" si="16"/>
        <v/>
      </c>
      <c r="AF86" s="267" t="str">
        <f t="shared" si="16"/>
        <v/>
      </c>
      <c r="AG86" s="267" t="str">
        <f t="shared" si="16"/>
        <v/>
      </c>
      <c r="AH86" s="267" t="str">
        <f t="shared" si="16"/>
        <v/>
      </c>
      <c r="AI86" s="267" t="str">
        <f t="shared" si="16"/>
        <v/>
      </c>
      <c r="AJ86" s="267" t="str">
        <f t="shared" si="16"/>
        <v/>
      </c>
      <c r="AK86" s="267" t="str">
        <f t="shared" si="16"/>
        <v/>
      </c>
      <c r="AL86" s="267" t="str">
        <f t="shared" si="15"/>
        <v/>
      </c>
      <c r="AM86" s="267" t="str">
        <f t="shared" si="15"/>
        <v/>
      </c>
      <c r="AN86" s="267" t="str">
        <f t="shared" si="15"/>
        <v/>
      </c>
      <c r="AO86" s="267" t="str">
        <f t="shared" si="15"/>
        <v/>
      </c>
      <c r="AP86" s="267" t="str">
        <f t="shared" si="15"/>
        <v/>
      </c>
      <c r="AQ86" s="267" t="str">
        <f t="shared" si="15"/>
        <v/>
      </c>
      <c r="AR86" s="267" t="str">
        <f t="shared" si="24"/>
        <v/>
      </c>
      <c r="AS86" s="267" t="str">
        <f t="shared" si="24"/>
        <v/>
      </c>
      <c r="AT86" s="267" t="str">
        <f t="shared" si="24"/>
        <v/>
      </c>
      <c r="AU86" s="267" t="str">
        <f t="shared" si="24"/>
        <v/>
      </c>
      <c r="AV86" s="267" t="str">
        <f t="shared" si="24"/>
        <v/>
      </c>
      <c r="AW86" s="267" t="str">
        <f t="shared" si="24"/>
        <v/>
      </c>
      <c r="AX86" s="472" t="str">
        <f t="shared" si="17"/>
        <v/>
      </c>
      <c r="AY86" s="472" t="str">
        <f t="shared" si="18"/>
        <v/>
      </c>
      <c r="AZ86" s="472" t="str">
        <f t="shared" si="19"/>
        <v/>
      </c>
      <c r="BA86" s="472" t="str">
        <f t="shared" si="20"/>
        <v/>
      </c>
      <c r="BB86" s="472" t="str">
        <f t="shared" si="21"/>
        <v/>
      </c>
      <c r="BC86" s="472" t="str">
        <f t="shared" si="22"/>
        <v/>
      </c>
    </row>
    <row r="87" spans="1:55" ht="15.75" customHeight="1" thickBot="1">
      <c r="A87" s="55"/>
      <c r="B87" s="458" t="str">
        <f t="shared" si="23"/>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7" t="str">
        <f t="shared" si="16"/>
        <v/>
      </c>
      <c r="AE87" s="267" t="str">
        <f t="shared" si="16"/>
        <v/>
      </c>
      <c r="AF87" s="267" t="str">
        <f t="shared" si="16"/>
        <v/>
      </c>
      <c r="AG87" s="267" t="str">
        <f t="shared" si="16"/>
        <v/>
      </c>
      <c r="AH87" s="267" t="str">
        <f t="shared" si="16"/>
        <v/>
      </c>
      <c r="AI87" s="267" t="str">
        <f t="shared" si="16"/>
        <v/>
      </c>
      <c r="AJ87" s="267" t="str">
        <f t="shared" si="16"/>
        <v/>
      </c>
      <c r="AK87" s="267" t="str">
        <f t="shared" si="16"/>
        <v/>
      </c>
      <c r="AL87" s="267" t="str">
        <f t="shared" si="15"/>
        <v/>
      </c>
      <c r="AM87" s="267" t="str">
        <f t="shared" si="15"/>
        <v/>
      </c>
      <c r="AN87" s="267" t="str">
        <f t="shared" si="15"/>
        <v/>
      </c>
      <c r="AO87" s="267" t="str">
        <f t="shared" si="15"/>
        <v/>
      </c>
      <c r="AP87" s="267" t="str">
        <f t="shared" si="15"/>
        <v/>
      </c>
      <c r="AQ87" s="267" t="str">
        <f t="shared" si="15"/>
        <v/>
      </c>
      <c r="AR87" s="267" t="str">
        <f t="shared" si="24"/>
        <v/>
      </c>
      <c r="AS87" s="267" t="str">
        <f t="shared" si="24"/>
        <v/>
      </c>
      <c r="AT87" s="267" t="str">
        <f t="shared" si="24"/>
        <v/>
      </c>
      <c r="AU87" s="267" t="str">
        <f t="shared" si="24"/>
        <v/>
      </c>
      <c r="AV87" s="267" t="str">
        <f t="shared" si="24"/>
        <v/>
      </c>
      <c r="AW87" s="267" t="str">
        <f t="shared" si="24"/>
        <v/>
      </c>
      <c r="AX87" s="472" t="str">
        <f t="shared" si="17"/>
        <v/>
      </c>
      <c r="AY87" s="472" t="str">
        <f t="shared" si="18"/>
        <v/>
      </c>
      <c r="AZ87" s="472" t="str">
        <f t="shared" si="19"/>
        <v/>
      </c>
      <c r="BA87" s="472" t="str">
        <f t="shared" si="20"/>
        <v/>
      </c>
      <c r="BB87" s="472" t="str">
        <f t="shared" si="21"/>
        <v/>
      </c>
      <c r="BC87" s="472" t="str">
        <f t="shared" si="22"/>
        <v/>
      </c>
    </row>
    <row r="88" spans="1:55" ht="15.75" customHeight="1" thickBot="1">
      <c r="A88" s="55"/>
      <c r="B88" s="458" t="str">
        <f t="shared" si="23"/>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7" t="str">
        <f t="shared" si="16"/>
        <v/>
      </c>
      <c r="AE88" s="267" t="str">
        <f t="shared" si="16"/>
        <v/>
      </c>
      <c r="AF88" s="267" t="str">
        <f t="shared" si="16"/>
        <v/>
      </c>
      <c r="AG88" s="267" t="str">
        <f t="shared" si="16"/>
        <v/>
      </c>
      <c r="AH88" s="267" t="str">
        <f t="shared" si="16"/>
        <v/>
      </c>
      <c r="AI88" s="267" t="str">
        <f t="shared" si="16"/>
        <v/>
      </c>
      <c r="AJ88" s="267" t="str">
        <f t="shared" si="16"/>
        <v/>
      </c>
      <c r="AK88" s="267" t="str">
        <f t="shared" si="16"/>
        <v/>
      </c>
      <c r="AL88" s="267" t="str">
        <f t="shared" si="15"/>
        <v/>
      </c>
      <c r="AM88" s="267" t="str">
        <f t="shared" si="15"/>
        <v/>
      </c>
      <c r="AN88" s="267" t="str">
        <f t="shared" si="15"/>
        <v/>
      </c>
      <c r="AO88" s="267" t="str">
        <f t="shared" si="15"/>
        <v/>
      </c>
      <c r="AP88" s="267" t="str">
        <f t="shared" si="15"/>
        <v/>
      </c>
      <c r="AQ88" s="267" t="str">
        <f t="shared" si="15"/>
        <v/>
      </c>
      <c r="AR88" s="267" t="str">
        <f t="shared" si="24"/>
        <v/>
      </c>
      <c r="AS88" s="267" t="str">
        <f t="shared" si="24"/>
        <v/>
      </c>
      <c r="AT88" s="267" t="str">
        <f t="shared" si="24"/>
        <v/>
      </c>
      <c r="AU88" s="267" t="str">
        <f t="shared" si="24"/>
        <v/>
      </c>
      <c r="AV88" s="267" t="str">
        <f t="shared" si="24"/>
        <v/>
      </c>
      <c r="AW88" s="267" t="str">
        <f t="shared" si="24"/>
        <v/>
      </c>
      <c r="AX88" s="472" t="str">
        <f t="shared" si="17"/>
        <v/>
      </c>
      <c r="AY88" s="472" t="str">
        <f t="shared" si="18"/>
        <v/>
      </c>
      <c r="AZ88" s="472" t="str">
        <f t="shared" si="19"/>
        <v/>
      </c>
      <c r="BA88" s="472" t="str">
        <f t="shared" si="20"/>
        <v/>
      </c>
      <c r="BB88" s="472" t="str">
        <f t="shared" si="21"/>
        <v/>
      </c>
      <c r="BC88" s="472" t="str">
        <f t="shared" si="22"/>
        <v/>
      </c>
    </row>
    <row r="89" spans="1:55"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7" t="str">
        <f t="shared" si="16"/>
        <v/>
      </c>
      <c r="AE89" s="267" t="str">
        <f t="shared" si="16"/>
        <v/>
      </c>
      <c r="AF89" s="267" t="str">
        <f t="shared" si="16"/>
        <v/>
      </c>
      <c r="AG89" s="267" t="str">
        <f t="shared" si="16"/>
        <v/>
      </c>
      <c r="AH89" s="267" t="str">
        <f t="shared" si="16"/>
        <v/>
      </c>
      <c r="AI89" s="267" t="str">
        <f t="shared" si="16"/>
        <v/>
      </c>
      <c r="AJ89" s="267" t="str">
        <f t="shared" si="16"/>
        <v/>
      </c>
      <c r="AK89" s="267" t="str">
        <f t="shared" si="16"/>
        <v/>
      </c>
      <c r="AL89" s="267" t="str">
        <f t="shared" si="15"/>
        <v/>
      </c>
      <c r="AM89" s="267" t="str">
        <f t="shared" si="15"/>
        <v/>
      </c>
      <c r="AN89" s="267" t="str">
        <f t="shared" si="15"/>
        <v/>
      </c>
      <c r="AO89" s="267" t="str">
        <f t="shared" si="15"/>
        <v/>
      </c>
      <c r="AP89" s="267" t="str">
        <f t="shared" si="15"/>
        <v/>
      </c>
      <c r="AQ89" s="267" t="str">
        <f t="shared" si="15"/>
        <v/>
      </c>
      <c r="AR89" s="267" t="str">
        <f t="shared" si="24"/>
        <v/>
      </c>
      <c r="AS89" s="267" t="str">
        <f t="shared" si="24"/>
        <v/>
      </c>
      <c r="AT89" s="267" t="str">
        <f t="shared" si="24"/>
        <v/>
      </c>
      <c r="AU89" s="267" t="str">
        <f t="shared" si="24"/>
        <v/>
      </c>
      <c r="AV89" s="267" t="str">
        <f t="shared" si="24"/>
        <v/>
      </c>
      <c r="AW89" s="267" t="str">
        <f t="shared" si="24"/>
        <v/>
      </c>
      <c r="AX89" s="472" t="str">
        <f t="shared" si="17"/>
        <v/>
      </c>
      <c r="AY89" s="472" t="str">
        <f t="shared" si="18"/>
        <v/>
      </c>
      <c r="AZ89" s="472" t="str">
        <f t="shared" si="19"/>
        <v/>
      </c>
      <c r="BA89" s="472" t="str">
        <f t="shared" si="20"/>
        <v/>
      </c>
      <c r="BB89" s="472" t="str">
        <f t="shared" si="21"/>
        <v/>
      </c>
      <c r="BC89" s="472" t="str">
        <f t="shared" si="22"/>
        <v/>
      </c>
    </row>
    <row r="90" spans="1:55" ht="15.75" customHeight="1" thickBot="1">
      <c r="A90" s="55"/>
      <c r="B90" s="458" t="str">
        <f t="shared" si="23"/>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7" t="str">
        <f t="shared" si="16"/>
        <v/>
      </c>
      <c r="AE90" s="267" t="str">
        <f t="shared" si="16"/>
        <v/>
      </c>
      <c r="AF90" s="267" t="str">
        <f t="shared" si="16"/>
        <v/>
      </c>
      <c r="AG90" s="267" t="str">
        <f t="shared" si="16"/>
        <v/>
      </c>
      <c r="AH90" s="267" t="str">
        <f t="shared" si="16"/>
        <v/>
      </c>
      <c r="AI90" s="267" t="str">
        <f t="shared" si="16"/>
        <v/>
      </c>
      <c r="AJ90" s="267" t="str">
        <f t="shared" si="16"/>
        <v/>
      </c>
      <c r="AK90" s="267" t="str">
        <f t="shared" si="16"/>
        <v/>
      </c>
      <c r="AL90" s="267" t="str">
        <f t="shared" si="15"/>
        <v/>
      </c>
      <c r="AM90" s="267" t="str">
        <f t="shared" si="15"/>
        <v/>
      </c>
      <c r="AN90" s="267" t="str">
        <f t="shared" si="15"/>
        <v/>
      </c>
      <c r="AO90" s="267" t="str">
        <f t="shared" si="15"/>
        <v/>
      </c>
      <c r="AP90" s="267" t="str">
        <f t="shared" si="15"/>
        <v/>
      </c>
      <c r="AQ90" s="267" t="str">
        <f t="shared" si="15"/>
        <v/>
      </c>
      <c r="AR90" s="267" t="str">
        <f t="shared" si="24"/>
        <v/>
      </c>
      <c r="AS90" s="267" t="str">
        <f t="shared" si="24"/>
        <v/>
      </c>
      <c r="AT90" s="267" t="str">
        <f t="shared" si="24"/>
        <v/>
      </c>
      <c r="AU90" s="267" t="str">
        <f t="shared" si="24"/>
        <v/>
      </c>
      <c r="AV90" s="267" t="str">
        <f t="shared" si="24"/>
        <v/>
      </c>
      <c r="AW90" s="267" t="str">
        <f t="shared" si="24"/>
        <v/>
      </c>
      <c r="AX90" s="472" t="str">
        <f t="shared" si="17"/>
        <v/>
      </c>
      <c r="AY90" s="472" t="str">
        <f t="shared" si="18"/>
        <v/>
      </c>
      <c r="AZ90" s="472" t="str">
        <f t="shared" si="19"/>
        <v/>
      </c>
      <c r="BA90" s="472" t="str">
        <f t="shared" si="20"/>
        <v/>
      </c>
      <c r="BB90" s="472" t="str">
        <f t="shared" si="21"/>
        <v/>
      </c>
      <c r="BC90" s="472" t="str">
        <f t="shared" si="22"/>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t="e">
        <f>AVERAGE(AX16:AX90)</f>
        <v>#DIV/0!</v>
      </c>
      <c r="AY91" s="473" t="e">
        <f t="shared" ref="AY91:BC91" si="25">AVERAGE(AY16:AY90)</f>
        <v>#DIV/0!</v>
      </c>
      <c r="AZ91" s="473" t="e">
        <f t="shared" si="25"/>
        <v>#DIV/0!</v>
      </c>
      <c r="BA91" s="473" t="e">
        <f t="shared" si="25"/>
        <v>#DIV/0!</v>
      </c>
      <c r="BB91" s="473" t="e">
        <f t="shared" si="25"/>
        <v>#DIV/0!</v>
      </c>
      <c r="BC91" s="473" t="e">
        <f t="shared" si="25"/>
        <v>#DIV/0!</v>
      </c>
    </row>
    <row r="92" spans="1:55" ht="15.75" customHeight="1">
      <c r="A92" s="55"/>
      <c r="B92" s="59"/>
      <c r="C92" s="528" t="s">
        <v>4</v>
      </c>
      <c r="D92" s="529"/>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59">
        <f t="shared" ref="E93:X93" si="26">COUNTIF(E16:E90,E92)</f>
        <v>0</v>
      </c>
      <c r="F93" s="460">
        <f t="shared" si="26"/>
        <v>0</v>
      </c>
      <c r="G93" s="460">
        <f t="shared" si="26"/>
        <v>0</v>
      </c>
      <c r="H93" s="460">
        <f t="shared" si="26"/>
        <v>0</v>
      </c>
      <c r="I93" s="460">
        <f t="shared" si="26"/>
        <v>0</v>
      </c>
      <c r="J93" s="460">
        <f t="shared" si="26"/>
        <v>0</v>
      </c>
      <c r="K93" s="460">
        <f t="shared" si="26"/>
        <v>0</v>
      </c>
      <c r="L93" s="460">
        <f t="shared" si="26"/>
        <v>0</v>
      </c>
      <c r="M93" s="460">
        <f t="shared" si="26"/>
        <v>0</v>
      </c>
      <c r="N93" s="460">
        <f t="shared" si="26"/>
        <v>0</v>
      </c>
      <c r="O93" s="460">
        <f t="shared" si="26"/>
        <v>0</v>
      </c>
      <c r="P93" s="460">
        <f t="shared" si="26"/>
        <v>0</v>
      </c>
      <c r="Q93" s="460">
        <f t="shared" si="26"/>
        <v>0</v>
      </c>
      <c r="R93" s="460">
        <f t="shared" si="26"/>
        <v>0</v>
      </c>
      <c r="S93" s="460">
        <f t="shared" si="26"/>
        <v>0</v>
      </c>
      <c r="T93" s="460">
        <f t="shared" si="26"/>
        <v>0</v>
      </c>
      <c r="U93" s="460">
        <f t="shared" si="26"/>
        <v>0</v>
      </c>
      <c r="V93" s="460">
        <f t="shared" si="26"/>
        <v>0</v>
      </c>
      <c r="W93" s="460">
        <f t="shared" si="26"/>
        <v>0</v>
      </c>
      <c r="X93" s="460">
        <f t="shared" si="26"/>
        <v>0</v>
      </c>
      <c r="Y93" s="59"/>
      <c r="Z93" s="59"/>
      <c r="AA93" s="59"/>
      <c r="AB93" s="59"/>
      <c r="AC93" s="59"/>
      <c r="AD93" s="55"/>
      <c r="AE93" s="55"/>
      <c r="AF93" s="55"/>
      <c r="AG93" s="55"/>
    </row>
    <row r="94" spans="1:55" ht="15.75" customHeight="1">
      <c r="A94" s="55"/>
      <c r="B94" s="59"/>
      <c r="C94" s="308" t="s">
        <v>6</v>
      </c>
      <c r="D94" s="308"/>
      <c r="E94" s="461" t="e">
        <f t="shared" ref="E94:X94" si="27">(COUNTIF(E16:E90,E$92))/(COUNTA(E16:E90))</f>
        <v>#DIV/0!</v>
      </c>
      <c r="F94" s="461" t="e">
        <f t="shared" si="27"/>
        <v>#DIV/0!</v>
      </c>
      <c r="G94" s="461" t="e">
        <f t="shared" si="27"/>
        <v>#DIV/0!</v>
      </c>
      <c r="H94" s="461" t="e">
        <f t="shared" si="27"/>
        <v>#DIV/0!</v>
      </c>
      <c r="I94" s="461" t="e">
        <f t="shared" si="27"/>
        <v>#DIV/0!</v>
      </c>
      <c r="J94" s="461" t="e">
        <f t="shared" si="27"/>
        <v>#DIV/0!</v>
      </c>
      <c r="K94" s="461" t="e">
        <f t="shared" si="27"/>
        <v>#DIV/0!</v>
      </c>
      <c r="L94" s="461" t="e">
        <f t="shared" si="27"/>
        <v>#DIV/0!</v>
      </c>
      <c r="M94" s="461" t="e">
        <f t="shared" si="27"/>
        <v>#DIV/0!</v>
      </c>
      <c r="N94" s="461" t="e">
        <f t="shared" si="27"/>
        <v>#DIV/0!</v>
      </c>
      <c r="O94" s="461" t="e">
        <f t="shared" si="27"/>
        <v>#DIV/0!</v>
      </c>
      <c r="P94" s="461" t="e">
        <f t="shared" si="27"/>
        <v>#DIV/0!</v>
      </c>
      <c r="Q94" s="461" t="e">
        <f t="shared" si="27"/>
        <v>#DIV/0!</v>
      </c>
      <c r="R94" s="461" t="e">
        <f t="shared" si="27"/>
        <v>#DIV/0!</v>
      </c>
      <c r="S94" s="461" t="e">
        <f t="shared" si="27"/>
        <v>#DIV/0!</v>
      </c>
      <c r="T94" s="461" t="e">
        <f t="shared" si="27"/>
        <v>#DIV/0!</v>
      </c>
      <c r="U94" s="461" t="e">
        <f t="shared" si="27"/>
        <v>#DIV/0!</v>
      </c>
      <c r="V94" s="461" t="e">
        <f t="shared" si="27"/>
        <v>#DIV/0!</v>
      </c>
      <c r="W94" s="461" t="e">
        <f t="shared" si="27"/>
        <v>#DIV/0!</v>
      </c>
      <c r="X94" s="461" t="e">
        <f t="shared" si="27"/>
        <v>#DIV/0!</v>
      </c>
      <c r="Y94" s="59"/>
      <c r="Z94" s="59"/>
      <c r="AA94" s="59"/>
      <c r="AB94" s="59"/>
      <c r="AC94" s="59"/>
      <c r="AD94" s="55"/>
      <c r="AE94" s="55"/>
      <c r="AF94" s="55"/>
      <c r="AG94" s="55"/>
    </row>
    <row r="95" spans="1:55" ht="15.75" customHeight="1">
      <c r="A95" s="55"/>
      <c r="B95" s="59"/>
      <c r="C95" s="173" t="s">
        <v>7</v>
      </c>
      <c r="D95" s="173"/>
      <c r="E95" s="462" t="e">
        <f t="shared" ref="E95:X95" si="28">(COUNTIF(E$16:E$90,"A"))/(COUNTA(E$16:E$90))</f>
        <v>#DIV/0!</v>
      </c>
      <c r="F95" s="462" t="e">
        <f t="shared" si="28"/>
        <v>#DIV/0!</v>
      </c>
      <c r="G95" s="462" t="e">
        <f t="shared" si="28"/>
        <v>#DIV/0!</v>
      </c>
      <c r="H95" s="462" t="e">
        <f t="shared" si="28"/>
        <v>#DIV/0!</v>
      </c>
      <c r="I95" s="462" t="e">
        <f t="shared" si="28"/>
        <v>#DIV/0!</v>
      </c>
      <c r="J95" s="462" t="e">
        <f t="shared" si="28"/>
        <v>#DIV/0!</v>
      </c>
      <c r="K95" s="462" t="e">
        <f t="shared" si="28"/>
        <v>#DIV/0!</v>
      </c>
      <c r="L95" s="462" t="e">
        <f t="shared" si="28"/>
        <v>#DIV/0!</v>
      </c>
      <c r="M95" s="462" t="e">
        <f t="shared" si="28"/>
        <v>#DIV/0!</v>
      </c>
      <c r="N95" s="462" t="e">
        <f t="shared" si="28"/>
        <v>#DIV/0!</v>
      </c>
      <c r="O95" s="462" t="e">
        <f t="shared" si="28"/>
        <v>#DIV/0!</v>
      </c>
      <c r="P95" s="462" t="e">
        <f t="shared" si="28"/>
        <v>#DIV/0!</v>
      </c>
      <c r="Q95" s="462" t="e">
        <f t="shared" si="28"/>
        <v>#DIV/0!</v>
      </c>
      <c r="R95" s="462" t="e">
        <f t="shared" si="28"/>
        <v>#DIV/0!</v>
      </c>
      <c r="S95" s="462" t="e">
        <f t="shared" si="28"/>
        <v>#DIV/0!</v>
      </c>
      <c r="T95" s="462" t="e">
        <f t="shared" si="28"/>
        <v>#DIV/0!</v>
      </c>
      <c r="U95" s="462" t="e">
        <f t="shared" si="28"/>
        <v>#DIV/0!</v>
      </c>
      <c r="V95" s="462" t="e">
        <f t="shared" si="28"/>
        <v>#DIV/0!</v>
      </c>
      <c r="W95" s="462" t="e">
        <f t="shared" si="28"/>
        <v>#DIV/0!</v>
      </c>
      <c r="X95" s="462" t="e">
        <f t="shared" si="28"/>
        <v>#DIV/0!</v>
      </c>
      <c r="Y95" s="59"/>
      <c r="Z95" s="59"/>
      <c r="AA95" s="59"/>
      <c r="AB95" s="59"/>
      <c r="AC95" s="59"/>
      <c r="AD95" s="55"/>
      <c r="AE95" s="55"/>
      <c r="AF95" s="55"/>
      <c r="AG95" s="55"/>
    </row>
    <row r="96" spans="1:55" ht="15.75" customHeight="1">
      <c r="A96" s="55"/>
      <c r="B96" s="59"/>
      <c r="C96" s="173" t="s">
        <v>8</v>
      </c>
      <c r="D96" s="173"/>
      <c r="E96" s="462" t="e">
        <f t="shared" ref="E96:X96" si="29">(COUNTIF(E$16:E$90,"B"))/(COUNTA(E$16:E$90))</f>
        <v>#DIV/0!</v>
      </c>
      <c r="F96" s="462" t="e">
        <f t="shared" si="29"/>
        <v>#DIV/0!</v>
      </c>
      <c r="G96" s="462" t="e">
        <f t="shared" si="29"/>
        <v>#DIV/0!</v>
      </c>
      <c r="H96" s="462" t="e">
        <f t="shared" si="29"/>
        <v>#DIV/0!</v>
      </c>
      <c r="I96" s="462" t="e">
        <f t="shared" si="29"/>
        <v>#DIV/0!</v>
      </c>
      <c r="J96" s="462" t="e">
        <f t="shared" si="29"/>
        <v>#DIV/0!</v>
      </c>
      <c r="K96" s="462" t="e">
        <f t="shared" si="29"/>
        <v>#DIV/0!</v>
      </c>
      <c r="L96" s="462" t="e">
        <f t="shared" si="29"/>
        <v>#DIV/0!</v>
      </c>
      <c r="M96" s="462" t="e">
        <f t="shared" si="29"/>
        <v>#DIV/0!</v>
      </c>
      <c r="N96" s="462" t="e">
        <f t="shared" si="29"/>
        <v>#DIV/0!</v>
      </c>
      <c r="O96" s="462" t="e">
        <f t="shared" si="29"/>
        <v>#DIV/0!</v>
      </c>
      <c r="P96" s="462" t="e">
        <f t="shared" si="29"/>
        <v>#DIV/0!</v>
      </c>
      <c r="Q96" s="462" t="e">
        <f t="shared" si="29"/>
        <v>#DIV/0!</v>
      </c>
      <c r="R96" s="462" t="e">
        <f t="shared" si="29"/>
        <v>#DIV/0!</v>
      </c>
      <c r="S96" s="462" t="e">
        <f t="shared" si="29"/>
        <v>#DIV/0!</v>
      </c>
      <c r="T96" s="462" t="e">
        <f t="shared" si="29"/>
        <v>#DIV/0!</v>
      </c>
      <c r="U96" s="462" t="e">
        <f t="shared" si="29"/>
        <v>#DIV/0!</v>
      </c>
      <c r="V96" s="462" t="e">
        <f t="shared" si="29"/>
        <v>#DIV/0!</v>
      </c>
      <c r="W96" s="462" t="e">
        <f t="shared" si="29"/>
        <v>#DIV/0!</v>
      </c>
      <c r="X96" s="462" t="e">
        <f t="shared" si="29"/>
        <v>#DIV/0!</v>
      </c>
      <c r="Y96" s="59"/>
      <c r="Z96" s="59"/>
      <c r="AA96" s="59"/>
      <c r="AB96" s="59"/>
      <c r="AC96" s="59"/>
      <c r="AD96" s="55"/>
      <c r="AE96" s="55"/>
      <c r="AF96" s="55"/>
      <c r="AG96" s="55"/>
    </row>
    <row r="97" spans="1:33" ht="15.75" customHeight="1">
      <c r="A97" s="55"/>
      <c r="B97" s="59"/>
      <c r="C97" s="173" t="s">
        <v>9</v>
      </c>
      <c r="D97" s="173"/>
      <c r="E97" s="462" t="e">
        <f t="shared" ref="E97:X97" si="30">(COUNTIF(E$16:E$90,"C"))/(COUNTA(E$16:E$90))</f>
        <v>#DIV/0!</v>
      </c>
      <c r="F97" s="462" t="e">
        <f t="shared" si="30"/>
        <v>#DIV/0!</v>
      </c>
      <c r="G97" s="462" t="e">
        <f t="shared" si="30"/>
        <v>#DIV/0!</v>
      </c>
      <c r="H97" s="462" t="e">
        <f t="shared" si="30"/>
        <v>#DIV/0!</v>
      </c>
      <c r="I97" s="462" t="e">
        <f t="shared" si="30"/>
        <v>#DIV/0!</v>
      </c>
      <c r="J97" s="462" t="e">
        <f t="shared" si="30"/>
        <v>#DIV/0!</v>
      </c>
      <c r="K97" s="462" t="e">
        <f t="shared" si="30"/>
        <v>#DIV/0!</v>
      </c>
      <c r="L97" s="462" t="e">
        <f t="shared" si="30"/>
        <v>#DIV/0!</v>
      </c>
      <c r="M97" s="462" t="e">
        <f t="shared" si="30"/>
        <v>#DIV/0!</v>
      </c>
      <c r="N97" s="462" t="e">
        <f t="shared" si="30"/>
        <v>#DIV/0!</v>
      </c>
      <c r="O97" s="462" t="e">
        <f t="shared" si="30"/>
        <v>#DIV/0!</v>
      </c>
      <c r="P97" s="462" t="e">
        <f t="shared" si="30"/>
        <v>#DIV/0!</v>
      </c>
      <c r="Q97" s="462" t="e">
        <f t="shared" si="30"/>
        <v>#DIV/0!</v>
      </c>
      <c r="R97" s="462" t="e">
        <f t="shared" si="30"/>
        <v>#DIV/0!</v>
      </c>
      <c r="S97" s="462" t="e">
        <f t="shared" si="30"/>
        <v>#DIV/0!</v>
      </c>
      <c r="T97" s="462" t="e">
        <f t="shared" si="30"/>
        <v>#DIV/0!</v>
      </c>
      <c r="U97" s="462" t="e">
        <f t="shared" si="30"/>
        <v>#DIV/0!</v>
      </c>
      <c r="V97" s="462" t="e">
        <f t="shared" si="30"/>
        <v>#DIV/0!</v>
      </c>
      <c r="W97" s="462" t="e">
        <f t="shared" si="30"/>
        <v>#DIV/0!</v>
      </c>
      <c r="X97" s="462" t="e">
        <f t="shared" si="30"/>
        <v>#DIV/0!</v>
      </c>
      <c r="Y97" s="59"/>
      <c r="Z97" s="59"/>
      <c r="AA97" s="59"/>
      <c r="AB97" s="59"/>
      <c r="AC97" s="59"/>
      <c r="AD97" s="55"/>
      <c r="AE97" s="55"/>
      <c r="AF97" s="55"/>
      <c r="AG97" s="55"/>
    </row>
    <row r="98" spans="1:33" ht="15.75" customHeight="1">
      <c r="A98" s="55"/>
      <c r="B98" s="59"/>
      <c r="C98" s="174" t="s">
        <v>10</v>
      </c>
      <c r="D98" s="174"/>
      <c r="E98" s="462" t="e">
        <f t="shared" ref="E98:X98" si="31">(COUNTIF(E$16:E$90,"D"))/(COUNTA(E$16:E$90))</f>
        <v>#DIV/0!</v>
      </c>
      <c r="F98" s="462" t="e">
        <f t="shared" si="31"/>
        <v>#DIV/0!</v>
      </c>
      <c r="G98" s="462" t="e">
        <f t="shared" si="31"/>
        <v>#DIV/0!</v>
      </c>
      <c r="H98" s="462" t="e">
        <f t="shared" si="31"/>
        <v>#DIV/0!</v>
      </c>
      <c r="I98" s="462" t="e">
        <f t="shared" si="31"/>
        <v>#DIV/0!</v>
      </c>
      <c r="J98" s="462" t="e">
        <f t="shared" si="31"/>
        <v>#DIV/0!</v>
      </c>
      <c r="K98" s="462" t="e">
        <f t="shared" si="31"/>
        <v>#DIV/0!</v>
      </c>
      <c r="L98" s="462" t="e">
        <f t="shared" si="31"/>
        <v>#DIV/0!</v>
      </c>
      <c r="M98" s="462" t="e">
        <f t="shared" si="31"/>
        <v>#DIV/0!</v>
      </c>
      <c r="N98" s="462" t="e">
        <f t="shared" si="31"/>
        <v>#DIV/0!</v>
      </c>
      <c r="O98" s="462" t="e">
        <f t="shared" si="31"/>
        <v>#DIV/0!</v>
      </c>
      <c r="P98" s="462" t="e">
        <f t="shared" si="31"/>
        <v>#DIV/0!</v>
      </c>
      <c r="Q98" s="462" t="e">
        <f t="shared" si="31"/>
        <v>#DIV/0!</v>
      </c>
      <c r="R98" s="462" t="e">
        <f t="shared" si="31"/>
        <v>#DIV/0!</v>
      </c>
      <c r="S98" s="462" t="e">
        <f t="shared" si="31"/>
        <v>#DIV/0!</v>
      </c>
      <c r="T98" s="462" t="e">
        <f t="shared" si="31"/>
        <v>#DIV/0!</v>
      </c>
      <c r="U98" s="462" t="e">
        <f t="shared" si="31"/>
        <v>#DIV/0!</v>
      </c>
      <c r="V98" s="462" t="e">
        <f t="shared" si="31"/>
        <v>#DIV/0!</v>
      </c>
      <c r="W98" s="462" t="e">
        <f t="shared" si="31"/>
        <v>#DIV/0!</v>
      </c>
      <c r="X98" s="462" t="e">
        <f t="shared" si="31"/>
        <v>#DIV/0!</v>
      </c>
      <c r="Y98" s="59"/>
      <c r="Z98" s="59"/>
      <c r="AA98" s="59"/>
      <c r="AB98" s="59"/>
      <c r="AC98" s="59"/>
      <c r="AD98" s="55"/>
      <c r="AE98" s="55"/>
      <c r="AF98" s="55"/>
      <c r="AG98" s="55"/>
    </row>
    <row r="99" spans="1:33" ht="15.75" customHeight="1">
      <c r="A99" s="55"/>
      <c r="B99" s="59"/>
      <c r="C99" s="175" t="s">
        <v>11</v>
      </c>
      <c r="D99" s="176"/>
      <c r="E99" s="463" t="e">
        <f t="shared" ref="E99:T104" si="32">(E$93-((COUNTA(E$16:E$90)-E$93)/4-1))/COUNTA(E$16:E$90)</f>
        <v>#DIV/0!</v>
      </c>
      <c r="F99" s="463" t="e">
        <f t="shared" si="32"/>
        <v>#DIV/0!</v>
      </c>
      <c r="G99" s="463" t="e">
        <f t="shared" si="32"/>
        <v>#DIV/0!</v>
      </c>
      <c r="H99" s="463" t="e">
        <f t="shared" si="32"/>
        <v>#DIV/0!</v>
      </c>
      <c r="I99" s="463" t="e">
        <f t="shared" si="32"/>
        <v>#DIV/0!</v>
      </c>
      <c r="J99" s="463" t="e">
        <f t="shared" si="32"/>
        <v>#DIV/0!</v>
      </c>
      <c r="K99" s="463" t="e">
        <f t="shared" si="32"/>
        <v>#DIV/0!</v>
      </c>
      <c r="L99" s="463" t="e">
        <f t="shared" si="32"/>
        <v>#DIV/0!</v>
      </c>
      <c r="M99" s="463" t="e">
        <f t="shared" si="32"/>
        <v>#DIV/0!</v>
      </c>
      <c r="N99" s="463" t="e">
        <f t="shared" si="32"/>
        <v>#DIV/0!</v>
      </c>
      <c r="O99" s="463" t="e">
        <f t="shared" si="32"/>
        <v>#DIV/0!</v>
      </c>
      <c r="P99" s="463" t="e">
        <f t="shared" si="32"/>
        <v>#DIV/0!</v>
      </c>
      <c r="Q99" s="463" t="e">
        <f t="shared" si="32"/>
        <v>#DIV/0!</v>
      </c>
      <c r="R99" s="463" t="e">
        <f t="shared" si="32"/>
        <v>#DIV/0!</v>
      </c>
      <c r="S99" s="463" t="e">
        <f t="shared" si="32"/>
        <v>#DIV/0!</v>
      </c>
      <c r="T99" s="463" t="e">
        <f t="shared" si="32"/>
        <v>#DIV/0!</v>
      </c>
      <c r="U99" s="463" t="e">
        <f t="shared" ref="O99:X104" si="33">(U$93-((COUNTA(U$16:U$90)-U$93)/4-1))/COUNTA(U$16:U$90)</f>
        <v>#DIV/0!</v>
      </c>
      <c r="V99" s="463" t="e">
        <f t="shared" si="33"/>
        <v>#DIV/0!</v>
      </c>
      <c r="W99" s="463" t="e">
        <f t="shared" si="33"/>
        <v>#DIV/0!</v>
      </c>
      <c r="X99" s="463" t="e">
        <f t="shared" si="33"/>
        <v>#DIV/0!</v>
      </c>
      <c r="Y99" s="59"/>
      <c r="Z99" s="59"/>
      <c r="AA99" s="59"/>
      <c r="AB99" s="59"/>
      <c r="AC99" s="59"/>
      <c r="AD99" s="55"/>
      <c r="AE99" s="55"/>
      <c r="AF99" s="55"/>
      <c r="AG99" s="55"/>
    </row>
    <row r="100" spans="1:33" ht="15.75" customHeight="1">
      <c r="A100" s="55"/>
      <c r="B100" s="59"/>
      <c r="C100" s="177" t="s">
        <v>12</v>
      </c>
      <c r="D100" s="178"/>
      <c r="E100" s="464" t="e">
        <f t="shared" si="32"/>
        <v>#DIV/0!</v>
      </c>
      <c r="F100" s="464" t="e">
        <f t="shared" si="32"/>
        <v>#DIV/0!</v>
      </c>
      <c r="G100" s="464" t="e">
        <f t="shared" si="32"/>
        <v>#DIV/0!</v>
      </c>
      <c r="H100" s="464" t="e">
        <f t="shared" si="32"/>
        <v>#DIV/0!</v>
      </c>
      <c r="I100" s="464" t="e">
        <f t="shared" si="32"/>
        <v>#DIV/0!</v>
      </c>
      <c r="J100" s="464" t="e">
        <f t="shared" si="32"/>
        <v>#DIV/0!</v>
      </c>
      <c r="K100" s="464" t="e">
        <f t="shared" si="32"/>
        <v>#DIV/0!</v>
      </c>
      <c r="L100" s="464" t="e">
        <f t="shared" si="32"/>
        <v>#DIV/0!</v>
      </c>
      <c r="M100" s="464" t="e">
        <f t="shared" si="32"/>
        <v>#DIV/0!</v>
      </c>
      <c r="N100" s="464" t="e">
        <f t="shared" si="32"/>
        <v>#DIV/0!</v>
      </c>
      <c r="O100" s="464" t="e">
        <f t="shared" si="33"/>
        <v>#DIV/0!</v>
      </c>
      <c r="P100" s="464" t="e">
        <f t="shared" si="33"/>
        <v>#DIV/0!</v>
      </c>
      <c r="Q100" s="464" t="e">
        <f t="shared" si="33"/>
        <v>#DIV/0!</v>
      </c>
      <c r="R100" s="464" t="e">
        <f t="shared" si="33"/>
        <v>#DIV/0!</v>
      </c>
      <c r="S100" s="464" t="e">
        <f t="shared" si="33"/>
        <v>#DIV/0!</v>
      </c>
      <c r="T100" s="464" t="e">
        <f t="shared" si="33"/>
        <v>#DIV/0!</v>
      </c>
      <c r="U100" s="464" t="e">
        <f t="shared" si="33"/>
        <v>#DIV/0!</v>
      </c>
      <c r="V100" s="464" t="e">
        <f t="shared" si="33"/>
        <v>#DIV/0!</v>
      </c>
      <c r="W100" s="464" t="e">
        <f t="shared" si="33"/>
        <v>#DIV/0!</v>
      </c>
      <c r="X100" s="464" t="e">
        <f t="shared" si="33"/>
        <v>#DIV/0!</v>
      </c>
      <c r="Y100" s="59"/>
      <c r="Z100" s="59"/>
      <c r="AA100" s="59"/>
      <c r="AB100" s="59"/>
      <c r="AC100" s="59"/>
      <c r="AD100" s="55"/>
      <c r="AE100" s="55"/>
      <c r="AF100" s="55"/>
      <c r="AG100" s="55"/>
    </row>
    <row r="101" spans="1:33" ht="15.75" customHeight="1">
      <c r="A101" s="55"/>
      <c r="B101" s="59"/>
      <c r="C101" s="179" t="s">
        <v>13</v>
      </c>
      <c r="D101" s="180"/>
      <c r="E101" s="464" t="e">
        <f t="shared" si="32"/>
        <v>#DIV/0!</v>
      </c>
      <c r="F101" s="464" t="e">
        <f t="shared" si="32"/>
        <v>#DIV/0!</v>
      </c>
      <c r="G101" s="464" t="e">
        <f t="shared" si="32"/>
        <v>#DIV/0!</v>
      </c>
      <c r="H101" s="464" t="e">
        <f t="shared" si="32"/>
        <v>#DIV/0!</v>
      </c>
      <c r="I101" s="464" t="e">
        <f t="shared" si="32"/>
        <v>#DIV/0!</v>
      </c>
      <c r="J101" s="464" t="e">
        <f t="shared" si="32"/>
        <v>#DIV/0!</v>
      </c>
      <c r="K101" s="464" t="e">
        <f t="shared" si="32"/>
        <v>#DIV/0!</v>
      </c>
      <c r="L101" s="464" t="e">
        <f t="shared" si="32"/>
        <v>#DIV/0!</v>
      </c>
      <c r="M101" s="464" t="e">
        <f t="shared" si="32"/>
        <v>#DIV/0!</v>
      </c>
      <c r="N101" s="464" t="e">
        <f t="shared" si="32"/>
        <v>#DIV/0!</v>
      </c>
      <c r="O101" s="464" t="e">
        <f t="shared" si="33"/>
        <v>#DIV/0!</v>
      </c>
      <c r="P101" s="464" t="e">
        <f t="shared" si="33"/>
        <v>#DIV/0!</v>
      </c>
      <c r="Q101" s="464" t="e">
        <f t="shared" si="33"/>
        <v>#DIV/0!</v>
      </c>
      <c r="R101" s="464" t="e">
        <f t="shared" si="33"/>
        <v>#DIV/0!</v>
      </c>
      <c r="S101" s="464" t="e">
        <f t="shared" si="33"/>
        <v>#DIV/0!</v>
      </c>
      <c r="T101" s="464" t="e">
        <f t="shared" si="33"/>
        <v>#DIV/0!</v>
      </c>
      <c r="U101" s="464" t="e">
        <f t="shared" si="33"/>
        <v>#DIV/0!</v>
      </c>
      <c r="V101" s="464" t="e">
        <f t="shared" si="33"/>
        <v>#DIV/0!</v>
      </c>
      <c r="W101" s="464" t="e">
        <f t="shared" si="33"/>
        <v>#DIV/0!</v>
      </c>
      <c r="X101" s="464" t="e">
        <f t="shared" si="33"/>
        <v>#DIV/0!</v>
      </c>
      <c r="Y101" s="59"/>
      <c r="Z101" s="59"/>
      <c r="AA101" s="59"/>
      <c r="AB101" s="59"/>
      <c r="AC101" s="59"/>
      <c r="AD101" s="55"/>
      <c r="AE101" s="55"/>
      <c r="AF101" s="55"/>
      <c r="AG101" s="55"/>
    </row>
    <row r="102" spans="1:33" ht="15.75" customHeight="1">
      <c r="A102" s="55"/>
      <c r="B102" s="59"/>
      <c r="C102" s="181" t="s">
        <v>14</v>
      </c>
      <c r="D102" s="182"/>
      <c r="E102" s="464" t="e">
        <f t="shared" si="32"/>
        <v>#DIV/0!</v>
      </c>
      <c r="F102" s="464" t="e">
        <f t="shared" si="32"/>
        <v>#DIV/0!</v>
      </c>
      <c r="G102" s="464" t="e">
        <f t="shared" si="32"/>
        <v>#DIV/0!</v>
      </c>
      <c r="H102" s="464" t="e">
        <f t="shared" si="32"/>
        <v>#DIV/0!</v>
      </c>
      <c r="I102" s="464" t="e">
        <f t="shared" si="32"/>
        <v>#DIV/0!</v>
      </c>
      <c r="J102" s="464" t="e">
        <f t="shared" si="32"/>
        <v>#DIV/0!</v>
      </c>
      <c r="K102" s="464" t="e">
        <f t="shared" si="32"/>
        <v>#DIV/0!</v>
      </c>
      <c r="L102" s="464" t="e">
        <f t="shared" si="32"/>
        <v>#DIV/0!</v>
      </c>
      <c r="M102" s="464" t="e">
        <f t="shared" si="32"/>
        <v>#DIV/0!</v>
      </c>
      <c r="N102" s="464" t="e">
        <f t="shared" si="32"/>
        <v>#DIV/0!</v>
      </c>
      <c r="O102" s="464" t="e">
        <f t="shared" si="33"/>
        <v>#DIV/0!</v>
      </c>
      <c r="P102" s="464" t="e">
        <f t="shared" si="33"/>
        <v>#DIV/0!</v>
      </c>
      <c r="Q102" s="464" t="e">
        <f t="shared" si="33"/>
        <v>#DIV/0!</v>
      </c>
      <c r="R102" s="464" t="e">
        <f t="shared" si="33"/>
        <v>#DIV/0!</v>
      </c>
      <c r="S102" s="464" t="e">
        <f t="shared" si="33"/>
        <v>#DIV/0!</v>
      </c>
      <c r="T102" s="464" t="e">
        <f t="shared" si="33"/>
        <v>#DIV/0!</v>
      </c>
      <c r="U102" s="464" t="e">
        <f t="shared" si="33"/>
        <v>#DIV/0!</v>
      </c>
      <c r="V102" s="464" t="e">
        <f t="shared" si="33"/>
        <v>#DIV/0!</v>
      </c>
      <c r="W102" s="464" t="e">
        <f t="shared" si="33"/>
        <v>#DIV/0!</v>
      </c>
      <c r="X102" s="464" t="e">
        <f t="shared" si="33"/>
        <v>#DIV/0!</v>
      </c>
      <c r="Y102" s="59"/>
      <c r="Z102" s="59"/>
      <c r="AA102" s="59"/>
      <c r="AB102" s="59"/>
      <c r="AC102" s="59"/>
      <c r="AD102" s="55"/>
      <c r="AE102" s="55"/>
      <c r="AF102" s="55"/>
      <c r="AG102" s="55"/>
    </row>
    <row r="103" spans="1:33" ht="15.75" customHeight="1">
      <c r="A103" s="55"/>
      <c r="B103" s="59"/>
      <c r="C103" s="183" t="s">
        <v>15</v>
      </c>
      <c r="D103" s="184"/>
      <c r="E103" s="464" t="e">
        <f t="shared" si="32"/>
        <v>#DIV/0!</v>
      </c>
      <c r="F103" s="464" t="e">
        <f t="shared" si="32"/>
        <v>#DIV/0!</v>
      </c>
      <c r="G103" s="464" t="e">
        <f t="shared" si="32"/>
        <v>#DIV/0!</v>
      </c>
      <c r="H103" s="464" t="e">
        <f t="shared" si="32"/>
        <v>#DIV/0!</v>
      </c>
      <c r="I103" s="464" t="e">
        <f t="shared" si="32"/>
        <v>#DIV/0!</v>
      </c>
      <c r="J103" s="464" t="e">
        <f t="shared" si="32"/>
        <v>#DIV/0!</v>
      </c>
      <c r="K103" s="464" t="e">
        <f t="shared" si="32"/>
        <v>#DIV/0!</v>
      </c>
      <c r="L103" s="464" t="e">
        <f t="shared" si="32"/>
        <v>#DIV/0!</v>
      </c>
      <c r="M103" s="464" t="e">
        <f t="shared" si="32"/>
        <v>#DIV/0!</v>
      </c>
      <c r="N103" s="464" t="e">
        <f t="shared" si="32"/>
        <v>#DIV/0!</v>
      </c>
      <c r="O103" s="464" t="e">
        <f t="shared" si="33"/>
        <v>#DIV/0!</v>
      </c>
      <c r="P103" s="464" t="e">
        <f t="shared" si="33"/>
        <v>#DIV/0!</v>
      </c>
      <c r="Q103" s="464" t="e">
        <f t="shared" si="33"/>
        <v>#DIV/0!</v>
      </c>
      <c r="R103" s="464" t="e">
        <f t="shared" si="33"/>
        <v>#DIV/0!</v>
      </c>
      <c r="S103" s="464" t="e">
        <f t="shared" si="33"/>
        <v>#DIV/0!</v>
      </c>
      <c r="T103" s="464" t="e">
        <f t="shared" si="33"/>
        <v>#DIV/0!</v>
      </c>
      <c r="U103" s="464" t="e">
        <f t="shared" si="33"/>
        <v>#DIV/0!</v>
      </c>
      <c r="V103" s="464" t="e">
        <f t="shared" si="33"/>
        <v>#DIV/0!</v>
      </c>
      <c r="W103" s="464" t="e">
        <f t="shared" si="33"/>
        <v>#DIV/0!</v>
      </c>
      <c r="X103" s="464" t="e">
        <f t="shared" si="33"/>
        <v>#DIV/0!</v>
      </c>
      <c r="Y103" s="59"/>
      <c r="Z103" s="59"/>
      <c r="AA103" s="59"/>
      <c r="AB103" s="59"/>
      <c r="AC103" s="59"/>
      <c r="AD103" s="55"/>
      <c r="AE103" s="55"/>
      <c r="AF103" s="55"/>
      <c r="AG103" s="55"/>
    </row>
    <row r="104" spans="1:33" ht="15.75" customHeight="1">
      <c r="A104" s="55"/>
      <c r="B104" s="59"/>
      <c r="C104" s="185" t="s">
        <v>16</v>
      </c>
      <c r="D104" s="186"/>
      <c r="E104" s="464" t="e">
        <f t="shared" si="32"/>
        <v>#DIV/0!</v>
      </c>
      <c r="F104" s="464" t="e">
        <f t="shared" si="32"/>
        <v>#DIV/0!</v>
      </c>
      <c r="G104" s="464" t="e">
        <f t="shared" si="32"/>
        <v>#DIV/0!</v>
      </c>
      <c r="H104" s="464" t="e">
        <f t="shared" si="32"/>
        <v>#DIV/0!</v>
      </c>
      <c r="I104" s="464" t="e">
        <f t="shared" si="32"/>
        <v>#DIV/0!</v>
      </c>
      <c r="J104" s="464" t="e">
        <f t="shared" si="32"/>
        <v>#DIV/0!</v>
      </c>
      <c r="K104" s="464" t="e">
        <f t="shared" si="32"/>
        <v>#DIV/0!</v>
      </c>
      <c r="L104" s="464" t="e">
        <f t="shared" si="32"/>
        <v>#DIV/0!</v>
      </c>
      <c r="M104" s="464" t="e">
        <f t="shared" si="32"/>
        <v>#DIV/0!</v>
      </c>
      <c r="N104" s="464" t="e">
        <f t="shared" si="32"/>
        <v>#DIV/0!</v>
      </c>
      <c r="O104" s="464" t="e">
        <f t="shared" si="33"/>
        <v>#DIV/0!</v>
      </c>
      <c r="P104" s="464" t="e">
        <f t="shared" si="33"/>
        <v>#DIV/0!</v>
      </c>
      <c r="Q104" s="464" t="e">
        <f t="shared" si="33"/>
        <v>#DIV/0!</v>
      </c>
      <c r="R104" s="464" t="e">
        <f t="shared" si="33"/>
        <v>#DIV/0!</v>
      </c>
      <c r="S104" s="464" t="e">
        <f t="shared" si="33"/>
        <v>#DIV/0!</v>
      </c>
      <c r="T104" s="464" t="e">
        <f t="shared" si="33"/>
        <v>#DIV/0!</v>
      </c>
      <c r="U104" s="464" t="e">
        <f t="shared" si="33"/>
        <v>#DIV/0!</v>
      </c>
      <c r="V104" s="464" t="e">
        <f t="shared" si="33"/>
        <v>#DIV/0!</v>
      </c>
      <c r="W104" s="464" t="e">
        <f t="shared" si="33"/>
        <v>#DIV/0!</v>
      </c>
      <c r="X104" s="464" t="e">
        <f t="shared" si="33"/>
        <v>#DIV/0!</v>
      </c>
      <c r="Y104" s="59"/>
      <c r="Z104" s="59"/>
      <c r="AA104" s="59"/>
      <c r="AB104" s="59"/>
      <c r="AC104" s="59"/>
      <c r="AD104" s="55"/>
      <c r="AE104" s="55"/>
      <c r="AF104" s="55"/>
      <c r="AG104" s="55"/>
    </row>
    <row r="105" spans="1:33" ht="15.75" customHeight="1">
      <c r="A105" s="55"/>
      <c r="B105" s="59"/>
      <c r="C105" s="308"/>
      <c r="D105" s="308"/>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190"/>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78"/>
      <c r="F107" s="478"/>
      <c r="G107" s="478"/>
      <c r="H107" s="478"/>
      <c r="I107" s="478"/>
      <c r="J107" s="478"/>
      <c r="K107" s="478"/>
      <c r="L107" s="478"/>
      <c r="M107" s="478"/>
      <c r="N107" s="478"/>
      <c r="O107" s="478"/>
      <c r="P107" s="478"/>
      <c r="Q107" s="478"/>
      <c r="R107" s="478"/>
      <c r="S107" s="478"/>
      <c r="T107" s="478"/>
      <c r="U107" s="478"/>
      <c r="V107" s="478"/>
      <c r="W107" s="478"/>
      <c r="X107" s="478"/>
      <c r="Y107" s="125" t="s">
        <v>57</v>
      </c>
      <c r="Z107" s="59"/>
      <c r="AA107" s="59"/>
      <c r="AB107" s="59"/>
      <c r="AC107" s="59"/>
      <c r="AD107" s="55"/>
      <c r="AE107" s="55"/>
      <c r="AF107" s="55"/>
      <c r="AG107" s="55"/>
    </row>
    <row r="108" spans="1:33" ht="15.75" customHeight="1">
      <c r="A108" s="55"/>
      <c r="B108" s="59"/>
      <c r="C108" s="193" t="s">
        <v>146</v>
      </c>
      <c r="D108" s="190"/>
      <c r="E108" s="470">
        <f t="shared" ref="E108:X108" si="34">E11</f>
        <v>0</v>
      </c>
      <c r="F108" s="470">
        <f t="shared" si="34"/>
        <v>0</v>
      </c>
      <c r="G108" s="470">
        <f t="shared" si="34"/>
        <v>0</v>
      </c>
      <c r="H108" s="470">
        <f t="shared" si="34"/>
        <v>0</v>
      </c>
      <c r="I108" s="470">
        <f t="shared" si="34"/>
        <v>0</v>
      </c>
      <c r="J108" s="470">
        <f t="shared" si="34"/>
        <v>0</v>
      </c>
      <c r="K108" s="470">
        <f t="shared" si="34"/>
        <v>0</v>
      </c>
      <c r="L108" s="470">
        <f t="shared" si="34"/>
        <v>0</v>
      </c>
      <c r="M108" s="470">
        <f t="shared" si="34"/>
        <v>0</v>
      </c>
      <c r="N108" s="470">
        <f t="shared" si="34"/>
        <v>0</v>
      </c>
      <c r="O108" s="470">
        <f t="shared" si="34"/>
        <v>0</v>
      </c>
      <c r="P108" s="470">
        <f t="shared" si="34"/>
        <v>0</v>
      </c>
      <c r="Q108" s="470">
        <f t="shared" si="34"/>
        <v>0</v>
      </c>
      <c r="R108" s="470">
        <f t="shared" si="34"/>
        <v>0</v>
      </c>
      <c r="S108" s="470">
        <f t="shared" si="34"/>
        <v>0</v>
      </c>
      <c r="T108" s="470">
        <f t="shared" si="34"/>
        <v>0</v>
      </c>
      <c r="U108" s="470">
        <f t="shared" si="34"/>
        <v>0</v>
      </c>
      <c r="V108" s="470">
        <f t="shared" si="34"/>
        <v>0</v>
      </c>
      <c r="W108" s="470">
        <f t="shared" si="34"/>
        <v>0</v>
      </c>
      <c r="X108" s="470">
        <f t="shared" si="34"/>
        <v>0</v>
      </c>
      <c r="Y108" s="190"/>
      <c r="Z108" s="59"/>
      <c r="AA108" s="59"/>
      <c r="AB108" s="59"/>
      <c r="AC108" s="59"/>
      <c r="AD108" s="55"/>
      <c r="AE108" s="55"/>
      <c r="AF108" s="55"/>
      <c r="AG108" s="55"/>
    </row>
    <row r="109" spans="1:33" ht="15.75" customHeight="1">
      <c r="A109" s="55"/>
      <c r="B109" s="59"/>
      <c r="C109" s="193" t="s">
        <v>147</v>
      </c>
      <c r="D109" s="190"/>
      <c r="E109" s="470">
        <f t="shared" ref="E109:X109" si="35">E11</f>
        <v>0</v>
      </c>
      <c r="F109" s="470">
        <f t="shared" si="35"/>
        <v>0</v>
      </c>
      <c r="G109" s="470">
        <f t="shared" si="35"/>
        <v>0</v>
      </c>
      <c r="H109" s="470">
        <f t="shared" si="35"/>
        <v>0</v>
      </c>
      <c r="I109" s="470">
        <f t="shared" si="35"/>
        <v>0</v>
      </c>
      <c r="J109" s="470">
        <f t="shared" si="35"/>
        <v>0</v>
      </c>
      <c r="K109" s="470">
        <f t="shared" si="35"/>
        <v>0</v>
      </c>
      <c r="L109" s="470">
        <f t="shared" si="35"/>
        <v>0</v>
      </c>
      <c r="M109" s="470">
        <f t="shared" si="35"/>
        <v>0</v>
      </c>
      <c r="N109" s="470">
        <f t="shared" si="35"/>
        <v>0</v>
      </c>
      <c r="O109" s="470">
        <f t="shared" si="35"/>
        <v>0</v>
      </c>
      <c r="P109" s="470">
        <f t="shared" si="35"/>
        <v>0</v>
      </c>
      <c r="Q109" s="470">
        <f t="shared" si="35"/>
        <v>0</v>
      </c>
      <c r="R109" s="470">
        <f t="shared" si="35"/>
        <v>0</v>
      </c>
      <c r="S109" s="470">
        <f t="shared" si="35"/>
        <v>0</v>
      </c>
      <c r="T109" s="470">
        <f t="shared" si="35"/>
        <v>0</v>
      </c>
      <c r="U109" s="470">
        <f t="shared" si="35"/>
        <v>0</v>
      </c>
      <c r="V109" s="470">
        <f t="shared" si="35"/>
        <v>0</v>
      </c>
      <c r="W109" s="470">
        <f t="shared" si="35"/>
        <v>0</v>
      </c>
      <c r="X109" s="470">
        <f t="shared" si="35"/>
        <v>0</v>
      </c>
      <c r="Y109" s="190"/>
      <c r="Z109" s="59"/>
      <c r="AA109" s="59"/>
      <c r="AB109" s="59"/>
      <c r="AC109" s="59"/>
      <c r="AD109" s="55"/>
      <c r="AE109" s="55"/>
      <c r="AF109" s="55"/>
      <c r="AG109" s="55"/>
    </row>
    <row r="110" spans="1:33" ht="15.75" customHeight="1">
      <c r="A110" s="55"/>
      <c r="B110" s="59"/>
      <c r="C110" s="193" t="s">
        <v>148</v>
      </c>
      <c r="D110" s="190"/>
      <c r="E110" s="470">
        <f t="shared" ref="E110:X110" si="36">E11</f>
        <v>0</v>
      </c>
      <c r="F110" s="470">
        <f t="shared" si="36"/>
        <v>0</v>
      </c>
      <c r="G110" s="470">
        <f t="shared" si="36"/>
        <v>0</v>
      </c>
      <c r="H110" s="470">
        <f t="shared" si="36"/>
        <v>0</v>
      </c>
      <c r="I110" s="470">
        <f t="shared" si="36"/>
        <v>0</v>
      </c>
      <c r="J110" s="470">
        <f t="shared" si="36"/>
        <v>0</v>
      </c>
      <c r="K110" s="470">
        <f t="shared" si="36"/>
        <v>0</v>
      </c>
      <c r="L110" s="470">
        <f t="shared" si="36"/>
        <v>0</v>
      </c>
      <c r="M110" s="470">
        <f t="shared" si="36"/>
        <v>0</v>
      </c>
      <c r="N110" s="470">
        <f t="shared" si="36"/>
        <v>0</v>
      </c>
      <c r="O110" s="470">
        <f t="shared" si="36"/>
        <v>0</v>
      </c>
      <c r="P110" s="470">
        <f t="shared" si="36"/>
        <v>0</v>
      </c>
      <c r="Q110" s="470">
        <f t="shared" si="36"/>
        <v>0</v>
      </c>
      <c r="R110" s="470">
        <f t="shared" si="36"/>
        <v>0</v>
      </c>
      <c r="S110" s="470">
        <f t="shared" si="36"/>
        <v>0</v>
      </c>
      <c r="T110" s="470">
        <f t="shared" si="36"/>
        <v>0</v>
      </c>
      <c r="U110" s="470">
        <f t="shared" si="36"/>
        <v>0</v>
      </c>
      <c r="V110" s="470">
        <f t="shared" si="36"/>
        <v>0</v>
      </c>
      <c r="W110" s="470">
        <f t="shared" si="36"/>
        <v>0</v>
      </c>
      <c r="X110" s="470">
        <f t="shared" si="36"/>
        <v>0</v>
      </c>
      <c r="Y110" s="191" t="s">
        <v>57</v>
      </c>
      <c r="Z110" s="59"/>
      <c r="AA110" s="59"/>
      <c r="AB110" s="59"/>
      <c r="AC110" s="59"/>
      <c r="AD110" s="55"/>
      <c r="AE110" s="55"/>
      <c r="AF110" s="55"/>
      <c r="AG110" s="55"/>
    </row>
    <row r="111" spans="1:33" ht="15.75" customHeight="1">
      <c r="A111" s="55"/>
      <c r="B111" s="59"/>
      <c r="C111" s="189" t="s">
        <v>18</v>
      </c>
      <c r="D111" s="190"/>
      <c r="E111" s="478"/>
      <c r="F111" s="478"/>
      <c r="G111" s="478"/>
      <c r="H111" s="478"/>
      <c r="I111" s="478"/>
      <c r="J111" s="478"/>
      <c r="K111" s="478"/>
      <c r="L111" s="478"/>
      <c r="M111" s="478"/>
      <c r="N111" s="478"/>
      <c r="O111" s="478"/>
      <c r="P111" s="478"/>
      <c r="Q111" s="478"/>
      <c r="R111" s="478"/>
      <c r="S111" s="478"/>
      <c r="T111" s="478"/>
      <c r="U111" s="478"/>
      <c r="V111" s="478"/>
      <c r="W111" s="478"/>
      <c r="X111" s="478"/>
      <c r="Y111" s="125" t="s">
        <v>57</v>
      </c>
      <c r="Z111" s="59"/>
      <c r="AA111" s="59"/>
      <c r="AB111" s="59"/>
      <c r="AC111" s="59"/>
      <c r="AD111" s="55"/>
      <c r="AE111" s="55"/>
      <c r="AF111" s="55"/>
      <c r="AG111" s="55"/>
    </row>
    <row r="112" spans="1:33" ht="15.75" customHeight="1">
      <c r="A112" s="55"/>
      <c r="B112" s="59"/>
      <c r="C112" s="193" t="s">
        <v>149</v>
      </c>
      <c r="D112" s="190"/>
      <c r="E112" s="471">
        <f t="shared" ref="E112:X114" si="37">E$12</f>
        <v>0</v>
      </c>
      <c r="F112" s="471">
        <f t="shared" si="37"/>
        <v>0</v>
      </c>
      <c r="G112" s="471">
        <f t="shared" si="37"/>
        <v>0</v>
      </c>
      <c r="H112" s="471">
        <f t="shared" si="37"/>
        <v>0</v>
      </c>
      <c r="I112" s="471">
        <f t="shared" si="37"/>
        <v>0</v>
      </c>
      <c r="J112" s="471">
        <f t="shared" si="37"/>
        <v>0</v>
      </c>
      <c r="K112" s="471">
        <f t="shared" si="37"/>
        <v>0</v>
      </c>
      <c r="L112" s="471">
        <f t="shared" si="37"/>
        <v>0</v>
      </c>
      <c r="M112" s="471">
        <f t="shared" si="37"/>
        <v>0</v>
      </c>
      <c r="N112" s="471">
        <f t="shared" si="37"/>
        <v>0</v>
      </c>
      <c r="O112" s="471">
        <f t="shared" si="37"/>
        <v>0</v>
      </c>
      <c r="P112" s="471">
        <f t="shared" si="37"/>
        <v>0</v>
      </c>
      <c r="Q112" s="471">
        <f t="shared" si="37"/>
        <v>0</v>
      </c>
      <c r="R112" s="471">
        <f t="shared" si="37"/>
        <v>0</v>
      </c>
      <c r="S112" s="471">
        <f t="shared" si="37"/>
        <v>0</v>
      </c>
      <c r="T112" s="471">
        <f t="shared" si="37"/>
        <v>0</v>
      </c>
      <c r="U112" s="471">
        <f t="shared" si="37"/>
        <v>0</v>
      </c>
      <c r="V112" s="471">
        <f t="shared" si="37"/>
        <v>0</v>
      </c>
      <c r="W112" s="471">
        <f t="shared" si="37"/>
        <v>0</v>
      </c>
      <c r="X112" s="471">
        <f t="shared" si="37"/>
        <v>0</v>
      </c>
      <c r="Y112" s="125" t="s">
        <v>57</v>
      </c>
      <c r="Z112" s="59"/>
      <c r="AA112" s="59"/>
      <c r="AB112" s="59"/>
      <c r="AC112" s="59"/>
      <c r="AD112" s="55"/>
      <c r="AE112" s="55"/>
      <c r="AF112" s="55"/>
      <c r="AG112" s="55"/>
    </row>
    <row r="113" spans="1:33" ht="15.75" customHeight="1">
      <c r="A113" s="55"/>
      <c r="B113" s="59"/>
      <c r="C113" s="193" t="s">
        <v>150</v>
      </c>
      <c r="D113" s="190"/>
      <c r="E113" s="471">
        <f t="shared" si="37"/>
        <v>0</v>
      </c>
      <c r="F113" s="471">
        <f t="shared" si="37"/>
        <v>0</v>
      </c>
      <c r="G113" s="471">
        <f t="shared" si="37"/>
        <v>0</v>
      </c>
      <c r="H113" s="471">
        <f t="shared" si="37"/>
        <v>0</v>
      </c>
      <c r="I113" s="471">
        <f t="shared" si="37"/>
        <v>0</v>
      </c>
      <c r="J113" s="471">
        <f t="shared" si="37"/>
        <v>0</v>
      </c>
      <c r="K113" s="471">
        <f t="shared" si="37"/>
        <v>0</v>
      </c>
      <c r="L113" s="471">
        <f t="shared" si="37"/>
        <v>0</v>
      </c>
      <c r="M113" s="471">
        <f t="shared" si="37"/>
        <v>0</v>
      </c>
      <c r="N113" s="471">
        <f t="shared" si="37"/>
        <v>0</v>
      </c>
      <c r="O113" s="471">
        <f t="shared" si="37"/>
        <v>0</v>
      </c>
      <c r="P113" s="471">
        <f t="shared" si="37"/>
        <v>0</v>
      </c>
      <c r="Q113" s="471">
        <f t="shared" si="37"/>
        <v>0</v>
      </c>
      <c r="R113" s="471">
        <f t="shared" si="37"/>
        <v>0</v>
      </c>
      <c r="S113" s="471">
        <f t="shared" si="37"/>
        <v>0</v>
      </c>
      <c r="T113" s="471">
        <f t="shared" si="37"/>
        <v>0</v>
      </c>
      <c r="U113" s="471">
        <f t="shared" si="37"/>
        <v>0</v>
      </c>
      <c r="V113" s="471">
        <f t="shared" si="37"/>
        <v>0</v>
      </c>
      <c r="W113" s="471">
        <f t="shared" si="37"/>
        <v>0</v>
      </c>
      <c r="X113" s="471">
        <f t="shared" si="37"/>
        <v>0</v>
      </c>
      <c r="Y113" s="125" t="s">
        <v>57</v>
      </c>
      <c r="Z113" s="59"/>
      <c r="AA113" s="59"/>
      <c r="AB113" s="59"/>
      <c r="AC113" s="59"/>
      <c r="AD113" s="55"/>
      <c r="AE113" s="55"/>
      <c r="AF113" s="55"/>
      <c r="AG113" s="55"/>
    </row>
    <row r="114" spans="1:33" ht="15.75" customHeight="1">
      <c r="A114" s="55"/>
      <c r="B114" s="59"/>
      <c r="C114" s="193" t="s">
        <v>151</v>
      </c>
      <c r="D114" s="190"/>
      <c r="E114" s="471">
        <f t="shared" si="37"/>
        <v>0</v>
      </c>
      <c r="F114" s="471">
        <f t="shared" si="37"/>
        <v>0</v>
      </c>
      <c r="G114" s="471">
        <f t="shared" si="37"/>
        <v>0</v>
      </c>
      <c r="H114" s="471">
        <f t="shared" si="37"/>
        <v>0</v>
      </c>
      <c r="I114" s="471">
        <f t="shared" si="37"/>
        <v>0</v>
      </c>
      <c r="J114" s="471">
        <f t="shared" si="37"/>
        <v>0</v>
      </c>
      <c r="K114" s="471">
        <f t="shared" si="37"/>
        <v>0</v>
      </c>
      <c r="L114" s="471">
        <f t="shared" si="37"/>
        <v>0</v>
      </c>
      <c r="M114" s="471">
        <f t="shared" si="37"/>
        <v>0</v>
      </c>
      <c r="N114" s="471">
        <f t="shared" si="37"/>
        <v>0</v>
      </c>
      <c r="O114" s="471">
        <f t="shared" si="37"/>
        <v>0</v>
      </c>
      <c r="P114" s="471">
        <f t="shared" si="37"/>
        <v>0</v>
      </c>
      <c r="Q114" s="471">
        <f t="shared" si="37"/>
        <v>0</v>
      </c>
      <c r="R114" s="471">
        <f t="shared" si="37"/>
        <v>0</v>
      </c>
      <c r="S114" s="471">
        <f t="shared" si="37"/>
        <v>0</v>
      </c>
      <c r="T114" s="471">
        <f t="shared" si="37"/>
        <v>0</v>
      </c>
      <c r="U114" s="471">
        <f t="shared" si="37"/>
        <v>0</v>
      </c>
      <c r="V114" s="471">
        <f t="shared" si="37"/>
        <v>0</v>
      </c>
      <c r="W114" s="471">
        <f t="shared" si="37"/>
        <v>0</v>
      </c>
      <c r="X114" s="471">
        <f t="shared" si="37"/>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VxykuC52Il0afxvpJXgo3k6mYTtMnkestVtWTENddIX8SuwsqPNt5Flr4T3Np0ZMxrY+zm7wIqBhIEOQS8MDjw==" saltValue="IrysI0pILZc5bPMgMUPNLw==" spinCount="100000" sheet="1" objects="1" scenarios="1" formatColumns="0" formatRows="0"/>
  <mergeCells count="16">
    <mergeCell ref="C14:D14"/>
    <mergeCell ref="AX14:AZ14"/>
    <mergeCell ref="BA14:BC14"/>
    <mergeCell ref="C92:D92"/>
    <mergeCell ref="E7:R7"/>
    <mergeCell ref="E9:X9"/>
    <mergeCell ref="C11:D11"/>
    <mergeCell ref="C12:D12"/>
    <mergeCell ref="AX12:BC12"/>
    <mergeCell ref="C13:D13"/>
    <mergeCell ref="E1:X1"/>
    <mergeCell ref="E2:X2"/>
    <mergeCell ref="B3:C3"/>
    <mergeCell ref="U3:X3"/>
    <mergeCell ref="E5:I5"/>
    <mergeCell ref="U5:X5"/>
  </mergeCells>
  <conditionalFormatting sqref="E45:E90">
    <cfRule type="cellIs" dxfId="75" priority="58" operator="equal">
      <formula>$E$92</formula>
    </cfRule>
  </conditionalFormatting>
  <conditionalFormatting sqref="F45:F90">
    <cfRule type="cellIs" dxfId="74" priority="57" operator="equal">
      <formula>F$92</formula>
    </cfRule>
  </conditionalFormatting>
  <conditionalFormatting sqref="G45:G90">
    <cfRule type="cellIs" dxfId="73" priority="56" operator="equal">
      <formula>G$92</formula>
    </cfRule>
  </conditionalFormatting>
  <conditionalFormatting sqref="H45:X90">
    <cfRule type="cellIs" dxfId="72" priority="55" operator="equal">
      <formula>H$92</formula>
    </cfRule>
  </conditionalFormatting>
  <conditionalFormatting sqref="E100:X100">
    <cfRule type="cellIs" dxfId="71" priority="53" operator="lessThan">
      <formula>0.85</formula>
    </cfRule>
    <cfRule type="cellIs" dxfId="70" priority="54" operator="greaterThan">
      <formula>0.85</formula>
    </cfRule>
  </conditionalFormatting>
  <conditionalFormatting sqref="E101:X101">
    <cfRule type="cellIs" dxfId="69" priority="52" operator="between">
      <formula>0.6</formula>
      <formula>0.85</formula>
    </cfRule>
  </conditionalFormatting>
  <conditionalFormatting sqref="E102:X102">
    <cfRule type="cellIs" dxfId="68" priority="51" operator="between">
      <formula>0.4</formula>
      <formula>0.6</formula>
    </cfRule>
  </conditionalFormatting>
  <conditionalFormatting sqref="E103:X103">
    <cfRule type="cellIs" dxfId="67" priority="50" operator="between">
      <formula>15%</formula>
      <formula>40%</formula>
    </cfRule>
  </conditionalFormatting>
  <conditionalFormatting sqref="E104:X104">
    <cfRule type="cellIs" dxfId="66" priority="49" operator="lessThan">
      <formula>0.15</formula>
    </cfRule>
  </conditionalFormatting>
  <conditionalFormatting sqref="E10:X10">
    <cfRule type="cellIs" dxfId="65" priority="44" operator="between">
      <formula>0.85</formula>
      <formula>1</formula>
    </cfRule>
    <cfRule type="cellIs" dxfId="64" priority="45" operator="between">
      <formula>0.6</formula>
      <formula>0.85</formula>
    </cfRule>
    <cfRule type="cellIs" dxfId="63" priority="46" operator="between">
      <formula>0.4</formula>
      <formula>0.6</formula>
    </cfRule>
    <cfRule type="cellIs" dxfId="62" priority="47" operator="between">
      <formula>0.15</formula>
      <formula>0.4</formula>
    </cfRule>
    <cfRule type="cellIs" dxfId="61" priority="48" operator="lessThan">
      <formula>0.15</formula>
    </cfRule>
  </conditionalFormatting>
  <conditionalFormatting sqref="C45:AC90 Y16:AC44">
    <cfRule type="containsBlanks" dxfId="60" priority="41">
      <formula>LEN(TRIM(C16))=0</formula>
    </cfRule>
  </conditionalFormatting>
  <conditionalFormatting sqref="AA16:AA90">
    <cfRule type="cellIs" dxfId="59" priority="40" operator="greaterThan">
      <formula>0</formula>
    </cfRule>
  </conditionalFormatting>
  <conditionalFormatting sqref="E45:X90">
    <cfRule type="cellIs" dxfId="58" priority="39" operator="equal">
      <formula>"O"</formula>
    </cfRule>
  </conditionalFormatting>
  <conditionalFormatting sqref="E108:X108">
    <cfRule type="cellIs" dxfId="57" priority="31" operator="notEqual">
      <formula>"Ciencia, tecnología y sociedad"</formula>
    </cfRule>
    <cfRule type="cellIs" dxfId="56" priority="32" operator="equal">
      <formula>"Ciencia, tecnología y sociedad"</formula>
    </cfRule>
  </conditionalFormatting>
  <conditionalFormatting sqref="E109:X109">
    <cfRule type="cellIs" dxfId="55" priority="29" operator="notEqual">
      <formula>"Entorno físico"</formula>
    </cfRule>
    <cfRule type="cellIs" dxfId="54" priority="30" operator="equal">
      <formula>"Entorno físico"</formula>
    </cfRule>
  </conditionalFormatting>
  <conditionalFormatting sqref="E110:X110">
    <cfRule type="cellIs" dxfId="53" priority="27" operator="notEqual">
      <formula>"Entorno vivo"</formula>
    </cfRule>
    <cfRule type="cellIs" dxfId="52" priority="28" operator="equal">
      <formula>"Entorno vivo"</formula>
    </cfRule>
  </conditionalFormatting>
  <conditionalFormatting sqref="E113:X113">
    <cfRule type="notContainsText" dxfId="51" priority="23" operator="notContains" text="Indagación">
      <formula>ISERROR(SEARCH("Indagación",E113))</formula>
    </cfRule>
    <cfRule type="containsText" dxfId="50" priority="24" operator="containsText" text="Indagación">
      <formula>NOT(ISERROR(SEARCH("Indagación",E113)))</formula>
    </cfRule>
  </conditionalFormatting>
  <conditionalFormatting sqref="E114:X114">
    <cfRule type="notContainsText" dxfId="49" priority="21" operator="notContains" text="Uso comprensivo del conocimiento científico">
      <formula>ISERROR(SEARCH("Uso comprensivo del conocimiento científico",E114))</formula>
    </cfRule>
    <cfRule type="containsText" dxfId="48" priority="22" operator="containsText" text="Uso comprensivo del conocimiento científico">
      <formula>NOT(ISERROR(SEARCH("Uso comprensivo del conocimiento científico",E114)))</formula>
    </cfRule>
  </conditionalFormatting>
  <conditionalFormatting sqref="E112:X112">
    <cfRule type="notContainsText" dxfId="47" priority="25" operator="notContains" text="Explicación de fenómenos">
      <formula>ISERROR(SEARCH("Explicación de fenómenos",E112))</formula>
    </cfRule>
    <cfRule type="containsText" dxfId="46" priority="26" operator="containsText" text="Explicación de fenómenos">
      <formula>NOT(ISERROR(SEARCH("Explicación de fenómenos",E112)))</formula>
    </cfRule>
  </conditionalFormatting>
  <conditionalFormatting sqref="E8:X8">
    <cfRule type="containsBlanks" dxfId="45" priority="18">
      <formula>LEN(TRIM(E8))=0</formula>
    </cfRule>
  </conditionalFormatting>
  <conditionalFormatting sqref="E8:X8">
    <cfRule type="containsBlanks" dxfId="44" priority="17">
      <formula>LEN(TRIM(E8))=0</formula>
    </cfRule>
  </conditionalFormatting>
  <conditionalFormatting sqref="E13:X13">
    <cfRule type="containsBlanks" dxfId="43" priority="16">
      <formula>LEN(TRIM(E13))=0</formula>
    </cfRule>
  </conditionalFormatting>
  <conditionalFormatting sqref="E12:X12">
    <cfRule type="containsText" dxfId="42" priority="9" operator="containsText" text="Uso comprensivo del conocimiento científico">
      <formula>NOT(ISERROR(SEARCH("Uso comprensivo del conocimiento científico",E12)))</formula>
    </cfRule>
    <cfRule type="containsText" dxfId="41" priority="10" operator="containsText" text="Indagación">
      <formula>NOT(ISERROR(SEARCH("Indagación",E12)))</formula>
    </cfRule>
    <cfRule type="containsText" dxfId="40" priority="11" operator="containsText" text="Explicación de fenómenos">
      <formula>NOT(ISERROR(SEARCH("Explicación de fenómenos",E12)))</formula>
    </cfRule>
  </conditionalFormatting>
  <conditionalFormatting sqref="E11:X11">
    <cfRule type="containsText" dxfId="39" priority="12" operator="containsText" text="vivo">
      <formula>NOT(ISERROR(SEARCH("vivo",E11)))</formula>
    </cfRule>
    <cfRule type="containsText" dxfId="38" priority="13" operator="containsText" text="físico">
      <formula>NOT(ISERROR(SEARCH("físico",E11)))</formula>
    </cfRule>
    <cfRule type="containsText" dxfId="37" priority="14" operator="containsText" text="Ciencia, tecnología y sociedad">
      <formula>NOT(ISERROR(SEARCH("Ciencia, tecnología y sociedad",E11)))</formula>
    </cfRule>
  </conditionalFormatting>
  <conditionalFormatting sqref="E11:X13">
    <cfRule type="containsBlanks" dxfId="36" priority="15">
      <formula>LEN(TRIM(E11))=0</formula>
    </cfRule>
  </conditionalFormatting>
  <conditionalFormatting sqref="E16:E44">
    <cfRule type="cellIs" dxfId="35" priority="8" operator="equal">
      <formula>$E$92</formula>
    </cfRule>
  </conditionalFormatting>
  <conditionalFormatting sqref="F16:F44">
    <cfRule type="cellIs" dxfId="34" priority="7" operator="equal">
      <formula>F$92</formula>
    </cfRule>
  </conditionalFormatting>
  <conditionalFormatting sqref="G16:G44">
    <cfRule type="cellIs" dxfId="33" priority="6" operator="equal">
      <formula>G$92</formula>
    </cfRule>
  </conditionalFormatting>
  <conditionalFormatting sqref="H16:X44">
    <cfRule type="cellIs" dxfId="32" priority="5" operator="equal">
      <formula>H$92</formula>
    </cfRule>
  </conditionalFormatting>
  <conditionalFormatting sqref="C16:X44">
    <cfRule type="containsBlanks" dxfId="31" priority="4">
      <formula>LEN(TRIM(C16))=0</formula>
    </cfRule>
  </conditionalFormatting>
  <conditionalFormatting sqref="E16:X44">
    <cfRule type="cellIs" dxfId="30" priority="3" operator="equal">
      <formula>"O"</formula>
    </cfRule>
  </conditionalFormatting>
  <conditionalFormatting sqref="E14:X15">
    <cfRule type="containsBlanks" dxfId="29" priority="2">
      <formula>LEN(TRIM(E14))=0</formula>
    </cfRule>
  </conditionalFormatting>
  <conditionalFormatting sqref="E14:X15">
    <cfRule type="containsBlanks" dxfId="28" priority="1">
      <formula>LEN(TRIM(E14))=0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pageSetUpPr fitToPage="1"/>
  </sheetPr>
  <dimension ref="A1:P136"/>
  <sheetViews>
    <sheetView tabSelected="1" zoomScale="50" zoomScaleNormal="50" zoomScalePageLayoutView="50" workbookViewId="0">
      <selection activeCell="N9" sqref="N9:O9"/>
    </sheetView>
  </sheetViews>
  <sheetFormatPr baseColWidth="10" defaultColWidth="11.25" defaultRowHeight="14.25"/>
  <cols>
    <col min="1" max="1" width="5.75" style="106" customWidth="1"/>
    <col min="2" max="5" width="11.75" style="106" customWidth="1"/>
    <col min="6" max="6" width="87.875" style="106" customWidth="1"/>
    <col min="7" max="7" width="46.25" style="106" customWidth="1"/>
    <col min="8" max="8" width="34.625" style="106" customWidth="1"/>
    <col min="9" max="15" width="11.75" style="106" customWidth="1"/>
    <col min="16" max="16" width="5.75" style="106" customWidth="1"/>
    <col min="17" max="16384" width="11.25" style="106"/>
  </cols>
  <sheetData>
    <row r="1" spans="1:16" ht="18" thickTop="1" thickBot="1">
      <c r="A1" s="530" t="s">
        <v>779</v>
      </c>
      <c r="B1" s="531"/>
      <c r="C1" s="531"/>
      <c r="D1" s="531"/>
      <c r="E1" s="531"/>
      <c r="F1" s="531"/>
      <c r="G1" s="531"/>
      <c r="H1" s="531"/>
      <c r="I1" s="531"/>
      <c r="J1" s="531"/>
      <c r="K1" s="531"/>
      <c r="L1" s="531"/>
      <c r="M1" s="531"/>
      <c r="N1" s="531"/>
      <c r="O1" s="531"/>
      <c r="P1" s="532"/>
    </row>
    <row r="2" spans="1:16" ht="16.5" thickTop="1" thickBot="1">
      <c r="A2" s="8"/>
      <c r="B2" s="8"/>
      <c r="C2" s="8"/>
      <c r="D2" s="8"/>
      <c r="E2" s="8"/>
      <c r="F2" s="8"/>
      <c r="G2" s="8"/>
      <c r="H2" s="8"/>
      <c r="I2" s="8"/>
      <c r="J2" s="8"/>
      <c r="K2" s="8"/>
      <c r="L2" s="8"/>
      <c r="M2" s="8"/>
      <c r="N2" s="8"/>
      <c r="O2" s="8"/>
      <c r="P2" s="8"/>
    </row>
    <row r="3" spans="1:16" ht="17.25" thickTop="1" thickBot="1">
      <c r="A3" s="533" t="s">
        <v>30</v>
      </c>
      <c r="B3" s="534"/>
      <c r="C3" s="534"/>
      <c r="D3" s="534"/>
      <c r="E3" s="534"/>
      <c r="F3" s="534"/>
      <c r="G3" s="534"/>
      <c r="H3" s="534"/>
      <c r="I3" s="534"/>
      <c r="J3" s="534"/>
      <c r="K3" s="534"/>
      <c r="L3" s="534"/>
      <c r="M3" s="534"/>
      <c r="N3" s="534"/>
      <c r="O3" s="534"/>
      <c r="P3" s="535"/>
    </row>
    <row r="4" spans="1:16" ht="15.75" thickTop="1">
      <c r="A4" s="11"/>
      <c r="B4" s="12"/>
      <c r="C4" s="12"/>
      <c r="D4" s="12"/>
      <c r="E4" s="12"/>
      <c r="F4" s="12"/>
      <c r="G4" s="12"/>
      <c r="H4" s="12"/>
      <c r="I4" s="12"/>
      <c r="J4" s="12"/>
      <c r="K4" s="12"/>
      <c r="L4" s="12"/>
      <c r="M4" s="12"/>
      <c r="N4" s="12"/>
      <c r="O4" s="12"/>
      <c r="P4" s="13"/>
    </row>
    <row r="5" spans="1:16" ht="15">
      <c r="A5" s="14"/>
      <c r="B5" s="536" t="s">
        <v>31</v>
      </c>
      <c r="C5" s="536"/>
      <c r="D5" s="536"/>
      <c r="E5" s="536"/>
      <c r="F5" s="536"/>
      <c r="G5" s="536"/>
      <c r="H5" s="536"/>
      <c r="I5" s="536"/>
      <c r="J5" s="536"/>
      <c r="K5" s="536"/>
      <c r="L5" s="536"/>
      <c r="M5" s="536"/>
      <c r="N5" s="536"/>
      <c r="O5" s="103"/>
      <c r="P5" s="13"/>
    </row>
    <row r="6" spans="1:16" ht="15.75" thickBot="1">
      <c r="A6" s="14"/>
      <c r="B6" s="15"/>
      <c r="C6" s="15"/>
      <c r="D6" s="15"/>
      <c r="E6" s="15"/>
      <c r="F6" s="15"/>
      <c r="G6" s="15"/>
      <c r="H6" s="15"/>
      <c r="I6" s="15"/>
      <c r="J6" s="15"/>
      <c r="K6" s="15"/>
      <c r="L6" s="15"/>
      <c r="M6" s="15"/>
      <c r="N6" s="15"/>
      <c r="O6" s="15"/>
      <c r="P6" s="13"/>
    </row>
    <row r="7" spans="1:16" ht="16.5" thickTop="1" thickBot="1">
      <c r="A7" s="16"/>
      <c r="B7" s="537" t="s">
        <v>32</v>
      </c>
      <c r="C7" s="537"/>
      <c r="D7" s="15"/>
      <c r="E7" s="538" t="s">
        <v>885</v>
      </c>
      <c r="F7" s="539"/>
      <c r="G7" s="539"/>
      <c r="H7" s="539"/>
      <c r="I7" s="539"/>
      <c r="J7" s="539"/>
      <c r="K7" s="540"/>
      <c r="L7" s="104" t="s">
        <v>33</v>
      </c>
      <c r="M7" s="18"/>
      <c r="N7" s="541">
        <v>254206000149</v>
      </c>
      <c r="O7" s="542"/>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7" t="s">
        <v>34</v>
      </c>
      <c r="C9" s="537"/>
      <c r="D9" s="15"/>
      <c r="E9" s="538" t="s">
        <v>886</v>
      </c>
      <c r="F9" s="539"/>
      <c r="G9" s="539"/>
      <c r="H9" s="539"/>
      <c r="I9" s="539"/>
      <c r="J9" s="539"/>
      <c r="K9" s="540"/>
      <c r="L9" s="29" t="s">
        <v>35</v>
      </c>
      <c r="M9" s="18"/>
      <c r="N9" s="538" t="s">
        <v>887</v>
      </c>
      <c r="O9" s="540"/>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3" t="s">
        <v>36</v>
      </c>
      <c r="B12" s="534"/>
      <c r="C12" s="534"/>
      <c r="D12" s="534"/>
      <c r="E12" s="534"/>
      <c r="F12" s="534"/>
      <c r="G12" s="534"/>
      <c r="H12" s="534"/>
      <c r="I12" s="534"/>
      <c r="J12" s="534"/>
      <c r="K12" s="534"/>
      <c r="L12" s="534"/>
      <c r="M12" s="534"/>
      <c r="N12" s="534"/>
      <c r="O12" s="534"/>
      <c r="P12" s="535"/>
    </row>
    <row r="13" spans="1:16" ht="15.75" thickTop="1">
      <c r="A13" s="23"/>
      <c r="B13" s="24"/>
      <c r="C13" s="24"/>
      <c r="D13" s="24"/>
      <c r="E13" s="24"/>
      <c r="F13" s="24"/>
      <c r="G13" s="24"/>
      <c r="H13" s="24"/>
      <c r="I13" s="24"/>
      <c r="J13" s="24"/>
      <c r="K13" s="24"/>
      <c r="L13" s="24"/>
      <c r="M13" s="24"/>
      <c r="N13" s="24"/>
      <c r="O13" s="24"/>
      <c r="P13" s="25"/>
    </row>
    <row r="14" spans="1:16" ht="15">
      <c r="A14" s="26"/>
      <c r="B14" s="536" t="s">
        <v>37</v>
      </c>
      <c r="C14" s="536"/>
      <c r="D14" s="536"/>
      <c r="E14" s="536"/>
      <c r="F14" s="536"/>
      <c r="G14" s="536"/>
      <c r="H14" s="536"/>
      <c r="I14" s="536"/>
      <c r="J14" s="536"/>
      <c r="K14" s="536"/>
      <c r="L14" s="536"/>
      <c r="M14" s="536"/>
      <c r="N14" s="536"/>
      <c r="O14" s="103"/>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668" t="str">
        <f>ExA_NATURALES!C6</f>
        <v>Ciencias Naturales y Educación Ambiental</v>
      </c>
      <c r="F16" s="669"/>
      <c r="G16" s="669"/>
      <c r="H16" s="669"/>
      <c r="I16" s="669"/>
      <c r="J16" s="669"/>
      <c r="K16" s="670"/>
      <c r="L16" s="27" t="s">
        <v>28</v>
      </c>
      <c r="M16" s="18"/>
      <c r="N16" s="546">
        <f>ExA_NATURALES!C8</f>
        <v>0</v>
      </c>
      <c r="O16" s="548"/>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6" t="str">
        <f>VLOOKUP(N18,DATOS!A2:B10,2,FALSE)</f>
        <v>OCTAVO</v>
      </c>
      <c r="F18" s="547"/>
      <c r="G18" s="547"/>
      <c r="H18" s="547"/>
      <c r="I18" s="547"/>
      <c r="J18" s="547"/>
      <c r="K18" s="548"/>
      <c r="L18" s="27" t="s">
        <v>41</v>
      </c>
      <c r="M18" s="18"/>
      <c r="N18" s="434" t="str">
        <f>ExA_NATURALES!C5</f>
        <v>_8°</v>
      </c>
      <c r="O18" s="435" t="str">
        <f>ExA_NATURALES!D5</f>
        <v>_08</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3" t="s">
        <v>95</v>
      </c>
      <c r="B21" s="534"/>
      <c r="C21" s="534"/>
      <c r="D21" s="534"/>
      <c r="E21" s="534"/>
      <c r="F21" s="534"/>
      <c r="G21" s="534"/>
      <c r="H21" s="534"/>
      <c r="I21" s="534"/>
      <c r="J21" s="534"/>
      <c r="K21" s="534"/>
      <c r="L21" s="534"/>
      <c r="M21" s="534"/>
      <c r="N21" s="534"/>
      <c r="O21" s="534"/>
      <c r="P21" s="535"/>
    </row>
    <row r="22" spans="1:16" ht="15.75" thickTop="1">
      <c r="A22" s="26"/>
      <c r="B22" s="8"/>
      <c r="C22" s="8"/>
      <c r="D22" s="8"/>
      <c r="E22" s="8"/>
      <c r="F22" s="8"/>
      <c r="G22" s="8"/>
      <c r="H22" s="8"/>
      <c r="I22" s="8"/>
      <c r="J22" s="8"/>
      <c r="K22" s="8"/>
      <c r="L22" s="8"/>
      <c r="M22" s="8"/>
      <c r="N22" s="8"/>
      <c r="O22" s="8"/>
      <c r="P22" s="25"/>
    </row>
    <row r="23" spans="1:16" ht="14.45" customHeight="1">
      <c r="A23" s="26"/>
      <c r="B23" s="549" t="s">
        <v>54</v>
      </c>
      <c r="C23" s="550"/>
      <c r="D23" s="550"/>
      <c r="E23" s="550"/>
      <c r="F23" s="550"/>
      <c r="G23" s="550"/>
      <c r="H23" s="550"/>
      <c r="I23" s="550"/>
      <c r="J23" s="550"/>
      <c r="K23" s="550"/>
      <c r="L23" s="550"/>
      <c r="M23" s="550"/>
      <c r="N23" s="550"/>
      <c r="O23" s="551"/>
      <c r="P23" s="13"/>
    </row>
    <row r="24" spans="1:16" ht="15">
      <c r="A24" s="26"/>
      <c r="B24" s="8"/>
      <c r="C24" s="8"/>
      <c r="D24" s="8"/>
      <c r="E24" s="8"/>
      <c r="F24" s="32"/>
      <c r="G24" s="32"/>
      <c r="H24" s="32"/>
      <c r="I24" s="32"/>
      <c r="J24" s="32"/>
      <c r="K24" s="32"/>
      <c r="L24" s="8"/>
      <c r="M24" s="8"/>
      <c r="N24" s="8"/>
      <c r="O24" s="8"/>
      <c r="P24" s="13"/>
    </row>
    <row r="25" spans="1:16" ht="15" customHeight="1">
      <c r="A25" s="26"/>
      <c r="B25" s="618" t="s">
        <v>42</v>
      </c>
      <c r="C25" s="618"/>
      <c r="D25" s="618"/>
      <c r="E25" s="618"/>
      <c r="F25" s="618"/>
      <c r="G25" s="618"/>
      <c r="H25" s="618"/>
      <c r="I25" s="618"/>
      <c r="J25" s="618"/>
      <c r="K25" s="618"/>
      <c r="L25" s="618"/>
      <c r="M25" s="618"/>
      <c r="N25" s="618"/>
      <c r="O25" s="618"/>
      <c r="P25" s="13"/>
    </row>
    <row r="26" spans="1:16" ht="15">
      <c r="A26" s="26"/>
      <c r="B26" s="341" t="s">
        <v>73</v>
      </c>
      <c r="C26" s="557" t="str">
        <f>CONCATENATE(ExA_NATURALES!B7,ExA_NATURALES!C7)</f>
        <v>CUADERNILLO_1_EPA_2022</v>
      </c>
      <c r="D26" s="557"/>
      <c r="E26" s="557"/>
      <c r="F26" s="557"/>
      <c r="G26" s="347" t="s">
        <v>18</v>
      </c>
      <c r="H26" s="348" t="s">
        <v>17</v>
      </c>
      <c r="I26" s="343" t="s">
        <v>73</v>
      </c>
      <c r="J26" s="552" t="str">
        <f>CONCATENATE('ExA_NATURALES(2)'!B7,'ExA_NATURALES(2)'!C7)</f>
        <v>CUADERNILLO_2_EPA_2022</v>
      </c>
      <c r="K26" s="552"/>
      <c r="L26" s="552"/>
      <c r="M26" s="552"/>
      <c r="N26" s="345" t="s">
        <v>18</v>
      </c>
      <c r="O26" s="346" t="s">
        <v>17</v>
      </c>
      <c r="P26" s="13"/>
    </row>
    <row r="27" spans="1:16" ht="15">
      <c r="A27" s="26"/>
      <c r="B27" s="407" t="str">
        <f>IF(ExA_NATURALES!E$99 &lt; 0.4,ExA_NATURALES!E$15,"")</f>
        <v/>
      </c>
      <c r="C27" s="665" t="str">
        <f>IF(ExA_NATURALES!E$99 &lt; 0.4,ExA_NATURALES!E$13,"")</f>
        <v/>
      </c>
      <c r="D27" s="665"/>
      <c r="E27" s="665"/>
      <c r="F27" s="665"/>
      <c r="G27" s="408" t="str">
        <f>IF(ExA_NATURALES!E$99 &lt; 0.4,ExA_NATURALES!E$12,"")</f>
        <v/>
      </c>
      <c r="H27" s="408" t="str">
        <f>IF(ExA_NATURALES!E$99 &lt; 0.4,ExA_NATURALES!E$11,"")</f>
        <v/>
      </c>
      <c r="I27" s="409" t="e">
        <f>IF('ExA_NATURALES(2)'!E$99&lt;0.4,'ExA_NATURALES(2)'!E$15,"")</f>
        <v>#DIV/0!</v>
      </c>
      <c r="J27" s="666" t="e">
        <f>IF('ExA_NATURALES(2)'!E$99&lt;0.4,'ExA_NATURALES(2)'!E$13,"")</f>
        <v>#DIV/0!</v>
      </c>
      <c r="K27" s="666"/>
      <c r="L27" s="666"/>
      <c r="M27" s="666"/>
      <c r="N27" s="410" t="e">
        <f>IF('ExA_NATURALES(2)'!E$99&lt;0.4,'ExA_NATURALES(2)'!E$12,"")</f>
        <v>#DIV/0!</v>
      </c>
      <c r="O27" s="410" t="e">
        <f>IF('ExA_NATURALES(2)'!E$99&lt;0.4,'ExA_NATURALES(2)'!E$11,"")</f>
        <v>#DIV/0!</v>
      </c>
      <c r="P27" s="344" t="s">
        <v>57</v>
      </c>
    </row>
    <row r="28" spans="1:16" ht="15">
      <c r="A28" s="26"/>
      <c r="B28" s="407" t="str">
        <f>IF(ExA_NATURALES!F$99 &lt; 0.4,ExA_NATURALES!F$15,"")</f>
        <v/>
      </c>
      <c r="C28" s="665" t="str">
        <f>IF(ExA_NATURALES!F$99 &lt; 0.4,ExA_NATURALES!F13,"")</f>
        <v/>
      </c>
      <c r="D28" s="665"/>
      <c r="E28" s="665"/>
      <c r="F28" s="665"/>
      <c r="G28" s="408" t="str">
        <f>IF(ExA_NATURALES!F$99 &lt; 0.4,ExA_NATURALES!F$12,"")</f>
        <v/>
      </c>
      <c r="H28" s="408" t="str">
        <f>IF(ExA_NATURALES!F$99 &lt; 0.4,ExA_NATURALES!F$11,"")</f>
        <v/>
      </c>
      <c r="I28" s="409" t="e">
        <f>IF('ExA_NATURALES(2)'!F$99&lt;0.4,'ExA_NATURALES(2)'!F$15,"")</f>
        <v>#DIV/0!</v>
      </c>
      <c r="J28" s="666" t="e">
        <f>IF('ExA_NATURALES(2)'!F$99&lt;0.4,'ExA_NATURALES(2)'!F$13,"")</f>
        <v>#DIV/0!</v>
      </c>
      <c r="K28" s="666"/>
      <c r="L28" s="666"/>
      <c r="M28" s="666"/>
      <c r="N28" s="410" t="e">
        <f>IF('ExA_NATURALES(2)'!F$99&lt;0.4,'ExA_NATURALES(2)'!F$12,"")</f>
        <v>#DIV/0!</v>
      </c>
      <c r="O28" s="410" t="e">
        <f>IF('ExA_NATURALES(2)'!F$99&lt;0.4,'ExA_NATURALES(2)'!F$11,"")</f>
        <v>#DIV/0!</v>
      </c>
      <c r="P28" s="344" t="s">
        <v>57</v>
      </c>
    </row>
    <row r="29" spans="1:16" ht="15">
      <c r="A29" s="26"/>
      <c r="B29" s="407" t="str">
        <f>IF(ExA_NATURALES!G$99 &lt; 0.4,ExA_NATURALES!G$15,"")</f>
        <v/>
      </c>
      <c r="C29" s="665" t="str">
        <f>IF(ExA_NATURALES!G$99 &lt; 0.4,ExA_NATURALES!G13,"")</f>
        <v/>
      </c>
      <c r="D29" s="665"/>
      <c r="E29" s="665"/>
      <c r="F29" s="665"/>
      <c r="G29" s="408" t="str">
        <f>IF(ExA_NATURALES!G$99 &lt; 0.4,ExA_NATURALES!G$12,"")</f>
        <v/>
      </c>
      <c r="H29" s="408" t="str">
        <f>IF(ExA_NATURALES!G$99 &lt; 0.4,ExA_NATURALES!G$11,"")</f>
        <v/>
      </c>
      <c r="I29" s="409" t="e">
        <f>IF('ExA_NATURALES(2)'!G$99&lt;0.4,'ExA_NATURALES(2)'!G$15,"")</f>
        <v>#DIV/0!</v>
      </c>
      <c r="J29" s="666" t="e">
        <f>IF('ExA_NATURALES(2)'!G$99&lt;0.4,'ExA_NATURALES(2)'!G$13,"")</f>
        <v>#DIV/0!</v>
      </c>
      <c r="K29" s="666"/>
      <c r="L29" s="666"/>
      <c r="M29" s="666"/>
      <c r="N29" s="410" t="e">
        <f>IF('ExA_NATURALES(2)'!G$99&lt;0.4,'ExA_NATURALES(2)'!G$12,"")</f>
        <v>#DIV/0!</v>
      </c>
      <c r="O29" s="410" t="e">
        <f>IF('ExA_NATURALES(2)'!G$99&lt;0.4,'ExA_NATURALES(2)'!G$11,"")</f>
        <v>#DIV/0!</v>
      </c>
      <c r="P29" s="344" t="s">
        <v>57</v>
      </c>
    </row>
    <row r="30" spans="1:16" ht="15">
      <c r="A30" s="26"/>
      <c r="B30" s="407" t="str">
        <f>IF(ExA_NATURALES!H$99 &lt; 0.4,ExA_NATURALES!H$15,"")</f>
        <v>l_ 1478453</v>
      </c>
      <c r="C30" s="665" t="str">
        <f>IF(ExA_NATURALES!H$99 &lt; 0.4,ExA_NATURALES!H13,"")</f>
        <v>Comprende que el conocimiento científico es una construcción humana y social, que se transforma y se reconstruye continuamente a través de la investigación, respondiendo a momentos históricos.</v>
      </c>
      <c r="D30" s="665"/>
      <c r="E30" s="665"/>
      <c r="F30" s="665"/>
      <c r="G30" s="408" t="str">
        <f>IF(ExA_NATURALES!H$99 &lt; 0.4,ExA_NATURALES!H$12,"")</f>
        <v>Indagación-Ciencia, tecnología y sociedad</v>
      </c>
      <c r="H30" s="408" t="str">
        <f>IF(ExA_NATURALES!H$99 &lt; 0.4,ExA_NATURALES!H$11,"")</f>
        <v>Ciencia, tecnología y sociedad</v>
      </c>
      <c r="I30" s="409" t="e">
        <f>IF('ExA_NATURALES(2)'!H$99&lt;0.4,'ExA_NATURALES(2)'!H$15,"")</f>
        <v>#DIV/0!</v>
      </c>
      <c r="J30" s="666" t="e">
        <f>IF('ExA_NATURALES(2)'!H$99&lt;0.4,'ExA_NATURALES(2)'!H$13,"")</f>
        <v>#DIV/0!</v>
      </c>
      <c r="K30" s="666"/>
      <c r="L30" s="666"/>
      <c r="M30" s="666"/>
      <c r="N30" s="410" t="e">
        <f>IF('ExA_NATURALES(2)'!H$99&lt;0.4,'ExA_NATURALES(2)'!H$12,"")</f>
        <v>#DIV/0!</v>
      </c>
      <c r="O30" s="410" t="e">
        <f>IF('ExA_NATURALES(2)'!H$99&lt;0.4,'ExA_NATURALES(2)'!H$11,"")</f>
        <v>#DIV/0!</v>
      </c>
      <c r="P30" s="344" t="s">
        <v>57</v>
      </c>
    </row>
    <row r="31" spans="1:16" ht="15">
      <c r="A31" s="26"/>
      <c r="B31" s="407" t="str">
        <f>IF(ExA_NATURALES!I$99 &lt; 0.4,ExA_NATURALES!I$15,"")</f>
        <v/>
      </c>
      <c r="C31" s="665" t="str">
        <f>IF(ExA_NATURALES!I$99 &lt; 0.4,ExA_NATURALES!I$13,"")</f>
        <v/>
      </c>
      <c r="D31" s="665"/>
      <c r="E31" s="665"/>
      <c r="F31" s="665"/>
      <c r="G31" s="408" t="str">
        <f>IF(ExA_NATURALES!$I$99&lt;0.4,ExA_NATURALES!$I$12,"")</f>
        <v/>
      </c>
      <c r="H31" s="408" t="str">
        <f>IF(ExA_NATURALES!I$99 &lt; 0.4,ExA_NATURALES!I$11,"")</f>
        <v/>
      </c>
      <c r="I31" s="409" t="e">
        <f>IF('ExA_NATURALES(2)'!I$99&lt;0.4,'ExA_NATURALES(2)'!I$15,"")</f>
        <v>#DIV/0!</v>
      </c>
      <c r="J31" s="666" t="e">
        <f>IF('ExA_NATURALES(2)'!I$99&lt;0.4,'ExA_NATURALES(2)'!I$13,"")</f>
        <v>#DIV/0!</v>
      </c>
      <c r="K31" s="666"/>
      <c r="L31" s="666"/>
      <c r="M31" s="666"/>
      <c r="N31" s="410" t="e">
        <f>IF('ExA_NATURALES(2)'!I$99&lt;0.4,'ExA_NATURALES(2)'!I$12,"")</f>
        <v>#DIV/0!</v>
      </c>
      <c r="O31" s="410" t="e">
        <f>IF('ExA_NATURALES(2)'!I$99&lt;0.4,'ExA_NATURALES(2)'!I$11,"")</f>
        <v>#DIV/0!</v>
      </c>
      <c r="P31" s="344" t="s">
        <v>57</v>
      </c>
    </row>
    <row r="32" spans="1:16" ht="15">
      <c r="A32" s="26"/>
      <c r="B32" s="407" t="str">
        <f>IF(ExA_NATURALES!J$99 &lt; 0.4,ExA_NATURALES!J$15,"")</f>
        <v/>
      </c>
      <c r="C32" s="665" t="str">
        <f>IF(ExA_NATURALES!J$99 &lt; 0.4,ExA_NATURALES!J$13,"")</f>
        <v/>
      </c>
      <c r="D32" s="665"/>
      <c r="E32" s="665"/>
      <c r="F32" s="665"/>
      <c r="G32" s="408" t="str">
        <f>IF(ExA_NATURALES!J$99 &lt; 0.4,ExA_NATURALES!J$12,"")</f>
        <v/>
      </c>
      <c r="H32" s="408" t="str">
        <f>IF(ExA_NATURALES!J$99 &lt; 0.4,ExA_NATURALES!J$11,"")</f>
        <v/>
      </c>
      <c r="I32" s="409" t="e">
        <f>IF('ExA_NATURALES(2)'!J$99&lt;0.4,'ExA_NATURALES(2)'!J$15,"")</f>
        <v>#DIV/0!</v>
      </c>
      <c r="J32" s="666" t="e">
        <f>IF('ExA_NATURALES(2)'!J$99&lt;0.4,'ExA_NATURALES(2)'!J$13,"")</f>
        <v>#DIV/0!</v>
      </c>
      <c r="K32" s="666"/>
      <c r="L32" s="666"/>
      <c r="M32" s="666"/>
      <c r="N32" s="410" t="e">
        <f>IF('ExA_NATURALES(2)'!J$99&lt;0.4,'ExA_NATURALES(2)'!J$12,"")</f>
        <v>#DIV/0!</v>
      </c>
      <c r="O32" s="410" t="e">
        <f>IF('ExA_NATURALES(2)'!J$99&lt;0.4,'ExA_NATURALES(2)'!J$11,"")</f>
        <v>#DIV/0!</v>
      </c>
      <c r="P32" s="344" t="s">
        <v>57</v>
      </c>
    </row>
    <row r="33" spans="1:16" ht="15">
      <c r="A33" s="26"/>
      <c r="B33" s="407" t="str">
        <f>IF(ExA_NATURALES!K$99 &lt; 0.4,ExA_NATURALES!K$15,"")</f>
        <v/>
      </c>
      <c r="C33" s="665" t="str">
        <f>IF(ExA_NATURALES!K$99 &lt; 0.4,ExA_NATURALES!K$13,"")</f>
        <v/>
      </c>
      <c r="D33" s="665"/>
      <c r="E33" s="665"/>
      <c r="F33" s="665"/>
      <c r="G33" s="408" t="str">
        <f>IF(ExA_NATURALES!K$99 &lt; 0.4,ExA_NATURALES!K$12,"")</f>
        <v/>
      </c>
      <c r="H33" s="408" t="str">
        <f>IF(ExA_NATURALES!K$99 &lt; 0.4,ExA_NATURALES!K$11,"")</f>
        <v/>
      </c>
      <c r="I33" s="409" t="e">
        <f>IF('ExA_NATURALES(2)'!K$99&lt;0.4,'ExA_NATURALES(2)'!K$15,"")</f>
        <v>#DIV/0!</v>
      </c>
      <c r="J33" s="666" t="e">
        <f>IF('ExA_NATURALES(2)'!K$99&lt;0.4,'ExA_NATURALES(2)'!K$13,"")</f>
        <v>#DIV/0!</v>
      </c>
      <c r="K33" s="666"/>
      <c r="L33" s="666"/>
      <c r="M33" s="666"/>
      <c r="N33" s="410" t="e">
        <f>IF('ExA_NATURALES(2)'!K$99&lt;0.4,'ExA_NATURALES(2)'!K$12,"")</f>
        <v>#DIV/0!</v>
      </c>
      <c r="O33" s="410" t="e">
        <f>IF('ExA_NATURALES(2)'!K$99&lt;0.4,'ExA_NATURALES(2)'!K$11,"")</f>
        <v>#DIV/0!</v>
      </c>
      <c r="P33" s="344" t="s">
        <v>57</v>
      </c>
    </row>
    <row r="34" spans="1:16" ht="15">
      <c r="A34" s="26"/>
      <c r="B34" s="407" t="str">
        <f>IF(ExA_NATURALES!L$99 &lt; 0.4,ExA_NATURALES!L$15,"")</f>
        <v/>
      </c>
      <c r="C34" s="665" t="str">
        <f>IF(ExA_NATURALES!L$99 &lt; 0.4,ExA_NATURALES!L$13,"")</f>
        <v/>
      </c>
      <c r="D34" s="665"/>
      <c r="E34" s="665"/>
      <c r="F34" s="665"/>
      <c r="G34" s="408" t="str">
        <f>IF(ExA_NATURALES!L$99 &lt; 0.4,ExA_NATURALES!L$12,"")</f>
        <v/>
      </c>
      <c r="H34" s="408" t="str">
        <f>IF(ExA_NATURALES!F$99 &lt; 0.4,ExA_NATURALES!F$11,"")</f>
        <v/>
      </c>
      <c r="I34" s="409" t="e">
        <f>IF('ExA_NATURALES(2)'!L$99&lt;0.4,'ExA_NATURALES(2)'!L$15,"")</f>
        <v>#DIV/0!</v>
      </c>
      <c r="J34" s="666" t="e">
        <f>IF('ExA_NATURALES(2)'!L$99&lt;0.4,'ExA_NATURALES(2)'!L$13,"")</f>
        <v>#DIV/0!</v>
      </c>
      <c r="K34" s="666"/>
      <c r="L34" s="666"/>
      <c r="M34" s="666"/>
      <c r="N34" s="410" t="e">
        <f>IF('ExA_NATURALES(2)'!L$99&lt;0.4,'ExA_NATURALES(2)'!L$12,"")</f>
        <v>#DIV/0!</v>
      </c>
      <c r="O34" s="410" t="e">
        <f>IF('ExA_NATURALES(2)'!L$99&lt;0.4,'ExA_NATURALES(2)'!L$11,"")</f>
        <v>#DIV/0!</v>
      </c>
      <c r="P34" s="344" t="s">
        <v>57</v>
      </c>
    </row>
    <row r="35" spans="1:16" ht="15">
      <c r="A35" s="26"/>
      <c r="B35" s="407" t="str">
        <f>IF(ExA_NATURALES!M$99 &lt; 0.4,ExA_NATURALES!M$15,"")</f>
        <v/>
      </c>
      <c r="C35" s="665" t="str">
        <f>IF(ExA_NATURALES!M$99 &lt; 0.4,ExA_NATURALES!M$13,"")</f>
        <v/>
      </c>
      <c r="D35" s="665"/>
      <c r="E35" s="665"/>
      <c r="F35" s="665"/>
      <c r="G35" s="408" t="str">
        <f>IF(ExA_NATURALES!M$99 &lt; 0.4,ExA_NATURALES!M$12,"")</f>
        <v/>
      </c>
      <c r="H35" s="408" t="str">
        <f>IF(ExA_NATURALES!M$99 &lt; 0.4,ExA_NATURALES!M$11,"")</f>
        <v/>
      </c>
      <c r="I35" s="409" t="e">
        <f>IF('ExA_NATURALES(2)'!M$99&lt;0.4,'ExA_NATURALES(2)'!M$15,"")</f>
        <v>#DIV/0!</v>
      </c>
      <c r="J35" s="666" t="e">
        <f>IF('ExA_NATURALES(2)'!M$99&lt;0.4,'ExA_NATURALES(2)'!M$13,"")</f>
        <v>#DIV/0!</v>
      </c>
      <c r="K35" s="666"/>
      <c r="L35" s="666"/>
      <c r="M35" s="666"/>
      <c r="N35" s="410" t="e">
        <f>IF('ExA_NATURALES(2)'!M$99&lt;0.4,'ExA_NATURALES(2)'!M$12,"")</f>
        <v>#DIV/0!</v>
      </c>
      <c r="O35" s="410" t="e">
        <f>IF('ExA_NATURALES(2)'!M$99&lt;0.4,'ExA_NATURALES(2)'!M$11,"")</f>
        <v>#DIV/0!</v>
      </c>
      <c r="P35" s="344" t="s">
        <v>57</v>
      </c>
    </row>
    <row r="36" spans="1:16" ht="15">
      <c r="A36" s="26"/>
      <c r="B36" s="407" t="str">
        <f>IF(ExA_NATURALES!N$99 &lt; 0.4,ExA_NATURALES!N$15,"")</f>
        <v>l_ 1474248</v>
      </c>
      <c r="C36" s="665" t="str">
        <f>IF(ExA_NATURALES!N$99 &lt; 0.4,ExA_NATURALES!N$13,"")</f>
        <v>Diseña y evalúa procedimientos experimentales en contextos naturales y ambientales, además, comunica resultados que permiten dar respuesta a sus preguntas e hipótesis.</v>
      </c>
      <c r="D36" s="665"/>
      <c r="E36" s="665"/>
      <c r="F36" s="665"/>
      <c r="G36" s="408" t="str">
        <f>IF(ExA_NATURALES!N$99 &lt; 0.4,ExA_NATURALES!N$12,"")</f>
        <v>Indagación-Entorno físico</v>
      </c>
      <c r="H36" s="408" t="str">
        <f>IF(ExA_NATURALES!N$99 &lt; 0.4,ExA_NATURALES!N$11,"")</f>
        <v>Entorno físico</v>
      </c>
      <c r="I36" s="409" t="e">
        <f>IF('ExA_NATURALES(2)'!N$99&lt;0.4,'ExA_NATURALES(2)'!N$15,"")</f>
        <v>#DIV/0!</v>
      </c>
      <c r="J36" s="666" t="e">
        <f>IF('ExA_NATURALES(2)'!N$99&lt;0.4,'ExA_NATURALES(2)'!N$13,"")</f>
        <v>#DIV/0!</v>
      </c>
      <c r="K36" s="666"/>
      <c r="L36" s="666"/>
      <c r="M36" s="666"/>
      <c r="N36" s="410" t="e">
        <f>IF('ExA_NATURALES(2)'!N$99&lt;0.4,'ExA_NATURALES(2)'!N$12,"")</f>
        <v>#DIV/0!</v>
      </c>
      <c r="O36" s="410" t="e">
        <f>IF('ExA_NATURALES(2)'!N$99&lt;0.4,'ExA_NATURALES(2)'!N$11,"")</f>
        <v>#DIV/0!</v>
      </c>
      <c r="P36" s="344" t="s">
        <v>57</v>
      </c>
    </row>
    <row r="37" spans="1:16" ht="15">
      <c r="A37" s="26"/>
      <c r="B37" s="407" t="str">
        <f>IF(ExA_NATURALES!O$99 &lt; 0.4,ExA_NATURALES!O$15,"")</f>
        <v/>
      </c>
      <c r="C37" s="665" t="str">
        <f>IF(ExA_NATURALES!O$99 &lt; 0.4,ExA_NATURALES!O$13,"")</f>
        <v/>
      </c>
      <c r="D37" s="665"/>
      <c r="E37" s="665"/>
      <c r="F37" s="665"/>
      <c r="G37" s="408" t="str">
        <f>IF(ExA_NATURALES!O$99 &lt; 0.4,ExA_NATURALES!O$12,"")</f>
        <v/>
      </c>
      <c r="H37" s="408" t="str">
        <f>IF(ExA_NATURALES!O$99 &lt; 0.4,ExA_NATURALES!O$11,"")</f>
        <v/>
      </c>
      <c r="I37" s="409" t="e">
        <f>IF('ExA_NATURALES(2)'!O$99&lt;0.4,'ExA_NATURALES(2)'!O$15,"")</f>
        <v>#DIV/0!</v>
      </c>
      <c r="J37" s="666" t="e">
        <f>IF('ExA_NATURALES(2)'!O$99&lt;0.4,'ExA_NATURALES(2)'!O$13,"")</f>
        <v>#DIV/0!</v>
      </c>
      <c r="K37" s="666"/>
      <c r="L37" s="666"/>
      <c r="M37" s="666"/>
      <c r="N37" s="410" t="e">
        <f>IF('ExA_NATURALES(2)'!O$99&lt;0.4,'ExA_NATURALES(2)'!O$12,"")</f>
        <v>#DIV/0!</v>
      </c>
      <c r="O37" s="410" t="e">
        <f>IF('ExA_NATURALES(2)'!O$99&lt;0.4,'ExA_NATURALES(2)'!O$11,"")</f>
        <v>#DIV/0!</v>
      </c>
      <c r="P37" s="344" t="s">
        <v>57</v>
      </c>
    </row>
    <row r="38" spans="1:16" ht="15">
      <c r="A38" s="26"/>
      <c r="B38" s="407" t="str">
        <f>IF(ExA_NATURALES!P$99 &lt; 0.4,ExA_NATURALES!P$15,"")</f>
        <v/>
      </c>
      <c r="C38" s="665" t="str">
        <f>IF(ExA_NATURALES!P$99 &lt; 0.4,ExA_NATURALES!P$13,"")</f>
        <v/>
      </c>
      <c r="D38" s="665"/>
      <c r="E38" s="665"/>
      <c r="F38" s="665"/>
      <c r="G38" s="408" t="str">
        <f>IF(ExA_NATURALES!P$99 &lt; 0.4,ExA_NATURALES!P$12,"")</f>
        <v/>
      </c>
      <c r="H38" s="408" t="str">
        <f>IF(ExA_NATURALES!P$99 &lt; 0.4,ExA_NATURALES!P$11,"")</f>
        <v/>
      </c>
      <c r="I38" s="409" t="e">
        <f>IF('ExA_NATURALES(2)'!P$99&lt;0.4,'ExA_NATURALES(2)'!P$15,"")</f>
        <v>#DIV/0!</v>
      </c>
      <c r="J38" s="666" t="e">
        <f>IF('ExA_NATURALES(2)'!P$99&lt;0.4,'ExA_NATURALES(2)'!P$13,"")</f>
        <v>#DIV/0!</v>
      </c>
      <c r="K38" s="666"/>
      <c r="L38" s="666"/>
      <c r="M38" s="666"/>
      <c r="N38" s="410" t="e">
        <f>IF('ExA_NATURALES(2)'!P$99&lt;0.4,'ExA_NATURALES(2)'!P$12,"")</f>
        <v>#DIV/0!</v>
      </c>
      <c r="O38" s="410" t="e">
        <f>IF('ExA_NATURALES(2)'!P$99&lt;0.4,'ExA_NATURALES(2)'!P$11,"")</f>
        <v>#DIV/0!</v>
      </c>
      <c r="P38" s="344" t="s">
        <v>57</v>
      </c>
    </row>
    <row r="39" spans="1:16" ht="15">
      <c r="A39" s="26"/>
      <c r="B39" s="407" t="str">
        <f>IF(ExA_NATURALES!Q$99 &lt; 0.4,ExA_NATURALES!Q$15,"")</f>
        <v/>
      </c>
      <c r="C39" s="665" t="str">
        <f>IF(ExA_NATURALES!Q$99 &lt; 0.4,ExA_NATURALES!Q$13,"")</f>
        <v/>
      </c>
      <c r="D39" s="665"/>
      <c r="E39" s="665"/>
      <c r="F39" s="665"/>
      <c r="G39" s="408" t="str">
        <f>IF(ExA_NATURALES!F$99 &lt; 0.4,ExA_NATURALES!F$12,"")</f>
        <v/>
      </c>
      <c r="H39" s="408" t="str">
        <f>IF(ExA_NATURALES!Q$99 &lt; 0.4,ExA_NATURALES!Q$11,"")</f>
        <v/>
      </c>
      <c r="I39" s="409" t="e">
        <f>IF('ExA_NATURALES(2)'!Q$99&lt;0.4,'ExA_NATURALES(2)'!Q$15,"")</f>
        <v>#DIV/0!</v>
      </c>
      <c r="J39" s="666" t="e">
        <f>IF('ExA_NATURALES(2)'!Q$99&lt;0.4,'ExA_NATURALES(2)'!Q$13,"")</f>
        <v>#DIV/0!</v>
      </c>
      <c r="K39" s="666"/>
      <c r="L39" s="666"/>
      <c r="M39" s="666"/>
      <c r="N39" s="410" t="e">
        <f>IF('ExA_NATURALES(2)'!Q$99&lt;0.4,'ExA_NATURALES(2)'!Q$12,"")</f>
        <v>#DIV/0!</v>
      </c>
      <c r="O39" s="410" t="e">
        <f>IF('ExA_NATURALES(2)'!Q$99&lt;0.4,'ExA_NATURALES(2)'!Q$11,"")</f>
        <v>#DIV/0!</v>
      </c>
      <c r="P39" s="344" t="s">
        <v>57</v>
      </c>
    </row>
    <row r="40" spans="1:16" ht="15">
      <c r="A40" s="26"/>
      <c r="B40" s="407" t="str">
        <f>IF(ExA_NATURALES!R$99 &lt; 0.4,ExA_NATURALES!R$15,"")</f>
        <v/>
      </c>
      <c r="C40" s="665" t="str">
        <f>IF(ExA_NATURALES!R$99 &lt; 0.4,ExA_NATURALES!R$13,"")</f>
        <v/>
      </c>
      <c r="D40" s="665"/>
      <c r="E40" s="665"/>
      <c r="F40" s="665"/>
      <c r="G40" s="408" t="str">
        <f>IF(ExA_NATURALES!F$99 &lt; 0.4,ExA_NATURALES!F$12,"")</f>
        <v/>
      </c>
      <c r="H40" s="408" t="str">
        <f>IF(ExA_NATURALES!R$99 &lt; 0.4,ExA_NATURALES!R$11,"")</f>
        <v/>
      </c>
      <c r="I40" s="409" t="e">
        <f>IF('ExA_NATURALES(2)'!R$99&lt;0.4,'ExA_NATURALES(2)'!R$15,"")</f>
        <v>#DIV/0!</v>
      </c>
      <c r="J40" s="666" t="e">
        <f>IF('ExA_NATURALES(2)'!R$99&lt;0.4,'ExA_NATURALES(2)'!R$13,"")</f>
        <v>#DIV/0!</v>
      </c>
      <c r="K40" s="666"/>
      <c r="L40" s="666"/>
      <c r="M40" s="666"/>
      <c r="N40" s="410" t="e">
        <f>IF('ExA_NATURALES(2)'!R$99&lt;0.4,'ExA_NATURALES(2)'!R$12,"")</f>
        <v>#DIV/0!</v>
      </c>
      <c r="O40" s="410" t="e">
        <f>IF('ExA_NATURALES(2)'!R$99&lt;0.4,'ExA_NATURALES(2)'!R$11,"")</f>
        <v>#DIV/0!</v>
      </c>
      <c r="P40" s="344" t="s">
        <v>57</v>
      </c>
    </row>
    <row r="41" spans="1:16" ht="15">
      <c r="A41" s="26"/>
      <c r="B41" s="407" t="str">
        <f>IF(ExA_NATURALES!S$99 &lt; 0.4,ExA_NATURALES!S$15,"")</f>
        <v/>
      </c>
      <c r="C41" s="665" t="str">
        <f>IF(ExA_NATURALES!S$99 &lt; 0.4,ExA_NATURALES!S$13,"")</f>
        <v/>
      </c>
      <c r="D41" s="665"/>
      <c r="E41" s="665"/>
      <c r="F41" s="665"/>
      <c r="G41" s="408" t="str">
        <f>IF(ExA_NATURALES!S$99 &lt; 0.4,ExA_NATURALES!S$12,"")</f>
        <v/>
      </c>
      <c r="H41" s="408" t="str">
        <f>IF(ExA_NATURALES!S$99 &lt; 0.4,ExA_NATURALES!S$11,"")</f>
        <v/>
      </c>
      <c r="I41" s="409" t="e">
        <f>IF('ExA_NATURALES(2)'!S$99&lt;0.4,'ExA_NATURALES(2)'!S$15,"")</f>
        <v>#DIV/0!</v>
      </c>
      <c r="J41" s="666" t="e">
        <f>IF('ExA_NATURALES(2)'!S$99&lt;0.4,'ExA_NATURALES(2)'!S$13,"")</f>
        <v>#DIV/0!</v>
      </c>
      <c r="K41" s="666"/>
      <c r="L41" s="666"/>
      <c r="M41" s="666"/>
      <c r="N41" s="410" t="e">
        <f>IF('ExA_NATURALES(2)'!S$99&lt;0.4,'ExA_NATURALES(2)'!S$12,"")</f>
        <v>#DIV/0!</v>
      </c>
      <c r="O41" s="410" t="e">
        <f>IF('ExA_NATURALES(2)'!S$99&lt;0.4,'ExA_NATURALES(2)'!S$11,"")</f>
        <v>#DIV/0!</v>
      </c>
      <c r="P41" s="344" t="s">
        <v>57</v>
      </c>
    </row>
    <row r="42" spans="1:16" ht="15">
      <c r="A42" s="26"/>
      <c r="B42" s="407" t="str">
        <f>IF(ExA_NATURALES!T$99 &lt; 0.4,ExA_NATURALES!T$15,"")</f>
        <v/>
      </c>
      <c r="C42" s="665" t="str">
        <f>IF(ExA_NATURALES!T$99 &lt; 0.4,ExA_NATURALES!T$13,"")</f>
        <v/>
      </c>
      <c r="D42" s="665"/>
      <c r="E42" s="665"/>
      <c r="F42" s="665"/>
      <c r="G42" s="408" t="str">
        <f>IF(ExA_NATURALES!T$99 &lt; 0.4,ExA_NATURALES!T$12,"")</f>
        <v/>
      </c>
      <c r="H42" s="408" t="str">
        <f>IF(ExA_NATURALES!T$99 &lt; 0.4,ExA_NATURALES!T$11,"")</f>
        <v/>
      </c>
      <c r="I42" s="409" t="e">
        <f>IF('ExA_NATURALES(2)'!T$99&lt;0.4,'ExA_NATURALES(2)'!T$15,"")</f>
        <v>#DIV/0!</v>
      </c>
      <c r="J42" s="666" t="e">
        <f>IF('ExA_NATURALES(2)'!T$99&lt;0.4,'ExA_NATURALES(2)'!T$13,"")</f>
        <v>#DIV/0!</v>
      </c>
      <c r="K42" s="666"/>
      <c r="L42" s="666"/>
      <c r="M42" s="666"/>
      <c r="N42" s="410" t="e">
        <f>IF('ExA_NATURALES(2)'!T$99&lt;0.4,'ExA_NATURALES(2)'!T$12,"")</f>
        <v>#DIV/0!</v>
      </c>
      <c r="O42" s="410" t="e">
        <f>IF('ExA_NATURALES(2)'!T$99&lt;0.4,'ExA_NATURALES(2)'!T$11,"")</f>
        <v>#DIV/0!</v>
      </c>
      <c r="P42" s="344" t="s">
        <v>57</v>
      </c>
    </row>
    <row r="43" spans="1:16" ht="15">
      <c r="A43" s="26"/>
      <c r="B43" s="407" t="str">
        <f>IF(ExA_NATURALES!U$99 &lt; 0.4,ExA_NATURALES!U$15,"")</f>
        <v>l_ 1474563</v>
      </c>
      <c r="C43" s="665" t="str">
        <f>IF(ExA_NATURALES!U$99 &lt; 0.4,ExA_NATURALES!U$13,"")</f>
        <v>Diseña y evalúa procedimientos experimentales en contextos naturales y ambientales, además, comunica resultados que permiten dar respuesta a sus preguntas e hipótesis.</v>
      </c>
      <c r="D43" s="665"/>
      <c r="E43" s="665"/>
      <c r="F43" s="665"/>
      <c r="G43" s="408" t="str">
        <f>IF(ExA_NATURALES!U$99 &lt; 0.4,ExA_NATURALES!U$12,"")</f>
        <v>Indagación-Entorno vivo</v>
      </c>
      <c r="H43" s="408" t="str">
        <f>IF(ExA_NATURALES!U$99 &lt; 0.4,ExA_NATURALES!U$11,"")</f>
        <v>Entorno vivo</v>
      </c>
      <c r="I43" s="409" t="e">
        <f>IF('ExA_NATURALES(2)'!U$99&lt;0.4,'ExA_NATURALES(2)'!U$15,"")</f>
        <v>#DIV/0!</v>
      </c>
      <c r="J43" s="666" t="e">
        <f>IF('ExA_NATURALES(2)'!U$99&lt;0.4,'ExA_NATURALES(2)'!U$13,"")</f>
        <v>#DIV/0!</v>
      </c>
      <c r="K43" s="666"/>
      <c r="L43" s="666"/>
      <c r="M43" s="666"/>
      <c r="N43" s="410" t="e">
        <f>IF('ExA_NATURALES(2)'!U$99&lt;0.4,'ExA_NATURALES(2)'!U$12,"")</f>
        <v>#DIV/0!</v>
      </c>
      <c r="O43" s="410" t="e">
        <f>IF('ExA_NATURALES(2)'!U$99&lt;0.4,'ExA_NATURALES(2)'!U$11,"")</f>
        <v>#DIV/0!</v>
      </c>
      <c r="P43" s="344" t="s">
        <v>57</v>
      </c>
    </row>
    <row r="44" spans="1:16" ht="15">
      <c r="A44" s="26"/>
      <c r="B44" s="407" t="str">
        <f>IF(ExA_NATURALES!V$99 &lt; 0.4,ExA_NATURALES!V$15,"")</f>
        <v/>
      </c>
      <c r="C44" s="665" t="str">
        <f>IF(ExA_NATURALES!V$99 &lt; 0.4,ExA_NATURALES!V$13,"")</f>
        <v/>
      </c>
      <c r="D44" s="665"/>
      <c r="E44" s="665"/>
      <c r="F44" s="665"/>
      <c r="G44" s="408" t="str">
        <f>IF(ExA_NATURALES!V$99 &lt; 0.4,ExA_NATURALES!V$12,"")</f>
        <v/>
      </c>
      <c r="H44" s="408" t="str">
        <f>IF(ExA_NATURALES!V$99 &lt; 0.4,ExA_NATURALES!V$11,"")</f>
        <v/>
      </c>
      <c r="I44" s="409" t="e">
        <f>IF('ExA_NATURALES(2)'!V$99&lt;0.4,'ExA_NATURALES(2)'!V$15,"")</f>
        <v>#DIV/0!</v>
      </c>
      <c r="J44" s="666" t="e">
        <f>IF('ExA_NATURALES(2)'!V$99&lt;0.4,'ExA_NATURALES(2)'!V$13,"")</f>
        <v>#DIV/0!</v>
      </c>
      <c r="K44" s="666"/>
      <c r="L44" s="666"/>
      <c r="M44" s="666"/>
      <c r="N44" s="410" t="e">
        <f>IF('ExA_NATURALES(2)'!V$99&lt;0.4,'ExA_NATURALES(2)'!V$12,"")</f>
        <v>#DIV/0!</v>
      </c>
      <c r="O44" s="410" t="e">
        <f>IF('ExA_NATURALES(2)'!V$99&lt;0.4,'ExA_NATURALES(2)'!V$11,"")</f>
        <v>#DIV/0!</v>
      </c>
      <c r="P44" s="344" t="s">
        <v>57</v>
      </c>
    </row>
    <row r="45" spans="1:16" ht="15">
      <c r="A45" s="26"/>
      <c r="B45" s="407" t="str">
        <f>IF(ExA_NATURALES!W$99 &lt; 0.4,ExA_NATURALES!W$15,"")</f>
        <v>l_ 1479145</v>
      </c>
      <c r="C45" s="665" t="str">
        <f>IF(ExA_NATURALES!W$99 &lt; 0.4,ExA_NATURALES!W$13,"")</f>
        <v>Reconoce, compara y clasifica seres vivos, entornos, sistemas, materiales y objetos de acuerdo con sus características.</v>
      </c>
      <c r="D45" s="665"/>
      <c r="E45" s="665"/>
      <c r="F45" s="665"/>
      <c r="G45" s="408" t="str">
        <f>IF(ExA_NATURALES!W$99 &lt; 0.4,ExA_NATURALES!W$12,"")</f>
        <v>Uso comprensivo del conocimiento científico-Entorno vivo</v>
      </c>
      <c r="H45" s="408" t="str">
        <f>IF(ExA_NATURALES!W$99 &lt; 0.4,ExA_NATURALES!W$11,"")</f>
        <v>Entorno vivo</v>
      </c>
      <c r="I45" s="409" t="e">
        <f>IF('ExA_NATURALES(2)'!W$99&lt;0.4,'ExA_NATURALES(2)'!W$15,"")</f>
        <v>#DIV/0!</v>
      </c>
      <c r="J45" s="666" t="e">
        <f>IF('ExA_NATURALES(2)'!W$99&lt;0.4,'ExA_NATURALES(2)'!W$13,"")</f>
        <v>#DIV/0!</v>
      </c>
      <c r="K45" s="666"/>
      <c r="L45" s="666"/>
      <c r="M45" s="666"/>
      <c r="N45" s="410" t="e">
        <f>IF('ExA_NATURALES(2)'!W$99&lt;0.4,'ExA_NATURALES(2)'!W$12,"")</f>
        <v>#DIV/0!</v>
      </c>
      <c r="O45" s="410" t="e">
        <f>IF('ExA_NATURALES(2)'!W$99&lt;0.4,'ExA_NATURALES(2)'!W$11,"")</f>
        <v>#DIV/0!</v>
      </c>
      <c r="P45" s="344" t="s">
        <v>57</v>
      </c>
    </row>
    <row r="46" spans="1:16" ht="15">
      <c r="A46" s="26"/>
      <c r="B46" s="407" t="str">
        <f>IF(ExA_NATURALES!X$99 &lt; 0.4,ExA_NATURALES!X$15,"")</f>
        <v/>
      </c>
      <c r="C46" s="665" t="str">
        <f>IF(ExA_NATURALES!X$99 &lt; 0.4,ExA_NATURALES!X$13,"")</f>
        <v/>
      </c>
      <c r="D46" s="665"/>
      <c r="E46" s="665"/>
      <c r="F46" s="665"/>
      <c r="G46" s="408" t="str">
        <f>IF(ExA_NATURALES!F$99 &lt; 0.4,ExA_NATURALES!F$12,"")</f>
        <v/>
      </c>
      <c r="H46" s="408" t="str">
        <f>IF(ExA_NATURALES!X$99 &lt; 0.4,ExA_NATURALES!X$11,"")</f>
        <v/>
      </c>
      <c r="I46" s="409" t="e">
        <f>IF('ExA_NATURALES(2)'!X$99&lt;0.4,'ExA_NATURALES(2)'!X$15,"")</f>
        <v>#DIV/0!</v>
      </c>
      <c r="J46" s="666" t="e">
        <f>IF('ExA_NATURALES(2)'!X$99&lt;0.4,'ExA_NATURALES(2)'!X$13,"")</f>
        <v>#DIV/0!</v>
      </c>
      <c r="K46" s="666"/>
      <c r="L46" s="666"/>
      <c r="M46" s="666"/>
      <c r="N46" s="410" t="e">
        <f>IF('ExA_NATURALES(2)'!X$99&lt;0.4,'ExA_NATURALES(2)'!X$12,"")</f>
        <v>#DIV/0!</v>
      </c>
      <c r="O46" s="410" t="e">
        <f>IF('ExA_NATURALES(2)'!X$99&lt;0.4,'ExA_NATURALES(2)'!X$11,"")</f>
        <v>#DIV/0!</v>
      </c>
      <c r="P46" s="344" t="s">
        <v>57</v>
      </c>
    </row>
    <row r="47" spans="1:16" ht="15.75" thickBot="1">
      <c r="A47" s="20"/>
      <c r="B47" s="21"/>
      <c r="C47" s="21"/>
      <c r="D47" s="21"/>
      <c r="E47" s="21"/>
      <c r="F47" s="21"/>
      <c r="G47" s="21"/>
      <c r="H47" s="21"/>
      <c r="I47" s="21"/>
      <c r="J47" s="21"/>
      <c r="K47" s="558"/>
      <c r="L47" s="558"/>
      <c r="M47" s="21"/>
      <c r="N47" s="21"/>
      <c r="O47" s="21"/>
      <c r="P47" s="22"/>
    </row>
    <row r="48" spans="1:16" ht="16.5" thickTop="1" thickBot="1">
      <c r="A48" s="8"/>
      <c r="B48" s="8"/>
      <c r="C48" s="8"/>
      <c r="D48" s="8"/>
      <c r="E48" s="8"/>
      <c r="F48" s="8"/>
      <c r="G48" s="8"/>
      <c r="H48" s="8"/>
      <c r="I48" s="8"/>
      <c r="J48" s="8"/>
      <c r="K48" s="559"/>
      <c r="L48" s="559"/>
      <c r="M48" s="8"/>
      <c r="N48" s="8"/>
      <c r="O48" s="8"/>
      <c r="P48" s="8"/>
    </row>
    <row r="49" spans="1:16" ht="17.25" thickTop="1" thickBot="1">
      <c r="A49" s="533" t="s">
        <v>98</v>
      </c>
      <c r="B49" s="534"/>
      <c r="C49" s="534"/>
      <c r="D49" s="534"/>
      <c r="E49" s="534"/>
      <c r="F49" s="534"/>
      <c r="G49" s="534"/>
      <c r="H49" s="534"/>
      <c r="I49" s="534"/>
      <c r="J49" s="534"/>
      <c r="K49" s="534"/>
      <c r="L49" s="534"/>
      <c r="M49" s="534"/>
      <c r="N49" s="534"/>
      <c r="O49" s="534"/>
      <c r="P49" s="535"/>
    </row>
    <row r="50" spans="1:16" ht="15.75" thickTop="1">
      <c r="A50" s="26"/>
      <c r="B50" s="8"/>
      <c r="C50" s="8"/>
      <c r="D50" s="8"/>
      <c r="E50" s="8"/>
      <c r="F50" s="8"/>
      <c r="G50" s="8"/>
      <c r="H50" s="8"/>
      <c r="I50" s="8"/>
      <c r="J50" s="8"/>
      <c r="K50" s="8"/>
      <c r="L50" s="8"/>
      <c r="M50" s="8"/>
      <c r="N50" s="8"/>
      <c r="O50" s="8"/>
      <c r="P50" s="25"/>
    </row>
    <row r="51" spans="1:16" ht="15">
      <c r="A51" s="26"/>
      <c r="B51" s="549" t="s">
        <v>43</v>
      </c>
      <c r="C51" s="550"/>
      <c r="D51" s="550"/>
      <c r="E51" s="550"/>
      <c r="F51" s="550"/>
      <c r="G51" s="550"/>
      <c r="H51" s="550"/>
      <c r="I51" s="550"/>
      <c r="J51" s="550"/>
      <c r="K51" s="550"/>
      <c r="L51" s="550"/>
      <c r="M51" s="550"/>
      <c r="N51" s="550"/>
      <c r="O51" s="551"/>
      <c r="P51" s="13"/>
    </row>
    <row r="52" spans="1:16" ht="15">
      <c r="A52" s="26"/>
      <c r="B52" s="337"/>
      <c r="C52" s="337"/>
      <c r="D52" s="337"/>
      <c r="E52" s="337"/>
      <c r="F52" s="337"/>
      <c r="G52" s="338"/>
      <c r="H52" s="338"/>
      <c r="I52" s="338"/>
      <c r="J52" s="338"/>
      <c r="K52" s="337"/>
      <c r="L52" s="337"/>
      <c r="M52" s="337"/>
      <c r="N52" s="337"/>
      <c r="O52" s="337"/>
      <c r="P52" s="13"/>
    </row>
    <row r="53" spans="1:16" s="307" customFormat="1" ht="14.45" customHeight="1">
      <c r="A53" s="334"/>
      <c r="B53" s="105" t="s">
        <v>73</v>
      </c>
      <c r="C53" s="587" t="s">
        <v>42</v>
      </c>
      <c r="D53" s="587"/>
      <c r="E53" s="587"/>
      <c r="F53" s="587"/>
      <c r="G53" s="349" t="s">
        <v>18</v>
      </c>
      <c r="H53" s="350" t="s">
        <v>17</v>
      </c>
      <c r="I53" s="667" t="s">
        <v>44</v>
      </c>
      <c r="J53" s="667"/>
      <c r="K53" s="667"/>
      <c r="L53" s="667"/>
      <c r="M53" s="667"/>
      <c r="N53" s="667"/>
      <c r="O53" s="667"/>
      <c r="P53" s="351"/>
    </row>
    <row r="54" spans="1:16" ht="15">
      <c r="A54" s="26"/>
      <c r="B54" s="379"/>
      <c r="C54" s="609"/>
      <c r="D54" s="610"/>
      <c r="E54" s="610"/>
      <c r="F54" s="611"/>
      <c r="G54" s="315"/>
      <c r="H54" s="315"/>
      <c r="I54" s="664"/>
      <c r="J54" s="664"/>
      <c r="K54" s="664"/>
      <c r="L54" s="664"/>
      <c r="M54" s="664"/>
      <c r="N54" s="664"/>
      <c r="O54" s="664"/>
      <c r="P54" s="13"/>
    </row>
    <row r="55" spans="1:16" ht="15">
      <c r="A55" s="26"/>
      <c r="B55" s="379">
        <v>4</v>
      </c>
      <c r="C55" s="664" t="s">
        <v>868</v>
      </c>
      <c r="D55" s="664"/>
      <c r="E55" s="664"/>
      <c r="F55" s="664"/>
      <c r="G55" s="315" t="s">
        <v>869</v>
      </c>
      <c r="H55" s="315" t="s">
        <v>870</v>
      </c>
      <c r="I55" s="664" t="s">
        <v>879</v>
      </c>
      <c r="J55" s="664"/>
      <c r="K55" s="664"/>
      <c r="L55" s="664"/>
      <c r="M55" s="664"/>
      <c r="N55" s="664"/>
      <c r="O55" s="664"/>
      <c r="P55" s="13"/>
    </row>
    <row r="56" spans="1:16" ht="15">
      <c r="A56" s="26"/>
      <c r="B56" s="379"/>
      <c r="C56" s="664"/>
      <c r="D56" s="664"/>
      <c r="E56" s="664"/>
      <c r="F56" s="664"/>
      <c r="G56" s="315"/>
      <c r="H56" s="315"/>
      <c r="I56" s="664"/>
      <c r="J56" s="664"/>
      <c r="K56" s="664"/>
      <c r="L56" s="664"/>
      <c r="M56" s="664"/>
      <c r="N56" s="664"/>
      <c r="O56" s="664"/>
      <c r="P56" s="13"/>
    </row>
    <row r="57" spans="1:16" ht="15">
      <c r="A57" s="26"/>
      <c r="B57" s="379">
        <v>10</v>
      </c>
      <c r="C57" s="664" t="s">
        <v>871</v>
      </c>
      <c r="D57" s="664"/>
      <c r="E57" s="664"/>
      <c r="F57" s="664"/>
      <c r="G57" s="315" t="s">
        <v>872</v>
      </c>
      <c r="H57" s="315" t="s">
        <v>873</v>
      </c>
      <c r="I57" s="664" t="s">
        <v>879</v>
      </c>
      <c r="J57" s="664"/>
      <c r="K57" s="664"/>
      <c r="L57" s="664"/>
      <c r="M57" s="664"/>
      <c r="N57" s="664"/>
      <c r="O57" s="664"/>
      <c r="P57" s="13"/>
    </row>
    <row r="58" spans="1:16" ht="15">
      <c r="A58" s="26"/>
      <c r="B58" s="379"/>
      <c r="C58" s="664"/>
      <c r="D58" s="664"/>
      <c r="E58" s="664"/>
      <c r="F58" s="664"/>
      <c r="G58" s="315"/>
      <c r="H58" s="315"/>
      <c r="I58" s="664"/>
      <c r="J58" s="664"/>
      <c r="K58" s="664"/>
      <c r="L58" s="664"/>
      <c r="M58" s="664"/>
      <c r="N58" s="664"/>
      <c r="O58" s="664"/>
      <c r="P58" s="13"/>
    </row>
    <row r="59" spans="1:16" ht="15">
      <c r="A59" s="26"/>
      <c r="B59" s="379">
        <v>17</v>
      </c>
      <c r="C59" s="664" t="s">
        <v>874</v>
      </c>
      <c r="D59" s="664"/>
      <c r="E59" s="664"/>
      <c r="F59" s="664"/>
      <c r="G59" s="315" t="s">
        <v>875</v>
      </c>
      <c r="H59" s="315" t="s">
        <v>139</v>
      </c>
      <c r="I59" s="664" t="s">
        <v>879</v>
      </c>
      <c r="J59" s="664"/>
      <c r="K59" s="664"/>
      <c r="L59" s="664"/>
      <c r="M59" s="664"/>
      <c r="N59" s="664"/>
      <c r="O59" s="664"/>
      <c r="P59" s="13"/>
    </row>
    <row r="60" spans="1:16" ht="15">
      <c r="A60" s="26"/>
      <c r="B60" s="379"/>
      <c r="C60" s="664"/>
      <c r="D60" s="664"/>
      <c r="E60" s="664"/>
      <c r="F60" s="664"/>
      <c r="G60" s="315"/>
      <c r="H60" s="315"/>
      <c r="I60" s="664"/>
      <c r="J60" s="664"/>
      <c r="K60" s="664"/>
      <c r="L60" s="664"/>
      <c r="M60" s="664"/>
      <c r="N60" s="664"/>
      <c r="O60" s="664"/>
      <c r="P60" s="13"/>
    </row>
    <row r="61" spans="1:16" ht="15">
      <c r="A61" s="26"/>
      <c r="B61" s="379">
        <v>19</v>
      </c>
      <c r="C61" s="664" t="s">
        <v>876</v>
      </c>
      <c r="D61" s="664"/>
      <c r="E61" s="664"/>
      <c r="F61" s="664"/>
      <c r="G61" s="315" t="s">
        <v>877</v>
      </c>
      <c r="H61" s="315" t="s">
        <v>878</v>
      </c>
      <c r="I61" s="664" t="s">
        <v>879</v>
      </c>
      <c r="J61" s="664"/>
      <c r="K61" s="664"/>
      <c r="L61" s="664"/>
      <c r="M61" s="664"/>
      <c r="N61" s="664"/>
      <c r="O61" s="664"/>
      <c r="P61" s="13"/>
    </row>
    <row r="62" spans="1:16" ht="15">
      <c r="A62" s="26"/>
      <c r="B62" s="379"/>
      <c r="C62" s="664"/>
      <c r="D62" s="664"/>
      <c r="E62" s="664"/>
      <c r="F62" s="664"/>
      <c r="G62" s="315"/>
      <c r="H62" s="315"/>
      <c r="I62" s="664"/>
      <c r="J62" s="664"/>
      <c r="K62" s="664"/>
      <c r="L62" s="664"/>
      <c r="M62" s="664"/>
      <c r="N62" s="664"/>
      <c r="O62" s="664"/>
      <c r="P62" s="13"/>
    </row>
    <row r="63" spans="1:16" ht="15">
      <c r="A63" s="26"/>
      <c r="B63" s="379"/>
      <c r="C63" s="664"/>
      <c r="D63" s="664"/>
      <c r="E63" s="664"/>
      <c r="F63" s="664"/>
      <c r="G63" s="315"/>
      <c r="H63" s="315"/>
      <c r="I63" s="664"/>
      <c r="J63" s="664"/>
      <c r="K63" s="664"/>
      <c r="L63" s="664"/>
      <c r="M63" s="664"/>
      <c r="N63" s="664"/>
      <c r="O63" s="664"/>
      <c r="P63" s="13"/>
    </row>
    <row r="64" spans="1:16" ht="15">
      <c r="A64" s="26"/>
      <c r="B64" s="379"/>
      <c r="C64" s="664"/>
      <c r="D64" s="664"/>
      <c r="E64" s="664"/>
      <c r="F64" s="664"/>
      <c r="G64" s="315"/>
      <c r="H64" s="315"/>
      <c r="I64" s="664"/>
      <c r="J64" s="664"/>
      <c r="K64" s="664"/>
      <c r="L64" s="664"/>
      <c r="M64" s="664"/>
      <c r="N64" s="664"/>
      <c r="O64" s="664"/>
      <c r="P64" s="13"/>
    </row>
    <row r="65" spans="1:16" ht="15">
      <c r="A65" s="26"/>
      <c r="B65" s="379"/>
      <c r="C65" s="664"/>
      <c r="D65" s="664"/>
      <c r="E65" s="664"/>
      <c r="F65" s="664"/>
      <c r="G65" s="315"/>
      <c r="H65" s="315"/>
      <c r="I65" s="664"/>
      <c r="J65" s="664"/>
      <c r="K65" s="664"/>
      <c r="L65" s="664"/>
      <c r="M65" s="664"/>
      <c r="N65" s="664"/>
      <c r="O65" s="664"/>
      <c r="P65" s="13"/>
    </row>
    <row r="66" spans="1:16" ht="15">
      <c r="A66" s="26"/>
      <c r="B66" s="379"/>
      <c r="C66" s="664"/>
      <c r="D66" s="664"/>
      <c r="E66" s="664"/>
      <c r="F66" s="664"/>
      <c r="G66" s="315"/>
      <c r="H66" s="315"/>
      <c r="I66" s="664"/>
      <c r="J66" s="664"/>
      <c r="K66" s="664"/>
      <c r="L66" s="664"/>
      <c r="M66" s="664"/>
      <c r="N66" s="664"/>
      <c r="O66" s="664"/>
      <c r="P66" s="13"/>
    </row>
    <row r="67" spans="1:16" ht="15">
      <c r="A67" s="26"/>
      <c r="B67" s="379"/>
      <c r="C67" s="664"/>
      <c r="D67" s="664"/>
      <c r="E67" s="664"/>
      <c r="F67" s="664"/>
      <c r="G67" s="315"/>
      <c r="H67" s="315"/>
      <c r="I67" s="664"/>
      <c r="J67" s="664"/>
      <c r="K67" s="664"/>
      <c r="L67" s="664"/>
      <c r="M67" s="664"/>
      <c r="N67" s="664"/>
      <c r="O67" s="664"/>
      <c r="P67" s="13"/>
    </row>
    <row r="68" spans="1:16" ht="15">
      <c r="A68" s="26"/>
      <c r="B68" s="379"/>
      <c r="C68" s="664"/>
      <c r="D68" s="664"/>
      <c r="E68" s="664"/>
      <c r="F68" s="664"/>
      <c r="G68" s="315"/>
      <c r="H68" s="315"/>
      <c r="I68" s="664"/>
      <c r="J68" s="664"/>
      <c r="K68" s="664"/>
      <c r="L68" s="664"/>
      <c r="M68" s="664"/>
      <c r="N68" s="664"/>
      <c r="O68" s="664"/>
      <c r="P68" s="13"/>
    </row>
    <row r="69" spans="1:16" ht="15.75" thickBot="1">
      <c r="A69" s="20"/>
      <c r="B69" s="21"/>
      <c r="C69" s="21"/>
      <c r="D69" s="21"/>
      <c r="E69" s="21"/>
      <c r="F69" s="21"/>
      <c r="G69" s="21"/>
      <c r="H69" s="21"/>
      <c r="I69" s="21"/>
      <c r="J69" s="21"/>
      <c r="K69" s="558"/>
      <c r="L69" s="558"/>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3" t="s">
        <v>141</v>
      </c>
      <c r="B71" s="534"/>
      <c r="C71" s="534"/>
      <c r="D71" s="534"/>
      <c r="E71" s="534"/>
      <c r="F71" s="534"/>
      <c r="G71" s="534"/>
      <c r="H71" s="534"/>
      <c r="I71" s="534"/>
      <c r="J71" s="534"/>
      <c r="K71" s="534"/>
      <c r="L71" s="534"/>
      <c r="M71" s="534"/>
      <c r="N71" s="534"/>
      <c r="O71" s="534"/>
      <c r="P71" s="535"/>
    </row>
    <row r="72" spans="1:16" ht="15.75" thickTop="1">
      <c r="A72" s="26"/>
      <c r="B72" s="8"/>
      <c r="C72" s="8"/>
      <c r="D72" s="8"/>
      <c r="E72" s="8"/>
      <c r="F72" s="8"/>
      <c r="G72" s="8"/>
      <c r="H72" s="8"/>
      <c r="I72" s="8"/>
      <c r="J72" s="8"/>
      <c r="K72" s="8"/>
      <c r="L72" s="8"/>
      <c r="M72" s="8"/>
      <c r="N72" s="8"/>
      <c r="O72" s="8"/>
      <c r="P72" s="25"/>
    </row>
    <row r="73" spans="1:16" ht="15">
      <c r="A73" s="26"/>
      <c r="B73" s="549" t="s">
        <v>45</v>
      </c>
      <c r="C73" s="550"/>
      <c r="D73" s="550"/>
      <c r="E73" s="550"/>
      <c r="F73" s="550"/>
      <c r="G73" s="550"/>
      <c r="H73" s="550"/>
      <c r="I73" s="550"/>
      <c r="J73" s="550"/>
      <c r="K73" s="550"/>
      <c r="L73" s="550"/>
      <c r="M73" s="550"/>
      <c r="N73" s="550"/>
      <c r="O73" s="551"/>
      <c r="P73" s="13"/>
    </row>
    <row r="74" spans="1:16" ht="15">
      <c r="A74" s="26"/>
      <c r="B74" s="8"/>
      <c r="C74" s="8"/>
      <c r="D74" s="8"/>
      <c r="E74" s="8"/>
      <c r="F74" s="8"/>
      <c r="G74" s="32"/>
      <c r="H74" s="32"/>
      <c r="I74" s="32"/>
      <c r="J74" s="32"/>
      <c r="K74" s="8"/>
      <c r="L74" s="8"/>
      <c r="M74" s="8"/>
      <c r="N74" s="8"/>
      <c r="O74" s="8"/>
      <c r="P74" s="13"/>
    </row>
    <row r="75" spans="1:16" ht="15">
      <c r="A75" s="26"/>
      <c r="B75" s="105" t="s">
        <v>73</v>
      </c>
      <c r="C75" s="560" t="s">
        <v>42</v>
      </c>
      <c r="D75" s="560"/>
      <c r="E75" s="560"/>
      <c r="F75" s="560"/>
      <c r="G75" s="560"/>
      <c r="H75" s="560"/>
      <c r="I75" s="606" t="s">
        <v>46</v>
      </c>
      <c r="J75" s="607"/>
      <c r="K75" s="607"/>
      <c r="L75" s="607"/>
      <c r="M75" s="607"/>
      <c r="N75" s="607"/>
      <c r="O75" s="608"/>
      <c r="P75" s="13"/>
    </row>
    <row r="76" spans="1:16" ht="15">
      <c r="A76" s="26"/>
      <c r="B76" s="451">
        <f>B54</f>
        <v>0</v>
      </c>
      <c r="C76" s="573">
        <f>C54</f>
        <v>0</v>
      </c>
      <c r="D76" s="573"/>
      <c r="E76" s="573"/>
      <c r="F76" s="573"/>
      <c r="G76" s="573"/>
      <c r="H76" s="661"/>
      <c r="I76" s="584"/>
      <c r="J76" s="584"/>
      <c r="K76" s="584"/>
      <c r="L76" s="584"/>
      <c r="M76" s="584"/>
      <c r="N76" s="584"/>
      <c r="O76" s="584"/>
      <c r="P76" s="13"/>
    </row>
    <row r="77" spans="1:16" ht="15">
      <c r="A77" s="26"/>
      <c r="B77" s="451">
        <f t="shared" ref="B77:B90" si="0">B55</f>
        <v>4</v>
      </c>
      <c r="C77" s="573" t="str">
        <f t="shared" ref="C77:C90" si="1">C55</f>
        <v>comprende que el conocimiento cientifico es una construccion humana y social, que se transforma y se recontruye xontinuamente a traves de la investigacion, respondiendo a momentos historico.</v>
      </c>
      <c r="D77" s="573"/>
      <c r="E77" s="573"/>
      <c r="F77" s="573"/>
      <c r="G77" s="573"/>
      <c r="H77" s="661"/>
      <c r="I77" s="584" t="s">
        <v>882</v>
      </c>
      <c r="J77" s="584"/>
      <c r="K77" s="584"/>
      <c r="L77" s="584"/>
      <c r="M77" s="584"/>
      <c r="N77" s="584"/>
      <c r="O77" s="584"/>
      <c r="P77" s="13"/>
    </row>
    <row r="78" spans="1:16" ht="15">
      <c r="A78" s="26"/>
      <c r="B78" s="451">
        <f t="shared" si="0"/>
        <v>0</v>
      </c>
      <c r="C78" s="573">
        <f t="shared" si="1"/>
        <v>0</v>
      </c>
      <c r="D78" s="573"/>
      <c r="E78" s="573"/>
      <c r="F78" s="573"/>
      <c r="G78" s="573"/>
      <c r="H78" s="661"/>
      <c r="I78" s="584"/>
      <c r="J78" s="584"/>
      <c r="K78" s="584"/>
      <c r="L78" s="584"/>
      <c r="M78" s="584"/>
      <c r="N78" s="584"/>
      <c r="O78" s="584"/>
      <c r="P78" s="13"/>
    </row>
    <row r="79" spans="1:16" ht="15">
      <c r="A79" s="26"/>
      <c r="B79" s="451">
        <f t="shared" si="0"/>
        <v>10</v>
      </c>
      <c r="C79" s="573" t="str">
        <f t="shared" si="1"/>
        <v>Diseña y Evalua procedimientos experimentales en contextos naturales y ambientales, ademas, comunica resultados que permiten dar respuesta a sus preguntas e hipotesis.</v>
      </c>
      <c r="D79" s="573"/>
      <c r="E79" s="573"/>
      <c r="F79" s="573"/>
      <c r="G79" s="573"/>
      <c r="H79" s="661"/>
      <c r="I79" s="584" t="s">
        <v>882</v>
      </c>
      <c r="J79" s="584"/>
      <c r="K79" s="584"/>
      <c r="L79" s="584"/>
      <c r="M79" s="584"/>
      <c r="N79" s="584"/>
      <c r="O79" s="584"/>
      <c r="P79" s="13"/>
    </row>
    <row r="80" spans="1:16" ht="15">
      <c r="A80" s="26"/>
      <c r="B80" s="451">
        <f t="shared" si="0"/>
        <v>0</v>
      </c>
      <c r="C80" s="573">
        <f t="shared" si="1"/>
        <v>0</v>
      </c>
      <c r="D80" s="573"/>
      <c r="E80" s="573"/>
      <c r="F80" s="573"/>
      <c r="G80" s="573"/>
      <c r="H80" s="661"/>
      <c r="I80" s="584"/>
      <c r="J80" s="584"/>
      <c r="K80" s="584"/>
      <c r="L80" s="584"/>
      <c r="M80" s="584"/>
      <c r="N80" s="584"/>
      <c r="O80" s="584"/>
      <c r="P80" s="13"/>
    </row>
    <row r="81" spans="1:16" ht="15">
      <c r="A81" s="26"/>
      <c r="B81" s="451">
        <f t="shared" si="0"/>
        <v>17</v>
      </c>
      <c r="C81" s="573" t="str">
        <f t="shared" si="1"/>
        <v>Diseña y Evalua procedimientos experimentales en contextos naturales y ambientales, ademas, comunica resultados que permiten dar respuesta a preguntas e hipotesis</v>
      </c>
      <c r="D81" s="573"/>
      <c r="E81" s="573"/>
      <c r="F81" s="573"/>
      <c r="G81" s="573"/>
      <c r="H81" s="661"/>
      <c r="I81" s="584" t="s">
        <v>882</v>
      </c>
      <c r="J81" s="584"/>
      <c r="K81" s="584"/>
      <c r="L81" s="584"/>
      <c r="M81" s="584"/>
      <c r="N81" s="584"/>
      <c r="O81" s="584"/>
      <c r="P81" s="13"/>
    </row>
    <row r="82" spans="1:16" ht="15">
      <c r="A82" s="26"/>
      <c r="B82" s="451">
        <f t="shared" si="0"/>
        <v>0</v>
      </c>
      <c r="C82" s="573">
        <f t="shared" si="1"/>
        <v>0</v>
      </c>
      <c r="D82" s="573"/>
      <c r="E82" s="573"/>
      <c r="F82" s="573"/>
      <c r="G82" s="573"/>
      <c r="H82" s="661"/>
      <c r="I82" s="584"/>
      <c r="J82" s="584"/>
      <c r="K82" s="584"/>
      <c r="L82" s="584"/>
      <c r="M82" s="584"/>
      <c r="N82" s="584"/>
      <c r="O82" s="584"/>
      <c r="P82" s="13"/>
    </row>
    <row r="83" spans="1:16" ht="15">
      <c r="A83" s="26"/>
      <c r="B83" s="451">
        <f t="shared" si="0"/>
        <v>19</v>
      </c>
      <c r="C83" s="573" t="str">
        <f t="shared" si="1"/>
        <v xml:space="preserve">Reconoce, compara y clasifica seres vivos, entornos, sistemas, materiales y objetos de acuerdo con sus caracteristicas </v>
      </c>
      <c r="D83" s="573"/>
      <c r="E83" s="573"/>
      <c r="F83" s="573"/>
      <c r="G83" s="573"/>
      <c r="H83" s="661"/>
      <c r="I83" s="584" t="s">
        <v>882</v>
      </c>
      <c r="J83" s="584"/>
      <c r="K83" s="584"/>
      <c r="L83" s="584"/>
      <c r="M83" s="584"/>
      <c r="N83" s="584"/>
      <c r="O83" s="584"/>
      <c r="P83" s="13"/>
    </row>
    <row r="84" spans="1:16" ht="15">
      <c r="A84" s="26"/>
      <c r="B84" s="451">
        <f t="shared" si="0"/>
        <v>0</v>
      </c>
      <c r="C84" s="573">
        <f t="shared" si="1"/>
        <v>0</v>
      </c>
      <c r="D84" s="573"/>
      <c r="E84" s="573"/>
      <c r="F84" s="573"/>
      <c r="G84" s="573"/>
      <c r="H84" s="661"/>
      <c r="I84" s="584"/>
      <c r="J84" s="584"/>
      <c r="K84" s="584"/>
      <c r="L84" s="584"/>
      <c r="M84" s="584"/>
      <c r="N84" s="584"/>
      <c r="O84" s="584"/>
      <c r="P84" s="13"/>
    </row>
    <row r="85" spans="1:16" ht="15">
      <c r="A85" s="26"/>
      <c r="B85" s="451">
        <f t="shared" si="0"/>
        <v>0</v>
      </c>
      <c r="C85" s="573">
        <f t="shared" si="1"/>
        <v>0</v>
      </c>
      <c r="D85" s="573"/>
      <c r="E85" s="573"/>
      <c r="F85" s="573"/>
      <c r="G85" s="573"/>
      <c r="H85" s="661"/>
      <c r="I85" s="584"/>
      <c r="J85" s="584"/>
      <c r="K85" s="584"/>
      <c r="L85" s="584"/>
      <c r="M85" s="584"/>
      <c r="N85" s="584"/>
      <c r="O85" s="584"/>
      <c r="P85" s="13"/>
    </row>
    <row r="86" spans="1:16" ht="15">
      <c r="A86" s="26"/>
      <c r="B86" s="451">
        <f t="shared" si="0"/>
        <v>0</v>
      </c>
      <c r="C86" s="573">
        <f t="shared" si="1"/>
        <v>0</v>
      </c>
      <c r="D86" s="573"/>
      <c r="E86" s="573"/>
      <c r="F86" s="573"/>
      <c r="G86" s="573"/>
      <c r="H86" s="661"/>
      <c r="I86" s="584"/>
      <c r="J86" s="584"/>
      <c r="K86" s="584"/>
      <c r="L86" s="584"/>
      <c r="M86" s="584"/>
      <c r="N86" s="584"/>
      <c r="O86" s="584"/>
      <c r="P86" s="13"/>
    </row>
    <row r="87" spans="1:16" ht="15">
      <c r="A87" s="26"/>
      <c r="B87" s="451">
        <f t="shared" si="0"/>
        <v>0</v>
      </c>
      <c r="C87" s="573">
        <f t="shared" si="1"/>
        <v>0</v>
      </c>
      <c r="D87" s="573"/>
      <c r="E87" s="573"/>
      <c r="F87" s="573"/>
      <c r="G87" s="573"/>
      <c r="H87" s="661"/>
      <c r="I87" s="584"/>
      <c r="J87" s="584"/>
      <c r="K87" s="584"/>
      <c r="L87" s="584"/>
      <c r="M87" s="584"/>
      <c r="N87" s="584"/>
      <c r="O87" s="584"/>
      <c r="P87" s="13"/>
    </row>
    <row r="88" spans="1:16" ht="15">
      <c r="A88" s="26"/>
      <c r="B88" s="451">
        <f t="shared" si="0"/>
        <v>0</v>
      </c>
      <c r="C88" s="573">
        <f t="shared" si="1"/>
        <v>0</v>
      </c>
      <c r="D88" s="573"/>
      <c r="E88" s="573"/>
      <c r="F88" s="573"/>
      <c r="G88" s="573"/>
      <c r="H88" s="661"/>
      <c r="I88" s="584"/>
      <c r="J88" s="584"/>
      <c r="K88" s="584"/>
      <c r="L88" s="584"/>
      <c r="M88" s="584"/>
      <c r="N88" s="584"/>
      <c r="O88" s="584"/>
      <c r="P88" s="13"/>
    </row>
    <row r="89" spans="1:16" ht="15">
      <c r="A89" s="26"/>
      <c r="B89" s="451">
        <f t="shared" si="0"/>
        <v>0</v>
      </c>
      <c r="C89" s="573">
        <f t="shared" si="1"/>
        <v>0</v>
      </c>
      <c r="D89" s="573"/>
      <c r="E89" s="573"/>
      <c r="F89" s="573"/>
      <c r="G89" s="573"/>
      <c r="H89" s="661"/>
      <c r="I89" s="584"/>
      <c r="J89" s="584"/>
      <c r="K89" s="584"/>
      <c r="L89" s="584"/>
      <c r="M89" s="584"/>
      <c r="N89" s="584"/>
      <c r="O89" s="584"/>
      <c r="P89" s="13"/>
    </row>
    <row r="90" spans="1:16" ht="15">
      <c r="A90" s="26"/>
      <c r="B90" s="451">
        <f t="shared" si="0"/>
        <v>0</v>
      </c>
      <c r="C90" s="573">
        <f t="shared" si="1"/>
        <v>0</v>
      </c>
      <c r="D90" s="573"/>
      <c r="E90" s="573"/>
      <c r="F90" s="573"/>
      <c r="G90" s="573"/>
      <c r="H90" s="661"/>
      <c r="I90" s="584"/>
      <c r="J90" s="584"/>
      <c r="K90" s="584"/>
      <c r="L90" s="584"/>
      <c r="M90" s="584"/>
      <c r="N90" s="584"/>
      <c r="O90" s="584"/>
      <c r="P90" s="13"/>
    </row>
    <row r="91" spans="1:16" ht="15.75" thickBot="1">
      <c r="A91" s="20"/>
      <c r="B91" s="21"/>
      <c r="C91" s="21"/>
      <c r="D91" s="21"/>
      <c r="E91" s="21"/>
      <c r="F91" s="21"/>
      <c r="G91" s="21"/>
      <c r="H91" s="21"/>
      <c r="I91" s="21"/>
      <c r="J91" s="21"/>
      <c r="K91" s="21"/>
      <c r="L91" s="2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3" t="s">
        <v>96</v>
      </c>
      <c r="B93" s="534"/>
      <c r="C93" s="534"/>
      <c r="D93" s="534"/>
      <c r="E93" s="534"/>
      <c r="F93" s="534"/>
      <c r="G93" s="534"/>
      <c r="H93" s="534"/>
      <c r="I93" s="534"/>
      <c r="J93" s="534"/>
      <c r="K93" s="534"/>
      <c r="L93" s="534"/>
      <c r="M93" s="534"/>
      <c r="N93" s="534"/>
      <c r="O93" s="534"/>
      <c r="P93" s="535"/>
    </row>
    <row r="94" spans="1:16" ht="15.75" thickTop="1">
      <c r="A94" s="26"/>
      <c r="B94" s="8"/>
      <c r="C94" s="8"/>
      <c r="D94" s="8"/>
      <c r="E94" s="8"/>
      <c r="F94" s="8"/>
      <c r="G94" s="8"/>
      <c r="H94" s="8"/>
      <c r="I94" s="8"/>
      <c r="J94" s="8"/>
      <c r="K94" s="8"/>
      <c r="L94" s="8"/>
      <c r="M94" s="8"/>
      <c r="N94" s="8"/>
      <c r="O94" s="8"/>
      <c r="P94" s="25"/>
    </row>
    <row r="95" spans="1:16" ht="15">
      <c r="A95" s="26"/>
      <c r="B95" s="549" t="s">
        <v>47</v>
      </c>
      <c r="C95" s="550"/>
      <c r="D95" s="550"/>
      <c r="E95" s="550"/>
      <c r="F95" s="550"/>
      <c r="G95" s="550"/>
      <c r="H95" s="550"/>
      <c r="I95" s="550"/>
      <c r="J95" s="550"/>
      <c r="K95" s="550"/>
      <c r="L95" s="550"/>
      <c r="M95" s="550"/>
      <c r="N95" s="550"/>
      <c r="O95" s="551"/>
      <c r="P95" s="13"/>
    </row>
    <row r="96" spans="1:16" ht="15">
      <c r="A96" s="26"/>
      <c r="B96" s="8"/>
      <c r="C96" s="8"/>
      <c r="D96" s="8"/>
      <c r="E96" s="8"/>
      <c r="F96" s="8"/>
      <c r="G96" s="32"/>
      <c r="H96" s="32"/>
      <c r="I96" s="32"/>
      <c r="J96" s="32"/>
      <c r="K96" s="8"/>
      <c r="L96" s="8"/>
      <c r="M96" s="8"/>
      <c r="N96" s="8"/>
      <c r="O96" s="8"/>
      <c r="P96" s="13"/>
    </row>
    <row r="97" spans="1:16" s="307" customFormat="1" ht="15">
      <c r="A97" s="334"/>
      <c r="B97" s="105" t="s">
        <v>73</v>
      </c>
      <c r="C97" s="587" t="s">
        <v>42</v>
      </c>
      <c r="D97" s="587"/>
      <c r="E97" s="587"/>
      <c r="F97" s="587"/>
      <c r="G97" s="587"/>
      <c r="H97" s="587"/>
      <c r="I97" s="587" t="s">
        <v>48</v>
      </c>
      <c r="J97" s="587"/>
      <c r="K97" s="587"/>
      <c r="L97" s="587"/>
      <c r="M97" s="587"/>
      <c r="N97" s="606" t="s">
        <v>49</v>
      </c>
      <c r="O97" s="608"/>
      <c r="P97" s="351"/>
    </row>
    <row r="98" spans="1:16" ht="15">
      <c r="A98" s="26"/>
      <c r="B98" s="451">
        <f>B54</f>
        <v>0</v>
      </c>
      <c r="C98" s="573">
        <f>C54</f>
        <v>0</v>
      </c>
      <c r="D98" s="573"/>
      <c r="E98" s="573"/>
      <c r="F98" s="573"/>
      <c r="G98" s="573"/>
      <c r="H98" s="661"/>
      <c r="I98" s="584"/>
      <c r="J98" s="584"/>
      <c r="K98" s="584"/>
      <c r="L98" s="584"/>
      <c r="M98" s="584"/>
      <c r="N98" s="662"/>
      <c r="O98" s="663"/>
      <c r="P98" s="13"/>
    </row>
    <row r="99" spans="1:16" ht="15">
      <c r="A99" s="26"/>
      <c r="B99" s="451">
        <f t="shared" ref="B99:B112" si="2">B55</f>
        <v>4</v>
      </c>
      <c r="C99" s="573" t="str">
        <f t="shared" ref="C99:C112" si="3">C55</f>
        <v>comprende que el conocimiento cientifico es una construccion humana y social, que se transforma y se recontruye xontinuamente a traves de la investigacion, respondiendo a momentos historico.</v>
      </c>
      <c r="D99" s="573"/>
      <c r="E99" s="573"/>
      <c r="F99" s="573"/>
      <c r="G99" s="573"/>
      <c r="H99" s="661"/>
      <c r="I99" s="584" t="s">
        <v>883</v>
      </c>
      <c r="J99" s="584"/>
      <c r="K99" s="584"/>
      <c r="L99" s="584"/>
      <c r="M99" s="584"/>
      <c r="N99" s="662" t="s">
        <v>880</v>
      </c>
      <c r="O99" s="663"/>
      <c r="P99" s="13"/>
    </row>
    <row r="100" spans="1:16" ht="15">
      <c r="A100" s="26"/>
      <c r="B100" s="451">
        <f t="shared" si="2"/>
        <v>0</v>
      </c>
      <c r="C100" s="573">
        <f t="shared" si="3"/>
        <v>0</v>
      </c>
      <c r="D100" s="573"/>
      <c r="E100" s="573"/>
      <c r="F100" s="573"/>
      <c r="G100" s="573"/>
      <c r="H100" s="661"/>
      <c r="I100" s="584"/>
      <c r="J100" s="584"/>
      <c r="K100" s="584"/>
      <c r="L100" s="584"/>
      <c r="M100" s="584"/>
      <c r="N100" s="662"/>
      <c r="O100" s="663"/>
      <c r="P100" s="13"/>
    </row>
    <row r="101" spans="1:16" ht="15">
      <c r="A101" s="26"/>
      <c r="B101" s="451">
        <f t="shared" si="2"/>
        <v>10</v>
      </c>
      <c r="C101" s="573" t="str">
        <f t="shared" si="3"/>
        <v>Diseña y Evalua procedimientos experimentales en contextos naturales y ambientales, ademas, comunica resultados que permiten dar respuesta a sus preguntas e hipotesis.</v>
      </c>
      <c r="D101" s="573"/>
      <c r="E101" s="573"/>
      <c r="F101" s="573"/>
      <c r="G101" s="573"/>
      <c r="H101" s="661"/>
      <c r="I101" s="584" t="s">
        <v>883</v>
      </c>
      <c r="J101" s="584"/>
      <c r="K101" s="584"/>
      <c r="L101" s="584"/>
      <c r="M101" s="584"/>
      <c r="N101" s="662" t="s">
        <v>880</v>
      </c>
      <c r="O101" s="663"/>
      <c r="P101" s="13"/>
    </row>
    <row r="102" spans="1:16" ht="15">
      <c r="A102" s="26"/>
      <c r="B102" s="451">
        <f t="shared" si="2"/>
        <v>0</v>
      </c>
      <c r="C102" s="573">
        <f t="shared" si="3"/>
        <v>0</v>
      </c>
      <c r="D102" s="573"/>
      <c r="E102" s="573"/>
      <c r="F102" s="573"/>
      <c r="G102" s="573"/>
      <c r="H102" s="661"/>
      <c r="I102" s="584"/>
      <c r="J102" s="584"/>
      <c r="K102" s="584"/>
      <c r="L102" s="584"/>
      <c r="M102" s="584"/>
      <c r="N102" s="662"/>
      <c r="O102" s="663"/>
      <c r="P102" s="13"/>
    </row>
    <row r="103" spans="1:16" ht="15">
      <c r="A103" s="26"/>
      <c r="B103" s="451">
        <f t="shared" si="2"/>
        <v>17</v>
      </c>
      <c r="C103" s="573" t="str">
        <f t="shared" si="3"/>
        <v>Diseña y Evalua procedimientos experimentales en contextos naturales y ambientales, ademas, comunica resultados que permiten dar respuesta a preguntas e hipotesis</v>
      </c>
      <c r="D103" s="573"/>
      <c r="E103" s="573"/>
      <c r="F103" s="573"/>
      <c r="G103" s="573"/>
      <c r="H103" s="661"/>
      <c r="I103" s="584" t="s">
        <v>883</v>
      </c>
      <c r="J103" s="584"/>
      <c r="K103" s="584"/>
      <c r="L103" s="584"/>
      <c r="M103" s="584"/>
      <c r="N103" s="662" t="s">
        <v>880</v>
      </c>
      <c r="O103" s="663"/>
      <c r="P103" s="13"/>
    </row>
    <row r="104" spans="1:16" ht="15">
      <c r="A104" s="26"/>
      <c r="B104" s="451">
        <f t="shared" si="2"/>
        <v>0</v>
      </c>
      <c r="C104" s="573">
        <f t="shared" si="3"/>
        <v>0</v>
      </c>
      <c r="D104" s="573"/>
      <c r="E104" s="573"/>
      <c r="F104" s="573"/>
      <c r="G104" s="573"/>
      <c r="H104" s="661"/>
      <c r="I104" s="584"/>
      <c r="J104" s="584"/>
      <c r="K104" s="584"/>
      <c r="L104" s="584"/>
      <c r="M104" s="584"/>
      <c r="N104" s="662"/>
      <c r="O104" s="663"/>
      <c r="P104" s="13"/>
    </row>
    <row r="105" spans="1:16" ht="15">
      <c r="A105" s="26"/>
      <c r="B105" s="451">
        <f t="shared" si="2"/>
        <v>19</v>
      </c>
      <c r="C105" s="573" t="str">
        <f t="shared" si="3"/>
        <v xml:space="preserve">Reconoce, compara y clasifica seres vivos, entornos, sistemas, materiales y objetos de acuerdo con sus caracteristicas </v>
      </c>
      <c r="D105" s="573"/>
      <c r="E105" s="573"/>
      <c r="F105" s="573"/>
      <c r="G105" s="573"/>
      <c r="H105" s="661"/>
      <c r="I105" s="584" t="s">
        <v>883</v>
      </c>
      <c r="J105" s="584"/>
      <c r="K105" s="584"/>
      <c r="L105" s="584"/>
      <c r="M105" s="584"/>
      <c r="N105" s="662" t="s">
        <v>880</v>
      </c>
      <c r="O105" s="663"/>
      <c r="P105" s="13"/>
    </row>
    <row r="106" spans="1:16" ht="15">
      <c r="A106" s="26"/>
      <c r="B106" s="451">
        <f t="shared" si="2"/>
        <v>0</v>
      </c>
      <c r="C106" s="573">
        <f t="shared" si="3"/>
        <v>0</v>
      </c>
      <c r="D106" s="573"/>
      <c r="E106" s="573"/>
      <c r="F106" s="573"/>
      <c r="G106" s="573"/>
      <c r="H106" s="661"/>
      <c r="I106" s="584"/>
      <c r="J106" s="584"/>
      <c r="K106" s="584"/>
      <c r="L106" s="584"/>
      <c r="M106" s="584"/>
      <c r="N106" s="585"/>
      <c r="O106" s="586"/>
      <c r="P106" s="13"/>
    </row>
    <row r="107" spans="1:16" ht="15">
      <c r="A107" s="26"/>
      <c r="B107" s="451">
        <f t="shared" si="2"/>
        <v>0</v>
      </c>
      <c r="C107" s="573">
        <f t="shared" si="3"/>
        <v>0</v>
      </c>
      <c r="D107" s="573"/>
      <c r="E107" s="573"/>
      <c r="F107" s="573"/>
      <c r="G107" s="573"/>
      <c r="H107" s="661"/>
      <c r="I107" s="584"/>
      <c r="J107" s="584"/>
      <c r="K107" s="584"/>
      <c r="L107" s="584"/>
      <c r="M107" s="584"/>
      <c r="N107" s="585"/>
      <c r="O107" s="586"/>
      <c r="P107" s="13"/>
    </row>
    <row r="108" spans="1:16" ht="15">
      <c r="A108" s="26"/>
      <c r="B108" s="451">
        <f t="shared" si="2"/>
        <v>0</v>
      </c>
      <c r="C108" s="573">
        <f t="shared" si="3"/>
        <v>0</v>
      </c>
      <c r="D108" s="573"/>
      <c r="E108" s="573"/>
      <c r="F108" s="573"/>
      <c r="G108" s="573"/>
      <c r="H108" s="661"/>
      <c r="I108" s="584"/>
      <c r="J108" s="584"/>
      <c r="K108" s="584"/>
      <c r="L108" s="584"/>
      <c r="M108" s="584"/>
      <c r="N108" s="585"/>
      <c r="O108" s="586"/>
      <c r="P108" s="13"/>
    </row>
    <row r="109" spans="1:16" ht="15">
      <c r="A109" s="26"/>
      <c r="B109" s="451">
        <f t="shared" si="2"/>
        <v>0</v>
      </c>
      <c r="C109" s="573">
        <f t="shared" si="3"/>
        <v>0</v>
      </c>
      <c r="D109" s="573"/>
      <c r="E109" s="573"/>
      <c r="F109" s="573"/>
      <c r="G109" s="573"/>
      <c r="H109" s="661"/>
      <c r="I109" s="584"/>
      <c r="J109" s="584"/>
      <c r="K109" s="584"/>
      <c r="L109" s="584"/>
      <c r="M109" s="584"/>
      <c r="N109" s="585"/>
      <c r="O109" s="586"/>
      <c r="P109" s="13"/>
    </row>
    <row r="110" spans="1:16" ht="15">
      <c r="A110" s="26"/>
      <c r="B110" s="451">
        <f t="shared" si="2"/>
        <v>0</v>
      </c>
      <c r="C110" s="573">
        <f t="shared" si="3"/>
        <v>0</v>
      </c>
      <c r="D110" s="573"/>
      <c r="E110" s="573"/>
      <c r="F110" s="573"/>
      <c r="G110" s="573"/>
      <c r="H110" s="661"/>
      <c r="I110" s="584"/>
      <c r="J110" s="584"/>
      <c r="K110" s="584"/>
      <c r="L110" s="584"/>
      <c r="M110" s="584"/>
      <c r="N110" s="585"/>
      <c r="O110" s="586"/>
      <c r="P110" s="13"/>
    </row>
    <row r="111" spans="1:16" ht="15">
      <c r="A111" s="26"/>
      <c r="B111" s="451">
        <f t="shared" si="2"/>
        <v>0</v>
      </c>
      <c r="C111" s="573">
        <f t="shared" si="3"/>
        <v>0</v>
      </c>
      <c r="D111" s="573"/>
      <c r="E111" s="573"/>
      <c r="F111" s="573"/>
      <c r="G111" s="573"/>
      <c r="H111" s="661"/>
      <c r="I111" s="584"/>
      <c r="J111" s="584"/>
      <c r="K111" s="584"/>
      <c r="L111" s="584"/>
      <c r="M111" s="584"/>
      <c r="N111" s="585"/>
      <c r="O111" s="586"/>
      <c r="P111" s="13"/>
    </row>
    <row r="112" spans="1:16" ht="15">
      <c r="A112" s="26"/>
      <c r="B112" s="451">
        <f t="shared" si="2"/>
        <v>0</v>
      </c>
      <c r="C112" s="573">
        <f t="shared" si="3"/>
        <v>0</v>
      </c>
      <c r="D112" s="573"/>
      <c r="E112" s="573"/>
      <c r="F112" s="573"/>
      <c r="G112" s="573"/>
      <c r="H112" s="661"/>
      <c r="I112" s="584"/>
      <c r="J112" s="584"/>
      <c r="K112" s="584"/>
      <c r="L112" s="584"/>
      <c r="M112" s="584"/>
      <c r="N112" s="662"/>
      <c r="O112" s="663"/>
      <c r="P112" s="13"/>
    </row>
    <row r="113" spans="1:16" ht="15.75" thickBot="1">
      <c r="A113" s="20"/>
      <c r="B113" s="21"/>
      <c r="C113" s="21"/>
      <c r="D113" s="21"/>
      <c r="E113" s="21"/>
      <c r="F113" s="21"/>
      <c r="G113" s="21"/>
      <c r="H113" s="21"/>
      <c r="I113" s="21"/>
      <c r="J113" s="21"/>
      <c r="K113" s="558"/>
      <c r="L113" s="558"/>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3" t="s">
        <v>97</v>
      </c>
      <c r="B115" s="534"/>
      <c r="C115" s="534"/>
      <c r="D115" s="534"/>
      <c r="E115" s="534"/>
      <c r="F115" s="534"/>
      <c r="G115" s="534"/>
      <c r="H115" s="534"/>
      <c r="I115" s="534"/>
      <c r="J115" s="534"/>
      <c r="K115" s="534"/>
      <c r="L115" s="534"/>
      <c r="M115" s="534"/>
      <c r="N115" s="534"/>
      <c r="O115" s="534"/>
      <c r="P115" s="535"/>
    </row>
    <row r="116" spans="1:16" ht="15.75" thickTop="1">
      <c r="A116" s="26"/>
      <c r="B116" s="8"/>
      <c r="C116" s="8"/>
      <c r="D116" s="8"/>
      <c r="E116" s="8"/>
      <c r="F116" s="8"/>
      <c r="G116" s="8"/>
      <c r="H116" s="8"/>
      <c r="I116" s="8"/>
      <c r="J116" s="8"/>
      <c r="K116" s="8"/>
      <c r="L116" s="8"/>
      <c r="M116" s="8"/>
      <c r="N116" s="8"/>
      <c r="O116" s="8"/>
      <c r="P116" s="25"/>
    </row>
    <row r="117" spans="1:16" ht="15">
      <c r="A117" s="26"/>
      <c r="B117" s="549" t="s">
        <v>50</v>
      </c>
      <c r="C117" s="550"/>
      <c r="D117" s="550"/>
      <c r="E117" s="550"/>
      <c r="F117" s="550"/>
      <c r="G117" s="550"/>
      <c r="H117" s="550"/>
      <c r="I117" s="550"/>
      <c r="J117" s="550"/>
      <c r="K117" s="550"/>
      <c r="L117" s="550"/>
      <c r="M117" s="550"/>
      <c r="N117" s="550"/>
      <c r="O117" s="551"/>
      <c r="P117" s="13"/>
    </row>
    <row r="118" spans="1:16" ht="15">
      <c r="A118" s="26"/>
      <c r="B118" s="8"/>
      <c r="C118" s="8"/>
      <c r="D118" s="8"/>
      <c r="E118" s="8"/>
      <c r="F118" s="8"/>
      <c r="G118" s="32"/>
      <c r="H118" s="32"/>
      <c r="I118" s="32"/>
      <c r="J118" s="32"/>
      <c r="K118" s="8"/>
      <c r="L118" s="8"/>
      <c r="M118" s="8"/>
      <c r="N118" s="8"/>
      <c r="O118" s="8"/>
      <c r="P118" s="13"/>
    </row>
    <row r="119" spans="1:16" ht="15">
      <c r="A119" s="26"/>
      <c r="B119" s="105" t="s">
        <v>73</v>
      </c>
      <c r="C119" s="587" t="s">
        <v>42</v>
      </c>
      <c r="D119" s="587"/>
      <c r="E119" s="587"/>
      <c r="F119" s="587"/>
      <c r="G119" s="587"/>
      <c r="H119" s="587"/>
      <c r="I119" s="587" t="s">
        <v>51</v>
      </c>
      <c r="J119" s="587"/>
      <c r="K119" s="587"/>
      <c r="L119" s="587"/>
      <c r="M119" s="587"/>
      <c r="N119" s="587" t="s">
        <v>52</v>
      </c>
      <c r="O119" s="587"/>
      <c r="P119" s="13"/>
    </row>
    <row r="120" spans="1:16" ht="15">
      <c r="A120" s="26"/>
      <c r="B120" s="451">
        <f>B54</f>
        <v>0</v>
      </c>
      <c r="C120" s="573">
        <f>C54</f>
        <v>0</v>
      </c>
      <c r="D120" s="573"/>
      <c r="E120" s="573"/>
      <c r="F120" s="573"/>
      <c r="G120" s="573"/>
      <c r="H120" s="573"/>
      <c r="I120" s="584"/>
      <c r="J120" s="584"/>
      <c r="K120" s="584"/>
      <c r="L120" s="584"/>
      <c r="M120" s="584"/>
      <c r="N120" s="583"/>
      <c r="O120" s="583"/>
      <c r="P120" s="13"/>
    </row>
    <row r="121" spans="1:16" ht="15">
      <c r="A121" s="26"/>
      <c r="B121" s="451">
        <f t="shared" ref="B121:B134" si="4">B55</f>
        <v>4</v>
      </c>
      <c r="C121" s="573" t="str">
        <f t="shared" ref="C121:C134" si="5">C55</f>
        <v>comprende que el conocimiento cientifico es una construccion humana y social, que se transforma y se recontruye xontinuamente a traves de la investigacion, respondiendo a momentos historico.</v>
      </c>
      <c r="D121" s="573"/>
      <c r="E121" s="573"/>
      <c r="F121" s="573"/>
      <c r="G121" s="573"/>
      <c r="H121" s="573"/>
      <c r="I121" s="584" t="s">
        <v>881</v>
      </c>
      <c r="J121" s="584"/>
      <c r="K121" s="584"/>
      <c r="L121" s="584"/>
      <c r="M121" s="584"/>
      <c r="N121" s="583" t="s">
        <v>884</v>
      </c>
      <c r="O121" s="583"/>
      <c r="P121" s="13"/>
    </row>
    <row r="122" spans="1:16" ht="15">
      <c r="A122" s="26"/>
      <c r="B122" s="451">
        <f t="shared" si="4"/>
        <v>0</v>
      </c>
      <c r="C122" s="573">
        <f t="shared" si="5"/>
        <v>0</v>
      </c>
      <c r="D122" s="573"/>
      <c r="E122" s="573"/>
      <c r="F122" s="573"/>
      <c r="G122" s="573"/>
      <c r="H122" s="573"/>
      <c r="I122" s="584"/>
      <c r="J122" s="584"/>
      <c r="K122" s="584"/>
      <c r="L122" s="584"/>
      <c r="M122" s="584"/>
      <c r="N122" s="583"/>
      <c r="O122" s="583"/>
      <c r="P122" s="13"/>
    </row>
    <row r="123" spans="1:16" ht="15">
      <c r="A123" s="26"/>
      <c r="B123" s="451">
        <f t="shared" si="4"/>
        <v>10</v>
      </c>
      <c r="C123" s="573" t="str">
        <f t="shared" si="5"/>
        <v>Diseña y Evalua procedimientos experimentales en contextos naturales y ambientales, ademas, comunica resultados que permiten dar respuesta a sus preguntas e hipotesis.</v>
      </c>
      <c r="D123" s="573"/>
      <c r="E123" s="573"/>
      <c r="F123" s="573"/>
      <c r="G123" s="573"/>
      <c r="H123" s="573"/>
      <c r="I123" s="584" t="s">
        <v>881</v>
      </c>
      <c r="J123" s="584"/>
      <c r="K123" s="584"/>
      <c r="L123" s="584"/>
      <c r="M123" s="584"/>
      <c r="N123" s="583" t="s">
        <v>884</v>
      </c>
      <c r="O123" s="583"/>
      <c r="P123" s="13"/>
    </row>
    <row r="124" spans="1:16" ht="15">
      <c r="A124" s="26"/>
      <c r="B124" s="451">
        <f t="shared" si="4"/>
        <v>0</v>
      </c>
      <c r="C124" s="573">
        <f t="shared" si="5"/>
        <v>0</v>
      </c>
      <c r="D124" s="573"/>
      <c r="E124" s="573"/>
      <c r="F124" s="573"/>
      <c r="G124" s="573"/>
      <c r="H124" s="573"/>
      <c r="I124" s="584"/>
      <c r="J124" s="584"/>
      <c r="K124" s="584"/>
      <c r="L124" s="584"/>
      <c r="M124" s="584"/>
      <c r="N124" s="583"/>
      <c r="O124" s="583"/>
      <c r="P124" s="13"/>
    </row>
    <row r="125" spans="1:16" ht="15">
      <c r="A125" s="26"/>
      <c r="B125" s="451">
        <f t="shared" si="4"/>
        <v>17</v>
      </c>
      <c r="C125" s="573" t="str">
        <f t="shared" si="5"/>
        <v>Diseña y Evalua procedimientos experimentales en contextos naturales y ambientales, ademas, comunica resultados que permiten dar respuesta a preguntas e hipotesis</v>
      </c>
      <c r="D125" s="573"/>
      <c r="E125" s="573"/>
      <c r="F125" s="573"/>
      <c r="G125" s="573"/>
      <c r="H125" s="573"/>
      <c r="I125" s="584" t="s">
        <v>881</v>
      </c>
      <c r="J125" s="584"/>
      <c r="K125" s="584"/>
      <c r="L125" s="584"/>
      <c r="M125" s="584"/>
      <c r="N125" s="583" t="s">
        <v>884</v>
      </c>
      <c r="O125" s="583"/>
      <c r="P125" s="13"/>
    </row>
    <row r="126" spans="1:16" ht="15">
      <c r="A126" s="26"/>
      <c r="B126" s="451">
        <f t="shared" si="4"/>
        <v>0</v>
      </c>
      <c r="C126" s="573">
        <f t="shared" si="5"/>
        <v>0</v>
      </c>
      <c r="D126" s="573"/>
      <c r="E126" s="573"/>
      <c r="F126" s="573"/>
      <c r="G126" s="573"/>
      <c r="H126" s="573"/>
      <c r="I126" s="584"/>
      <c r="J126" s="584"/>
      <c r="K126" s="584"/>
      <c r="L126" s="584"/>
      <c r="M126" s="584"/>
      <c r="N126" s="583"/>
      <c r="O126" s="583"/>
      <c r="P126" s="13"/>
    </row>
    <row r="127" spans="1:16" ht="15">
      <c r="A127" s="26"/>
      <c r="B127" s="451">
        <f t="shared" si="4"/>
        <v>19</v>
      </c>
      <c r="C127" s="573" t="str">
        <f t="shared" si="5"/>
        <v xml:space="preserve">Reconoce, compara y clasifica seres vivos, entornos, sistemas, materiales y objetos de acuerdo con sus caracteristicas </v>
      </c>
      <c r="D127" s="573"/>
      <c r="E127" s="573"/>
      <c r="F127" s="573"/>
      <c r="G127" s="573"/>
      <c r="H127" s="573"/>
      <c r="I127" s="584" t="s">
        <v>881</v>
      </c>
      <c r="J127" s="584"/>
      <c r="K127" s="584"/>
      <c r="L127" s="584"/>
      <c r="M127" s="584"/>
      <c r="N127" s="583" t="s">
        <v>884</v>
      </c>
      <c r="O127" s="583"/>
      <c r="P127" s="13"/>
    </row>
    <row r="128" spans="1:16" ht="15">
      <c r="A128" s="26"/>
      <c r="B128" s="451">
        <f t="shared" si="4"/>
        <v>0</v>
      </c>
      <c r="C128" s="573">
        <f t="shared" si="5"/>
        <v>0</v>
      </c>
      <c r="D128" s="573"/>
      <c r="E128" s="573"/>
      <c r="F128" s="573"/>
      <c r="G128" s="573"/>
      <c r="H128" s="573"/>
      <c r="I128" s="584"/>
      <c r="J128" s="584"/>
      <c r="K128" s="584"/>
      <c r="L128" s="584"/>
      <c r="M128" s="584"/>
      <c r="N128" s="585"/>
      <c r="O128" s="586"/>
      <c r="P128" s="13"/>
    </row>
    <row r="129" spans="1:16" ht="15">
      <c r="A129" s="26"/>
      <c r="B129" s="451">
        <f t="shared" si="4"/>
        <v>0</v>
      </c>
      <c r="C129" s="573">
        <f t="shared" si="5"/>
        <v>0</v>
      </c>
      <c r="D129" s="573"/>
      <c r="E129" s="573"/>
      <c r="F129" s="573"/>
      <c r="G129" s="573"/>
      <c r="H129" s="573"/>
      <c r="I129" s="584"/>
      <c r="J129" s="584"/>
      <c r="K129" s="584"/>
      <c r="L129" s="584"/>
      <c r="M129" s="584"/>
      <c r="N129" s="585"/>
      <c r="O129" s="586"/>
      <c r="P129" s="13"/>
    </row>
    <row r="130" spans="1:16" ht="15">
      <c r="A130" s="26"/>
      <c r="B130" s="451">
        <f t="shared" si="4"/>
        <v>0</v>
      </c>
      <c r="C130" s="573">
        <f t="shared" si="5"/>
        <v>0</v>
      </c>
      <c r="D130" s="573"/>
      <c r="E130" s="573"/>
      <c r="F130" s="573"/>
      <c r="G130" s="573"/>
      <c r="H130" s="573"/>
      <c r="I130" s="584"/>
      <c r="J130" s="584"/>
      <c r="K130" s="584"/>
      <c r="L130" s="584"/>
      <c r="M130" s="584"/>
      <c r="N130" s="585"/>
      <c r="O130" s="586"/>
      <c r="P130" s="13"/>
    </row>
    <row r="131" spans="1:16" ht="15">
      <c r="A131" s="26"/>
      <c r="B131" s="451">
        <f t="shared" si="4"/>
        <v>0</v>
      </c>
      <c r="C131" s="573">
        <f t="shared" si="5"/>
        <v>0</v>
      </c>
      <c r="D131" s="573"/>
      <c r="E131" s="573"/>
      <c r="F131" s="573"/>
      <c r="G131" s="573"/>
      <c r="H131" s="573"/>
      <c r="I131" s="584"/>
      <c r="J131" s="584"/>
      <c r="K131" s="584"/>
      <c r="L131" s="584"/>
      <c r="M131" s="584"/>
      <c r="N131" s="585"/>
      <c r="O131" s="586"/>
      <c r="P131" s="13"/>
    </row>
    <row r="132" spans="1:16" ht="15">
      <c r="A132" s="26"/>
      <c r="B132" s="451">
        <f t="shared" si="4"/>
        <v>0</v>
      </c>
      <c r="C132" s="573">
        <f t="shared" si="5"/>
        <v>0</v>
      </c>
      <c r="D132" s="573"/>
      <c r="E132" s="573"/>
      <c r="F132" s="573"/>
      <c r="G132" s="573"/>
      <c r="H132" s="573"/>
      <c r="I132" s="584"/>
      <c r="J132" s="584"/>
      <c r="K132" s="584"/>
      <c r="L132" s="584"/>
      <c r="M132" s="584"/>
      <c r="N132" s="585"/>
      <c r="O132" s="586"/>
      <c r="P132" s="13"/>
    </row>
    <row r="133" spans="1:16" ht="15">
      <c r="A133" s="26"/>
      <c r="B133" s="451">
        <f t="shared" si="4"/>
        <v>0</v>
      </c>
      <c r="C133" s="573">
        <f t="shared" si="5"/>
        <v>0</v>
      </c>
      <c r="D133" s="573"/>
      <c r="E133" s="573"/>
      <c r="F133" s="573"/>
      <c r="G133" s="573"/>
      <c r="H133" s="573"/>
      <c r="I133" s="584"/>
      <c r="J133" s="584"/>
      <c r="K133" s="584"/>
      <c r="L133" s="584"/>
      <c r="M133" s="584"/>
      <c r="N133" s="585"/>
      <c r="O133" s="586"/>
      <c r="P133" s="13"/>
    </row>
    <row r="134" spans="1:16" ht="15">
      <c r="A134" s="26"/>
      <c r="B134" s="451">
        <f t="shared" si="4"/>
        <v>0</v>
      </c>
      <c r="C134" s="573">
        <f t="shared" si="5"/>
        <v>0</v>
      </c>
      <c r="D134" s="573"/>
      <c r="E134" s="573"/>
      <c r="F134" s="573"/>
      <c r="G134" s="573"/>
      <c r="H134" s="573"/>
      <c r="I134" s="584"/>
      <c r="J134" s="584"/>
      <c r="K134" s="584"/>
      <c r="L134" s="584"/>
      <c r="M134" s="584"/>
      <c r="N134" s="585"/>
      <c r="O134" s="586"/>
      <c r="P134" s="13"/>
    </row>
    <row r="135" spans="1:16" ht="15.75" thickBot="1">
      <c r="A135" s="20"/>
      <c r="B135" s="21"/>
      <c r="C135" s="21"/>
      <c r="D135" s="21"/>
      <c r="E135" s="21"/>
      <c r="F135" s="21"/>
      <c r="G135" s="21"/>
      <c r="H135" s="21"/>
      <c r="I135" s="21"/>
      <c r="J135" s="21"/>
      <c r="K135" s="558"/>
      <c r="L135" s="558"/>
      <c r="M135" s="21"/>
      <c r="N135" s="21"/>
      <c r="O135" s="21"/>
      <c r="P135" s="22"/>
    </row>
    <row r="136" spans="1:16" ht="15" thickTop="1"/>
  </sheetData>
  <sheetProtection algorithmName="SHA-512" hashValue="3EOBOS42+7XX0J8e4jHTBXlDcGNI7/SF/1x3uoddljqmAqnE7XZFXaz5sL0/w0bp4s3t/cEFGZOSURYbXeNGKA==" saltValue="lPio6/y98QH3Zo/24kg/nQ==" spinCount="100000" sheet="1" objects="1" scenarios="1" formatColumns="0" formatRows="0"/>
  <mergeCells count="232">
    <mergeCell ref="N133:O133"/>
    <mergeCell ref="N134:O134"/>
    <mergeCell ref="N124:O124"/>
    <mergeCell ref="N125:O125"/>
    <mergeCell ref="N126:O126"/>
    <mergeCell ref="N127:O127"/>
    <mergeCell ref="N128:O128"/>
    <mergeCell ref="N129:O129"/>
    <mergeCell ref="N130:O130"/>
    <mergeCell ref="N131:O131"/>
    <mergeCell ref="N132:O132"/>
    <mergeCell ref="N101:O101"/>
    <mergeCell ref="I83:O83"/>
    <mergeCell ref="I84:O84"/>
    <mergeCell ref="I85:O85"/>
    <mergeCell ref="I86:O86"/>
    <mergeCell ref="I87:O87"/>
    <mergeCell ref="I88:O88"/>
    <mergeCell ref="I89:O89"/>
    <mergeCell ref="I90:O90"/>
    <mergeCell ref="J35:M35"/>
    <mergeCell ref="I77:O77"/>
    <mergeCell ref="I78:O78"/>
    <mergeCell ref="I79:O79"/>
    <mergeCell ref="I80:O80"/>
    <mergeCell ref="I81:O81"/>
    <mergeCell ref="I82:O82"/>
    <mergeCell ref="I75:O75"/>
    <mergeCell ref="I100:M100"/>
    <mergeCell ref="N100:O100"/>
    <mergeCell ref="I60:O60"/>
    <mergeCell ref="I61:O61"/>
    <mergeCell ref="I62:O62"/>
    <mergeCell ref="I63:O63"/>
    <mergeCell ref="J36:M36"/>
    <mergeCell ref="J37:M37"/>
    <mergeCell ref="J38:M38"/>
    <mergeCell ref="J39:M39"/>
    <mergeCell ref="J40:M40"/>
    <mergeCell ref="J41:M41"/>
    <mergeCell ref="J42:M42"/>
    <mergeCell ref="J43:M43"/>
    <mergeCell ref="J44:M44"/>
    <mergeCell ref="K69:L69"/>
    <mergeCell ref="C29:F29"/>
    <mergeCell ref="C30:F30"/>
    <mergeCell ref="C27:F27"/>
    <mergeCell ref="C28:F28"/>
    <mergeCell ref="C33:F33"/>
    <mergeCell ref="C34:F34"/>
    <mergeCell ref="C31:F31"/>
    <mergeCell ref="C32:F32"/>
    <mergeCell ref="B25:O25"/>
    <mergeCell ref="J27:M27"/>
    <mergeCell ref="J28:M28"/>
    <mergeCell ref="J29:M29"/>
    <mergeCell ref="C26:F26"/>
    <mergeCell ref="J26:M26"/>
    <mergeCell ref="J30:M30"/>
    <mergeCell ref="J31:M31"/>
    <mergeCell ref="J32:M32"/>
    <mergeCell ref="J33:M33"/>
    <mergeCell ref="J34:M34"/>
    <mergeCell ref="A1:P1"/>
    <mergeCell ref="A3:P3"/>
    <mergeCell ref="B5:N5"/>
    <mergeCell ref="B7:C7"/>
    <mergeCell ref="E7:K7"/>
    <mergeCell ref="N7:O7"/>
    <mergeCell ref="E18:K18"/>
    <mergeCell ref="A21:P21"/>
    <mergeCell ref="B23:O23"/>
    <mergeCell ref="B9:C9"/>
    <mergeCell ref="E9:K9"/>
    <mergeCell ref="N9:O9"/>
    <mergeCell ref="A12:P12"/>
    <mergeCell ref="B14:N14"/>
    <mergeCell ref="E16:K16"/>
    <mergeCell ref="N16:O16"/>
    <mergeCell ref="C37:F37"/>
    <mergeCell ref="C38:F38"/>
    <mergeCell ref="C35:F35"/>
    <mergeCell ref="C36:F36"/>
    <mergeCell ref="C41:F41"/>
    <mergeCell ref="C42:F42"/>
    <mergeCell ref="C39:F39"/>
    <mergeCell ref="C40:F40"/>
    <mergeCell ref="C45:F45"/>
    <mergeCell ref="C46:F46"/>
    <mergeCell ref="C43:F43"/>
    <mergeCell ref="C44:F44"/>
    <mergeCell ref="K47:L47"/>
    <mergeCell ref="K48:L48"/>
    <mergeCell ref="A49:P49"/>
    <mergeCell ref="B51:O51"/>
    <mergeCell ref="C54:F54"/>
    <mergeCell ref="C55:F55"/>
    <mergeCell ref="J45:M45"/>
    <mergeCell ref="J46:M46"/>
    <mergeCell ref="C53:F53"/>
    <mergeCell ref="I53:O53"/>
    <mergeCell ref="I54:O54"/>
    <mergeCell ref="I55:O55"/>
    <mergeCell ref="I56:O56"/>
    <mergeCell ref="I57:O57"/>
    <mergeCell ref="I64:O64"/>
    <mergeCell ref="I65:O65"/>
    <mergeCell ref="I66:O66"/>
    <mergeCell ref="I67:O67"/>
    <mergeCell ref="I68:O68"/>
    <mergeCell ref="I76:O76"/>
    <mergeCell ref="I58:O58"/>
    <mergeCell ref="I59:O59"/>
    <mergeCell ref="C56:F56"/>
    <mergeCell ref="C57:F57"/>
    <mergeCell ref="C58:F58"/>
    <mergeCell ref="C59:F59"/>
    <mergeCell ref="C60:F60"/>
    <mergeCell ref="C61:F61"/>
    <mergeCell ref="C62:F62"/>
    <mergeCell ref="C63:F63"/>
    <mergeCell ref="C64:F64"/>
    <mergeCell ref="C80:H80"/>
    <mergeCell ref="C81:H81"/>
    <mergeCell ref="C82:H82"/>
    <mergeCell ref="C83:H83"/>
    <mergeCell ref="C84:H84"/>
    <mergeCell ref="C85:H85"/>
    <mergeCell ref="C65:F65"/>
    <mergeCell ref="C66:F66"/>
    <mergeCell ref="C67:F67"/>
    <mergeCell ref="C68:F68"/>
    <mergeCell ref="C77:H77"/>
    <mergeCell ref="C78:H78"/>
    <mergeCell ref="C79:H79"/>
    <mergeCell ref="A71:P71"/>
    <mergeCell ref="B73:O73"/>
    <mergeCell ref="C75:H75"/>
    <mergeCell ref="C76:H76"/>
    <mergeCell ref="C98:H98"/>
    <mergeCell ref="N98:O98"/>
    <mergeCell ref="C86:H86"/>
    <mergeCell ref="C87:H87"/>
    <mergeCell ref="C88:H88"/>
    <mergeCell ref="C89:H89"/>
    <mergeCell ref="C90:H90"/>
    <mergeCell ref="C99:H99"/>
    <mergeCell ref="N99:O99"/>
    <mergeCell ref="A93:P93"/>
    <mergeCell ref="B95:O95"/>
    <mergeCell ref="C97:H97"/>
    <mergeCell ref="N97:O97"/>
    <mergeCell ref="I97:M97"/>
    <mergeCell ref="I98:M98"/>
    <mergeCell ref="I99:M99"/>
    <mergeCell ref="C102:H102"/>
    <mergeCell ref="C103:H103"/>
    <mergeCell ref="C104:H104"/>
    <mergeCell ref="C105:H105"/>
    <mergeCell ref="C106:H106"/>
    <mergeCell ref="C107:H107"/>
    <mergeCell ref="C100:H100"/>
    <mergeCell ref="C101:H101"/>
    <mergeCell ref="N112:O112"/>
    <mergeCell ref="I102:M102"/>
    <mergeCell ref="I103:M103"/>
    <mergeCell ref="I104:M104"/>
    <mergeCell ref="I105:M105"/>
    <mergeCell ref="I106:M106"/>
    <mergeCell ref="I107:M107"/>
    <mergeCell ref="I108:M108"/>
    <mergeCell ref="N102:O102"/>
    <mergeCell ref="N103:O103"/>
    <mergeCell ref="N104:O104"/>
    <mergeCell ref="N105:O105"/>
    <mergeCell ref="N106:O106"/>
    <mergeCell ref="N107:O107"/>
    <mergeCell ref="N108:O108"/>
    <mergeCell ref="I101:M101"/>
    <mergeCell ref="K113:L113"/>
    <mergeCell ref="A115:P115"/>
    <mergeCell ref="B117:O117"/>
    <mergeCell ref="C119:H119"/>
    <mergeCell ref="N119:O119"/>
    <mergeCell ref="C108:H108"/>
    <mergeCell ref="C109:H109"/>
    <mergeCell ref="C110:H110"/>
    <mergeCell ref="C111:H111"/>
    <mergeCell ref="C112:H112"/>
    <mergeCell ref="I109:M109"/>
    <mergeCell ref="I110:M110"/>
    <mergeCell ref="I111:M111"/>
    <mergeCell ref="I112:M112"/>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s>
  <conditionalFormatting sqref="C27:F46 J27:J46">
    <cfRule type="containsErrors" dxfId="27" priority="19">
      <formula>ISERROR(C27)</formula>
    </cfRule>
  </conditionalFormatting>
  <conditionalFormatting sqref="C76:I90">
    <cfRule type="cellIs" dxfId="26" priority="18" operator="equal">
      <formula>0</formula>
    </cfRule>
  </conditionalFormatting>
  <conditionalFormatting sqref="I98:I112">
    <cfRule type="cellIs" dxfId="25" priority="17" operator="equal">
      <formula>0</formula>
    </cfRule>
  </conditionalFormatting>
  <conditionalFormatting sqref="C120:I134">
    <cfRule type="cellIs" dxfId="24" priority="16" operator="equal">
      <formula>0</formula>
    </cfRule>
  </conditionalFormatting>
  <conditionalFormatting sqref="C54:C68">
    <cfRule type="containsErrors" dxfId="23" priority="14">
      <formula>ISERROR(C54)</formula>
    </cfRule>
  </conditionalFormatting>
  <conditionalFormatting sqref="C98:H112">
    <cfRule type="cellIs" dxfId="22" priority="8" operator="equal">
      <formula>0</formula>
    </cfRule>
  </conditionalFormatting>
  <conditionalFormatting sqref="B76:B90">
    <cfRule type="cellIs" dxfId="21" priority="7" operator="equal">
      <formula>0</formula>
    </cfRule>
  </conditionalFormatting>
  <conditionalFormatting sqref="B98:B112">
    <cfRule type="cellIs" dxfId="20" priority="6" operator="equal">
      <formula>0</formula>
    </cfRule>
  </conditionalFormatting>
  <conditionalFormatting sqref="B120:B134">
    <cfRule type="cellIs" dxfId="19" priority="5" operator="equal">
      <formula>0</formula>
    </cfRule>
  </conditionalFormatting>
  <conditionalFormatting sqref="B27:B46">
    <cfRule type="containsErrors" dxfId="18" priority="4">
      <formula>ISERROR(B27)</formula>
    </cfRule>
  </conditionalFormatting>
  <conditionalFormatting sqref="I27:I46">
    <cfRule type="containsErrors" dxfId="17" priority="3">
      <formula>ISERROR(I27)</formula>
    </cfRule>
  </conditionalFormatting>
  <conditionalFormatting sqref="N27:O46">
    <cfRule type="containsErrors" dxfId="16" priority="2">
      <formula>ISERROR(N27)</formula>
    </cfRule>
  </conditionalFormatting>
  <conditionalFormatting sqref="G27:H46">
    <cfRule type="containsErrors" dxfId="15" priority="1">
      <formula>ISERROR(G27)</formula>
    </cfRule>
  </conditionalFormatting>
  <pageMargins left="0.23622047244094488" right="0.23622047244094488" top="0.31496062992125984" bottom="0.31496062992125984" header="0" footer="0"/>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64"/>
  <sheetViews>
    <sheetView zoomScale="50" zoomScaleNormal="50" workbookViewId="0">
      <pane ySplit="1" topLeftCell="A2" activePane="bottomLeft" state="frozen"/>
      <selection pane="bottomLeft" activeCell="L2" sqref="L2"/>
    </sheetView>
  </sheetViews>
  <sheetFormatPr baseColWidth="10" defaultRowHeight="19.899999999999999" customHeight="1"/>
  <cols>
    <col min="1" max="1" width="9.375" style="386" customWidth="1"/>
    <col min="2" max="2" width="10.75" style="208" bestFit="1" customWidth="1"/>
    <col min="3" max="3" width="7.125" style="208" bestFit="1" customWidth="1"/>
    <col min="4" max="4" width="15.375" style="208" customWidth="1"/>
    <col min="5" max="5" width="12.875" customWidth="1"/>
    <col min="6" max="6" width="12.5" customWidth="1"/>
    <col min="7" max="7" width="14.25" customWidth="1"/>
    <col min="8" max="8" width="18.75" customWidth="1"/>
    <col min="9" max="9" width="29.75" customWidth="1"/>
    <col min="10" max="10" width="22.375" customWidth="1"/>
    <col min="11" max="11" width="23.25" customWidth="1"/>
    <col min="12" max="12" width="19.75" customWidth="1"/>
    <col min="13" max="13" width="22.5" customWidth="1"/>
    <col min="14" max="14" width="25.25" customWidth="1"/>
  </cols>
  <sheetData>
    <row r="1" spans="1:15" s="226" customFormat="1" ht="19.899999999999999" customHeight="1" thickTop="1" thickBot="1">
      <c r="A1" s="97" t="s">
        <v>72</v>
      </c>
      <c r="B1" s="229" t="s">
        <v>73</v>
      </c>
      <c r="C1" s="229" t="s">
        <v>58</v>
      </c>
      <c r="D1" s="387" t="s">
        <v>445</v>
      </c>
      <c r="E1" s="229" t="s">
        <v>65</v>
      </c>
      <c r="F1" s="229" t="s">
        <v>55</v>
      </c>
      <c r="G1" s="229" t="s">
        <v>56</v>
      </c>
      <c r="H1" s="229" t="s">
        <v>168</v>
      </c>
      <c r="I1" s="229" t="s">
        <v>75</v>
      </c>
      <c r="J1" s="229" t="s">
        <v>169</v>
      </c>
      <c r="K1" s="229" t="s">
        <v>170</v>
      </c>
      <c r="L1" s="229" t="s">
        <v>171</v>
      </c>
      <c r="M1" s="390" t="s">
        <v>799</v>
      </c>
      <c r="N1" s="388" t="s">
        <v>372</v>
      </c>
      <c r="O1" s="222" t="s">
        <v>373</v>
      </c>
    </row>
    <row r="2" spans="1:15" ht="19.899999999999999" customHeight="1" thickTop="1" thickBot="1">
      <c r="A2" s="383" t="s">
        <v>77</v>
      </c>
      <c r="B2" s="227">
        <v>1</v>
      </c>
      <c r="C2" s="227" t="s">
        <v>2</v>
      </c>
      <c r="D2" s="227" t="s">
        <v>172</v>
      </c>
      <c r="E2" s="228" t="s">
        <v>173</v>
      </c>
      <c r="F2" s="228" t="s">
        <v>174</v>
      </c>
      <c r="G2" s="228" t="s">
        <v>175</v>
      </c>
      <c r="H2" s="228" t="s">
        <v>176</v>
      </c>
      <c r="I2" s="228" t="s">
        <v>177</v>
      </c>
      <c r="J2" s="228" t="s">
        <v>178</v>
      </c>
      <c r="K2" s="228" t="s">
        <v>179</v>
      </c>
      <c r="L2" s="228" t="s">
        <v>180</v>
      </c>
    </row>
    <row r="3" spans="1:15" ht="19.899999999999999" customHeight="1" thickTop="1" thickBot="1">
      <c r="A3" s="384" t="s">
        <v>77</v>
      </c>
      <c r="B3" s="221">
        <v>2</v>
      </c>
      <c r="C3" s="221" t="s">
        <v>1</v>
      </c>
      <c r="D3" s="221" t="s">
        <v>181</v>
      </c>
      <c r="E3" s="210" t="s">
        <v>182</v>
      </c>
      <c r="F3" s="210" t="s">
        <v>183</v>
      </c>
      <c r="G3" s="210" t="s">
        <v>184</v>
      </c>
      <c r="H3" s="210" t="s">
        <v>185</v>
      </c>
      <c r="I3" s="210" t="s">
        <v>186</v>
      </c>
      <c r="J3" s="210" t="s">
        <v>178</v>
      </c>
      <c r="K3" s="210" t="s">
        <v>187</v>
      </c>
      <c r="L3" s="210" t="s">
        <v>188</v>
      </c>
    </row>
    <row r="4" spans="1:15" ht="19.899999999999999" customHeight="1" thickTop="1" thickBot="1">
      <c r="A4" s="384" t="s">
        <v>77</v>
      </c>
      <c r="B4" s="221">
        <v>3</v>
      </c>
      <c r="C4" s="221" t="s">
        <v>1</v>
      </c>
      <c r="D4" s="221" t="s">
        <v>181</v>
      </c>
      <c r="E4" s="210" t="s">
        <v>182</v>
      </c>
      <c r="F4" s="210" t="s">
        <v>183</v>
      </c>
      <c r="G4" s="210" t="s">
        <v>189</v>
      </c>
      <c r="H4" s="210" t="s">
        <v>190</v>
      </c>
      <c r="I4" s="210" t="s">
        <v>191</v>
      </c>
      <c r="J4" s="210" t="s">
        <v>178</v>
      </c>
      <c r="K4" s="210" t="s">
        <v>192</v>
      </c>
      <c r="L4" s="210" t="s">
        <v>180</v>
      </c>
    </row>
    <row r="5" spans="1:15" ht="19.899999999999999" customHeight="1" thickTop="1" thickBot="1">
      <c r="A5" s="384" t="s">
        <v>77</v>
      </c>
      <c r="B5" s="221">
        <v>4</v>
      </c>
      <c r="C5" s="221" t="s">
        <v>2</v>
      </c>
      <c r="D5" s="221" t="s">
        <v>172</v>
      </c>
      <c r="E5" s="210" t="s">
        <v>173</v>
      </c>
      <c r="F5" s="210" t="s">
        <v>174</v>
      </c>
      <c r="G5" s="210" t="s">
        <v>193</v>
      </c>
      <c r="H5" s="210" t="s">
        <v>194</v>
      </c>
      <c r="I5" s="210" t="s">
        <v>195</v>
      </c>
      <c r="J5" s="210" t="s">
        <v>177</v>
      </c>
      <c r="K5" s="210" t="s">
        <v>196</v>
      </c>
      <c r="L5" s="210" t="s">
        <v>177</v>
      </c>
    </row>
    <row r="6" spans="1:15" ht="19.899999999999999" customHeight="1" thickTop="1" thickBot="1">
      <c r="A6" s="384" t="s">
        <v>77</v>
      </c>
      <c r="B6" s="221">
        <v>5</v>
      </c>
      <c r="C6" s="221" t="s">
        <v>3</v>
      </c>
      <c r="D6" s="221" t="s">
        <v>197</v>
      </c>
      <c r="E6" s="210" t="s">
        <v>198</v>
      </c>
      <c r="F6" s="210" t="s">
        <v>199</v>
      </c>
      <c r="G6" s="210" t="s">
        <v>200</v>
      </c>
      <c r="H6" s="210" t="s">
        <v>201</v>
      </c>
      <c r="I6" s="210" t="s">
        <v>202</v>
      </c>
      <c r="J6" s="210" t="s">
        <v>177</v>
      </c>
      <c r="K6" s="210" t="s">
        <v>203</v>
      </c>
      <c r="L6" s="210" t="s">
        <v>177</v>
      </c>
    </row>
    <row r="7" spans="1:15" ht="19.899999999999999" customHeight="1" thickTop="1" thickBot="1">
      <c r="A7" s="384" t="s">
        <v>77</v>
      </c>
      <c r="B7" s="221">
        <v>6</v>
      </c>
      <c r="C7" s="221" t="s">
        <v>2</v>
      </c>
      <c r="D7" s="221" t="s">
        <v>172</v>
      </c>
      <c r="E7" s="210" t="s">
        <v>173</v>
      </c>
      <c r="F7" s="210" t="s">
        <v>204</v>
      </c>
      <c r="G7" s="210" t="s">
        <v>205</v>
      </c>
      <c r="H7" s="210" t="s">
        <v>206</v>
      </c>
      <c r="I7" s="210" t="s">
        <v>207</v>
      </c>
      <c r="J7" s="210" t="s">
        <v>208</v>
      </c>
      <c r="K7" s="210" t="s">
        <v>209</v>
      </c>
      <c r="L7" s="210" t="s">
        <v>177</v>
      </c>
    </row>
    <row r="8" spans="1:15" ht="19.899999999999999" customHeight="1" thickTop="1" thickBot="1">
      <c r="A8" s="384" t="s">
        <v>77</v>
      </c>
      <c r="B8" s="221">
        <v>7</v>
      </c>
      <c r="C8" s="221" t="s">
        <v>3</v>
      </c>
      <c r="D8" s="221" t="s">
        <v>181</v>
      </c>
      <c r="E8" s="210" t="s">
        <v>182</v>
      </c>
      <c r="F8" s="210" t="s">
        <v>183</v>
      </c>
      <c r="G8" s="210" t="s">
        <v>210</v>
      </c>
      <c r="H8" s="210" t="s">
        <v>211</v>
      </c>
      <c r="I8" s="210" t="s">
        <v>212</v>
      </c>
      <c r="J8" s="210" t="s">
        <v>213</v>
      </c>
      <c r="K8" s="210" t="s">
        <v>214</v>
      </c>
      <c r="L8" s="210" t="s">
        <v>215</v>
      </c>
    </row>
    <row r="9" spans="1:15" ht="19.899999999999999" customHeight="1" thickTop="1" thickBot="1">
      <c r="A9" s="384" t="s">
        <v>77</v>
      </c>
      <c r="B9" s="221">
        <v>8</v>
      </c>
      <c r="C9" s="221" t="s">
        <v>2</v>
      </c>
      <c r="D9" s="221" t="s">
        <v>172</v>
      </c>
      <c r="E9" s="210" t="s">
        <v>173</v>
      </c>
      <c r="F9" s="210" t="s">
        <v>216</v>
      </c>
      <c r="G9" s="210" t="s">
        <v>217</v>
      </c>
      <c r="H9" s="210" t="s">
        <v>218</v>
      </c>
      <c r="I9" s="210" t="s">
        <v>219</v>
      </c>
      <c r="J9" s="210" t="s">
        <v>208</v>
      </c>
      <c r="K9" s="210" t="s">
        <v>220</v>
      </c>
      <c r="L9" s="210" t="s">
        <v>177</v>
      </c>
    </row>
    <row r="10" spans="1:15" ht="19.899999999999999" customHeight="1" thickTop="1" thickBot="1">
      <c r="A10" s="384" t="s">
        <v>77</v>
      </c>
      <c r="B10" s="221">
        <v>9</v>
      </c>
      <c r="C10" s="221" t="s">
        <v>3</v>
      </c>
      <c r="D10" s="221" t="s">
        <v>181</v>
      </c>
      <c r="E10" s="210" t="s">
        <v>182</v>
      </c>
      <c r="F10" s="210" t="s">
        <v>183</v>
      </c>
      <c r="G10" s="210" t="s">
        <v>221</v>
      </c>
      <c r="H10" s="210" t="s">
        <v>222</v>
      </c>
      <c r="I10" s="210" t="s">
        <v>223</v>
      </c>
      <c r="J10" s="210" t="s">
        <v>208</v>
      </c>
      <c r="K10" s="210" t="s">
        <v>214</v>
      </c>
      <c r="L10" s="210" t="s">
        <v>224</v>
      </c>
    </row>
    <row r="11" spans="1:15" ht="19.899999999999999" customHeight="1" thickTop="1" thickBot="1">
      <c r="A11" s="384" t="s">
        <v>77</v>
      </c>
      <c r="B11" s="221">
        <v>10</v>
      </c>
      <c r="C11" s="221" t="s">
        <v>3</v>
      </c>
      <c r="D11" s="221" t="s">
        <v>172</v>
      </c>
      <c r="E11" s="209" t="s">
        <v>173</v>
      </c>
      <c r="F11" s="210" t="s">
        <v>174</v>
      </c>
      <c r="G11" s="210" t="s">
        <v>225</v>
      </c>
      <c r="H11" s="210" t="s">
        <v>226</v>
      </c>
      <c r="I11" s="210" t="s">
        <v>227</v>
      </c>
      <c r="J11" s="210" t="s">
        <v>228</v>
      </c>
      <c r="K11" s="210" t="s">
        <v>229</v>
      </c>
      <c r="L11" s="210" t="s">
        <v>230</v>
      </c>
    </row>
    <row r="12" spans="1:15" ht="19.899999999999999" customHeight="1" thickTop="1" thickBot="1">
      <c r="A12" s="384" t="s">
        <v>77</v>
      </c>
      <c r="B12" s="221">
        <v>11</v>
      </c>
      <c r="C12" s="221" t="s">
        <v>1</v>
      </c>
      <c r="D12" s="221" t="s">
        <v>172</v>
      </c>
      <c r="E12" s="210" t="s">
        <v>173</v>
      </c>
      <c r="F12" s="210" t="s">
        <v>174</v>
      </c>
      <c r="G12" s="210" t="s">
        <v>231</v>
      </c>
      <c r="H12" s="210" t="s">
        <v>232</v>
      </c>
      <c r="I12" s="210" t="s">
        <v>233</v>
      </c>
      <c r="J12" s="210" t="s">
        <v>208</v>
      </c>
      <c r="K12" s="210" t="s">
        <v>196</v>
      </c>
      <c r="L12" s="210" t="s">
        <v>177</v>
      </c>
    </row>
    <row r="13" spans="1:15" ht="19.899999999999999" customHeight="1" thickTop="1" thickBot="1">
      <c r="A13" s="384" t="s">
        <v>77</v>
      </c>
      <c r="B13" s="221">
        <v>12</v>
      </c>
      <c r="C13" s="221" t="s">
        <v>1</v>
      </c>
      <c r="D13" s="221" t="s">
        <v>197</v>
      </c>
      <c r="E13" s="209" t="s">
        <v>198</v>
      </c>
      <c r="F13" s="210" t="s">
        <v>234</v>
      </c>
      <c r="G13" s="210" t="s">
        <v>235</v>
      </c>
      <c r="H13" s="210" t="s">
        <v>236</v>
      </c>
      <c r="I13" s="210" t="s">
        <v>237</v>
      </c>
      <c r="J13" s="210" t="s">
        <v>208</v>
      </c>
      <c r="K13" s="210" t="s">
        <v>238</v>
      </c>
      <c r="L13" s="210" t="s">
        <v>239</v>
      </c>
    </row>
    <row r="14" spans="1:15" ht="19.899999999999999" customHeight="1" thickTop="1" thickBot="1">
      <c r="A14" s="384" t="s">
        <v>77</v>
      </c>
      <c r="B14" s="221">
        <v>13</v>
      </c>
      <c r="C14" s="221" t="s">
        <v>1</v>
      </c>
      <c r="D14" s="221" t="s">
        <v>172</v>
      </c>
      <c r="E14" s="209" t="s">
        <v>173</v>
      </c>
      <c r="F14" s="210" t="s">
        <v>240</v>
      </c>
      <c r="G14" s="210" t="s">
        <v>241</v>
      </c>
      <c r="H14" s="210" t="s">
        <v>242</v>
      </c>
      <c r="I14" s="210" t="s">
        <v>243</v>
      </c>
      <c r="J14" s="210" t="s">
        <v>228</v>
      </c>
      <c r="K14" s="210" t="s">
        <v>244</v>
      </c>
      <c r="L14" s="210" t="s">
        <v>245</v>
      </c>
    </row>
    <row r="15" spans="1:15" ht="19.899999999999999" customHeight="1" thickTop="1" thickBot="1">
      <c r="A15" s="384" t="s">
        <v>77</v>
      </c>
      <c r="B15" s="221">
        <v>14</v>
      </c>
      <c r="C15" s="221" t="s">
        <v>3</v>
      </c>
      <c r="D15" s="221" t="s">
        <v>172</v>
      </c>
      <c r="E15" s="209" t="s">
        <v>198</v>
      </c>
      <c r="F15" s="210" t="s">
        <v>246</v>
      </c>
      <c r="G15" s="210" t="s">
        <v>247</v>
      </c>
      <c r="H15" s="210" t="s">
        <v>248</v>
      </c>
      <c r="I15" s="210" t="s">
        <v>249</v>
      </c>
      <c r="J15" s="210" t="s">
        <v>177</v>
      </c>
      <c r="K15" s="210" t="s">
        <v>244</v>
      </c>
      <c r="L15" s="210" t="s">
        <v>250</v>
      </c>
    </row>
    <row r="16" spans="1:15" ht="19.899999999999999" customHeight="1" thickTop="1" thickBot="1">
      <c r="A16" s="384" t="s">
        <v>77</v>
      </c>
      <c r="B16" s="221">
        <v>15</v>
      </c>
      <c r="C16" s="221" t="s">
        <v>0</v>
      </c>
      <c r="D16" s="221" t="s">
        <v>181</v>
      </c>
      <c r="E16" s="210" t="s">
        <v>182</v>
      </c>
      <c r="F16" s="210" t="s">
        <v>251</v>
      </c>
      <c r="G16" s="210" t="s">
        <v>252</v>
      </c>
      <c r="H16" s="210" t="s">
        <v>253</v>
      </c>
      <c r="I16" s="210" t="s">
        <v>254</v>
      </c>
      <c r="J16" s="210" t="s">
        <v>177</v>
      </c>
      <c r="K16" s="210" t="s">
        <v>255</v>
      </c>
      <c r="L16" s="210" t="s">
        <v>256</v>
      </c>
    </row>
    <row r="17" spans="1:16" ht="19.899999999999999" customHeight="1" thickTop="1" thickBot="1">
      <c r="A17" s="384" t="s">
        <v>77</v>
      </c>
      <c r="B17" s="221">
        <v>16</v>
      </c>
      <c r="C17" s="221" t="s">
        <v>2</v>
      </c>
      <c r="D17" s="221" t="s">
        <v>181</v>
      </c>
      <c r="E17" s="209" t="s">
        <v>182</v>
      </c>
      <c r="F17" s="210" t="s">
        <v>251</v>
      </c>
      <c r="G17" s="210" t="s">
        <v>257</v>
      </c>
      <c r="H17" s="210" t="s">
        <v>258</v>
      </c>
      <c r="I17" s="210" t="s">
        <v>259</v>
      </c>
      <c r="J17" s="210" t="s">
        <v>177</v>
      </c>
      <c r="K17" s="210" t="s">
        <v>260</v>
      </c>
      <c r="L17" s="210" t="s">
        <v>256</v>
      </c>
    </row>
    <row r="18" spans="1:16" ht="19.899999999999999" customHeight="1" thickTop="1" thickBot="1">
      <c r="A18" s="384" t="s">
        <v>77</v>
      </c>
      <c r="B18" s="221">
        <v>17</v>
      </c>
      <c r="C18" s="221" t="s">
        <v>0</v>
      </c>
      <c r="D18" s="221" t="s">
        <v>181</v>
      </c>
      <c r="E18" s="209" t="s">
        <v>182</v>
      </c>
      <c r="F18" s="210" t="s">
        <v>251</v>
      </c>
      <c r="G18" s="210" t="s">
        <v>261</v>
      </c>
      <c r="H18" s="210" t="s">
        <v>262</v>
      </c>
      <c r="I18" s="210" t="s">
        <v>263</v>
      </c>
      <c r="J18" s="210" t="s">
        <v>264</v>
      </c>
      <c r="K18" s="210" t="s">
        <v>265</v>
      </c>
      <c r="L18" s="210" t="s">
        <v>266</v>
      </c>
    </row>
    <row r="19" spans="1:16" ht="19.899999999999999" customHeight="1" thickTop="1" thickBot="1">
      <c r="A19" s="384" t="s">
        <v>77</v>
      </c>
      <c r="B19" s="221">
        <v>18</v>
      </c>
      <c r="C19" s="221" t="s">
        <v>0</v>
      </c>
      <c r="D19" s="221" t="s">
        <v>172</v>
      </c>
      <c r="E19" s="209" t="s">
        <v>173</v>
      </c>
      <c r="F19" s="210" t="s">
        <v>267</v>
      </c>
      <c r="G19" s="210" t="s">
        <v>268</v>
      </c>
      <c r="H19" s="210" t="s">
        <v>269</v>
      </c>
      <c r="I19" s="210" t="s">
        <v>270</v>
      </c>
      <c r="J19" s="210" t="s">
        <v>271</v>
      </c>
      <c r="K19" s="210" t="s">
        <v>272</v>
      </c>
      <c r="L19" s="210" t="s">
        <v>177</v>
      </c>
    </row>
    <row r="20" spans="1:16" ht="19.899999999999999" customHeight="1" thickTop="1" thickBot="1">
      <c r="A20" s="384" t="s">
        <v>77</v>
      </c>
      <c r="B20" s="221">
        <v>19</v>
      </c>
      <c r="C20" s="221" t="s">
        <v>0</v>
      </c>
      <c r="D20" s="221" t="s">
        <v>197</v>
      </c>
      <c r="E20" s="209" t="s">
        <v>198</v>
      </c>
      <c r="F20" s="210" t="s">
        <v>199</v>
      </c>
      <c r="G20" s="210" t="s">
        <v>273</v>
      </c>
      <c r="H20" s="210" t="s">
        <v>274</v>
      </c>
      <c r="I20" s="210" t="s">
        <v>275</v>
      </c>
      <c r="J20" s="210" t="s">
        <v>271</v>
      </c>
      <c r="K20" s="210" t="s">
        <v>276</v>
      </c>
      <c r="L20" s="210" t="s">
        <v>177</v>
      </c>
    </row>
    <row r="21" spans="1:16" ht="19.899999999999999" customHeight="1" thickTop="1" thickBot="1">
      <c r="A21" s="384" t="s">
        <v>77</v>
      </c>
      <c r="B21" s="221">
        <v>20</v>
      </c>
      <c r="C21" s="221" t="s">
        <v>0</v>
      </c>
      <c r="D21" s="221" t="s">
        <v>172</v>
      </c>
      <c r="E21" s="209" t="s">
        <v>198</v>
      </c>
      <c r="F21" s="210" t="s">
        <v>246</v>
      </c>
      <c r="G21" s="210" t="s">
        <v>277</v>
      </c>
      <c r="H21" s="210" t="s">
        <v>278</v>
      </c>
      <c r="I21" s="210" t="s">
        <v>279</v>
      </c>
      <c r="J21" s="210" t="s">
        <v>271</v>
      </c>
      <c r="K21" s="210" t="s">
        <v>280</v>
      </c>
      <c r="L21" s="210" t="s">
        <v>266</v>
      </c>
    </row>
    <row r="22" spans="1:16" s="352" customFormat="1" ht="19.899999999999999" customHeight="1" thickTop="1" thickBot="1">
      <c r="A22" s="389" t="s">
        <v>72</v>
      </c>
      <c r="B22" s="222" t="s">
        <v>73</v>
      </c>
      <c r="C22" s="222" t="s">
        <v>58</v>
      </c>
      <c r="D22" s="391" t="s">
        <v>281</v>
      </c>
      <c r="E22" s="222" t="s">
        <v>65</v>
      </c>
      <c r="F22" s="222" t="s">
        <v>55</v>
      </c>
      <c r="G22" s="222" t="s">
        <v>56</v>
      </c>
      <c r="H22" s="222" t="s">
        <v>168</v>
      </c>
      <c r="I22" s="222" t="s">
        <v>75</v>
      </c>
      <c r="J22" s="222" t="s">
        <v>169</v>
      </c>
      <c r="K22" s="389" t="s">
        <v>170</v>
      </c>
      <c r="L22" s="229" t="s">
        <v>171</v>
      </c>
      <c r="M22" s="390" t="s">
        <v>799</v>
      </c>
      <c r="N22" s="388" t="s">
        <v>372</v>
      </c>
      <c r="O22" s="222" t="s">
        <v>76</v>
      </c>
    </row>
    <row r="23" spans="1:16" ht="19.899999999999999" customHeight="1" thickTop="1" thickBot="1">
      <c r="A23" s="384" t="s">
        <v>78</v>
      </c>
      <c r="B23" s="223">
        <v>1</v>
      </c>
      <c r="C23" s="223" t="s">
        <v>2</v>
      </c>
      <c r="D23" s="223" t="s">
        <v>172</v>
      </c>
      <c r="E23" s="212" t="s">
        <v>173</v>
      </c>
      <c r="F23" s="212" t="s">
        <v>174</v>
      </c>
      <c r="G23" s="212" t="s">
        <v>282</v>
      </c>
      <c r="H23" s="211" t="s">
        <v>283</v>
      </c>
      <c r="I23" s="212" t="s">
        <v>284</v>
      </c>
      <c r="J23" s="212" t="s">
        <v>285</v>
      </c>
      <c r="K23" s="212" t="s">
        <v>286</v>
      </c>
      <c r="O23" s="212" t="s">
        <v>287</v>
      </c>
    </row>
    <row r="24" spans="1:16" ht="19.899999999999999" customHeight="1" thickTop="1" thickBot="1">
      <c r="A24" s="384" t="s">
        <v>78</v>
      </c>
      <c r="B24" s="223">
        <v>2</v>
      </c>
      <c r="C24" s="223" t="s">
        <v>0</v>
      </c>
      <c r="D24" s="223" t="s">
        <v>172</v>
      </c>
      <c r="E24" s="212" t="s">
        <v>173</v>
      </c>
      <c r="F24" s="212" t="s">
        <v>267</v>
      </c>
      <c r="G24" s="212" t="s">
        <v>288</v>
      </c>
      <c r="H24" s="211" t="s">
        <v>283</v>
      </c>
      <c r="I24" s="212" t="s">
        <v>284</v>
      </c>
      <c r="J24" s="212" t="s">
        <v>289</v>
      </c>
      <c r="K24" s="212" t="s">
        <v>290</v>
      </c>
      <c r="O24" s="212" t="s">
        <v>291</v>
      </c>
    </row>
    <row r="25" spans="1:16" ht="19.899999999999999" customHeight="1" thickTop="1" thickBot="1">
      <c r="A25" s="384" t="s">
        <v>78</v>
      </c>
      <c r="B25" s="223">
        <v>3</v>
      </c>
      <c r="C25" s="223" t="s">
        <v>2</v>
      </c>
      <c r="D25" s="223" t="s">
        <v>172</v>
      </c>
      <c r="E25" s="212" t="s">
        <v>173</v>
      </c>
      <c r="F25" s="212" t="s">
        <v>292</v>
      </c>
      <c r="G25" s="212" t="s">
        <v>293</v>
      </c>
      <c r="H25" s="211" t="s">
        <v>283</v>
      </c>
      <c r="I25" s="212" t="s">
        <v>284</v>
      </c>
      <c r="J25" s="212" t="s">
        <v>285</v>
      </c>
      <c r="K25" s="212" t="s">
        <v>294</v>
      </c>
      <c r="O25" s="211" t="s">
        <v>295</v>
      </c>
      <c r="P25" t="s">
        <v>57</v>
      </c>
    </row>
    <row r="26" spans="1:16" ht="19.899999999999999" customHeight="1" thickTop="1" thickBot="1">
      <c r="A26" s="384" t="s">
        <v>78</v>
      </c>
      <c r="B26" s="223">
        <v>4</v>
      </c>
      <c r="C26" s="223" t="s">
        <v>3</v>
      </c>
      <c r="D26" s="223" t="s">
        <v>296</v>
      </c>
      <c r="E26" s="212" t="s">
        <v>297</v>
      </c>
      <c r="F26" s="212" t="s">
        <v>246</v>
      </c>
      <c r="G26" s="212" t="s">
        <v>298</v>
      </c>
      <c r="H26" s="212" t="s">
        <v>299</v>
      </c>
      <c r="I26" s="212" t="s">
        <v>284</v>
      </c>
      <c r="J26" s="212" t="s">
        <v>285</v>
      </c>
      <c r="K26" s="212" t="s">
        <v>286</v>
      </c>
      <c r="O26" s="212" t="s">
        <v>300</v>
      </c>
    </row>
    <row r="27" spans="1:16" ht="19.899999999999999" customHeight="1" thickTop="1" thickBot="1">
      <c r="A27" s="384" t="s">
        <v>78</v>
      </c>
      <c r="B27" s="223">
        <v>5</v>
      </c>
      <c r="C27" s="223" t="s">
        <v>2</v>
      </c>
      <c r="D27" s="223" t="s">
        <v>301</v>
      </c>
      <c r="E27" s="212" t="s">
        <v>182</v>
      </c>
      <c r="F27" s="212" t="s">
        <v>302</v>
      </c>
      <c r="G27" s="212" t="s">
        <v>303</v>
      </c>
      <c r="H27" s="212" t="s">
        <v>304</v>
      </c>
      <c r="I27" s="212" t="s">
        <v>305</v>
      </c>
      <c r="J27" s="212" t="s">
        <v>306</v>
      </c>
      <c r="K27" s="212" t="s">
        <v>307</v>
      </c>
      <c r="O27" s="212" t="s">
        <v>308</v>
      </c>
    </row>
    <row r="28" spans="1:16" ht="19.899999999999999" customHeight="1" thickTop="1" thickBot="1">
      <c r="A28" s="384" t="s">
        <v>78</v>
      </c>
      <c r="B28" s="223">
        <v>6</v>
      </c>
      <c r="C28" s="223" t="s">
        <v>3</v>
      </c>
      <c r="D28" s="223" t="s">
        <v>301</v>
      </c>
      <c r="E28" s="212" t="s">
        <v>173</v>
      </c>
      <c r="F28" s="212" t="s">
        <v>292</v>
      </c>
      <c r="G28" s="212" t="s">
        <v>309</v>
      </c>
      <c r="H28" s="211" t="s">
        <v>310</v>
      </c>
      <c r="I28" s="212" t="s">
        <v>305</v>
      </c>
      <c r="J28" s="212" t="s">
        <v>311</v>
      </c>
      <c r="K28" s="212" t="s">
        <v>307</v>
      </c>
      <c r="O28" s="212" t="s">
        <v>312</v>
      </c>
    </row>
    <row r="29" spans="1:16" ht="19.899999999999999" customHeight="1" thickTop="1" thickBot="1">
      <c r="A29" s="384" t="s">
        <v>78</v>
      </c>
      <c r="B29" s="223">
        <v>7</v>
      </c>
      <c r="C29" s="223" t="s">
        <v>2</v>
      </c>
      <c r="D29" s="223" t="s">
        <v>172</v>
      </c>
      <c r="E29" s="212" t="s">
        <v>173</v>
      </c>
      <c r="F29" s="212" t="s">
        <v>216</v>
      </c>
      <c r="G29" s="212" t="s">
        <v>313</v>
      </c>
      <c r="H29" s="211" t="s">
        <v>314</v>
      </c>
      <c r="I29" s="212" t="s">
        <v>305</v>
      </c>
      <c r="J29" s="212" t="s">
        <v>306</v>
      </c>
      <c r="K29" s="212" t="s">
        <v>315</v>
      </c>
      <c r="O29" s="212" t="s">
        <v>316</v>
      </c>
    </row>
    <row r="30" spans="1:16" ht="19.899999999999999" customHeight="1" thickTop="1" thickBot="1">
      <c r="A30" s="384" t="s">
        <v>78</v>
      </c>
      <c r="B30" s="223">
        <v>8</v>
      </c>
      <c r="C30" s="223" t="s">
        <v>1</v>
      </c>
      <c r="D30" s="223" t="s">
        <v>296</v>
      </c>
      <c r="E30" s="212" t="s">
        <v>297</v>
      </c>
      <c r="F30" s="212" t="s">
        <v>246</v>
      </c>
      <c r="G30" s="212" t="s">
        <v>317</v>
      </c>
      <c r="H30" s="212" t="s">
        <v>318</v>
      </c>
      <c r="I30" s="212" t="s">
        <v>305</v>
      </c>
      <c r="J30" s="212" t="s">
        <v>306</v>
      </c>
      <c r="K30" s="212" t="s">
        <v>319</v>
      </c>
      <c r="O30" s="212" t="s">
        <v>316</v>
      </c>
    </row>
    <row r="31" spans="1:16" ht="19.899999999999999" customHeight="1" thickTop="1" thickBot="1">
      <c r="A31" s="384" t="s">
        <v>78</v>
      </c>
      <c r="B31" s="223">
        <v>9</v>
      </c>
      <c r="C31" s="223" t="s">
        <v>2</v>
      </c>
      <c r="D31" s="223" t="s">
        <v>301</v>
      </c>
      <c r="E31" s="212" t="s">
        <v>182</v>
      </c>
      <c r="F31" s="212" t="s">
        <v>302</v>
      </c>
      <c r="G31" s="212" t="s">
        <v>320</v>
      </c>
      <c r="H31" s="212" t="s">
        <v>321</v>
      </c>
      <c r="I31" s="212" t="s">
        <v>322</v>
      </c>
      <c r="J31" s="212" t="s">
        <v>306</v>
      </c>
      <c r="K31" s="212" t="s">
        <v>323</v>
      </c>
      <c r="O31" s="212" t="s">
        <v>324</v>
      </c>
    </row>
    <row r="32" spans="1:16" ht="19.899999999999999" customHeight="1" thickTop="1" thickBot="1">
      <c r="A32" s="384" t="s">
        <v>78</v>
      </c>
      <c r="B32" s="223">
        <v>10</v>
      </c>
      <c r="C32" s="223" t="s">
        <v>2</v>
      </c>
      <c r="D32" s="223" t="s">
        <v>301</v>
      </c>
      <c r="E32" s="212" t="s">
        <v>182</v>
      </c>
      <c r="F32" s="212" t="s">
        <v>302</v>
      </c>
      <c r="G32" s="212" t="s">
        <v>325</v>
      </c>
      <c r="H32" s="212" t="s">
        <v>326</v>
      </c>
      <c r="I32" s="212" t="s">
        <v>322</v>
      </c>
      <c r="J32" s="212" t="s">
        <v>327</v>
      </c>
      <c r="K32" s="212" t="s">
        <v>328</v>
      </c>
      <c r="O32" s="212" t="s">
        <v>329</v>
      </c>
    </row>
    <row r="33" spans="1:15" ht="19.899999999999999" customHeight="1" thickTop="1" thickBot="1">
      <c r="A33" s="384" t="s">
        <v>78</v>
      </c>
      <c r="B33" s="223">
        <v>11</v>
      </c>
      <c r="C33" s="223" t="s">
        <v>3</v>
      </c>
      <c r="D33" s="223" t="s">
        <v>296</v>
      </c>
      <c r="E33" s="212" t="s">
        <v>297</v>
      </c>
      <c r="F33" s="213" t="s">
        <v>199</v>
      </c>
      <c r="G33" s="212" t="s">
        <v>330</v>
      </c>
      <c r="H33" s="212" t="s">
        <v>331</v>
      </c>
      <c r="I33" s="212" t="s">
        <v>322</v>
      </c>
      <c r="J33" s="212" t="s">
        <v>332</v>
      </c>
      <c r="K33" s="212" t="s">
        <v>333</v>
      </c>
      <c r="O33" s="212" t="s">
        <v>334</v>
      </c>
    </row>
    <row r="34" spans="1:15" ht="19.899999999999999" customHeight="1" thickTop="1" thickBot="1">
      <c r="A34" s="384" t="s">
        <v>78</v>
      </c>
      <c r="B34" s="223">
        <v>12</v>
      </c>
      <c r="C34" s="223" t="s">
        <v>3</v>
      </c>
      <c r="D34" s="223" t="s">
        <v>301</v>
      </c>
      <c r="E34" s="212" t="s">
        <v>182</v>
      </c>
      <c r="F34" s="212" t="s">
        <v>335</v>
      </c>
      <c r="G34" s="212" t="s">
        <v>336</v>
      </c>
      <c r="H34" s="212" t="s">
        <v>337</v>
      </c>
      <c r="I34" s="212" t="s">
        <v>322</v>
      </c>
      <c r="J34" s="212" t="s">
        <v>338</v>
      </c>
      <c r="K34" s="212" t="s">
        <v>339</v>
      </c>
      <c r="O34" s="211" t="s">
        <v>340</v>
      </c>
    </row>
    <row r="35" spans="1:15" ht="19.899999999999999" customHeight="1" thickTop="1" thickBot="1">
      <c r="A35" s="384" t="s">
        <v>78</v>
      </c>
      <c r="B35" s="223">
        <v>13</v>
      </c>
      <c r="C35" s="223" t="s">
        <v>1</v>
      </c>
      <c r="D35" s="223" t="s">
        <v>172</v>
      </c>
      <c r="E35" s="212" t="s">
        <v>297</v>
      </c>
      <c r="F35" s="212" t="s">
        <v>246</v>
      </c>
      <c r="G35" s="212" t="s">
        <v>341</v>
      </c>
      <c r="H35" s="212" t="s">
        <v>342</v>
      </c>
      <c r="I35" s="212" t="s">
        <v>343</v>
      </c>
      <c r="J35" s="212" t="s">
        <v>344</v>
      </c>
      <c r="K35" s="212" t="s">
        <v>345</v>
      </c>
      <c r="O35" s="212" t="s">
        <v>346</v>
      </c>
    </row>
    <row r="36" spans="1:15" ht="19.899999999999999" customHeight="1" thickTop="1" thickBot="1">
      <c r="A36" s="384" t="s">
        <v>78</v>
      </c>
      <c r="B36" s="223">
        <v>14</v>
      </c>
      <c r="C36" s="223" t="s">
        <v>0</v>
      </c>
      <c r="D36" s="223" t="s">
        <v>301</v>
      </c>
      <c r="E36" s="212" t="s">
        <v>182</v>
      </c>
      <c r="F36" s="212" t="s">
        <v>302</v>
      </c>
      <c r="G36" s="212" t="s">
        <v>347</v>
      </c>
      <c r="H36" s="212" t="s">
        <v>348</v>
      </c>
      <c r="I36" s="212" t="s">
        <v>343</v>
      </c>
      <c r="J36" s="211" t="s">
        <v>340</v>
      </c>
      <c r="K36" s="212" t="s">
        <v>349</v>
      </c>
      <c r="O36" s="212" t="s">
        <v>350</v>
      </c>
    </row>
    <row r="37" spans="1:15" ht="19.899999999999999" customHeight="1" thickTop="1" thickBot="1">
      <c r="A37" s="384" t="s">
        <v>78</v>
      </c>
      <c r="B37" s="223">
        <v>15</v>
      </c>
      <c r="C37" s="223" t="s">
        <v>0</v>
      </c>
      <c r="D37" s="224" t="s">
        <v>351</v>
      </c>
      <c r="E37" s="212" t="s">
        <v>173</v>
      </c>
      <c r="F37" s="212" t="s">
        <v>240</v>
      </c>
      <c r="G37" s="212" t="s">
        <v>352</v>
      </c>
      <c r="H37" s="211" t="s">
        <v>353</v>
      </c>
      <c r="I37" s="212" t="s">
        <v>343</v>
      </c>
      <c r="J37" s="212" t="s">
        <v>354</v>
      </c>
      <c r="K37" s="212" t="s">
        <v>345</v>
      </c>
      <c r="O37" s="212" t="s">
        <v>355</v>
      </c>
    </row>
    <row r="38" spans="1:15" ht="19.899999999999999" customHeight="1" thickTop="1" thickBot="1">
      <c r="A38" s="384" t="s">
        <v>78</v>
      </c>
      <c r="B38" s="223">
        <v>16</v>
      </c>
      <c r="C38" s="223" t="s">
        <v>2</v>
      </c>
      <c r="D38" s="223" t="s">
        <v>351</v>
      </c>
      <c r="E38" s="212" t="s">
        <v>182</v>
      </c>
      <c r="F38" s="212" t="s">
        <v>335</v>
      </c>
      <c r="G38" s="212" t="s">
        <v>356</v>
      </c>
      <c r="H38" s="211" t="s">
        <v>357</v>
      </c>
      <c r="I38" s="212" t="s">
        <v>343</v>
      </c>
      <c r="J38" s="212" t="s">
        <v>354</v>
      </c>
      <c r="K38" s="212" t="s">
        <v>345</v>
      </c>
      <c r="O38" s="212" t="s">
        <v>340</v>
      </c>
    </row>
    <row r="39" spans="1:15" ht="19.899999999999999" customHeight="1" thickTop="1" thickBot="1">
      <c r="A39" s="384" t="s">
        <v>78</v>
      </c>
      <c r="B39" s="223">
        <v>17</v>
      </c>
      <c r="C39" s="225" t="s">
        <v>0</v>
      </c>
      <c r="D39" s="225" t="s">
        <v>301</v>
      </c>
      <c r="E39" s="212" t="s">
        <v>182</v>
      </c>
      <c r="F39" s="212" t="s">
        <v>302</v>
      </c>
      <c r="G39" s="213" t="s">
        <v>358</v>
      </c>
      <c r="H39" s="213" t="s">
        <v>359</v>
      </c>
      <c r="I39" s="212" t="s">
        <v>360</v>
      </c>
      <c r="J39" s="212" t="s">
        <v>340</v>
      </c>
      <c r="K39" s="212" t="s">
        <v>345</v>
      </c>
      <c r="O39" s="211" t="s">
        <v>340</v>
      </c>
    </row>
    <row r="40" spans="1:15" ht="19.899999999999999" customHeight="1" thickTop="1" thickBot="1">
      <c r="A40" s="384" t="s">
        <v>78</v>
      </c>
      <c r="B40" s="223">
        <v>18</v>
      </c>
      <c r="C40" s="225" t="s">
        <v>2</v>
      </c>
      <c r="D40" s="225" t="s">
        <v>301</v>
      </c>
      <c r="E40" s="212" t="s">
        <v>182</v>
      </c>
      <c r="F40" s="212" t="s">
        <v>335</v>
      </c>
      <c r="G40" s="213" t="s">
        <v>361</v>
      </c>
      <c r="H40" s="213" t="s">
        <v>362</v>
      </c>
      <c r="I40" s="212" t="s">
        <v>360</v>
      </c>
      <c r="J40" s="211" t="s">
        <v>363</v>
      </c>
      <c r="K40" s="212" t="s">
        <v>364</v>
      </c>
      <c r="O40" s="212" t="s">
        <v>365</v>
      </c>
    </row>
    <row r="41" spans="1:15" ht="19.899999999999999" customHeight="1" thickTop="1" thickBot="1">
      <c r="A41" s="384" t="s">
        <v>78</v>
      </c>
      <c r="B41" s="223">
        <v>19</v>
      </c>
      <c r="C41" s="225" t="s">
        <v>3</v>
      </c>
      <c r="D41" s="225" t="s">
        <v>172</v>
      </c>
      <c r="E41" s="213" t="s">
        <v>173</v>
      </c>
      <c r="F41" s="212" t="s">
        <v>216</v>
      </c>
      <c r="G41" s="213" t="s">
        <v>366</v>
      </c>
      <c r="H41" s="213" t="s">
        <v>367</v>
      </c>
      <c r="I41" s="212" t="s">
        <v>360</v>
      </c>
      <c r="J41" s="211" t="s">
        <v>340</v>
      </c>
      <c r="K41" s="212" t="s">
        <v>368</v>
      </c>
      <c r="O41" s="211" t="s">
        <v>340</v>
      </c>
    </row>
    <row r="42" spans="1:15" ht="19.899999999999999" customHeight="1" thickTop="1" thickBot="1">
      <c r="A42" s="384" t="s">
        <v>78</v>
      </c>
      <c r="B42" s="223">
        <v>20</v>
      </c>
      <c r="C42" s="225" t="s">
        <v>0</v>
      </c>
      <c r="D42" s="225" t="s">
        <v>197</v>
      </c>
      <c r="E42" s="212" t="s">
        <v>297</v>
      </c>
      <c r="F42" s="213" t="s">
        <v>199</v>
      </c>
      <c r="G42" s="213" t="s">
        <v>369</v>
      </c>
      <c r="H42" s="213" t="s">
        <v>370</v>
      </c>
      <c r="I42" s="212" t="s">
        <v>360</v>
      </c>
      <c r="J42" s="212" t="s">
        <v>332</v>
      </c>
      <c r="K42" s="212" t="s">
        <v>371</v>
      </c>
      <c r="O42" s="211" t="s">
        <v>340</v>
      </c>
    </row>
    <row r="43" spans="1:15" s="352" customFormat="1" ht="19.899999999999999" customHeight="1" thickTop="1" thickBot="1">
      <c r="A43" s="390" t="s">
        <v>72</v>
      </c>
      <c r="B43" s="220" t="s">
        <v>73</v>
      </c>
      <c r="C43" s="220" t="s">
        <v>58</v>
      </c>
      <c r="D43" s="388" t="s">
        <v>281</v>
      </c>
      <c r="E43" s="220" t="s">
        <v>65</v>
      </c>
      <c r="F43" s="220" t="s">
        <v>55</v>
      </c>
      <c r="G43" s="220" t="s">
        <v>56</v>
      </c>
      <c r="H43" s="220" t="s">
        <v>168</v>
      </c>
      <c r="I43" s="229" t="s">
        <v>75</v>
      </c>
      <c r="J43" s="220" t="s">
        <v>169</v>
      </c>
      <c r="K43" s="220" t="s">
        <v>170</v>
      </c>
      <c r="L43" s="229" t="s">
        <v>171</v>
      </c>
      <c r="M43" s="390" t="s">
        <v>799</v>
      </c>
      <c r="N43" s="388" t="s">
        <v>372</v>
      </c>
      <c r="O43" s="222" t="s">
        <v>373</v>
      </c>
    </row>
    <row r="44" spans="1:15" ht="19.899999999999999" customHeight="1" thickTop="1" thickBot="1">
      <c r="A44" s="385" t="s">
        <v>79</v>
      </c>
      <c r="B44" s="224">
        <v>1</v>
      </c>
      <c r="C44" s="224" t="s">
        <v>0</v>
      </c>
      <c r="D44" s="224" t="s">
        <v>181</v>
      </c>
      <c r="E44" s="214" t="s">
        <v>182</v>
      </c>
      <c r="F44" s="406" t="s">
        <v>183</v>
      </c>
      <c r="G44" s="214" t="s">
        <v>374</v>
      </c>
      <c r="H44" s="214" t="s">
        <v>375</v>
      </c>
      <c r="J44" s="214" t="s">
        <v>376</v>
      </c>
      <c r="K44" s="216" t="s">
        <v>377</v>
      </c>
      <c r="M44" s="217" t="s">
        <v>378</v>
      </c>
      <c r="N44" s="218" t="s">
        <v>379</v>
      </c>
      <c r="O44" s="215" t="s">
        <v>340</v>
      </c>
    </row>
    <row r="45" spans="1:15" ht="19.899999999999999" customHeight="1" thickTop="1" thickBot="1">
      <c r="A45" s="385" t="s">
        <v>79</v>
      </c>
      <c r="B45" s="224">
        <v>2</v>
      </c>
      <c r="C45" s="224" t="s">
        <v>2</v>
      </c>
      <c r="D45" s="224" t="s">
        <v>181</v>
      </c>
      <c r="E45" s="214" t="s">
        <v>182</v>
      </c>
      <c r="F45" s="406" t="s">
        <v>251</v>
      </c>
      <c r="G45" s="214" t="s">
        <v>380</v>
      </c>
      <c r="H45" s="214" t="s">
        <v>381</v>
      </c>
      <c r="J45" s="214" t="s">
        <v>340</v>
      </c>
      <c r="K45" s="214" t="s">
        <v>382</v>
      </c>
      <c r="M45" s="217" t="s">
        <v>383</v>
      </c>
      <c r="N45" s="218" t="s">
        <v>379</v>
      </c>
      <c r="O45" s="215" t="s">
        <v>340</v>
      </c>
    </row>
    <row r="46" spans="1:15" ht="19.899999999999999" customHeight="1" thickTop="1" thickBot="1">
      <c r="A46" s="385" t="s">
        <v>79</v>
      </c>
      <c r="B46" s="224">
        <v>3</v>
      </c>
      <c r="C46" s="224" t="s">
        <v>2</v>
      </c>
      <c r="D46" s="224" t="s">
        <v>172</v>
      </c>
      <c r="E46" s="214" t="s">
        <v>198</v>
      </c>
      <c r="F46" s="406" t="s">
        <v>246</v>
      </c>
      <c r="G46" s="214" t="s">
        <v>384</v>
      </c>
      <c r="H46" s="214" t="s">
        <v>385</v>
      </c>
      <c r="J46" s="214" t="s">
        <v>340</v>
      </c>
      <c r="K46" s="214" t="s">
        <v>386</v>
      </c>
      <c r="M46" s="217" t="s">
        <v>378</v>
      </c>
      <c r="N46" s="218" t="s">
        <v>387</v>
      </c>
      <c r="O46" s="214" t="s">
        <v>388</v>
      </c>
    </row>
    <row r="47" spans="1:15" ht="19.899999999999999" customHeight="1" thickTop="1" thickBot="1">
      <c r="A47" s="385" t="s">
        <v>79</v>
      </c>
      <c r="B47" s="224">
        <v>4</v>
      </c>
      <c r="C47" s="224" t="s">
        <v>0</v>
      </c>
      <c r="D47" s="224" t="s">
        <v>181</v>
      </c>
      <c r="E47" s="214" t="s">
        <v>182</v>
      </c>
      <c r="F47" s="214" t="s">
        <v>183</v>
      </c>
      <c r="G47" s="214" t="s">
        <v>374</v>
      </c>
      <c r="H47" s="214" t="s">
        <v>389</v>
      </c>
      <c r="J47" s="216" t="s">
        <v>376</v>
      </c>
      <c r="K47" s="214" t="s">
        <v>390</v>
      </c>
      <c r="M47" s="217" t="s">
        <v>391</v>
      </c>
      <c r="N47" s="218" t="s">
        <v>379</v>
      </c>
      <c r="O47" s="215" t="s">
        <v>340</v>
      </c>
    </row>
    <row r="48" spans="1:15" ht="19.899999999999999" customHeight="1" thickTop="1" thickBot="1">
      <c r="A48" s="385" t="s">
        <v>79</v>
      </c>
      <c r="B48" s="224">
        <v>5</v>
      </c>
      <c r="C48" s="224" t="s">
        <v>0</v>
      </c>
      <c r="D48" s="224" t="s">
        <v>172</v>
      </c>
      <c r="E48" s="214" t="s">
        <v>198</v>
      </c>
      <c r="F48" s="214" t="s">
        <v>246</v>
      </c>
      <c r="G48" s="214" t="s">
        <v>392</v>
      </c>
      <c r="H48" s="214" t="s">
        <v>393</v>
      </c>
      <c r="J48" s="214" t="s">
        <v>394</v>
      </c>
      <c r="K48" s="214" t="s">
        <v>395</v>
      </c>
      <c r="M48" s="217" t="s">
        <v>396</v>
      </c>
      <c r="N48" s="218" t="s">
        <v>379</v>
      </c>
      <c r="O48" s="214" t="s">
        <v>397</v>
      </c>
    </row>
    <row r="49" spans="1:15" ht="19.899999999999999" customHeight="1" thickTop="1" thickBot="1">
      <c r="A49" s="385" t="s">
        <v>79</v>
      </c>
      <c r="B49" s="224">
        <v>6</v>
      </c>
      <c r="C49" s="224" t="s">
        <v>0</v>
      </c>
      <c r="D49" s="224" t="s">
        <v>172</v>
      </c>
      <c r="E49" s="214" t="s">
        <v>173</v>
      </c>
      <c r="F49" s="214" t="s">
        <v>174</v>
      </c>
      <c r="G49" s="214" t="s">
        <v>398</v>
      </c>
      <c r="H49" s="214" t="s">
        <v>393</v>
      </c>
      <c r="J49" s="214" t="s">
        <v>399</v>
      </c>
      <c r="K49" s="216" t="s">
        <v>377</v>
      </c>
      <c r="M49" s="217" t="s">
        <v>378</v>
      </c>
      <c r="N49" s="218" t="s">
        <v>379</v>
      </c>
      <c r="O49" s="214" t="s">
        <v>397</v>
      </c>
    </row>
    <row r="50" spans="1:15" ht="19.899999999999999" customHeight="1" thickTop="1" thickBot="1">
      <c r="A50" s="385" t="s">
        <v>79</v>
      </c>
      <c r="B50" s="224">
        <v>7</v>
      </c>
      <c r="C50" s="224" t="s">
        <v>3</v>
      </c>
      <c r="D50" s="224" t="s">
        <v>296</v>
      </c>
      <c r="E50" s="214" t="s">
        <v>198</v>
      </c>
      <c r="F50" s="214" t="s">
        <v>246</v>
      </c>
      <c r="G50" s="214" t="s">
        <v>400</v>
      </c>
      <c r="H50" s="214" t="s">
        <v>393</v>
      </c>
      <c r="J50" s="214" t="s">
        <v>401</v>
      </c>
      <c r="K50" s="214" t="s">
        <v>402</v>
      </c>
      <c r="M50" s="217" t="s">
        <v>403</v>
      </c>
      <c r="N50" s="218" t="s">
        <v>379</v>
      </c>
      <c r="O50" s="214" t="s">
        <v>404</v>
      </c>
    </row>
    <row r="51" spans="1:15" ht="19.899999999999999" customHeight="1" thickTop="1" thickBot="1">
      <c r="A51" s="385" t="s">
        <v>79</v>
      </c>
      <c r="B51" s="224">
        <v>8</v>
      </c>
      <c r="C51" s="224" t="s">
        <v>2</v>
      </c>
      <c r="D51" s="224" t="s">
        <v>181</v>
      </c>
      <c r="E51" s="214" t="s">
        <v>182</v>
      </c>
      <c r="F51" s="214" t="s">
        <v>183</v>
      </c>
      <c r="G51" s="214" t="s">
        <v>405</v>
      </c>
      <c r="H51" s="214" t="s">
        <v>389</v>
      </c>
      <c r="J51" s="216" t="s">
        <v>406</v>
      </c>
      <c r="K51" s="214" t="s">
        <v>407</v>
      </c>
      <c r="M51" s="217" t="s">
        <v>408</v>
      </c>
      <c r="N51" s="218" t="s">
        <v>379</v>
      </c>
      <c r="O51" s="214"/>
    </row>
    <row r="52" spans="1:15" ht="19.899999999999999" customHeight="1" thickTop="1" thickBot="1">
      <c r="A52" s="385" t="s">
        <v>79</v>
      </c>
      <c r="B52" s="224">
        <v>9</v>
      </c>
      <c r="C52" s="224" t="s">
        <v>2</v>
      </c>
      <c r="D52" s="224" t="s">
        <v>172</v>
      </c>
      <c r="E52" s="214" t="s">
        <v>173</v>
      </c>
      <c r="F52" s="214" t="s">
        <v>292</v>
      </c>
      <c r="G52" s="214" t="s">
        <v>409</v>
      </c>
      <c r="H52" s="219" t="s">
        <v>410</v>
      </c>
      <c r="J52" s="214" t="s">
        <v>411</v>
      </c>
      <c r="K52" s="214" t="s">
        <v>407</v>
      </c>
      <c r="M52" s="217" t="s">
        <v>408</v>
      </c>
      <c r="N52" s="218" t="s">
        <v>379</v>
      </c>
      <c r="O52" s="214"/>
    </row>
    <row r="53" spans="1:15" ht="19.899999999999999" customHeight="1" thickTop="1" thickBot="1">
      <c r="A53" s="385" t="s">
        <v>79</v>
      </c>
      <c r="B53" s="224">
        <v>10</v>
      </c>
      <c r="C53" s="224" t="s">
        <v>0</v>
      </c>
      <c r="D53" s="224" t="s">
        <v>296</v>
      </c>
      <c r="E53" s="214" t="s">
        <v>198</v>
      </c>
      <c r="F53" s="214" t="s">
        <v>199</v>
      </c>
      <c r="G53" s="214" t="s">
        <v>412</v>
      </c>
      <c r="H53" s="214" t="s">
        <v>413</v>
      </c>
      <c r="J53" s="214" t="s">
        <v>340</v>
      </c>
      <c r="K53" s="214" t="s">
        <v>414</v>
      </c>
      <c r="M53" s="217" t="s">
        <v>415</v>
      </c>
      <c r="N53" s="218" t="s">
        <v>379</v>
      </c>
      <c r="O53" s="214"/>
    </row>
    <row r="54" spans="1:15" ht="19.899999999999999" customHeight="1" thickTop="1" thickBot="1">
      <c r="A54" s="385" t="s">
        <v>79</v>
      </c>
      <c r="B54" s="224">
        <v>11</v>
      </c>
      <c r="C54" s="224" t="s">
        <v>0</v>
      </c>
      <c r="D54" s="224" t="s">
        <v>296</v>
      </c>
      <c r="E54" s="214" t="s">
        <v>198</v>
      </c>
      <c r="F54" s="214" t="s">
        <v>246</v>
      </c>
      <c r="G54" s="214" t="s">
        <v>416</v>
      </c>
      <c r="H54" s="214" t="s">
        <v>417</v>
      </c>
      <c r="J54" s="214"/>
      <c r="K54" s="214" t="s">
        <v>414</v>
      </c>
      <c r="M54" s="217" t="s">
        <v>415</v>
      </c>
      <c r="N54" s="218"/>
      <c r="O54" s="215" t="s">
        <v>340</v>
      </c>
    </row>
    <row r="55" spans="1:15" ht="19.899999999999999" customHeight="1" thickTop="1" thickBot="1">
      <c r="A55" s="385" t="s">
        <v>79</v>
      </c>
      <c r="B55" s="224">
        <v>12</v>
      </c>
      <c r="C55" s="224" t="s">
        <v>1</v>
      </c>
      <c r="D55" s="224" t="s">
        <v>181</v>
      </c>
      <c r="E55" s="214" t="s">
        <v>182</v>
      </c>
      <c r="F55" s="214" t="s">
        <v>183</v>
      </c>
      <c r="G55" s="214" t="s">
        <v>374</v>
      </c>
      <c r="H55" s="214" t="s">
        <v>418</v>
      </c>
      <c r="J55" s="214"/>
      <c r="K55" s="216" t="s">
        <v>377</v>
      </c>
      <c r="M55" s="217" t="s">
        <v>378</v>
      </c>
      <c r="N55" s="218" t="s">
        <v>419</v>
      </c>
      <c r="O55" s="215" t="s">
        <v>340</v>
      </c>
    </row>
    <row r="56" spans="1:15" ht="19.899999999999999" customHeight="1" thickTop="1" thickBot="1">
      <c r="A56" s="385" t="s">
        <v>79</v>
      </c>
      <c r="B56" s="224">
        <v>13</v>
      </c>
      <c r="C56" s="224" t="s">
        <v>1</v>
      </c>
      <c r="D56" s="224" t="s">
        <v>172</v>
      </c>
      <c r="E56" s="214" t="s">
        <v>173</v>
      </c>
      <c r="F56" s="214" t="s">
        <v>292</v>
      </c>
      <c r="G56" s="214" t="s">
        <v>420</v>
      </c>
      <c r="H56" s="219" t="s">
        <v>421</v>
      </c>
      <c r="J56" s="214"/>
      <c r="K56" s="216" t="s">
        <v>377</v>
      </c>
      <c r="M56" s="214" t="s">
        <v>422</v>
      </c>
      <c r="N56" s="218" t="s">
        <v>423</v>
      </c>
      <c r="O56" s="215" t="s">
        <v>340</v>
      </c>
    </row>
    <row r="57" spans="1:15" ht="19.899999999999999" customHeight="1" thickTop="1" thickBot="1">
      <c r="A57" s="385" t="s">
        <v>79</v>
      </c>
      <c r="B57" s="224">
        <v>14</v>
      </c>
      <c r="C57" s="224" t="s">
        <v>3</v>
      </c>
      <c r="D57" s="224" t="s">
        <v>296</v>
      </c>
      <c r="E57" s="214" t="s">
        <v>198</v>
      </c>
      <c r="F57" s="214" t="s">
        <v>199</v>
      </c>
      <c r="G57" s="214" t="s">
        <v>199</v>
      </c>
      <c r="H57" s="214" t="s">
        <v>424</v>
      </c>
      <c r="J57" s="214"/>
      <c r="K57" s="214" t="s">
        <v>402</v>
      </c>
      <c r="M57" s="214" t="s">
        <v>422</v>
      </c>
      <c r="N57" s="218" t="s">
        <v>425</v>
      </c>
      <c r="O57" s="215" t="s">
        <v>340</v>
      </c>
    </row>
    <row r="58" spans="1:15" ht="19.899999999999999" customHeight="1" thickTop="1" thickBot="1">
      <c r="A58" s="385" t="s">
        <v>79</v>
      </c>
      <c r="B58" s="224">
        <v>15</v>
      </c>
      <c r="C58" s="224" t="s">
        <v>0</v>
      </c>
      <c r="D58" s="224" t="s">
        <v>172</v>
      </c>
      <c r="E58" s="214" t="s">
        <v>173</v>
      </c>
      <c r="F58" s="214" t="s">
        <v>240</v>
      </c>
      <c r="G58" s="214" t="s">
        <v>426</v>
      </c>
      <c r="H58" s="219" t="s">
        <v>427</v>
      </c>
      <c r="J58" s="214"/>
      <c r="K58" s="214" t="s">
        <v>428</v>
      </c>
      <c r="M58" s="217" t="s">
        <v>429</v>
      </c>
      <c r="N58" s="218" t="s">
        <v>430</v>
      </c>
      <c r="O58" s="215" t="s">
        <v>340</v>
      </c>
    </row>
    <row r="59" spans="1:15" ht="19.899999999999999" customHeight="1" thickTop="1" thickBot="1">
      <c r="A59" s="385" t="s">
        <v>79</v>
      </c>
      <c r="B59" s="224">
        <v>16</v>
      </c>
      <c r="C59" s="224" t="s">
        <v>0</v>
      </c>
      <c r="D59" s="224" t="s">
        <v>172</v>
      </c>
      <c r="E59" s="214" t="s">
        <v>173</v>
      </c>
      <c r="F59" s="214" t="s">
        <v>174</v>
      </c>
      <c r="G59" s="214" t="s">
        <v>431</v>
      </c>
      <c r="H59" s="219" t="s">
        <v>432</v>
      </c>
      <c r="J59" s="214"/>
      <c r="K59" s="214" t="s">
        <v>433</v>
      </c>
      <c r="M59" s="214" t="s">
        <v>434</v>
      </c>
      <c r="N59" s="218" t="s">
        <v>435</v>
      </c>
      <c r="O59" s="215" t="s">
        <v>340</v>
      </c>
    </row>
    <row r="60" spans="1:15" ht="19.899999999999999" customHeight="1" thickTop="1" thickBot="1">
      <c r="A60" s="385" t="s">
        <v>79</v>
      </c>
      <c r="B60" s="224">
        <v>17</v>
      </c>
      <c r="C60" s="224" t="s">
        <v>0</v>
      </c>
      <c r="D60" s="224" t="s">
        <v>296</v>
      </c>
      <c r="E60" s="214" t="s">
        <v>198</v>
      </c>
      <c r="F60" s="214" t="s">
        <v>199</v>
      </c>
      <c r="G60" s="214" t="s">
        <v>436</v>
      </c>
      <c r="H60" s="219" t="s">
        <v>437</v>
      </c>
      <c r="J60" s="214"/>
      <c r="K60" s="214" t="s">
        <v>414</v>
      </c>
      <c r="M60" s="217" t="s">
        <v>415</v>
      </c>
      <c r="N60" s="218" t="s">
        <v>438</v>
      </c>
      <c r="O60" s="215" t="s">
        <v>340</v>
      </c>
    </row>
    <row r="61" spans="1:15" ht="19.899999999999999" customHeight="1" thickTop="1" thickBot="1">
      <c r="A61" s="385" t="s">
        <v>79</v>
      </c>
      <c r="B61" s="224">
        <v>18</v>
      </c>
      <c r="C61" s="224" t="s">
        <v>1</v>
      </c>
      <c r="D61" s="224" t="s">
        <v>172</v>
      </c>
      <c r="E61" s="214" t="s">
        <v>173</v>
      </c>
      <c r="F61" s="214" t="s">
        <v>174</v>
      </c>
      <c r="G61" s="214" t="s">
        <v>431</v>
      </c>
      <c r="H61" s="219" t="s">
        <v>439</v>
      </c>
      <c r="J61" s="214"/>
      <c r="K61" s="214" t="s">
        <v>433</v>
      </c>
      <c r="M61" s="217" t="s">
        <v>434</v>
      </c>
      <c r="N61" s="218" t="s">
        <v>440</v>
      </c>
      <c r="O61" s="215" t="s">
        <v>340</v>
      </c>
    </row>
    <row r="62" spans="1:15" ht="19.899999999999999" customHeight="1" thickTop="1" thickBot="1">
      <c r="A62" s="385" t="s">
        <v>79</v>
      </c>
      <c r="B62" s="224">
        <v>19</v>
      </c>
      <c r="C62" s="224" t="s">
        <v>1</v>
      </c>
      <c r="D62" s="224" t="s">
        <v>181</v>
      </c>
      <c r="E62" s="214" t="s">
        <v>182</v>
      </c>
      <c r="F62" s="214" t="s">
        <v>183</v>
      </c>
      <c r="G62" s="214" t="s">
        <v>374</v>
      </c>
      <c r="H62" s="214" t="s">
        <v>441</v>
      </c>
      <c r="J62" s="214"/>
      <c r="K62" s="216" t="s">
        <v>377</v>
      </c>
      <c r="M62" s="217" t="s">
        <v>378</v>
      </c>
      <c r="N62" s="218" t="s">
        <v>442</v>
      </c>
      <c r="O62" s="215" t="s">
        <v>340</v>
      </c>
    </row>
    <row r="63" spans="1:15" ht="19.899999999999999" customHeight="1" thickTop="1" thickBot="1">
      <c r="A63" s="385" t="s">
        <v>79</v>
      </c>
      <c r="B63" s="224">
        <v>20</v>
      </c>
      <c r="C63" s="224" t="s">
        <v>1</v>
      </c>
      <c r="D63" s="224" t="s">
        <v>172</v>
      </c>
      <c r="E63" s="214" t="s">
        <v>173</v>
      </c>
      <c r="F63" s="214" t="s">
        <v>267</v>
      </c>
      <c r="G63" s="214" t="s">
        <v>443</v>
      </c>
      <c r="H63" s="219" t="s">
        <v>444</v>
      </c>
      <c r="J63" s="214"/>
      <c r="K63" s="214" t="s">
        <v>433</v>
      </c>
      <c r="M63" s="214" t="s">
        <v>434</v>
      </c>
      <c r="N63" s="218" t="s">
        <v>440</v>
      </c>
      <c r="O63" s="215" t="s">
        <v>340</v>
      </c>
    </row>
    <row r="64" spans="1:15" ht="19.899999999999999" customHeight="1" thickTop="1"/>
  </sheetData>
  <sheetProtection algorithmName="SHA-512" hashValue="dZMfxwluQLCvvXLjs/RM8VSLIML4mHO9MoBLEg+ihaTF6ETKWhXIX7zIsCk0TKlB//09Lqj4Y6X3c2tL/yrgjw==" saltValue="1vXLZlq7ZMjLz3lZX1Z8gA==" spinCount="100000" sheet="1" objects="1" scenarios="1" formatCells="0" formatColumns="0" formatRows="0"/>
  <hyperlinks>
    <hyperlink ref="M44" r:id="rId1"/>
    <hyperlink ref="M45" r:id="rId2"/>
    <hyperlink ref="M46" r:id="rId3"/>
    <hyperlink ref="M47" r:id="rId4"/>
    <hyperlink ref="M48" r:id="rId5"/>
    <hyperlink ref="M49" r:id="rId6"/>
    <hyperlink ref="M50" r:id="rId7"/>
    <hyperlink ref="M51" r:id="rId8"/>
    <hyperlink ref="M52" r:id="rId9"/>
    <hyperlink ref="M53" r:id="rId10"/>
    <hyperlink ref="M54" r:id="rId11"/>
    <hyperlink ref="M55" r:id="rId12"/>
    <hyperlink ref="M58" r:id="rId13"/>
    <hyperlink ref="M60" r:id="rId14"/>
    <hyperlink ref="M61" r:id="rId15"/>
    <hyperlink ref="M62" r:id="rId1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64"/>
  <sheetViews>
    <sheetView zoomScale="60" zoomScaleNormal="60" workbookViewId="0">
      <pane ySplit="1" topLeftCell="A2" activePane="bottomLeft" state="frozen"/>
      <selection pane="bottomLeft" activeCell="H12" sqref="H12"/>
    </sheetView>
  </sheetViews>
  <sheetFormatPr baseColWidth="10" defaultColWidth="11.25" defaultRowHeight="25.5"/>
  <cols>
    <col min="1" max="1" width="11.375" style="382" bestFit="1" customWidth="1"/>
    <col min="2" max="3" width="10" style="352" customWidth="1"/>
    <col min="4" max="4" width="12.75" style="353" customWidth="1"/>
    <col min="5" max="6" width="21" style="353" customWidth="1"/>
    <col min="7" max="7" width="18.5" style="353" customWidth="1"/>
    <col min="8" max="8" width="21" style="353" customWidth="1"/>
    <col min="9" max="9" width="23.25" style="353" customWidth="1"/>
    <col min="10" max="10" width="16.5" style="353" customWidth="1"/>
    <col min="11" max="11" width="21.375" style="353" customWidth="1"/>
    <col min="12" max="12" width="29.5" style="353" customWidth="1"/>
    <col min="13" max="16384" width="11.25" style="353"/>
  </cols>
  <sheetData>
    <row r="1" spans="1:14" ht="26.25">
      <c r="A1" s="381" t="s">
        <v>72</v>
      </c>
      <c r="B1" s="229" t="s">
        <v>73</v>
      </c>
      <c r="C1" s="229" t="s">
        <v>58</v>
      </c>
      <c r="D1" s="387" t="s">
        <v>18</v>
      </c>
      <c r="E1" s="387" t="s">
        <v>65</v>
      </c>
      <c r="F1" s="387" t="s">
        <v>55</v>
      </c>
      <c r="G1" s="387" t="s">
        <v>56</v>
      </c>
      <c r="H1" s="387" t="s">
        <v>74</v>
      </c>
      <c r="I1" s="387" t="s">
        <v>75</v>
      </c>
      <c r="J1" s="387" t="s">
        <v>169</v>
      </c>
      <c r="K1" s="387" t="s">
        <v>170</v>
      </c>
      <c r="L1" s="387" t="s">
        <v>446</v>
      </c>
      <c r="M1" s="387" t="s">
        <v>76</v>
      </c>
    </row>
    <row r="2" spans="1:14" ht="26.25">
      <c r="A2" s="392" t="s">
        <v>77</v>
      </c>
      <c r="B2" s="393">
        <v>1</v>
      </c>
      <c r="C2" s="393" t="s">
        <v>2</v>
      </c>
      <c r="D2" s="394" t="s">
        <v>134</v>
      </c>
      <c r="E2" s="394" t="s">
        <v>447</v>
      </c>
      <c r="F2" s="394" t="s">
        <v>448</v>
      </c>
      <c r="G2" s="394" t="s">
        <v>449</v>
      </c>
      <c r="H2" s="394" t="s">
        <v>450</v>
      </c>
      <c r="I2" s="394" t="s">
        <v>451</v>
      </c>
      <c r="J2" s="394" t="s">
        <v>452</v>
      </c>
      <c r="K2" s="394" t="s">
        <v>453</v>
      </c>
      <c r="L2" s="395" t="s">
        <v>454</v>
      </c>
      <c r="M2" s="404"/>
      <c r="N2" s="353" t="s">
        <v>57</v>
      </c>
    </row>
    <row r="3" spans="1:14" ht="26.25">
      <c r="A3" s="392" t="s">
        <v>77</v>
      </c>
      <c r="B3" s="393">
        <v>2</v>
      </c>
      <c r="C3" s="393" t="s">
        <v>1</v>
      </c>
      <c r="D3" s="394" t="s">
        <v>134</v>
      </c>
      <c r="E3" s="394" t="s">
        <v>447</v>
      </c>
      <c r="F3" s="394" t="s">
        <v>455</v>
      </c>
      <c r="G3" s="394" t="s">
        <v>456</v>
      </c>
      <c r="H3" s="394" t="s">
        <v>450</v>
      </c>
      <c r="I3" s="394" t="s">
        <v>457</v>
      </c>
      <c r="J3" s="394" t="s">
        <v>452</v>
      </c>
      <c r="K3" s="394" t="s">
        <v>453</v>
      </c>
      <c r="L3" s="394" t="s">
        <v>458</v>
      </c>
      <c r="M3" s="404"/>
      <c r="N3" s="353" t="s">
        <v>57</v>
      </c>
    </row>
    <row r="4" spans="1:14" ht="26.25">
      <c r="A4" s="392" t="s">
        <v>77</v>
      </c>
      <c r="B4" s="393">
        <v>3</v>
      </c>
      <c r="C4" s="393" t="s">
        <v>1</v>
      </c>
      <c r="D4" s="394" t="s">
        <v>134</v>
      </c>
      <c r="E4" s="394" t="s">
        <v>459</v>
      </c>
      <c r="F4" s="394" t="s">
        <v>460</v>
      </c>
      <c r="G4" s="394" t="s">
        <v>461</v>
      </c>
      <c r="H4" s="394" t="s">
        <v>462</v>
      </c>
      <c r="I4" s="394" t="s">
        <v>463</v>
      </c>
      <c r="J4" s="394" t="s">
        <v>464</v>
      </c>
      <c r="K4" s="394" t="s">
        <v>465</v>
      </c>
      <c r="L4" s="394" t="s">
        <v>466</v>
      </c>
      <c r="M4" s="404"/>
      <c r="N4" s="353" t="s">
        <v>57</v>
      </c>
    </row>
    <row r="5" spans="1:14" ht="26.25">
      <c r="A5" s="392" t="s">
        <v>77</v>
      </c>
      <c r="B5" s="393">
        <v>4</v>
      </c>
      <c r="C5" s="393" t="s">
        <v>1</v>
      </c>
      <c r="D5" s="394" t="s">
        <v>87</v>
      </c>
      <c r="E5" s="394" t="s">
        <v>467</v>
      </c>
      <c r="F5" s="394" t="s">
        <v>468</v>
      </c>
      <c r="G5" s="394" t="s">
        <v>469</v>
      </c>
      <c r="H5" s="394" t="s">
        <v>470</v>
      </c>
      <c r="I5" s="394" t="s">
        <v>471</v>
      </c>
      <c r="J5" s="394" t="s">
        <v>472</v>
      </c>
      <c r="K5" s="394" t="s">
        <v>473</v>
      </c>
      <c r="L5" s="394" t="s">
        <v>474</v>
      </c>
      <c r="M5" s="404"/>
      <c r="N5" s="353" t="s">
        <v>57</v>
      </c>
    </row>
    <row r="6" spans="1:14" ht="26.25">
      <c r="A6" s="392" t="s">
        <v>77</v>
      </c>
      <c r="B6" s="393">
        <v>5</v>
      </c>
      <c r="C6" s="393" t="s">
        <v>1</v>
      </c>
      <c r="D6" s="394" t="s">
        <v>86</v>
      </c>
      <c r="E6" s="394" t="s">
        <v>117</v>
      </c>
      <c r="F6" s="394" t="s">
        <v>125</v>
      </c>
      <c r="G6" s="394" t="s">
        <v>475</v>
      </c>
      <c r="H6" s="394" t="s">
        <v>476</v>
      </c>
      <c r="I6" s="394" t="s">
        <v>477</v>
      </c>
      <c r="J6" s="394" t="s">
        <v>478</v>
      </c>
      <c r="K6" s="394" t="s">
        <v>479</v>
      </c>
      <c r="L6" s="394" t="s">
        <v>477</v>
      </c>
      <c r="M6" s="404"/>
      <c r="N6" s="353" t="s">
        <v>57</v>
      </c>
    </row>
    <row r="7" spans="1:14" ht="26.25">
      <c r="A7" s="392" t="s">
        <v>77</v>
      </c>
      <c r="B7" s="393">
        <v>6</v>
      </c>
      <c r="C7" s="393" t="s">
        <v>2</v>
      </c>
      <c r="D7" s="394" t="s">
        <v>86</v>
      </c>
      <c r="E7" s="394" t="s">
        <v>121</v>
      </c>
      <c r="F7" s="394" t="s">
        <v>132</v>
      </c>
      <c r="G7" s="394" t="s">
        <v>480</v>
      </c>
      <c r="H7" s="394" t="s">
        <v>481</v>
      </c>
      <c r="I7" s="396" t="s">
        <v>482</v>
      </c>
      <c r="J7" s="394" t="s">
        <v>464</v>
      </c>
      <c r="K7" s="394" t="s">
        <v>473</v>
      </c>
      <c r="L7" s="394" t="s">
        <v>483</v>
      </c>
      <c r="M7" s="404"/>
      <c r="N7" s="353" t="s">
        <v>57</v>
      </c>
    </row>
    <row r="8" spans="1:14" ht="26.25">
      <c r="A8" s="392" t="s">
        <v>77</v>
      </c>
      <c r="B8" s="393">
        <v>7</v>
      </c>
      <c r="C8" s="393" t="s">
        <v>0</v>
      </c>
      <c r="D8" s="394" t="s">
        <v>134</v>
      </c>
      <c r="E8" s="394" t="s">
        <v>119</v>
      </c>
      <c r="F8" s="394" t="s">
        <v>484</v>
      </c>
      <c r="G8" s="394" t="s">
        <v>485</v>
      </c>
      <c r="H8" s="394" t="s">
        <v>486</v>
      </c>
      <c r="I8" s="396" t="s">
        <v>487</v>
      </c>
      <c r="J8" s="394" t="s">
        <v>464</v>
      </c>
      <c r="K8" s="394" t="s">
        <v>488</v>
      </c>
      <c r="L8" s="394" t="s">
        <v>477</v>
      </c>
      <c r="M8" s="404"/>
      <c r="N8" s="353" t="s">
        <v>57</v>
      </c>
    </row>
    <row r="9" spans="1:14" ht="26.25">
      <c r="A9" s="392" t="s">
        <v>77</v>
      </c>
      <c r="B9" s="393">
        <v>8</v>
      </c>
      <c r="C9" s="393" t="s">
        <v>0</v>
      </c>
      <c r="D9" s="394" t="s">
        <v>134</v>
      </c>
      <c r="E9" s="394" t="s">
        <v>447</v>
      </c>
      <c r="F9" s="394" t="s">
        <v>448</v>
      </c>
      <c r="G9" s="394" t="s">
        <v>489</v>
      </c>
      <c r="H9" s="394" t="s">
        <v>490</v>
      </c>
      <c r="I9" s="396" t="s">
        <v>491</v>
      </c>
      <c r="J9" s="394" t="s">
        <v>452</v>
      </c>
      <c r="K9" s="394" t="s">
        <v>453</v>
      </c>
      <c r="L9" s="394" t="s">
        <v>492</v>
      </c>
      <c r="M9" s="404"/>
      <c r="N9" s="353" t="s">
        <v>57</v>
      </c>
    </row>
    <row r="10" spans="1:14" ht="26.25">
      <c r="A10" s="392" t="s">
        <v>77</v>
      </c>
      <c r="B10" s="393">
        <v>9</v>
      </c>
      <c r="C10" s="393" t="s">
        <v>2</v>
      </c>
      <c r="D10" s="394" t="s">
        <v>134</v>
      </c>
      <c r="E10" s="394" t="s">
        <v>119</v>
      </c>
      <c r="F10" s="394" t="s">
        <v>484</v>
      </c>
      <c r="G10" s="394" t="s">
        <v>485</v>
      </c>
      <c r="H10" s="394" t="s">
        <v>493</v>
      </c>
      <c r="I10" s="396" t="s">
        <v>487</v>
      </c>
      <c r="J10" s="394" t="s">
        <v>494</v>
      </c>
      <c r="K10" s="394" t="s">
        <v>488</v>
      </c>
      <c r="L10" s="394" t="s">
        <v>477</v>
      </c>
      <c r="M10" s="404"/>
      <c r="N10" s="353" t="s">
        <v>57</v>
      </c>
    </row>
    <row r="11" spans="1:14" ht="26.25">
      <c r="A11" s="392" t="s">
        <v>77</v>
      </c>
      <c r="B11" s="393">
        <v>10</v>
      </c>
      <c r="C11" s="393" t="s">
        <v>3</v>
      </c>
      <c r="D11" s="394" t="s">
        <v>134</v>
      </c>
      <c r="E11" s="394" t="s">
        <v>459</v>
      </c>
      <c r="F11" s="394" t="s">
        <v>460</v>
      </c>
      <c r="G11" s="394" t="s">
        <v>495</v>
      </c>
      <c r="H11" s="394" t="s">
        <v>496</v>
      </c>
      <c r="I11" s="396" t="s">
        <v>497</v>
      </c>
      <c r="J11" s="394" t="s">
        <v>464</v>
      </c>
      <c r="K11" s="394" t="s">
        <v>465</v>
      </c>
      <c r="L11" s="394" t="s">
        <v>498</v>
      </c>
      <c r="M11" s="404"/>
      <c r="N11" s="353" t="s">
        <v>57</v>
      </c>
    </row>
    <row r="12" spans="1:14" ht="26.25">
      <c r="A12" s="392" t="s">
        <v>77</v>
      </c>
      <c r="B12" s="393">
        <v>11</v>
      </c>
      <c r="C12" s="393" t="s">
        <v>2</v>
      </c>
      <c r="D12" s="394" t="s">
        <v>134</v>
      </c>
      <c r="E12" s="394" t="s">
        <v>119</v>
      </c>
      <c r="F12" s="394" t="s">
        <v>484</v>
      </c>
      <c r="G12" s="394" t="s">
        <v>485</v>
      </c>
      <c r="H12" s="394" t="s">
        <v>496</v>
      </c>
      <c r="I12" s="394" t="s">
        <v>477</v>
      </c>
      <c r="J12" s="394" t="s">
        <v>494</v>
      </c>
      <c r="K12" s="394" t="s">
        <v>488</v>
      </c>
      <c r="L12" s="394" t="s">
        <v>477</v>
      </c>
      <c r="M12" s="404"/>
      <c r="N12" s="353" t="s">
        <v>57</v>
      </c>
    </row>
    <row r="13" spans="1:14" ht="26.25">
      <c r="A13" s="392" t="s">
        <v>77</v>
      </c>
      <c r="B13" s="393">
        <v>12</v>
      </c>
      <c r="C13" s="393" t="s">
        <v>0</v>
      </c>
      <c r="D13" s="394" t="s">
        <v>87</v>
      </c>
      <c r="E13" s="394" t="s">
        <v>499</v>
      </c>
      <c r="F13" s="394" t="s">
        <v>500</v>
      </c>
      <c r="G13" s="394" t="s">
        <v>501</v>
      </c>
      <c r="H13" s="394" t="s">
        <v>477</v>
      </c>
      <c r="I13" s="394" t="s">
        <v>502</v>
      </c>
      <c r="J13" s="394" t="s">
        <v>503</v>
      </c>
      <c r="K13" s="394" t="s">
        <v>504</v>
      </c>
      <c r="L13" s="394" t="s">
        <v>477</v>
      </c>
      <c r="M13" s="404"/>
      <c r="N13" s="353" t="s">
        <v>57</v>
      </c>
    </row>
    <row r="14" spans="1:14" ht="26.25">
      <c r="A14" s="392" t="s">
        <v>77</v>
      </c>
      <c r="B14" s="393">
        <v>13</v>
      </c>
      <c r="C14" s="393" t="s">
        <v>2</v>
      </c>
      <c r="D14" s="394" t="s">
        <v>87</v>
      </c>
      <c r="E14" s="394" t="s">
        <v>499</v>
      </c>
      <c r="F14" s="394" t="s">
        <v>505</v>
      </c>
      <c r="G14" s="394" t="s">
        <v>506</v>
      </c>
      <c r="H14" s="394" t="s">
        <v>507</v>
      </c>
      <c r="I14" s="394" t="s">
        <v>508</v>
      </c>
      <c r="J14" s="394" t="s">
        <v>509</v>
      </c>
      <c r="K14" s="394" t="s">
        <v>510</v>
      </c>
      <c r="L14" s="394" t="s">
        <v>511</v>
      </c>
      <c r="M14" s="404"/>
      <c r="N14" s="353" t="s">
        <v>57</v>
      </c>
    </row>
    <row r="15" spans="1:14" ht="26.25">
      <c r="A15" s="392" t="s">
        <v>77</v>
      </c>
      <c r="B15" s="393">
        <v>14</v>
      </c>
      <c r="C15" s="393" t="s">
        <v>3</v>
      </c>
      <c r="D15" s="394" t="s">
        <v>86</v>
      </c>
      <c r="E15" s="394" t="s">
        <v>117</v>
      </c>
      <c r="F15" s="394" t="s">
        <v>126</v>
      </c>
      <c r="G15" s="394" t="s">
        <v>512</v>
      </c>
      <c r="H15" s="394" t="s">
        <v>476</v>
      </c>
      <c r="I15" s="394" t="s">
        <v>513</v>
      </c>
      <c r="J15" s="394" t="s">
        <v>478</v>
      </c>
      <c r="K15" s="394" t="s">
        <v>479</v>
      </c>
      <c r="L15" s="394" t="s">
        <v>477</v>
      </c>
      <c r="M15" s="404"/>
      <c r="N15" s="353" t="s">
        <v>57</v>
      </c>
    </row>
    <row r="16" spans="1:14" ht="26.25">
      <c r="A16" s="392" t="s">
        <v>77</v>
      </c>
      <c r="B16" s="393">
        <v>15</v>
      </c>
      <c r="C16" s="393" t="s">
        <v>1</v>
      </c>
      <c r="D16" s="394" t="s">
        <v>134</v>
      </c>
      <c r="E16" s="394" t="s">
        <v>459</v>
      </c>
      <c r="F16" s="394" t="s">
        <v>514</v>
      </c>
      <c r="G16" s="394" t="s">
        <v>515</v>
      </c>
      <c r="H16" s="394" t="s">
        <v>516</v>
      </c>
      <c r="I16" s="394" t="s">
        <v>477</v>
      </c>
      <c r="J16" s="394" t="s">
        <v>464</v>
      </c>
      <c r="K16" s="394" t="s">
        <v>517</v>
      </c>
      <c r="L16" s="394" t="s">
        <v>518</v>
      </c>
      <c r="M16" s="404"/>
      <c r="N16" s="353" t="s">
        <v>57</v>
      </c>
    </row>
    <row r="17" spans="1:14" ht="26.25">
      <c r="A17" s="392" t="s">
        <v>77</v>
      </c>
      <c r="B17" s="393">
        <v>16</v>
      </c>
      <c r="C17" s="393" t="s">
        <v>1</v>
      </c>
      <c r="D17" s="394" t="s">
        <v>86</v>
      </c>
      <c r="E17" s="394" t="s">
        <v>117</v>
      </c>
      <c r="F17" s="394" t="s">
        <v>125</v>
      </c>
      <c r="G17" s="394" t="s">
        <v>519</v>
      </c>
      <c r="H17" s="394" t="s">
        <v>476</v>
      </c>
      <c r="I17" s="394" t="s">
        <v>513</v>
      </c>
      <c r="J17" s="394" t="s">
        <v>478</v>
      </c>
      <c r="K17" s="394" t="s">
        <v>479</v>
      </c>
      <c r="L17" s="394" t="s">
        <v>477</v>
      </c>
      <c r="M17" s="404"/>
      <c r="N17" s="353" t="s">
        <v>57</v>
      </c>
    </row>
    <row r="18" spans="1:14" ht="26.25">
      <c r="A18" s="392" t="s">
        <v>77</v>
      </c>
      <c r="B18" s="393">
        <v>17</v>
      </c>
      <c r="C18" s="393" t="s">
        <v>0</v>
      </c>
      <c r="D18" s="394" t="s">
        <v>86</v>
      </c>
      <c r="E18" s="394" t="s">
        <v>121</v>
      </c>
      <c r="F18" s="394" t="s">
        <v>520</v>
      </c>
      <c r="G18" s="394" t="s">
        <v>521</v>
      </c>
      <c r="H18" s="394" t="s">
        <v>522</v>
      </c>
      <c r="I18" s="394" t="s">
        <v>477</v>
      </c>
      <c r="J18" s="394" t="s">
        <v>452</v>
      </c>
      <c r="K18" s="394" t="s">
        <v>523</v>
      </c>
      <c r="L18" s="394" t="s">
        <v>524</v>
      </c>
      <c r="M18" s="404"/>
      <c r="N18" s="353" t="s">
        <v>57</v>
      </c>
    </row>
    <row r="19" spans="1:14" ht="26.25">
      <c r="A19" s="392" t="s">
        <v>77</v>
      </c>
      <c r="B19" s="393">
        <v>18</v>
      </c>
      <c r="C19" s="393" t="s">
        <v>2</v>
      </c>
      <c r="D19" s="394" t="s">
        <v>86</v>
      </c>
      <c r="E19" s="394" t="s">
        <v>121</v>
      </c>
      <c r="F19" s="394" t="s">
        <v>132</v>
      </c>
      <c r="G19" s="394" t="s">
        <v>525</v>
      </c>
      <c r="H19" s="394" t="s">
        <v>477</v>
      </c>
      <c r="I19" s="394" t="s">
        <v>477</v>
      </c>
      <c r="J19" s="394" t="s">
        <v>464</v>
      </c>
      <c r="K19" s="394" t="s">
        <v>526</v>
      </c>
      <c r="L19" s="394" t="s">
        <v>527</v>
      </c>
      <c r="M19" s="404"/>
      <c r="N19" s="353" t="s">
        <v>57</v>
      </c>
    </row>
    <row r="20" spans="1:14" ht="26.25">
      <c r="A20" s="392" t="s">
        <v>77</v>
      </c>
      <c r="B20" s="393">
        <v>19</v>
      </c>
      <c r="C20" s="393" t="s">
        <v>2</v>
      </c>
      <c r="D20" s="394" t="s">
        <v>134</v>
      </c>
      <c r="E20" s="394" t="s">
        <v>459</v>
      </c>
      <c r="F20" s="394" t="s">
        <v>460</v>
      </c>
      <c r="G20" s="394" t="s">
        <v>528</v>
      </c>
      <c r="H20" s="394" t="s">
        <v>529</v>
      </c>
      <c r="I20" s="394" t="s">
        <v>530</v>
      </c>
      <c r="J20" s="394" t="s">
        <v>464</v>
      </c>
      <c r="K20" s="394" t="s">
        <v>517</v>
      </c>
      <c r="L20" s="394" t="s">
        <v>531</v>
      </c>
      <c r="M20" s="404"/>
      <c r="N20" s="353" t="s">
        <v>57</v>
      </c>
    </row>
    <row r="21" spans="1:14" ht="26.25">
      <c r="A21" s="392" t="s">
        <v>77</v>
      </c>
      <c r="B21" s="393">
        <v>20</v>
      </c>
      <c r="C21" s="393" t="s">
        <v>0</v>
      </c>
      <c r="D21" s="394" t="s">
        <v>134</v>
      </c>
      <c r="E21" s="394" t="s">
        <v>119</v>
      </c>
      <c r="F21" s="394" t="s">
        <v>128</v>
      </c>
      <c r="G21" s="394" t="s">
        <v>532</v>
      </c>
      <c r="H21" s="394" t="s">
        <v>533</v>
      </c>
      <c r="I21" s="394" t="s">
        <v>534</v>
      </c>
      <c r="J21" s="394" t="s">
        <v>494</v>
      </c>
      <c r="K21" s="394" t="s">
        <v>488</v>
      </c>
      <c r="L21" s="394" t="s">
        <v>535</v>
      </c>
      <c r="M21" s="404"/>
      <c r="N21" s="353" t="s">
        <v>57</v>
      </c>
    </row>
    <row r="22" spans="1:14" ht="26.25">
      <c r="A22" s="381" t="s">
        <v>72</v>
      </c>
      <c r="B22" s="229" t="s">
        <v>73</v>
      </c>
      <c r="C22" s="229" t="s">
        <v>58</v>
      </c>
      <c r="D22" s="387" t="s">
        <v>18</v>
      </c>
      <c r="E22" s="387" t="s">
        <v>65</v>
      </c>
      <c r="F22" s="387" t="s">
        <v>55</v>
      </c>
      <c r="G22" s="387" t="s">
        <v>56</v>
      </c>
      <c r="H22" s="387" t="s">
        <v>74</v>
      </c>
      <c r="I22" s="387" t="s">
        <v>75</v>
      </c>
      <c r="J22" s="387" t="s">
        <v>169</v>
      </c>
      <c r="K22" s="387" t="s">
        <v>170</v>
      </c>
      <c r="L22" s="387" t="s">
        <v>446</v>
      </c>
      <c r="M22" s="387" t="s">
        <v>76</v>
      </c>
      <c r="N22" s="353" t="s">
        <v>57</v>
      </c>
    </row>
    <row r="23" spans="1:14" ht="26.25">
      <c r="A23" s="392" t="s">
        <v>78</v>
      </c>
      <c r="B23" s="393">
        <v>1</v>
      </c>
      <c r="C23" s="393" t="s">
        <v>3</v>
      </c>
      <c r="D23" s="394" t="s">
        <v>87</v>
      </c>
      <c r="E23" s="396" t="s">
        <v>499</v>
      </c>
      <c r="F23" s="396" t="s">
        <v>505</v>
      </c>
      <c r="G23" s="396" t="s">
        <v>536</v>
      </c>
      <c r="H23" s="396" t="s">
        <v>537</v>
      </c>
      <c r="I23" s="396" t="s">
        <v>538</v>
      </c>
      <c r="J23" s="396" t="s">
        <v>539</v>
      </c>
      <c r="K23" s="396" t="s">
        <v>540</v>
      </c>
      <c r="L23" s="404"/>
      <c r="M23" s="396" t="s">
        <v>541</v>
      </c>
      <c r="N23" s="353" t="s">
        <v>57</v>
      </c>
    </row>
    <row r="24" spans="1:14" ht="26.25">
      <c r="A24" s="392" t="s">
        <v>78</v>
      </c>
      <c r="B24" s="393">
        <v>2</v>
      </c>
      <c r="C24" s="393" t="s">
        <v>0</v>
      </c>
      <c r="D24" s="394" t="s">
        <v>86</v>
      </c>
      <c r="E24" s="396" t="s">
        <v>121</v>
      </c>
      <c r="F24" s="396" t="s">
        <v>132</v>
      </c>
      <c r="G24" s="396" t="s">
        <v>542</v>
      </c>
      <c r="H24" s="396" t="s">
        <v>543</v>
      </c>
      <c r="I24" s="396" t="s">
        <v>544</v>
      </c>
      <c r="J24" s="396" t="s">
        <v>545</v>
      </c>
      <c r="K24" s="396" t="s">
        <v>546</v>
      </c>
      <c r="L24" s="404"/>
      <c r="M24" s="396" t="s">
        <v>547</v>
      </c>
      <c r="N24" s="353" t="s">
        <v>57</v>
      </c>
    </row>
    <row r="25" spans="1:14" ht="26.25">
      <c r="A25" s="392" t="s">
        <v>78</v>
      </c>
      <c r="B25" s="393">
        <v>3</v>
      </c>
      <c r="C25" s="393" t="s">
        <v>1</v>
      </c>
      <c r="D25" s="394" t="s">
        <v>134</v>
      </c>
      <c r="E25" s="396" t="s">
        <v>119</v>
      </c>
      <c r="F25" s="396" t="s">
        <v>484</v>
      </c>
      <c r="G25" s="396" t="s">
        <v>485</v>
      </c>
      <c r="H25" s="396" t="s">
        <v>548</v>
      </c>
      <c r="I25" s="396" t="s">
        <v>549</v>
      </c>
      <c r="J25" s="396" t="s">
        <v>550</v>
      </c>
      <c r="K25" s="396" t="s">
        <v>551</v>
      </c>
      <c r="L25" s="404"/>
      <c r="M25" s="396" t="s">
        <v>552</v>
      </c>
      <c r="N25" s="353" t="s">
        <v>57</v>
      </c>
    </row>
    <row r="26" spans="1:14" ht="26.25">
      <c r="A26" s="392" t="s">
        <v>78</v>
      </c>
      <c r="B26" s="393">
        <v>4</v>
      </c>
      <c r="C26" s="393" t="s">
        <v>2</v>
      </c>
      <c r="D26" s="394" t="s">
        <v>134</v>
      </c>
      <c r="E26" s="394" t="s">
        <v>459</v>
      </c>
      <c r="F26" s="394" t="s">
        <v>460</v>
      </c>
      <c r="G26" s="394" t="s">
        <v>553</v>
      </c>
      <c r="H26" s="396" t="s">
        <v>554</v>
      </c>
      <c r="I26" s="396" t="s">
        <v>555</v>
      </c>
      <c r="J26" s="396" t="s">
        <v>556</v>
      </c>
      <c r="K26" s="396" t="s">
        <v>557</v>
      </c>
      <c r="L26" s="404"/>
      <c r="M26" s="396" t="s">
        <v>558</v>
      </c>
      <c r="N26" s="353" t="s">
        <v>57</v>
      </c>
    </row>
    <row r="27" spans="1:14" ht="26.25">
      <c r="A27" s="392" t="s">
        <v>78</v>
      </c>
      <c r="B27" s="393">
        <v>5</v>
      </c>
      <c r="C27" s="393" t="s">
        <v>1</v>
      </c>
      <c r="D27" s="394" t="s">
        <v>134</v>
      </c>
      <c r="E27" s="394" t="s">
        <v>447</v>
      </c>
      <c r="F27" s="394" t="s">
        <v>455</v>
      </c>
      <c r="G27" s="394" t="s">
        <v>559</v>
      </c>
      <c r="H27" s="396" t="s">
        <v>560</v>
      </c>
      <c r="I27" s="396" t="s">
        <v>561</v>
      </c>
      <c r="J27" s="396" t="s">
        <v>562</v>
      </c>
      <c r="K27" s="396" t="s">
        <v>563</v>
      </c>
      <c r="L27" s="404"/>
      <c r="M27" s="396" t="s">
        <v>564</v>
      </c>
      <c r="N27" s="353" t="s">
        <v>57</v>
      </c>
    </row>
    <row r="28" spans="1:14" ht="26.25">
      <c r="A28" s="392" t="s">
        <v>78</v>
      </c>
      <c r="B28" s="393">
        <v>6</v>
      </c>
      <c r="C28" s="393" t="s">
        <v>0</v>
      </c>
      <c r="D28" s="394" t="s">
        <v>134</v>
      </c>
      <c r="E28" s="396" t="s">
        <v>119</v>
      </c>
      <c r="F28" s="394" t="s">
        <v>484</v>
      </c>
      <c r="G28" s="394" t="s">
        <v>559</v>
      </c>
      <c r="H28" s="396" t="s">
        <v>565</v>
      </c>
      <c r="I28" s="396" t="s">
        <v>566</v>
      </c>
      <c r="J28" s="396" t="s">
        <v>567</v>
      </c>
      <c r="K28" s="396" t="s">
        <v>556</v>
      </c>
      <c r="L28" s="404"/>
      <c r="M28" s="396" t="s">
        <v>568</v>
      </c>
      <c r="N28" s="353" t="s">
        <v>57</v>
      </c>
    </row>
    <row r="29" spans="1:14" ht="26.25">
      <c r="A29" s="392" t="s">
        <v>78</v>
      </c>
      <c r="B29" s="393">
        <v>7</v>
      </c>
      <c r="C29" s="393" t="s">
        <v>3</v>
      </c>
      <c r="D29" s="394" t="s">
        <v>134</v>
      </c>
      <c r="E29" s="394" t="s">
        <v>459</v>
      </c>
      <c r="F29" s="394" t="s">
        <v>514</v>
      </c>
      <c r="G29" s="394" t="s">
        <v>569</v>
      </c>
      <c r="H29" s="396" t="s">
        <v>570</v>
      </c>
      <c r="I29" s="396" t="s">
        <v>571</v>
      </c>
      <c r="J29" s="396" t="s">
        <v>572</v>
      </c>
      <c r="K29" s="396" t="s">
        <v>573</v>
      </c>
      <c r="L29" s="404"/>
      <c r="M29" s="396" t="s">
        <v>574</v>
      </c>
      <c r="N29" s="353" t="s">
        <v>57</v>
      </c>
    </row>
    <row r="30" spans="1:14" ht="26.25">
      <c r="A30" s="392" t="s">
        <v>78</v>
      </c>
      <c r="B30" s="393">
        <v>8</v>
      </c>
      <c r="C30" s="393" t="s">
        <v>2</v>
      </c>
      <c r="D30" s="394" t="s">
        <v>134</v>
      </c>
      <c r="E30" s="396" t="s">
        <v>119</v>
      </c>
      <c r="F30" s="394" t="s">
        <v>484</v>
      </c>
      <c r="G30" s="394" t="s">
        <v>485</v>
      </c>
      <c r="H30" s="396" t="s">
        <v>575</v>
      </c>
      <c r="I30" s="396" t="s">
        <v>576</v>
      </c>
      <c r="J30" s="396" t="s">
        <v>577</v>
      </c>
      <c r="K30" s="396" t="s">
        <v>578</v>
      </c>
      <c r="L30" s="404"/>
      <c r="M30" s="396" t="s">
        <v>579</v>
      </c>
      <c r="N30" s="353" t="s">
        <v>57</v>
      </c>
    </row>
    <row r="31" spans="1:14" ht="26.25">
      <c r="A31" s="392" t="s">
        <v>78</v>
      </c>
      <c r="B31" s="393">
        <v>9</v>
      </c>
      <c r="C31" s="393" t="s">
        <v>1</v>
      </c>
      <c r="D31" s="394" t="s">
        <v>134</v>
      </c>
      <c r="E31" s="394" t="s">
        <v>447</v>
      </c>
      <c r="F31" s="394" t="s">
        <v>448</v>
      </c>
      <c r="G31" s="394" t="s">
        <v>580</v>
      </c>
      <c r="H31" s="396" t="s">
        <v>581</v>
      </c>
      <c r="I31" s="396" t="s">
        <v>582</v>
      </c>
      <c r="J31" s="396" t="s">
        <v>583</v>
      </c>
      <c r="K31" s="396" t="s">
        <v>584</v>
      </c>
      <c r="L31" s="404"/>
      <c r="M31" s="396"/>
      <c r="N31" s="353" t="s">
        <v>57</v>
      </c>
    </row>
    <row r="32" spans="1:14" ht="26.25">
      <c r="A32" s="392" t="s">
        <v>78</v>
      </c>
      <c r="B32" s="393">
        <v>10</v>
      </c>
      <c r="C32" s="393" t="s">
        <v>1</v>
      </c>
      <c r="D32" s="394" t="s">
        <v>86</v>
      </c>
      <c r="E32" s="396" t="s">
        <v>121</v>
      </c>
      <c r="F32" s="394" t="s">
        <v>585</v>
      </c>
      <c r="G32" s="394" t="s">
        <v>586</v>
      </c>
      <c r="H32" s="394" t="s">
        <v>587</v>
      </c>
      <c r="I32" s="394" t="s">
        <v>588</v>
      </c>
      <c r="J32" s="394" t="s">
        <v>464</v>
      </c>
      <c r="K32" s="394" t="s">
        <v>589</v>
      </c>
      <c r="L32" s="404"/>
      <c r="M32" s="397" t="s">
        <v>590</v>
      </c>
      <c r="N32" s="353" t="s">
        <v>57</v>
      </c>
    </row>
    <row r="33" spans="1:14" ht="26.25">
      <c r="A33" s="392" t="s">
        <v>78</v>
      </c>
      <c r="B33" s="393">
        <v>11</v>
      </c>
      <c r="C33" s="393" t="s">
        <v>3</v>
      </c>
      <c r="D33" s="394" t="s">
        <v>87</v>
      </c>
      <c r="E33" s="394" t="s">
        <v>591</v>
      </c>
      <c r="F33" s="394" t="s">
        <v>592</v>
      </c>
      <c r="G33" s="394" t="s">
        <v>593</v>
      </c>
      <c r="H33" s="394" t="s">
        <v>594</v>
      </c>
      <c r="I33" s="394" t="s">
        <v>595</v>
      </c>
      <c r="J33" s="394" t="s">
        <v>596</v>
      </c>
      <c r="K33" s="394" t="s">
        <v>597</v>
      </c>
      <c r="L33" s="404"/>
      <c r="M33" s="394" t="s">
        <v>598</v>
      </c>
      <c r="N33" s="353" t="s">
        <v>57</v>
      </c>
    </row>
    <row r="34" spans="1:14" ht="26.25">
      <c r="A34" s="392" t="s">
        <v>78</v>
      </c>
      <c r="B34" s="393">
        <v>12</v>
      </c>
      <c r="C34" s="393" t="s">
        <v>2</v>
      </c>
      <c r="D34" s="394" t="s">
        <v>134</v>
      </c>
      <c r="E34" s="394" t="s">
        <v>122</v>
      </c>
      <c r="F34" s="394" t="s">
        <v>133</v>
      </c>
      <c r="G34" s="394" t="s">
        <v>599</v>
      </c>
      <c r="H34" s="394" t="s">
        <v>600</v>
      </c>
      <c r="I34" s="394" t="s">
        <v>601</v>
      </c>
      <c r="J34" s="394" t="s">
        <v>464</v>
      </c>
      <c r="K34" s="394" t="s">
        <v>602</v>
      </c>
      <c r="L34" s="404"/>
      <c r="M34" s="394" t="s">
        <v>603</v>
      </c>
      <c r="N34" s="353" t="s">
        <v>57</v>
      </c>
    </row>
    <row r="35" spans="1:14" ht="26.25">
      <c r="A35" s="392" t="s">
        <v>78</v>
      </c>
      <c r="B35" s="398">
        <v>13</v>
      </c>
      <c r="C35" s="398" t="s">
        <v>3</v>
      </c>
      <c r="D35" s="396" t="s">
        <v>134</v>
      </c>
      <c r="E35" s="396" t="s">
        <v>459</v>
      </c>
      <c r="F35" s="396" t="s">
        <v>460</v>
      </c>
      <c r="G35" s="396" t="s">
        <v>604</v>
      </c>
      <c r="H35" s="396" t="s">
        <v>605</v>
      </c>
      <c r="I35" s="396" t="s">
        <v>606</v>
      </c>
      <c r="J35" s="396" t="s">
        <v>607</v>
      </c>
      <c r="K35" s="396" t="s">
        <v>608</v>
      </c>
      <c r="L35" s="404"/>
      <c r="M35" s="396" t="s">
        <v>609</v>
      </c>
      <c r="N35" s="353" t="s">
        <v>57</v>
      </c>
    </row>
    <row r="36" spans="1:14" ht="26.25">
      <c r="A36" s="392" t="s">
        <v>78</v>
      </c>
      <c r="B36" s="393">
        <v>14</v>
      </c>
      <c r="C36" s="393" t="s">
        <v>2</v>
      </c>
      <c r="D36" s="394" t="s">
        <v>87</v>
      </c>
      <c r="E36" s="396" t="s">
        <v>499</v>
      </c>
      <c r="F36" s="396" t="s">
        <v>505</v>
      </c>
      <c r="G36" s="394" t="s">
        <v>610</v>
      </c>
      <c r="H36" s="396" t="s">
        <v>611</v>
      </c>
      <c r="I36" s="396" t="s">
        <v>612</v>
      </c>
      <c r="J36" s="396" t="s">
        <v>613</v>
      </c>
      <c r="K36" s="396" t="s">
        <v>614</v>
      </c>
      <c r="L36" s="404"/>
      <c r="M36" s="396" t="s">
        <v>615</v>
      </c>
      <c r="N36" s="353" t="s">
        <v>57</v>
      </c>
    </row>
    <row r="37" spans="1:14" ht="26.25">
      <c r="A37" s="392" t="s">
        <v>78</v>
      </c>
      <c r="B37" s="393">
        <v>15</v>
      </c>
      <c r="C37" s="393" t="s">
        <v>1</v>
      </c>
      <c r="D37" s="394" t="s">
        <v>87</v>
      </c>
      <c r="E37" s="394" t="s">
        <v>591</v>
      </c>
      <c r="F37" s="394" t="s">
        <v>592</v>
      </c>
      <c r="G37" s="394" t="s">
        <v>616</v>
      </c>
      <c r="H37" s="396" t="s">
        <v>617</v>
      </c>
      <c r="I37" s="396" t="s">
        <v>556</v>
      </c>
      <c r="J37" s="396" t="s">
        <v>556</v>
      </c>
      <c r="K37" s="396" t="s">
        <v>618</v>
      </c>
      <c r="L37" s="404"/>
      <c r="M37" s="396" t="s">
        <v>619</v>
      </c>
      <c r="N37" s="353" t="s">
        <v>57</v>
      </c>
    </row>
    <row r="38" spans="1:14" ht="26.25">
      <c r="A38" s="392" t="s">
        <v>78</v>
      </c>
      <c r="B38" s="393">
        <v>16</v>
      </c>
      <c r="C38" s="393" t="s">
        <v>2</v>
      </c>
      <c r="D38" s="394" t="s">
        <v>86</v>
      </c>
      <c r="E38" s="394" t="s">
        <v>117</v>
      </c>
      <c r="F38" s="394" t="s">
        <v>126</v>
      </c>
      <c r="G38" s="394" t="s">
        <v>512</v>
      </c>
      <c r="H38" s="394" t="s">
        <v>477</v>
      </c>
      <c r="I38" s="394" t="s">
        <v>620</v>
      </c>
      <c r="J38" s="394" t="s">
        <v>621</v>
      </c>
      <c r="K38" s="394" t="s">
        <v>622</v>
      </c>
      <c r="L38" s="404"/>
      <c r="M38" s="394" t="s">
        <v>623</v>
      </c>
      <c r="N38" s="353" t="s">
        <v>57</v>
      </c>
    </row>
    <row r="39" spans="1:14" ht="26.25">
      <c r="A39" s="392" t="s">
        <v>78</v>
      </c>
      <c r="B39" s="393">
        <v>17</v>
      </c>
      <c r="C39" s="393" t="s">
        <v>0</v>
      </c>
      <c r="D39" s="394" t="s">
        <v>86</v>
      </c>
      <c r="E39" s="394" t="s">
        <v>116</v>
      </c>
      <c r="F39" s="394" t="s">
        <v>624</v>
      </c>
      <c r="G39" s="394" t="s">
        <v>625</v>
      </c>
      <c r="H39" s="394" t="s">
        <v>626</v>
      </c>
      <c r="I39" s="394" t="s">
        <v>627</v>
      </c>
      <c r="J39" s="394" t="s">
        <v>628</v>
      </c>
      <c r="K39" s="394" t="s">
        <v>629</v>
      </c>
      <c r="L39" s="404"/>
      <c r="M39" s="394" t="s">
        <v>630</v>
      </c>
      <c r="N39" s="353" t="s">
        <v>57</v>
      </c>
    </row>
    <row r="40" spans="1:14" ht="26.25">
      <c r="A40" s="392" t="s">
        <v>78</v>
      </c>
      <c r="B40" s="393">
        <v>18</v>
      </c>
      <c r="C40" s="393" t="s">
        <v>3</v>
      </c>
      <c r="D40" s="394" t="s">
        <v>87</v>
      </c>
      <c r="E40" s="396" t="s">
        <v>499</v>
      </c>
      <c r="F40" s="394" t="s">
        <v>631</v>
      </c>
      <c r="G40" s="394" t="s">
        <v>632</v>
      </c>
      <c r="H40" s="394" t="s">
        <v>633</v>
      </c>
      <c r="I40" s="394" t="s">
        <v>634</v>
      </c>
      <c r="J40" s="397" t="s">
        <v>635</v>
      </c>
      <c r="K40" s="394" t="s">
        <v>636</v>
      </c>
      <c r="L40" s="404"/>
      <c r="M40" s="394" t="s">
        <v>637</v>
      </c>
      <c r="N40" s="353" t="s">
        <v>57</v>
      </c>
    </row>
    <row r="41" spans="1:14" ht="26.25">
      <c r="A41" s="392" t="s">
        <v>78</v>
      </c>
      <c r="B41" s="393">
        <v>19</v>
      </c>
      <c r="C41" s="393" t="s">
        <v>1</v>
      </c>
      <c r="D41" s="394" t="s">
        <v>86</v>
      </c>
      <c r="E41" s="394" t="s">
        <v>117</v>
      </c>
      <c r="F41" s="394" t="s">
        <v>638</v>
      </c>
      <c r="G41" s="394" t="s">
        <v>639</v>
      </c>
      <c r="H41" s="394" t="s">
        <v>640</v>
      </c>
      <c r="I41" s="394" t="s">
        <v>641</v>
      </c>
      <c r="J41" s="394" t="s">
        <v>642</v>
      </c>
      <c r="K41" s="399" t="s">
        <v>643</v>
      </c>
      <c r="L41" s="404"/>
      <c r="M41" s="400" t="s">
        <v>644</v>
      </c>
      <c r="N41" s="353" t="s">
        <v>57</v>
      </c>
    </row>
    <row r="42" spans="1:14" ht="26.25">
      <c r="A42" s="392" t="s">
        <v>78</v>
      </c>
      <c r="B42" s="393">
        <v>20</v>
      </c>
      <c r="C42" s="393" t="s">
        <v>2</v>
      </c>
      <c r="D42" s="394" t="s">
        <v>86</v>
      </c>
      <c r="E42" s="394" t="s">
        <v>645</v>
      </c>
      <c r="F42" s="394" t="s">
        <v>646</v>
      </c>
      <c r="G42" s="394" t="s">
        <v>647</v>
      </c>
      <c r="H42" s="394" t="s">
        <v>648</v>
      </c>
      <c r="I42" s="394" t="s">
        <v>556</v>
      </c>
      <c r="J42" s="401" t="s">
        <v>642</v>
      </c>
      <c r="K42" s="394" t="s">
        <v>649</v>
      </c>
      <c r="L42" s="404"/>
      <c r="M42" s="399" t="s">
        <v>650</v>
      </c>
      <c r="N42" s="353" t="s">
        <v>57</v>
      </c>
    </row>
    <row r="43" spans="1:14" ht="26.25">
      <c r="A43" s="381" t="s">
        <v>72</v>
      </c>
      <c r="B43" s="229" t="s">
        <v>73</v>
      </c>
      <c r="C43" s="229" t="s">
        <v>58</v>
      </c>
      <c r="D43" s="387" t="s">
        <v>18</v>
      </c>
      <c r="E43" s="387" t="s">
        <v>65</v>
      </c>
      <c r="F43" s="387" t="s">
        <v>55</v>
      </c>
      <c r="G43" s="387" t="s">
        <v>56</v>
      </c>
      <c r="H43" s="387" t="s">
        <v>74</v>
      </c>
      <c r="I43" s="387" t="s">
        <v>75</v>
      </c>
      <c r="J43" s="387" t="s">
        <v>169</v>
      </c>
      <c r="K43" s="387" t="s">
        <v>170</v>
      </c>
      <c r="L43" s="387" t="s">
        <v>446</v>
      </c>
      <c r="M43" s="387" t="s">
        <v>76</v>
      </c>
      <c r="N43" s="353" t="s">
        <v>57</v>
      </c>
    </row>
    <row r="44" spans="1:14" ht="26.25">
      <c r="A44" s="392" t="s">
        <v>79</v>
      </c>
      <c r="B44" s="402">
        <v>1</v>
      </c>
      <c r="C44" s="402" t="s">
        <v>2</v>
      </c>
      <c r="D44" s="403" t="s">
        <v>134</v>
      </c>
      <c r="E44" s="403" t="s">
        <v>122</v>
      </c>
      <c r="F44" s="403" t="s">
        <v>133</v>
      </c>
      <c r="G44" s="403" t="s">
        <v>651</v>
      </c>
      <c r="H44" s="403" t="s">
        <v>652</v>
      </c>
      <c r="I44" s="403" t="s">
        <v>653</v>
      </c>
      <c r="J44" s="403" t="s">
        <v>654</v>
      </c>
      <c r="K44" s="403" t="s">
        <v>655</v>
      </c>
      <c r="L44" s="404"/>
      <c r="M44" s="404"/>
      <c r="N44" s="353" t="s">
        <v>57</v>
      </c>
    </row>
    <row r="45" spans="1:14" ht="26.25">
      <c r="A45" s="392" t="s">
        <v>79</v>
      </c>
      <c r="B45" s="402">
        <v>2</v>
      </c>
      <c r="C45" s="402" t="s">
        <v>3</v>
      </c>
      <c r="D45" s="403" t="s">
        <v>86</v>
      </c>
      <c r="E45" s="403" t="s">
        <v>120</v>
      </c>
      <c r="F45" s="403" t="s">
        <v>131</v>
      </c>
      <c r="G45" s="403" t="s">
        <v>656</v>
      </c>
      <c r="H45" s="403" t="s">
        <v>657</v>
      </c>
      <c r="I45" s="403" t="s">
        <v>658</v>
      </c>
      <c r="J45" s="403" t="s">
        <v>659</v>
      </c>
      <c r="K45" s="403" t="s">
        <v>660</v>
      </c>
      <c r="L45" s="404"/>
      <c r="M45" s="404"/>
      <c r="N45" s="353" t="s">
        <v>57</v>
      </c>
    </row>
    <row r="46" spans="1:14" ht="26.25">
      <c r="A46" s="392" t="s">
        <v>79</v>
      </c>
      <c r="B46" s="402">
        <v>3</v>
      </c>
      <c r="C46" s="402" t="s">
        <v>3</v>
      </c>
      <c r="D46" s="403" t="s">
        <v>86</v>
      </c>
      <c r="E46" s="403" t="s">
        <v>118</v>
      </c>
      <c r="F46" s="403" t="s">
        <v>661</v>
      </c>
      <c r="G46" s="403" t="s">
        <v>662</v>
      </c>
      <c r="H46" s="403" t="s">
        <v>663</v>
      </c>
      <c r="I46" s="403" t="s">
        <v>664</v>
      </c>
      <c r="J46" s="403" t="s">
        <v>665</v>
      </c>
      <c r="K46" s="403" t="s">
        <v>666</v>
      </c>
      <c r="L46" s="404"/>
      <c r="M46" s="404"/>
      <c r="N46" s="353" t="s">
        <v>57</v>
      </c>
    </row>
    <row r="47" spans="1:14" ht="26.25">
      <c r="A47" s="392" t="s">
        <v>79</v>
      </c>
      <c r="B47" s="402">
        <v>4</v>
      </c>
      <c r="C47" s="402" t="s">
        <v>2</v>
      </c>
      <c r="D47" s="403" t="s">
        <v>86</v>
      </c>
      <c r="E47" s="403" t="s">
        <v>118</v>
      </c>
      <c r="F47" s="403" t="s">
        <v>127</v>
      </c>
      <c r="G47" s="403" t="s">
        <v>667</v>
      </c>
      <c r="H47" s="403" t="s">
        <v>668</v>
      </c>
      <c r="I47" s="403" t="s">
        <v>669</v>
      </c>
      <c r="J47" s="403" t="s">
        <v>670</v>
      </c>
      <c r="K47" s="403" t="s">
        <v>666</v>
      </c>
      <c r="L47" s="404"/>
      <c r="M47" s="404"/>
      <c r="N47" s="353" t="s">
        <v>57</v>
      </c>
    </row>
    <row r="48" spans="1:14" ht="26.25">
      <c r="A48" s="392" t="s">
        <v>79</v>
      </c>
      <c r="B48" s="402">
        <v>5</v>
      </c>
      <c r="C48" s="402" t="s">
        <v>0</v>
      </c>
      <c r="D48" s="403" t="s">
        <v>87</v>
      </c>
      <c r="E48" s="403" t="s">
        <v>671</v>
      </c>
      <c r="F48" s="403" t="s">
        <v>672</v>
      </c>
      <c r="G48" s="403" t="s">
        <v>673</v>
      </c>
      <c r="H48" s="403" t="s">
        <v>674</v>
      </c>
      <c r="I48" s="403" t="s">
        <v>675</v>
      </c>
      <c r="J48" s="403" t="s">
        <v>676</v>
      </c>
      <c r="K48" s="403" t="s">
        <v>677</v>
      </c>
      <c r="L48" s="404"/>
      <c r="M48" s="404"/>
      <c r="N48" s="353" t="s">
        <v>57</v>
      </c>
    </row>
    <row r="49" spans="1:14" ht="26.25">
      <c r="A49" s="392" t="s">
        <v>79</v>
      </c>
      <c r="B49" s="402">
        <v>6</v>
      </c>
      <c r="C49" s="402" t="s">
        <v>3</v>
      </c>
      <c r="D49" s="403" t="s">
        <v>86</v>
      </c>
      <c r="E49" s="403" t="s">
        <v>116</v>
      </c>
      <c r="F49" s="403" t="s">
        <v>124</v>
      </c>
      <c r="G49" s="403" t="s">
        <v>678</v>
      </c>
      <c r="H49" s="403" t="s">
        <v>679</v>
      </c>
      <c r="I49" s="403" t="s">
        <v>680</v>
      </c>
      <c r="J49" s="403" t="s">
        <v>681</v>
      </c>
      <c r="K49" s="403" t="s">
        <v>682</v>
      </c>
      <c r="L49" s="404"/>
      <c r="M49" s="404"/>
      <c r="N49" s="353" t="s">
        <v>57</v>
      </c>
    </row>
    <row r="50" spans="1:14" ht="26.25">
      <c r="A50" s="392" t="s">
        <v>79</v>
      </c>
      <c r="B50" s="402">
        <v>7</v>
      </c>
      <c r="C50" s="402" t="s">
        <v>0</v>
      </c>
      <c r="D50" s="403" t="s">
        <v>86</v>
      </c>
      <c r="E50" s="403" t="s">
        <v>117</v>
      </c>
      <c r="F50" s="403" t="s">
        <v>683</v>
      </c>
      <c r="G50" s="403" t="s">
        <v>684</v>
      </c>
      <c r="H50" s="403" t="s">
        <v>685</v>
      </c>
      <c r="I50" s="403" t="s">
        <v>686</v>
      </c>
      <c r="J50" s="403" t="s">
        <v>687</v>
      </c>
      <c r="K50" s="403" t="s">
        <v>688</v>
      </c>
      <c r="L50" s="404"/>
      <c r="M50" s="404"/>
      <c r="N50" s="353" t="s">
        <v>57</v>
      </c>
    </row>
    <row r="51" spans="1:14" ht="26.25">
      <c r="A51" s="392" t="s">
        <v>79</v>
      </c>
      <c r="B51" s="402">
        <v>8</v>
      </c>
      <c r="C51" s="402" t="s">
        <v>2</v>
      </c>
      <c r="D51" s="403" t="s">
        <v>86</v>
      </c>
      <c r="E51" s="403" t="s">
        <v>120</v>
      </c>
      <c r="F51" s="405" t="s">
        <v>800</v>
      </c>
      <c r="G51" s="403" t="s">
        <v>689</v>
      </c>
      <c r="H51" s="403" t="s">
        <v>690</v>
      </c>
      <c r="I51" s="403" t="s">
        <v>691</v>
      </c>
      <c r="J51" s="403" t="s">
        <v>692</v>
      </c>
      <c r="K51" s="403" t="s">
        <v>693</v>
      </c>
      <c r="L51" s="404"/>
      <c r="M51" s="404"/>
      <c r="N51" s="353" t="s">
        <v>57</v>
      </c>
    </row>
    <row r="52" spans="1:14" ht="26.25">
      <c r="A52" s="392" t="s">
        <v>79</v>
      </c>
      <c r="B52" s="402">
        <v>9</v>
      </c>
      <c r="C52" s="402" t="s">
        <v>3</v>
      </c>
      <c r="D52" s="394" t="s">
        <v>87</v>
      </c>
      <c r="E52" s="403" t="s">
        <v>671</v>
      </c>
      <c r="F52" s="403" t="s">
        <v>694</v>
      </c>
      <c r="G52" s="403" t="s">
        <v>695</v>
      </c>
      <c r="H52" s="403" t="s">
        <v>696</v>
      </c>
      <c r="I52" s="403" t="s">
        <v>675</v>
      </c>
      <c r="J52" s="403" t="s">
        <v>676</v>
      </c>
      <c r="K52" s="403" t="s">
        <v>677</v>
      </c>
      <c r="L52" s="404"/>
      <c r="M52" s="404"/>
      <c r="N52" s="353" t="s">
        <v>57</v>
      </c>
    </row>
    <row r="53" spans="1:14" ht="26.25">
      <c r="A53" s="392" t="s">
        <v>79</v>
      </c>
      <c r="B53" s="402">
        <v>10</v>
      </c>
      <c r="C53" s="402" t="s">
        <v>3</v>
      </c>
      <c r="D53" s="403" t="s">
        <v>87</v>
      </c>
      <c r="E53" s="403" t="s">
        <v>697</v>
      </c>
      <c r="F53" s="405" t="s">
        <v>123</v>
      </c>
      <c r="G53" s="394" t="s">
        <v>698</v>
      </c>
      <c r="H53" s="403" t="s">
        <v>699</v>
      </c>
      <c r="I53" s="403" t="s">
        <v>700</v>
      </c>
      <c r="J53" s="403" t="s">
        <v>701</v>
      </c>
      <c r="K53" s="403" t="s">
        <v>702</v>
      </c>
      <c r="L53" s="404"/>
      <c r="M53" s="404"/>
      <c r="N53" s="353" t="s">
        <v>57</v>
      </c>
    </row>
    <row r="54" spans="1:14" ht="26.25">
      <c r="A54" s="392" t="s">
        <v>79</v>
      </c>
      <c r="B54" s="402">
        <v>11</v>
      </c>
      <c r="C54" s="402" t="s">
        <v>0</v>
      </c>
      <c r="D54" s="394" t="s">
        <v>87</v>
      </c>
      <c r="E54" s="394" t="s">
        <v>697</v>
      </c>
      <c r="F54" s="403" t="s">
        <v>703</v>
      </c>
      <c r="G54" s="403" t="s">
        <v>704</v>
      </c>
      <c r="H54" s="403" t="s">
        <v>705</v>
      </c>
      <c r="I54" s="403" t="s">
        <v>700</v>
      </c>
      <c r="J54" s="403" t="s">
        <v>701</v>
      </c>
      <c r="K54" s="403" t="s">
        <v>702</v>
      </c>
      <c r="L54" s="404"/>
      <c r="M54" s="404"/>
      <c r="N54" s="353" t="s">
        <v>57</v>
      </c>
    </row>
    <row r="55" spans="1:14" ht="26.25">
      <c r="A55" s="392" t="s">
        <v>79</v>
      </c>
      <c r="B55" s="402">
        <v>12</v>
      </c>
      <c r="C55" s="402" t="s">
        <v>3</v>
      </c>
      <c r="D55" s="394" t="s">
        <v>87</v>
      </c>
      <c r="E55" s="403" t="s">
        <v>671</v>
      </c>
      <c r="F55" s="405" t="s">
        <v>130</v>
      </c>
      <c r="G55" s="403" t="s">
        <v>706</v>
      </c>
      <c r="H55" s="403" t="s">
        <v>707</v>
      </c>
      <c r="I55" s="403" t="s">
        <v>708</v>
      </c>
      <c r="J55" s="403" t="s">
        <v>676</v>
      </c>
      <c r="K55" s="403" t="s">
        <v>709</v>
      </c>
      <c r="L55" s="404"/>
      <c r="M55" s="404"/>
      <c r="N55" s="353" t="s">
        <v>57</v>
      </c>
    </row>
    <row r="56" spans="1:14" ht="26.25">
      <c r="A56" s="392" t="s">
        <v>79</v>
      </c>
      <c r="B56" s="402">
        <v>13</v>
      </c>
      <c r="C56" s="402" t="s">
        <v>1</v>
      </c>
      <c r="D56" s="403" t="s">
        <v>134</v>
      </c>
      <c r="E56" s="403" t="s">
        <v>710</v>
      </c>
      <c r="F56" s="405" t="s">
        <v>129</v>
      </c>
      <c r="G56" s="403" t="s">
        <v>712</v>
      </c>
      <c r="H56" s="403" t="s">
        <v>713</v>
      </c>
      <c r="I56" s="403" t="s">
        <v>714</v>
      </c>
      <c r="J56" s="403" t="s">
        <v>715</v>
      </c>
      <c r="K56" s="403" t="s">
        <v>716</v>
      </c>
      <c r="L56" s="404"/>
      <c r="M56" s="404"/>
      <c r="N56" s="353" t="s">
        <v>57</v>
      </c>
    </row>
    <row r="57" spans="1:14" ht="26.25">
      <c r="A57" s="392" t="s">
        <v>79</v>
      </c>
      <c r="B57" s="402">
        <v>14</v>
      </c>
      <c r="C57" s="402" t="s">
        <v>0</v>
      </c>
      <c r="D57" s="403" t="s">
        <v>134</v>
      </c>
      <c r="E57" s="403" t="s">
        <v>710</v>
      </c>
      <c r="F57" s="403" t="s">
        <v>711</v>
      </c>
      <c r="G57" s="403" t="s">
        <v>717</v>
      </c>
      <c r="H57" s="403" t="s">
        <v>713</v>
      </c>
      <c r="I57" s="403" t="s">
        <v>718</v>
      </c>
      <c r="J57" s="403" t="s">
        <v>719</v>
      </c>
      <c r="K57" s="403" t="s">
        <v>720</v>
      </c>
      <c r="L57" s="404"/>
      <c r="M57" s="404"/>
      <c r="N57" s="353" t="s">
        <v>57</v>
      </c>
    </row>
    <row r="58" spans="1:14" ht="26.25">
      <c r="A58" s="392" t="s">
        <v>79</v>
      </c>
      <c r="B58" s="402">
        <v>15</v>
      </c>
      <c r="C58" s="402" t="s">
        <v>2</v>
      </c>
      <c r="D58" s="403" t="s">
        <v>86</v>
      </c>
      <c r="E58" s="403" t="s">
        <v>117</v>
      </c>
      <c r="F58" s="403" t="s">
        <v>683</v>
      </c>
      <c r="G58" s="403" t="s">
        <v>721</v>
      </c>
      <c r="H58" s="403" t="s">
        <v>685</v>
      </c>
      <c r="I58" s="403" t="s">
        <v>686</v>
      </c>
      <c r="J58" s="403" t="s">
        <v>687</v>
      </c>
      <c r="K58" s="403" t="s">
        <v>688</v>
      </c>
      <c r="L58" s="404"/>
      <c r="M58" s="404"/>
      <c r="N58" s="353" t="s">
        <v>57</v>
      </c>
    </row>
    <row r="59" spans="1:14" ht="26.25">
      <c r="A59" s="392" t="s">
        <v>79</v>
      </c>
      <c r="B59" s="402">
        <v>16</v>
      </c>
      <c r="C59" s="402" t="s">
        <v>1</v>
      </c>
      <c r="D59" s="403" t="s">
        <v>134</v>
      </c>
      <c r="E59" s="403" t="s">
        <v>722</v>
      </c>
      <c r="F59" s="403" t="s">
        <v>514</v>
      </c>
      <c r="G59" s="403" t="s">
        <v>723</v>
      </c>
      <c r="H59" s="403" t="s">
        <v>724</v>
      </c>
      <c r="I59" s="403" t="s">
        <v>725</v>
      </c>
      <c r="J59" s="403" t="s">
        <v>726</v>
      </c>
      <c r="K59" s="403" t="s">
        <v>727</v>
      </c>
      <c r="L59" s="404"/>
      <c r="M59" s="404"/>
      <c r="N59" s="353" t="s">
        <v>57</v>
      </c>
    </row>
    <row r="60" spans="1:14" ht="26.25">
      <c r="A60" s="392" t="s">
        <v>79</v>
      </c>
      <c r="B60" s="402">
        <v>17</v>
      </c>
      <c r="C60" s="402" t="s">
        <v>1</v>
      </c>
      <c r="D60" s="403" t="s">
        <v>134</v>
      </c>
      <c r="E60" s="403" t="s">
        <v>122</v>
      </c>
      <c r="F60" s="403" t="s">
        <v>133</v>
      </c>
      <c r="G60" s="403" t="s">
        <v>728</v>
      </c>
      <c r="H60" s="403" t="s">
        <v>724</v>
      </c>
      <c r="I60" s="403" t="s">
        <v>729</v>
      </c>
      <c r="J60" s="403" t="s">
        <v>730</v>
      </c>
      <c r="K60" s="403" t="s">
        <v>660</v>
      </c>
      <c r="L60" s="404"/>
      <c r="M60" s="404"/>
      <c r="N60" s="353" t="s">
        <v>57</v>
      </c>
    </row>
    <row r="61" spans="1:14" ht="26.25">
      <c r="A61" s="392" t="s">
        <v>79</v>
      </c>
      <c r="B61" s="402">
        <v>18</v>
      </c>
      <c r="C61" s="402" t="s">
        <v>0</v>
      </c>
      <c r="D61" s="403" t="s">
        <v>134</v>
      </c>
      <c r="E61" s="403" t="s">
        <v>122</v>
      </c>
      <c r="F61" s="403" t="s">
        <v>133</v>
      </c>
      <c r="G61" s="403" t="s">
        <v>651</v>
      </c>
      <c r="H61" s="403" t="s">
        <v>724</v>
      </c>
      <c r="I61" s="403" t="s">
        <v>729</v>
      </c>
      <c r="J61" s="403" t="s">
        <v>730</v>
      </c>
      <c r="K61" s="403" t="s">
        <v>660</v>
      </c>
      <c r="L61" s="404"/>
      <c r="M61" s="404"/>
      <c r="N61" s="353" t="s">
        <v>57</v>
      </c>
    </row>
    <row r="62" spans="1:14" ht="26.25">
      <c r="A62" s="392" t="s">
        <v>79</v>
      </c>
      <c r="B62" s="402">
        <v>19</v>
      </c>
      <c r="C62" s="402" t="s">
        <v>2</v>
      </c>
      <c r="D62" s="403" t="s">
        <v>134</v>
      </c>
      <c r="E62" s="403" t="s">
        <v>710</v>
      </c>
      <c r="F62" s="403" t="s">
        <v>731</v>
      </c>
      <c r="G62" s="403" t="s">
        <v>732</v>
      </c>
      <c r="H62" s="403" t="s">
        <v>733</v>
      </c>
      <c r="I62" s="403" t="s">
        <v>734</v>
      </c>
      <c r="J62" s="403" t="s">
        <v>735</v>
      </c>
      <c r="K62" s="403" t="s">
        <v>736</v>
      </c>
      <c r="L62" s="404"/>
      <c r="M62" s="404"/>
      <c r="N62" s="353" t="s">
        <v>57</v>
      </c>
    </row>
    <row r="63" spans="1:14" ht="26.25">
      <c r="A63" s="392" t="s">
        <v>79</v>
      </c>
      <c r="B63" s="402">
        <v>20</v>
      </c>
      <c r="C63" s="402" t="s">
        <v>1</v>
      </c>
      <c r="D63" s="403" t="s">
        <v>86</v>
      </c>
      <c r="E63" s="403" t="s">
        <v>120</v>
      </c>
      <c r="F63" s="403" t="s">
        <v>737</v>
      </c>
      <c r="G63" s="403" t="s">
        <v>738</v>
      </c>
      <c r="H63" s="403" t="s">
        <v>739</v>
      </c>
      <c r="I63" s="403" t="s">
        <v>740</v>
      </c>
      <c r="J63" s="403" t="s">
        <v>741</v>
      </c>
      <c r="K63" s="403" t="s">
        <v>742</v>
      </c>
      <c r="L63" s="404"/>
      <c r="M63" s="404"/>
      <c r="N63" s="353" t="s">
        <v>57</v>
      </c>
    </row>
    <row r="64" spans="1:14">
      <c r="N64" s="353" t="s">
        <v>57</v>
      </c>
    </row>
  </sheetData>
  <sheetProtection algorithmName="SHA-512" hashValue="6dGYmA5MtTEwvqdRG44znZGoIjY3gYTUwWOloHU5XXyHjoF+f6JJqJS8cI/QMfXrLUCM2pheycsLvQ8+M4WOmA==" saltValue="Ec067+em4pc1h2AkDofgjg==" spinCount="100000" sheet="1" objects="1" scenarios="1" formatCells="0" formatColumns="0" formatRows="0"/>
  <hyperlinks>
    <hyperlink ref="K41" r:id="rId1"/>
    <hyperlink ref="M41" r:id="rId2"/>
    <hyperlink ref="M42" r:id="rId3"/>
  </hyperlinks>
  <pageMargins left="0.7" right="0.7" top="0.75" bottom="0.75" header="0.3" footer="0.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19"/>
  <sheetViews>
    <sheetView workbookViewId="0">
      <selection activeCell="A11" sqref="A11"/>
    </sheetView>
  </sheetViews>
  <sheetFormatPr baseColWidth="10" defaultRowHeight="14.25"/>
  <cols>
    <col min="3" max="3" width="11.25" style="206"/>
    <col min="4" max="4" width="12.375" style="42" bestFit="1" customWidth="1"/>
    <col min="5" max="5" width="24.25" customWidth="1"/>
    <col min="6" max="6" width="6.5" bestFit="1" customWidth="1"/>
    <col min="7" max="7" width="5" bestFit="1" customWidth="1"/>
    <col min="8" max="8" width="21.5" bestFit="1" customWidth="1"/>
    <col min="9" max="9" width="17.875" bestFit="1" customWidth="1"/>
    <col min="10" max="10" width="39.125" bestFit="1" customWidth="1"/>
    <col min="11" max="11" width="35.25" bestFit="1" customWidth="1"/>
    <col min="12" max="12" width="29" bestFit="1" customWidth="1"/>
  </cols>
  <sheetData>
    <row r="1" spans="1:12" s="10" customFormat="1" ht="15.75" thickBot="1">
      <c r="A1" s="102" t="s">
        <v>764</v>
      </c>
      <c r="B1" s="248" t="s">
        <v>26</v>
      </c>
      <c r="C1" s="101" t="s">
        <v>27</v>
      </c>
      <c r="D1" s="102" t="s">
        <v>744</v>
      </c>
      <c r="E1" s="102" t="s">
        <v>765</v>
      </c>
      <c r="F1" s="99" t="s">
        <v>72</v>
      </c>
      <c r="G1" s="100" t="s">
        <v>58</v>
      </c>
      <c r="H1" s="100" t="s">
        <v>18</v>
      </c>
      <c r="I1" s="150" t="s">
        <v>17</v>
      </c>
      <c r="J1" s="671" t="str">
        <f>CONCATENATE(H1,"-",I1)</f>
        <v>Competencia-Componente</v>
      </c>
      <c r="K1" s="672"/>
      <c r="L1" s="673"/>
    </row>
    <row r="2" spans="1:12" s="10" customFormat="1">
      <c r="A2" s="33" t="s">
        <v>790</v>
      </c>
      <c r="B2" s="10" t="s">
        <v>59</v>
      </c>
      <c r="C2" s="207" t="s">
        <v>780</v>
      </c>
      <c r="D2" s="39" t="s">
        <v>768</v>
      </c>
      <c r="E2" s="37" t="s">
        <v>39</v>
      </c>
      <c r="F2" s="10" t="s">
        <v>77</v>
      </c>
      <c r="G2" s="10" t="s">
        <v>1</v>
      </c>
      <c r="H2" s="98" t="s">
        <v>94</v>
      </c>
      <c r="J2" s="151"/>
      <c r="K2" s="152"/>
      <c r="L2" s="153"/>
    </row>
    <row r="3" spans="1:12" s="10" customFormat="1">
      <c r="A3" s="33" t="s">
        <v>791</v>
      </c>
      <c r="B3" s="10" t="s">
        <v>60</v>
      </c>
      <c r="C3" s="207" t="s">
        <v>781</v>
      </c>
      <c r="D3" s="39" t="s">
        <v>769</v>
      </c>
      <c r="E3" s="37" t="s">
        <v>64</v>
      </c>
      <c r="F3" s="10" t="s">
        <v>78</v>
      </c>
      <c r="G3" s="10" t="s">
        <v>0</v>
      </c>
      <c r="H3" s="112" t="s">
        <v>134</v>
      </c>
      <c r="I3" s="112" t="s">
        <v>106</v>
      </c>
      <c r="J3" s="154" t="s">
        <v>115</v>
      </c>
      <c r="K3" s="155" t="s">
        <v>112</v>
      </c>
      <c r="L3" s="156" t="s">
        <v>136</v>
      </c>
    </row>
    <row r="4" spans="1:12" s="10" customFormat="1">
      <c r="A4" s="33" t="s">
        <v>792</v>
      </c>
      <c r="B4" s="10" t="s">
        <v>61</v>
      </c>
      <c r="C4" s="207" t="s">
        <v>782</v>
      </c>
      <c r="D4" s="39" t="s">
        <v>770</v>
      </c>
      <c r="E4" s="39" t="s">
        <v>62</v>
      </c>
      <c r="F4" s="10" t="s">
        <v>79</v>
      </c>
      <c r="G4" s="10" t="s">
        <v>2</v>
      </c>
      <c r="H4" s="112" t="s">
        <v>86</v>
      </c>
      <c r="I4" s="112" t="s">
        <v>108</v>
      </c>
      <c r="J4" s="154" t="s">
        <v>114</v>
      </c>
      <c r="K4" s="155" t="s">
        <v>111</v>
      </c>
      <c r="L4" s="156" t="s">
        <v>110</v>
      </c>
    </row>
    <row r="5" spans="1:12" s="10" customFormat="1" ht="15" thickBot="1">
      <c r="A5" s="33" t="s">
        <v>793</v>
      </c>
      <c r="B5" s="10" t="s">
        <v>88</v>
      </c>
      <c r="C5" s="207" t="s">
        <v>783</v>
      </c>
      <c r="D5" s="39" t="s">
        <v>771</v>
      </c>
      <c r="E5" s="39" t="s">
        <v>63</v>
      </c>
      <c r="F5" s="10" t="s">
        <v>80</v>
      </c>
      <c r="G5" s="10" t="s">
        <v>3</v>
      </c>
      <c r="H5" s="112" t="s">
        <v>87</v>
      </c>
      <c r="I5" s="112" t="s">
        <v>107</v>
      </c>
      <c r="J5" s="157" t="s">
        <v>113</v>
      </c>
      <c r="K5" s="158" t="s">
        <v>135</v>
      </c>
      <c r="L5" s="159" t="s">
        <v>109</v>
      </c>
    </row>
    <row r="6" spans="1:12" s="10" customFormat="1">
      <c r="A6" s="33" t="s">
        <v>794</v>
      </c>
      <c r="B6" s="10" t="s">
        <v>89</v>
      </c>
      <c r="C6" s="207" t="s">
        <v>784</v>
      </c>
      <c r="D6" s="39" t="s">
        <v>772</v>
      </c>
      <c r="E6" s="37"/>
      <c r="F6" s="10" t="s">
        <v>81</v>
      </c>
    </row>
    <row r="7" spans="1:12" s="10" customFormat="1">
      <c r="A7" s="33" t="s">
        <v>795</v>
      </c>
      <c r="B7" s="10" t="s">
        <v>90</v>
      </c>
      <c r="C7" s="207" t="s">
        <v>785</v>
      </c>
      <c r="D7" s="39" t="s">
        <v>773</v>
      </c>
      <c r="E7" s="37"/>
      <c r="F7" s="10" t="s">
        <v>82</v>
      </c>
    </row>
    <row r="8" spans="1:12" s="10" customFormat="1">
      <c r="A8" s="33" t="s">
        <v>796</v>
      </c>
      <c r="B8" s="10" t="s">
        <v>91</v>
      </c>
      <c r="C8" s="207" t="s">
        <v>786</v>
      </c>
      <c r="D8" s="39" t="s">
        <v>774</v>
      </c>
      <c r="E8" s="37"/>
      <c r="F8" s="10" t="s">
        <v>83</v>
      </c>
    </row>
    <row r="9" spans="1:12">
      <c r="A9" s="33" t="s">
        <v>797</v>
      </c>
      <c r="B9" s="10" t="s">
        <v>92</v>
      </c>
      <c r="C9" s="207" t="s">
        <v>787</v>
      </c>
      <c r="D9" s="39" t="s">
        <v>775</v>
      </c>
      <c r="E9" s="38"/>
      <c r="F9" s="10" t="s">
        <v>84</v>
      </c>
      <c r="H9" s="10"/>
    </row>
    <row r="10" spans="1:12" s="9" customFormat="1">
      <c r="A10" s="33" t="s">
        <v>798</v>
      </c>
      <c r="B10" s="10" t="s">
        <v>93</v>
      </c>
      <c r="C10" s="207" t="s">
        <v>788</v>
      </c>
      <c r="D10" s="39" t="s">
        <v>776</v>
      </c>
      <c r="E10" s="38"/>
      <c r="F10" s="10" t="s">
        <v>85</v>
      </c>
      <c r="H10"/>
    </row>
    <row r="11" spans="1:12" s="9" customFormat="1">
      <c r="A11" s="10"/>
      <c r="C11" s="271" t="s">
        <v>789</v>
      </c>
      <c r="D11" s="39" t="s">
        <v>777</v>
      </c>
      <c r="E11" s="38"/>
    </row>
    <row r="12" spans="1:12" s="9" customFormat="1">
      <c r="A12" s="10"/>
      <c r="C12" s="205"/>
      <c r="D12" s="40"/>
      <c r="E12" s="38"/>
    </row>
    <row r="13" spans="1:12" s="9" customFormat="1">
      <c r="A13" s="10"/>
      <c r="C13" s="205"/>
      <c r="D13" s="40"/>
      <c r="E13" s="38"/>
    </row>
    <row r="14" spans="1:12" s="9" customFormat="1">
      <c r="C14" s="206"/>
      <c r="D14" s="40"/>
    </row>
    <row r="15" spans="1:12" s="9" customFormat="1">
      <c r="A15" s="1"/>
      <c r="C15" s="205"/>
      <c r="D15" s="40"/>
    </row>
    <row r="16" spans="1:12" ht="15">
      <c r="A16" s="1"/>
      <c r="C16" s="205"/>
      <c r="D16" s="41"/>
      <c r="H16" s="9"/>
    </row>
    <row r="17" spans="1:4" ht="15">
      <c r="A17" s="1"/>
      <c r="C17" s="205"/>
      <c r="D17" s="41"/>
    </row>
    <row r="18" spans="1:4">
      <c r="A18" s="1"/>
      <c r="C18" s="205"/>
    </row>
    <row r="19" spans="1:4">
      <c r="A19" s="1"/>
      <c r="C19" s="205"/>
    </row>
  </sheetData>
  <sheetProtection algorithmName="SHA-512" hashValue="8Rm+bU8pFMznYG6Zifz9dYd2c8VPCd8sZzueegBDUoUF/cBNdWy3los3lkPDYIZRUW2G0w3Ep/F+4WfoUOf1Yg==" saltValue="2krB2VSLGEjDres98pIQ6g==" spinCount="100000" sheet="1" objects="1" scenarios="1" selectLockedCells="1" selectUnlockedCells="1"/>
  <mergeCells count="1">
    <mergeCell ref="J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pageSetUpPr fitToPage="1"/>
  </sheetPr>
  <dimension ref="A1:AG1035"/>
  <sheetViews>
    <sheetView zoomScale="60" zoomScaleNormal="60" workbookViewId="0">
      <selection activeCell="E4" sqref="E4"/>
    </sheetView>
  </sheetViews>
  <sheetFormatPr baseColWidth="10" defaultColWidth="12.625" defaultRowHeight="15" customHeight="1"/>
  <cols>
    <col min="1" max="1" width="4.125" style="236" customWidth="1"/>
    <col min="2" max="2" width="12.375" style="65" customWidth="1"/>
    <col min="3" max="3" width="34.25" style="236" customWidth="1"/>
    <col min="4" max="4" width="4.75" style="236" bestFit="1" customWidth="1"/>
    <col min="5" max="24" width="6.875" style="236" customWidth="1"/>
    <col min="25" max="27" width="10.75" style="134" customWidth="1"/>
    <col min="28" max="29" width="10.75" style="128" customWidth="1"/>
    <col min="30" max="33" width="9.375" style="236" customWidth="1"/>
    <col min="34" max="16384" width="12.625" style="236"/>
  </cols>
  <sheetData>
    <row r="1" spans="1:33" ht="23.25">
      <c r="B1" s="53"/>
      <c r="C1" s="54"/>
      <c r="D1" s="54"/>
      <c r="E1" s="515" t="s">
        <v>19</v>
      </c>
      <c r="F1" s="516"/>
      <c r="G1" s="516"/>
      <c r="H1" s="516"/>
      <c r="I1" s="516"/>
      <c r="J1" s="516"/>
      <c r="K1" s="516"/>
      <c r="L1" s="516"/>
      <c r="M1" s="516"/>
      <c r="N1" s="516"/>
      <c r="O1" s="516"/>
      <c r="P1" s="516"/>
      <c r="Q1" s="516"/>
      <c r="R1" s="516"/>
      <c r="S1" s="516"/>
      <c r="T1" s="516"/>
      <c r="U1" s="516"/>
      <c r="V1" s="516"/>
      <c r="W1" s="516"/>
      <c r="X1" s="516"/>
      <c r="Y1" s="129"/>
      <c r="Z1" s="129"/>
      <c r="AA1" s="129"/>
      <c r="AB1" s="125"/>
      <c r="AC1" s="125"/>
      <c r="AD1" s="55"/>
      <c r="AE1" s="55"/>
      <c r="AF1" s="55"/>
      <c r="AG1" s="55"/>
    </row>
    <row r="2" spans="1:33" ht="23.25">
      <c r="B2" s="53"/>
      <c r="C2" s="54"/>
      <c r="D2" s="54"/>
      <c r="E2" s="518" t="s">
        <v>778</v>
      </c>
      <c r="F2" s="518"/>
      <c r="G2" s="518"/>
      <c r="H2" s="518"/>
      <c r="I2" s="518"/>
      <c r="J2" s="518"/>
      <c r="K2" s="518"/>
      <c r="L2" s="518"/>
      <c r="M2" s="518"/>
      <c r="N2" s="518"/>
      <c r="O2" s="518"/>
      <c r="P2" s="518"/>
      <c r="Q2" s="518"/>
      <c r="R2" s="518"/>
      <c r="S2" s="518"/>
      <c r="T2" s="518"/>
      <c r="U2" s="518"/>
      <c r="V2" s="518"/>
      <c r="W2" s="518"/>
      <c r="X2" s="518"/>
      <c r="Y2" s="130"/>
      <c r="Z2" s="129"/>
      <c r="AA2" s="129"/>
      <c r="AB2" s="125"/>
      <c r="AC2" s="125"/>
      <c r="AD2" s="55"/>
      <c r="AE2" s="55"/>
      <c r="AF2" s="55"/>
      <c r="AG2" s="55"/>
    </row>
    <row r="3" spans="1:33">
      <c r="A3" s="55"/>
      <c r="B3" s="524"/>
      <c r="C3" s="525"/>
      <c r="E3" s="56"/>
      <c r="F3" s="56"/>
      <c r="G3" s="56"/>
      <c r="H3" s="56"/>
      <c r="I3" s="56"/>
      <c r="J3" s="56"/>
      <c r="K3" s="56"/>
      <c r="L3" s="56"/>
      <c r="M3" s="56"/>
      <c r="N3" s="56"/>
      <c r="O3" s="56"/>
      <c r="P3" s="56"/>
      <c r="Q3" s="56"/>
      <c r="R3" s="56"/>
      <c r="S3" s="56"/>
      <c r="T3" s="57"/>
      <c r="U3" s="526"/>
      <c r="V3" s="527"/>
      <c r="W3" s="527"/>
      <c r="X3" s="527"/>
      <c r="Y3" s="130"/>
      <c r="Z3" s="129"/>
      <c r="AA3" s="129"/>
      <c r="AB3" s="125"/>
      <c r="AC3" s="125"/>
      <c r="AD3" s="55"/>
      <c r="AE3" s="55"/>
      <c r="AF3" s="55"/>
      <c r="AG3" s="55"/>
    </row>
    <row r="4" spans="1:33" ht="16.5" thickBot="1">
      <c r="A4" s="55"/>
      <c r="B4" s="204" t="s">
        <v>20</v>
      </c>
      <c r="C4" s="272"/>
      <c r="E4" s="277"/>
      <c r="F4" s="275"/>
      <c r="G4" s="275"/>
      <c r="H4" s="275"/>
      <c r="I4" s="275"/>
      <c r="J4" s="275"/>
      <c r="K4" s="275"/>
      <c r="L4" s="275"/>
      <c r="M4" s="275"/>
      <c r="N4" s="275"/>
      <c r="O4" s="275"/>
      <c r="P4" s="275"/>
      <c r="Q4" s="275"/>
      <c r="R4" s="275"/>
      <c r="S4" s="275"/>
      <c r="T4" s="275"/>
      <c r="U4" s="275"/>
      <c r="V4" s="275"/>
      <c r="W4" s="275"/>
      <c r="X4" s="275"/>
      <c r="Y4" s="130"/>
      <c r="Z4" s="129"/>
      <c r="AA4" s="129"/>
      <c r="AB4" s="125"/>
      <c r="AC4" s="125"/>
      <c r="AD4" s="55"/>
      <c r="AE4" s="55"/>
      <c r="AF4" s="55"/>
      <c r="AG4" s="55"/>
    </row>
    <row r="5" spans="1:33" ht="16.5" thickTop="1">
      <c r="A5" s="55"/>
      <c r="B5" s="204" t="s">
        <v>21</v>
      </c>
      <c r="C5" s="278" t="s">
        <v>792</v>
      </c>
      <c r="D5" s="283" t="s">
        <v>787</v>
      </c>
      <c r="E5" s="526"/>
      <c r="F5" s="527"/>
      <c r="G5" s="527"/>
      <c r="H5" s="527"/>
      <c r="I5" s="527"/>
      <c r="J5" s="58"/>
      <c r="K5" s="58"/>
      <c r="L5" s="58"/>
      <c r="M5" s="58"/>
      <c r="N5" s="58"/>
      <c r="O5" s="58"/>
      <c r="P5" s="58"/>
      <c r="Q5" s="58"/>
      <c r="R5" s="58"/>
      <c r="S5" s="58"/>
      <c r="T5" s="237"/>
      <c r="U5" s="526"/>
      <c r="V5" s="527"/>
      <c r="W5" s="527"/>
      <c r="X5" s="527"/>
      <c r="Y5" s="130"/>
      <c r="Z5" s="129"/>
      <c r="AA5" s="129"/>
      <c r="AB5" s="125"/>
      <c r="AC5" s="125"/>
      <c r="AD5" s="55"/>
      <c r="AE5" s="55"/>
      <c r="AF5" s="55"/>
      <c r="AG5" s="55"/>
    </row>
    <row r="6" spans="1:33" ht="18.75">
      <c r="A6" s="55"/>
      <c r="B6" s="204" t="s">
        <v>745</v>
      </c>
      <c r="C6" s="270" t="s">
        <v>64</v>
      </c>
      <c r="D6" s="60"/>
      <c r="E6" s="237"/>
      <c r="F6" s="238"/>
      <c r="G6" s="238"/>
      <c r="H6" s="238"/>
      <c r="I6" s="238"/>
      <c r="J6" s="58"/>
      <c r="K6" s="58"/>
      <c r="L6" s="58"/>
      <c r="M6" s="58"/>
      <c r="N6" s="58"/>
      <c r="O6" s="58"/>
      <c r="P6" s="58"/>
      <c r="Q6" s="58"/>
      <c r="R6" s="58"/>
      <c r="S6" s="58"/>
      <c r="T6" s="237"/>
      <c r="U6" s="237"/>
      <c r="V6" s="238"/>
      <c r="W6" s="238"/>
      <c r="X6" s="238"/>
      <c r="Y6" s="130"/>
      <c r="Z6" s="129"/>
      <c r="AA6" s="129"/>
      <c r="AB6" s="125"/>
      <c r="AC6" s="125"/>
      <c r="AD6" s="55"/>
      <c r="AE6" s="55"/>
      <c r="AF6" s="55"/>
      <c r="AG6" s="55"/>
    </row>
    <row r="7" spans="1:33" ht="18.75">
      <c r="A7" s="55"/>
      <c r="B7" s="273" t="s">
        <v>767</v>
      </c>
      <c r="C7" s="278" t="s">
        <v>770</v>
      </c>
      <c r="D7" s="60"/>
      <c r="E7" s="519"/>
      <c r="F7" s="520"/>
      <c r="G7" s="520"/>
      <c r="H7" s="520"/>
      <c r="I7" s="520"/>
      <c r="J7" s="520"/>
      <c r="K7" s="520"/>
      <c r="L7" s="520"/>
      <c r="M7" s="520"/>
      <c r="N7" s="520"/>
      <c r="O7" s="520"/>
      <c r="P7" s="520"/>
      <c r="Q7" s="520"/>
      <c r="R7" s="520"/>
      <c r="S7" s="58"/>
      <c r="T7" s="58"/>
      <c r="U7" s="58"/>
      <c r="V7" s="58"/>
      <c r="W7" s="58"/>
      <c r="X7" s="58"/>
      <c r="Y7" s="129"/>
      <c r="Z7" s="129"/>
      <c r="AA7" s="129"/>
      <c r="AB7" s="125"/>
      <c r="AC7" s="125"/>
      <c r="AD7" s="55"/>
      <c r="AE7" s="55"/>
      <c r="AF7" s="55"/>
      <c r="AG7" s="55"/>
    </row>
    <row r="8" spans="1:33" ht="19.5" thickBot="1">
      <c r="A8" s="55"/>
      <c r="B8" s="204" t="s">
        <v>22</v>
      </c>
      <c r="C8" s="278"/>
      <c r="D8" s="60"/>
      <c r="E8" s="58"/>
      <c r="S8" s="58"/>
      <c r="T8" s="58"/>
      <c r="U8" s="58"/>
      <c r="V8" s="58"/>
      <c r="W8" s="58"/>
      <c r="X8" s="58"/>
      <c r="Y8" s="129"/>
      <c r="Z8" s="129"/>
      <c r="AA8" s="129"/>
      <c r="AB8" s="125"/>
      <c r="AC8" s="125"/>
      <c r="AD8" s="55"/>
      <c r="AE8" s="55"/>
      <c r="AF8" s="55"/>
      <c r="AG8" s="55"/>
    </row>
    <row r="9" spans="1:33"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129"/>
      <c r="Z9" s="129"/>
      <c r="AA9" s="129"/>
      <c r="AB9" s="125"/>
      <c r="AC9" s="125"/>
      <c r="AD9" s="55"/>
      <c r="AE9" s="55"/>
      <c r="AF9" s="55"/>
      <c r="AG9" s="55"/>
    </row>
    <row r="10" spans="1:33">
      <c r="A10" s="55"/>
      <c r="B10" s="59"/>
      <c r="C10" s="55"/>
      <c r="D10" s="55"/>
      <c r="E10" s="501" t="e">
        <f t="shared" ref="E10:X10" si="0">(E$93-((COUNTA(E$16:E$90)-E$93)/4-1))/COUNTA(E$16:E$90)</f>
        <v>#DIV/0!</v>
      </c>
      <c r="F10" s="501"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129"/>
      <c r="Z10" s="129"/>
      <c r="AA10" s="129"/>
      <c r="AB10" s="125"/>
      <c r="AC10" s="125"/>
      <c r="AD10" s="55"/>
      <c r="AE10" s="55"/>
      <c r="AF10" s="55"/>
      <c r="AG10" s="55"/>
    </row>
    <row r="11" spans="1:33" ht="18.75">
      <c r="A11" s="55"/>
      <c r="B11" s="59"/>
      <c r="C11" s="296" t="s">
        <v>17</v>
      </c>
      <c r="D11" s="298"/>
      <c r="E11" s="305"/>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6" t="s">
        <v>18</v>
      </c>
      <c r="D12" s="298"/>
      <c r="E12" s="305"/>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6" t="s">
        <v>65</v>
      </c>
      <c r="D13" s="298"/>
      <c r="E13" s="305"/>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7" t="s">
        <v>55</v>
      </c>
      <c r="D14" s="298"/>
      <c r="E14" s="305"/>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55"/>
      <c r="AE15" s="55"/>
      <c r="AF15" s="55"/>
      <c r="AG15" s="55"/>
    </row>
    <row r="16" spans="1:33" ht="18.75">
      <c r="A16" s="55"/>
      <c r="B16" s="457" t="str">
        <f>IF(C16&lt;&gt;"",1,"")</f>
        <v/>
      </c>
      <c r="C16" s="239"/>
      <c r="D16" s="240"/>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8" t="str">
        <f t="shared" ref="B18:B81" si="1">IF(C18&lt;&gt;"",1+B17,"")</f>
        <v/>
      </c>
      <c r="C18" s="241"/>
      <c r="D18" s="242"/>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8" t="str">
        <f t="shared" si="1"/>
        <v/>
      </c>
      <c r="C19" s="241"/>
      <c r="D19" s="242"/>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8" t="str">
        <f t="shared" si="1"/>
        <v/>
      </c>
      <c r="C20" s="241"/>
      <c r="D20" s="242"/>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8" t="str">
        <f t="shared" si="1"/>
        <v/>
      </c>
      <c r="C21" s="241"/>
      <c r="D21" s="242"/>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8" t="str">
        <f t="shared" si="1"/>
        <v/>
      </c>
      <c r="C22" s="241"/>
      <c r="D22" s="242"/>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8" t="str">
        <f t="shared" si="1"/>
        <v/>
      </c>
      <c r="C23" s="241"/>
      <c r="D23" s="242"/>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8" t="str">
        <f t="shared" si="1"/>
        <v/>
      </c>
      <c r="C24" s="241"/>
      <c r="D24" s="242"/>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8" t="str">
        <f t="shared" si="1"/>
        <v/>
      </c>
      <c r="C25" s="241"/>
      <c r="D25" s="242"/>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8" t="str">
        <f t="shared" si="1"/>
        <v/>
      </c>
      <c r="C26" s="241"/>
      <c r="D26" s="242"/>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8" t="str">
        <f t="shared" si="1"/>
        <v/>
      </c>
      <c r="C27" s="241"/>
      <c r="D27" s="242"/>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8" t="str">
        <f t="shared" si="1"/>
        <v/>
      </c>
      <c r="C28" s="241"/>
      <c r="D28" s="242"/>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8" t="str">
        <f t="shared" si="1"/>
        <v/>
      </c>
      <c r="C29" s="241"/>
      <c r="D29" s="242"/>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8" t="str">
        <f t="shared" si="1"/>
        <v/>
      </c>
      <c r="C30" s="243"/>
      <c r="D30" s="242"/>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8" t="str">
        <f t="shared" si="1"/>
        <v/>
      </c>
      <c r="C31" s="241"/>
      <c r="D31" s="242"/>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8" t="str">
        <f t="shared" si="1"/>
        <v/>
      </c>
      <c r="C32" s="244"/>
      <c r="D32" s="245"/>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8" t="str">
        <f t="shared" si="1"/>
        <v/>
      </c>
      <c r="C33" s="244"/>
      <c r="D33" s="245"/>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8" t="str">
        <f t="shared" si="1"/>
        <v/>
      </c>
      <c r="C34" s="244"/>
      <c r="D34" s="245"/>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8" t="str">
        <f t="shared" si="1"/>
        <v/>
      </c>
      <c r="C35" s="244"/>
      <c r="D35" s="245"/>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8" t="str">
        <f t="shared" si="1"/>
        <v/>
      </c>
      <c r="C36" s="244"/>
      <c r="D36" s="245"/>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8" t="str">
        <f t="shared" si="1"/>
        <v/>
      </c>
      <c r="C37" s="244"/>
      <c r="D37" s="245"/>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8" t="str">
        <f t="shared" si="1"/>
        <v/>
      </c>
      <c r="C38" s="244"/>
      <c r="D38" s="245"/>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8" t="str">
        <f t="shared" si="1"/>
        <v/>
      </c>
      <c r="C39" s="244"/>
      <c r="D39" s="245"/>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8" t="str">
        <f t="shared" si="1"/>
        <v/>
      </c>
      <c r="C40" s="244"/>
      <c r="D40" s="245"/>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8" t="str">
        <f t="shared" si="1"/>
        <v/>
      </c>
      <c r="C41" s="244"/>
      <c r="D41" s="245"/>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8" t="str">
        <f t="shared" si="1"/>
        <v/>
      </c>
      <c r="C42" s="244"/>
      <c r="D42" s="245"/>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8" t="str">
        <f t="shared" si="1"/>
        <v/>
      </c>
      <c r="C43" s="244"/>
      <c r="D43" s="245"/>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8" t="str">
        <f t="shared" si="1"/>
        <v/>
      </c>
      <c r="C44" s="244"/>
      <c r="D44" s="245"/>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8" t="str">
        <f t="shared" si="1"/>
        <v/>
      </c>
      <c r="C45" s="244"/>
      <c r="D45" s="245"/>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8" t="str">
        <f t="shared" si="1"/>
        <v/>
      </c>
      <c r="C46" s="244"/>
      <c r="D46" s="245"/>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8" t="str">
        <f t="shared" si="1"/>
        <v/>
      </c>
      <c r="C47" s="244"/>
      <c r="D47" s="245"/>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8" t="str">
        <f t="shared" si="1"/>
        <v/>
      </c>
      <c r="C48" s="244"/>
      <c r="D48" s="245"/>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8" t="str">
        <f t="shared" si="1"/>
        <v/>
      </c>
      <c r="C49" s="244"/>
      <c r="D49" s="245"/>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8" t="str">
        <f t="shared" si="1"/>
        <v/>
      </c>
      <c r="C50" s="244"/>
      <c r="D50" s="245"/>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8" t="str">
        <f t="shared" si="1"/>
        <v/>
      </c>
      <c r="C51" s="244"/>
      <c r="D51" s="245"/>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8" t="str">
        <f t="shared" si="1"/>
        <v/>
      </c>
      <c r="C52" s="244"/>
      <c r="D52" s="245"/>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8" t="str">
        <f t="shared" si="1"/>
        <v/>
      </c>
      <c r="C53" s="244"/>
      <c r="D53" s="245"/>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8" t="str">
        <f t="shared" si="1"/>
        <v/>
      </c>
      <c r="C54" s="244"/>
      <c r="D54" s="245"/>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8" t="str">
        <f t="shared" si="1"/>
        <v/>
      </c>
      <c r="C55" s="244"/>
      <c r="D55" s="245"/>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8" t="str">
        <f t="shared" si="1"/>
        <v/>
      </c>
      <c r="C56" s="244"/>
      <c r="D56" s="245"/>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8" t="str">
        <f t="shared" si="1"/>
        <v/>
      </c>
      <c r="C57" s="244"/>
      <c r="D57" s="245"/>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8" t="str">
        <f t="shared" si="1"/>
        <v/>
      </c>
      <c r="C58" s="244"/>
      <c r="D58" s="245"/>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8" t="str">
        <f t="shared" si="1"/>
        <v/>
      </c>
      <c r="C59" s="244"/>
      <c r="D59" s="245"/>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8" t="str">
        <f t="shared" si="1"/>
        <v/>
      </c>
      <c r="C60" s="246"/>
      <c r="D60" s="247"/>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8" t="str">
        <f t="shared" si="1"/>
        <v/>
      </c>
      <c r="C61" s="279"/>
      <c r="D61" s="280"/>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8" t="str">
        <f t="shared" si="1"/>
        <v/>
      </c>
      <c r="C62" s="279"/>
      <c r="D62" s="280"/>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8" t="str">
        <f t="shared" si="1"/>
        <v/>
      </c>
      <c r="C63" s="279"/>
      <c r="D63" s="280"/>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8" t="str">
        <f t="shared" si="1"/>
        <v/>
      </c>
      <c r="C64" s="279"/>
      <c r="D64" s="280"/>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8" t="str">
        <f t="shared" si="1"/>
        <v/>
      </c>
      <c r="C65" s="279"/>
      <c r="D65" s="280"/>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8" t="str">
        <f t="shared" si="1"/>
        <v/>
      </c>
      <c r="C66" s="279"/>
      <c r="D66" s="280"/>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8" t="str">
        <f t="shared" si="1"/>
        <v/>
      </c>
      <c r="C67" s="279"/>
      <c r="D67" s="280"/>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8" t="str">
        <f t="shared" si="1"/>
        <v/>
      </c>
      <c r="C68" s="279"/>
      <c r="D68" s="280"/>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8" t="str">
        <f t="shared" si="1"/>
        <v/>
      </c>
      <c r="C69" s="279"/>
      <c r="D69" s="280"/>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8" t="str">
        <f t="shared" si="1"/>
        <v/>
      </c>
      <c r="C70" s="279"/>
      <c r="D70" s="280"/>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8" t="str">
        <f t="shared" si="1"/>
        <v/>
      </c>
      <c r="C71" s="279"/>
      <c r="D71" s="280"/>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8" t="str">
        <f t="shared" si="1"/>
        <v/>
      </c>
      <c r="C72" s="279"/>
      <c r="D72" s="280"/>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8" t="str">
        <f t="shared" si="1"/>
        <v/>
      </c>
      <c r="C73" s="279"/>
      <c r="D73" s="280"/>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8" t="str">
        <f t="shared" si="1"/>
        <v/>
      </c>
      <c r="C74" s="279"/>
      <c r="D74" s="280"/>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8" t="str">
        <f t="shared" si="1"/>
        <v/>
      </c>
      <c r="C75" s="279"/>
      <c r="D75" s="280"/>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8" t="str">
        <f t="shared" si="1"/>
        <v/>
      </c>
      <c r="C76" s="279"/>
      <c r="D76" s="280"/>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8" t="str">
        <f t="shared" si="1"/>
        <v/>
      </c>
      <c r="C77" s="279"/>
      <c r="D77" s="280"/>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8" t="str">
        <f t="shared" si="1"/>
        <v/>
      </c>
      <c r="C78" s="279"/>
      <c r="D78" s="280"/>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8" t="str">
        <f t="shared" si="1"/>
        <v/>
      </c>
      <c r="C79" s="279"/>
      <c r="D79" s="280"/>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8" t="str">
        <f t="shared" si="1"/>
        <v/>
      </c>
      <c r="C80" s="279"/>
      <c r="D80" s="280"/>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8" t="str">
        <f t="shared" si="1"/>
        <v/>
      </c>
      <c r="C81" s="279"/>
      <c r="D81" s="280"/>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8" t="str">
        <f t="shared" ref="B82:B90" si="2">IF(C82&lt;&gt;"",1+B81,"")</f>
        <v/>
      </c>
      <c r="C82" s="279"/>
      <c r="D82" s="280"/>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8" t="str">
        <f t="shared" si="2"/>
        <v/>
      </c>
      <c r="C83" s="279"/>
      <c r="D83" s="280"/>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8" t="str">
        <f t="shared" si="2"/>
        <v/>
      </c>
      <c r="C84" s="279"/>
      <c r="D84" s="280"/>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8" t="str">
        <f t="shared" si="2"/>
        <v/>
      </c>
      <c r="C85" s="279"/>
      <c r="D85" s="280"/>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8" t="str">
        <f t="shared" si="2"/>
        <v/>
      </c>
      <c r="C86" s="279"/>
      <c r="D86" s="280"/>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8" t="str">
        <f t="shared" si="2"/>
        <v/>
      </c>
      <c r="C87" s="279"/>
      <c r="D87" s="280"/>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8" t="str">
        <f t="shared" si="2"/>
        <v/>
      </c>
      <c r="C88" s="279"/>
      <c r="D88" s="280"/>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8" t="str">
        <f>IF(C89&lt;&gt;"",1+B88,"")</f>
        <v/>
      </c>
      <c r="C89" s="279"/>
      <c r="D89" s="280"/>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8" t="str">
        <f t="shared" si="2"/>
        <v/>
      </c>
      <c r="C90" s="281"/>
      <c r="D90" s="282"/>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28" t="s">
        <v>4</v>
      </c>
      <c r="D92" s="529"/>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2">
        <f t="shared" ref="E93:X93" si="3">COUNTIF(E16:E90,E92)</f>
        <v>0</v>
      </c>
      <c r="F93" s="503">
        <f t="shared" si="3"/>
        <v>0</v>
      </c>
      <c r="G93" s="503">
        <f t="shared" si="3"/>
        <v>0</v>
      </c>
      <c r="H93" s="503">
        <f t="shared" si="3"/>
        <v>0</v>
      </c>
      <c r="I93" s="503">
        <f t="shared" si="3"/>
        <v>0</v>
      </c>
      <c r="J93" s="503">
        <f t="shared" si="3"/>
        <v>0</v>
      </c>
      <c r="K93" s="503">
        <f t="shared" si="3"/>
        <v>0</v>
      </c>
      <c r="L93" s="503">
        <f t="shared" si="3"/>
        <v>0</v>
      </c>
      <c r="M93" s="503">
        <f t="shared" si="3"/>
        <v>0</v>
      </c>
      <c r="N93" s="503">
        <f t="shared" si="3"/>
        <v>0</v>
      </c>
      <c r="O93" s="503">
        <f t="shared" si="3"/>
        <v>0</v>
      </c>
      <c r="P93" s="503">
        <f t="shared" si="3"/>
        <v>0</v>
      </c>
      <c r="Q93" s="503">
        <f t="shared" si="3"/>
        <v>0</v>
      </c>
      <c r="R93" s="503">
        <f t="shared" si="3"/>
        <v>0</v>
      </c>
      <c r="S93" s="503">
        <f t="shared" si="3"/>
        <v>0</v>
      </c>
      <c r="T93" s="503">
        <f t="shared" si="3"/>
        <v>0</v>
      </c>
      <c r="U93" s="503">
        <f t="shared" si="3"/>
        <v>0</v>
      </c>
      <c r="V93" s="503">
        <f t="shared" si="3"/>
        <v>0</v>
      </c>
      <c r="W93" s="503">
        <f t="shared" si="3"/>
        <v>0</v>
      </c>
      <c r="X93" s="503">
        <f t="shared" si="3"/>
        <v>0</v>
      </c>
      <c r="Y93" s="129"/>
      <c r="Z93" s="129"/>
      <c r="AA93" s="129"/>
      <c r="AB93" s="125"/>
      <c r="AC93" s="125"/>
      <c r="AD93" s="55"/>
      <c r="AE93" s="55"/>
      <c r="AF93" s="55"/>
      <c r="AG93" s="55"/>
    </row>
    <row r="94" spans="1:33" ht="15.75" customHeight="1">
      <c r="A94" s="55"/>
      <c r="B94" s="59"/>
      <c r="C94" s="172" t="s">
        <v>6</v>
      </c>
      <c r="D94" s="172"/>
      <c r="E94" s="461" t="e">
        <f t="shared" ref="E94:X94" si="4">(COUNTIF(E16:E90,E$92))/(COUNTA(E16:E90))</f>
        <v>#DIV/0!</v>
      </c>
      <c r="F94" s="461" t="e">
        <f t="shared" si="4"/>
        <v>#DIV/0!</v>
      </c>
      <c r="G94" s="461" t="e">
        <f t="shared" si="4"/>
        <v>#DIV/0!</v>
      </c>
      <c r="H94" s="461" t="e">
        <f t="shared" si="4"/>
        <v>#DIV/0!</v>
      </c>
      <c r="I94" s="461" t="e">
        <f t="shared" si="4"/>
        <v>#DIV/0!</v>
      </c>
      <c r="J94" s="461" t="e">
        <f t="shared" si="4"/>
        <v>#DIV/0!</v>
      </c>
      <c r="K94" s="461" t="e">
        <f t="shared" si="4"/>
        <v>#DIV/0!</v>
      </c>
      <c r="L94" s="461" t="e">
        <f t="shared" si="4"/>
        <v>#DIV/0!</v>
      </c>
      <c r="M94" s="461" t="e">
        <f t="shared" si="4"/>
        <v>#DIV/0!</v>
      </c>
      <c r="N94" s="461" t="e">
        <f t="shared" si="4"/>
        <v>#DIV/0!</v>
      </c>
      <c r="O94" s="461" t="e">
        <f t="shared" si="4"/>
        <v>#DIV/0!</v>
      </c>
      <c r="P94" s="461" t="e">
        <f t="shared" si="4"/>
        <v>#DIV/0!</v>
      </c>
      <c r="Q94" s="461" t="e">
        <f t="shared" si="4"/>
        <v>#DIV/0!</v>
      </c>
      <c r="R94" s="461" t="e">
        <f t="shared" si="4"/>
        <v>#DIV/0!</v>
      </c>
      <c r="S94" s="461" t="e">
        <f t="shared" si="4"/>
        <v>#DIV/0!</v>
      </c>
      <c r="T94" s="461" t="e">
        <f t="shared" si="4"/>
        <v>#DIV/0!</v>
      </c>
      <c r="U94" s="461" t="e">
        <f t="shared" si="4"/>
        <v>#DIV/0!</v>
      </c>
      <c r="V94" s="461" t="e">
        <f t="shared" si="4"/>
        <v>#DIV/0!</v>
      </c>
      <c r="W94" s="461" t="e">
        <f t="shared" si="4"/>
        <v>#DIV/0!</v>
      </c>
      <c r="X94" s="461" t="e">
        <f t="shared" si="4"/>
        <v>#DIV/0!</v>
      </c>
      <c r="Y94" s="129"/>
      <c r="Z94" s="129"/>
      <c r="AA94" s="129"/>
      <c r="AB94" s="125"/>
      <c r="AC94" s="125"/>
      <c r="AD94" s="55"/>
      <c r="AE94" s="55"/>
      <c r="AF94" s="55"/>
      <c r="AG94" s="55"/>
    </row>
    <row r="95" spans="1:33" ht="15.75" customHeight="1">
      <c r="A95" s="55"/>
      <c r="B95" s="59"/>
      <c r="C95" s="173" t="s">
        <v>7</v>
      </c>
      <c r="D95" s="173"/>
      <c r="E95" s="462" t="e">
        <f t="shared" ref="E95:X95" si="5">(COUNTIF(E$16:E$90,"A"))/(COUNTA(E$16:E$90))</f>
        <v>#DIV/0!</v>
      </c>
      <c r="F95" s="462" t="e">
        <f t="shared" si="5"/>
        <v>#DIV/0!</v>
      </c>
      <c r="G95" s="462" t="e">
        <f t="shared" si="5"/>
        <v>#DIV/0!</v>
      </c>
      <c r="H95" s="462" t="e">
        <f t="shared" si="5"/>
        <v>#DIV/0!</v>
      </c>
      <c r="I95" s="462" t="e">
        <f t="shared" si="5"/>
        <v>#DIV/0!</v>
      </c>
      <c r="J95" s="462" t="e">
        <f t="shared" si="5"/>
        <v>#DIV/0!</v>
      </c>
      <c r="K95" s="462" t="e">
        <f t="shared" si="5"/>
        <v>#DIV/0!</v>
      </c>
      <c r="L95" s="462" t="e">
        <f t="shared" si="5"/>
        <v>#DIV/0!</v>
      </c>
      <c r="M95" s="462" t="e">
        <f t="shared" si="5"/>
        <v>#DIV/0!</v>
      </c>
      <c r="N95" s="462" t="e">
        <f t="shared" si="5"/>
        <v>#DIV/0!</v>
      </c>
      <c r="O95" s="462" t="e">
        <f t="shared" si="5"/>
        <v>#DIV/0!</v>
      </c>
      <c r="P95" s="462" t="e">
        <f t="shared" si="5"/>
        <v>#DIV/0!</v>
      </c>
      <c r="Q95" s="462" t="e">
        <f t="shared" si="5"/>
        <v>#DIV/0!</v>
      </c>
      <c r="R95" s="462" t="e">
        <f t="shared" si="5"/>
        <v>#DIV/0!</v>
      </c>
      <c r="S95" s="462" t="e">
        <f t="shared" si="5"/>
        <v>#DIV/0!</v>
      </c>
      <c r="T95" s="462" t="e">
        <f t="shared" si="5"/>
        <v>#DIV/0!</v>
      </c>
      <c r="U95" s="462" t="e">
        <f t="shared" si="5"/>
        <v>#DIV/0!</v>
      </c>
      <c r="V95" s="462" t="e">
        <f t="shared" si="5"/>
        <v>#DIV/0!</v>
      </c>
      <c r="W95" s="462" t="e">
        <f t="shared" si="5"/>
        <v>#DIV/0!</v>
      </c>
      <c r="X95" s="462" t="e">
        <f t="shared" si="5"/>
        <v>#DIV/0!</v>
      </c>
      <c r="Y95" s="129"/>
      <c r="Z95" s="129"/>
      <c r="AA95" s="129"/>
      <c r="AB95" s="125"/>
      <c r="AC95" s="125"/>
      <c r="AD95" s="55"/>
      <c r="AE95" s="55"/>
      <c r="AF95" s="55"/>
      <c r="AG95" s="55"/>
    </row>
    <row r="96" spans="1:33" ht="15.75" customHeight="1">
      <c r="A96" s="55"/>
      <c r="B96" s="59"/>
      <c r="C96" s="173" t="s">
        <v>8</v>
      </c>
      <c r="D96" s="173"/>
      <c r="E96" s="462" t="e">
        <f t="shared" ref="E96:X96" si="6">(COUNTIF(E$16:E$90,"B"))/(COUNTA(E$16:E$90))</f>
        <v>#DIV/0!</v>
      </c>
      <c r="F96" s="462" t="e">
        <f t="shared" si="6"/>
        <v>#DIV/0!</v>
      </c>
      <c r="G96" s="462" t="e">
        <f t="shared" si="6"/>
        <v>#DIV/0!</v>
      </c>
      <c r="H96" s="462" t="e">
        <f t="shared" si="6"/>
        <v>#DIV/0!</v>
      </c>
      <c r="I96" s="462" t="e">
        <f t="shared" si="6"/>
        <v>#DIV/0!</v>
      </c>
      <c r="J96" s="462" t="e">
        <f t="shared" si="6"/>
        <v>#DIV/0!</v>
      </c>
      <c r="K96" s="462" t="e">
        <f t="shared" si="6"/>
        <v>#DIV/0!</v>
      </c>
      <c r="L96" s="462" t="e">
        <f t="shared" si="6"/>
        <v>#DIV/0!</v>
      </c>
      <c r="M96" s="462" t="e">
        <f t="shared" si="6"/>
        <v>#DIV/0!</v>
      </c>
      <c r="N96" s="462" t="e">
        <f t="shared" si="6"/>
        <v>#DIV/0!</v>
      </c>
      <c r="O96" s="462" t="e">
        <f t="shared" si="6"/>
        <v>#DIV/0!</v>
      </c>
      <c r="P96" s="462" t="e">
        <f t="shared" si="6"/>
        <v>#DIV/0!</v>
      </c>
      <c r="Q96" s="462" t="e">
        <f t="shared" si="6"/>
        <v>#DIV/0!</v>
      </c>
      <c r="R96" s="462" t="e">
        <f t="shared" si="6"/>
        <v>#DIV/0!</v>
      </c>
      <c r="S96" s="462" t="e">
        <f t="shared" si="6"/>
        <v>#DIV/0!</v>
      </c>
      <c r="T96" s="462" t="e">
        <f t="shared" si="6"/>
        <v>#DIV/0!</v>
      </c>
      <c r="U96" s="462" t="e">
        <f t="shared" si="6"/>
        <v>#DIV/0!</v>
      </c>
      <c r="V96" s="462" t="e">
        <f t="shared" si="6"/>
        <v>#DIV/0!</v>
      </c>
      <c r="W96" s="462" t="e">
        <f t="shared" si="6"/>
        <v>#DIV/0!</v>
      </c>
      <c r="X96" s="462" t="e">
        <f t="shared" si="6"/>
        <v>#DIV/0!</v>
      </c>
      <c r="Y96" s="129"/>
      <c r="Z96" s="129"/>
      <c r="AA96" s="129"/>
      <c r="AB96" s="125"/>
      <c r="AC96" s="125"/>
      <c r="AD96" s="55"/>
      <c r="AE96" s="55"/>
      <c r="AF96" s="55"/>
      <c r="AG96" s="55"/>
    </row>
    <row r="97" spans="1:33" ht="15.75" customHeight="1">
      <c r="A97" s="55"/>
      <c r="B97" s="59"/>
      <c r="C97" s="173" t="s">
        <v>9</v>
      </c>
      <c r="D97" s="173"/>
      <c r="E97" s="462" t="e">
        <f t="shared" ref="E97:X97" si="7">(COUNTIF(E$16:E$90,"C"))/(COUNTA(E$16:E$90))</f>
        <v>#DIV/0!</v>
      </c>
      <c r="F97" s="462" t="e">
        <f t="shared" si="7"/>
        <v>#DIV/0!</v>
      </c>
      <c r="G97" s="462" t="e">
        <f t="shared" si="7"/>
        <v>#DIV/0!</v>
      </c>
      <c r="H97" s="462" t="e">
        <f t="shared" si="7"/>
        <v>#DIV/0!</v>
      </c>
      <c r="I97" s="462" t="e">
        <f t="shared" si="7"/>
        <v>#DIV/0!</v>
      </c>
      <c r="J97" s="462" t="e">
        <f t="shared" si="7"/>
        <v>#DIV/0!</v>
      </c>
      <c r="K97" s="462" t="e">
        <f t="shared" si="7"/>
        <v>#DIV/0!</v>
      </c>
      <c r="L97" s="462" t="e">
        <f t="shared" si="7"/>
        <v>#DIV/0!</v>
      </c>
      <c r="M97" s="462" t="e">
        <f t="shared" si="7"/>
        <v>#DIV/0!</v>
      </c>
      <c r="N97" s="462" t="e">
        <f t="shared" si="7"/>
        <v>#DIV/0!</v>
      </c>
      <c r="O97" s="462" t="e">
        <f t="shared" si="7"/>
        <v>#DIV/0!</v>
      </c>
      <c r="P97" s="462" t="e">
        <f t="shared" si="7"/>
        <v>#DIV/0!</v>
      </c>
      <c r="Q97" s="462" t="e">
        <f t="shared" si="7"/>
        <v>#DIV/0!</v>
      </c>
      <c r="R97" s="462" t="e">
        <f t="shared" si="7"/>
        <v>#DIV/0!</v>
      </c>
      <c r="S97" s="462" t="e">
        <f t="shared" si="7"/>
        <v>#DIV/0!</v>
      </c>
      <c r="T97" s="462" t="e">
        <f t="shared" si="7"/>
        <v>#DIV/0!</v>
      </c>
      <c r="U97" s="462" t="e">
        <f t="shared" si="7"/>
        <v>#DIV/0!</v>
      </c>
      <c r="V97" s="462" t="e">
        <f t="shared" si="7"/>
        <v>#DIV/0!</v>
      </c>
      <c r="W97" s="462" t="e">
        <f t="shared" si="7"/>
        <v>#DIV/0!</v>
      </c>
      <c r="X97" s="462" t="e">
        <f t="shared" si="7"/>
        <v>#DIV/0!</v>
      </c>
      <c r="Y97" s="129"/>
      <c r="Z97" s="129"/>
      <c r="AA97" s="129"/>
      <c r="AB97" s="125"/>
      <c r="AC97" s="125"/>
      <c r="AD97" s="55"/>
      <c r="AE97" s="55"/>
      <c r="AF97" s="55"/>
      <c r="AG97" s="55"/>
    </row>
    <row r="98" spans="1:33" ht="15.75" customHeight="1">
      <c r="A98" s="55"/>
      <c r="B98" s="59"/>
      <c r="C98" s="174" t="s">
        <v>10</v>
      </c>
      <c r="D98" s="174"/>
      <c r="E98" s="462" t="e">
        <f t="shared" ref="E98:X98" si="8">(COUNTIF(E$16:E$90,"D"))/(COUNTA(E$16:E$90))</f>
        <v>#DIV/0!</v>
      </c>
      <c r="F98" s="462" t="e">
        <f t="shared" si="8"/>
        <v>#DIV/0!</v>
      </c>
      <c r="G98" s="462" t="e">
        <f t="shared" si="8"/>
        <v>#DIV/0!</v>
      </c>
      <c r="H98" s="462" t="e">
        <f t="shared" si="8"/>
        <v>#DIV/0!</v>
      </c>
      <c r="I98" s="462" t="e">
        <f t="shared" si="8"/>
        <v>#DIV/0!</v>
      </c>
      <c r="J98" s="462" t="e">
        <f t="shared" si="8"/>
        <v>#DIV/0!</v>
      </c>
      <c r="K98" s="462" t="e">
        <f t="shared" si="8"/>
        <v>#DIV/0!</v>
      </c>
      <c r="L98" s="462" t="e">
        <f t="shared" si="8"/>
        <v>#DIV/0!</v>
      </c>
      <c r="M98" s="462" t="e">
        <f t="shared" si="8"/>
        <v>#DIV/0!</v>
      </c>
      <c r="N98" s="462" t="e">
        <f t="shared" si="8"/>
        <v>#DIV/0!</v>
      </c>
      <c r="O98" s="462" t="e">
        <f t="shared" si="8"/>
        <v>#DIV/0!</v>
      </c>
      <c r="P98" s="462" t="e">
        <f t="shared" si="8"/>
        <v>#DIV/0!</v>
      </c>
      <c r="Q98" s="462" t="e">
        <f t="shared" si="8"/>
        <v>#DIV/0!</v>
      </c>
      <c r="R98" s="462" t="e">
        <f t="shared" si="8"/>
        <v>#DIV/0!</v>
      </c>
      <c r="S98" s="462" t="e">
        <f t="shared" si="8"/>
        <v>#DIV/0!</v>
      </c>
      <c r="T98" s="462" t="e">
        <f t="shared" si="8"/>
        <v>#DIV/0!</v>
      </c>
      <c r="U98" s="462" t="e">
        <f t="shared" si="8"/>
        <v>#DIV/0!</v>
      </c>
      <c r="V98" s="462" t="e">
        <f t="shared" si="8"/>
        <v>#DIV/0!</v>
      </c>
      <c r="W98" s="462" t="e">
        <f t="shared" si="8"/>
        <v>#DIV/0!</v>
      </c>
      <c r="X98" s="462" t="e">
        <f t="shared" si="8"/>
        <v>#DIV/0!</v>
      </c>
      <c r="Y98" s="129"/>
      <c r="Z98" s="129"/>
      <c r="AA98" s="129"/>
      <c r="AB98" s="125"/>
      <c r="AC98" s="125"/>
      <c r="AD98" s="55"/>
      <c r="AE98" s="55"/>
      <c r="AF98" s="55"/>
      <c r="AG98" s="55"/>
    </row>
    <row r="99" spans="1:33" ht="15.75" customHeight="1">
      <c r="A99" s="55"/>
      <c r="B99" s="59"/>
      <c r="C99" s="175" t="s">
        <v>11</v>
      </c>
      <c r="D99" s="176"/>
      <c r="E99" s="463" t="e">
        <f t="shared" ref="E99:N104" si="9">(E$93-((COUNTA(E$16:E$90)-E$93)/4-1))/COUNTA(E$16:E$90)</f>
        <v>#DIV/0!</v>
      </c>
      <c r="F99" s="463" t="e">
        <f t="shared" si="9"/>
        <v>#DIV/0!</v>
      </c>
      <c r="G99" s="463" t="e">
        <f t="shared" si="9"/>
        <v>#DIV/0!</v>
      </c>
      <c r="H99" s="463" t="e">
        <f t="shared" si="9"/>
        <v>#DIV/0!</v>
      </c>
      <c r="I99" s="463" t="e">
        <f t="shared" si="9"/>
        <v>#DIV/0!</v>
      </c>
      <c r="J99" s="463" t="e">
        <f t="shared" si="9"/>
        <v>#DIV/0!</v>
      </c>
      <c r="K99" s="463" t="e">
        <f t="shared" si="9"/>
        <v>#DIV/0!</v>
      </c>
      <c r="L99" s="463" t="e">
        <f t="shared" si="9"/>
        <v>#DIV/0!</v>
      </c>
      <c r="M99" s="463" t="e">
        <f t="shared" si="9"/>
        <v>#DIV/0!</v>
      </c>
      <c r="N99" s="463" t="e">
        <f t="shared" si="9"/>
        <v>#DIV/0!</v>
      </c>
      <c r="O99" s="463" t="e">
        <f t="shared" ref="O99:X104" si="10">(O$93-((COUNTA(O$16:O$90)-O$93)/4-1))/COUNTA(O$16:O$90)</f>
        <v>#DIV/0!</v>
      </c>
      <c r="P99" s="463" t="e">
        <f t="shared" si="10"/>
        <v>#DIV/0!</v>
      </c>
      <c r="Q99" s="463" t="e">
        <f t="shared" si="10"/>
        <v>#DIV/0!</v>
      </c>
      <c r="R99" s="463" t="e">
        <f t="shared" si="10"/>
        <v>#DIV/0!</v>
      </c>
      <c r="S99" s="463" t="e">
        <f t="shared" si="10"/>
        <v>#DIV/0!</v>
      </c>
      <c r="T99" s="463" t="e">
        <f t="shared" si="10"/>
        <v>#DIV/0!</v>
      </c>
      <c r="U99" s="463" t="e">
        <f t="shared" si="10"/>
        <v>#DIV/0!</v>
      </c>
      <c r="V99" s="463" t="e">
        <f t="shared" si="10"/>
        <v>#DIV/0!</v>
      </c>
      <c r="W99" s="463" t="e">
        <f t="shared" si="10"/>
        <v>#DIV/0!</v>
      </c>
      <c r="X99" s="463" t="e">
        <f t="shared" si="10"/>
        <v>#DIV/0!</v>
      </c>
      <c r="Y99" s="129"/>
      <c r="Z99" s="129"/>
      <c r="AA99" s="129"/>
      <c r="AB99" s="125"/>
      <c r="AC99" s="125"/>
      <c r="AD99" s="55"/>
      <c r="AE99" s="55"/>
      <c r="AF99" s="55"/>
      <c r="AG99" s="55"/>
    </row>
    <row r="100" spans="1:33" ht="15.75" customHeight="1">
      <c r="A100" s="55"/>
      <c r="B100" s="59"/>
      <c r="C100" s="177" t="s">
        <v>12</v>
      </c>
      <c r="D100" s="178"/>
      <c r="E100" s="464" t="e">
        <f t="shared" si="9"/>
        <v>#DIV/0!</v>
      </c>
      <c r="F100" s="464" t="e">
        <f t="shared" si="9"/>
        <v>#DIV/0!</v>
      </c>
      <c r="G100" s="464" t="e">
        <f t="shared" si="9"/>
        <v>#DIV/0!</v>
      </c>
      <c r="H100" s="464" t="e">
        <f t="shared" si="9"/>
        <v>#DIV/0!</v>
      </c>
      <c r="I100" s="464" t="e">
        <f t="shared" si="9"/>
        <v>#DIV/0!</v>
      </c>
      <c r="J100" s="464" t="e">
        <f t="shared" si="9"/>
        <v>#DIV/0!</v>
      </c>
      <c r="K100" s="464" t="e">
        <f t="shared" si="9"/>
        <v>#DIV/0!</v>
      </c>
      <c r="L100" s="464" t="e">
        <f t="shared" si="9"/>
        <v>#DIV/0!</v>
      </c>
      <c r="M100" s="464" t="e">
        <f t="shared" si="9"/>
        <v>#DIV/0!</v>
      </c>
      <c r="N100" s="464" t="e">
        <f t="shared" si="9"/>
        <v>#DIV/0!</v>
      </c>
      <c r="O100" s="464" t="e">
        <f t="shared" si="10"/>
        <v>#DIV/0!</v>
      </c>
      <c r="P100" s="464" t="e">
        <f t="shared" si="10"/>
        <v>#DIV/0!</v>
      </c>
      <c r="Q100" s="464" t="e">
        <f t="shared" si="10"/>
        <v>#DIV/0!</v>
      </c>
      <c r="R100" s="464" t="e">
        <f t="shared" si="10"/>
        <v>#DIV/0!</v>
      </c>
      <c r="S100" s="464" t="e">
        <f t="shared" si="10"/>
        <v>#DIV/0!</v>
      </c>
      <c r="T100" s="464" t="e">
        <f t="shared" si="10"/>
        <v>#DIV/0!</v>
      </c>
      <c r="U100" s="464" t="e">
        <f t="shared" si="10"/>
        <v>#DIV/0!</v>
      </c>
      <c r="V100" s="464" t="e">
        <f t="shared" si="10"/>
        <v>#DIV/0!</v>
      </c>
      <c r="W100" s="464" t="e">
        <f t="shared" si="10"/>
        <v>#DIV/0!</v>
      </c>
      <c r="X100" s="464" t="e">
        <f t="shared" si="10"/>
        <v>#DIV/0!</v>
      </c>
      <c r="Y100" s="129"/>
      <c r="Z100" s="129"/>
      <c r="AA100" s="129"/>
      <c r="AB100" s="125"/>
      <c r="AC100" s="125"/>
      <c r="AD100" s="55"/>
      <c r="AE100" s="55"/>
      <c r="AF100" s="55"/>
      <c r="AG100" s="55"/>
    </row>
    <row r="101" spans="1:33" ht="15.75" customHeight="1">
      <c r="A101" s="55"/>
      <c r="B101" s="59"/>
      <c r="C101" s="179" t="s">
        <v>13</v>
      </c>
      <c r="D101" s="180"/>
      <c r="E101" s="464" t="e">
        <f t="shared" si="9"/>
        <v>#DIV/0!</v>
      </c>
      <c r="F101" s="464" t="e">
        <f t="shared" si="9"/>
        <v>#DIV/0!</v>
      </c>
      <c r="G101" s="464" t="e">
        <f t="shared" si="9"/>
        <v>#DIV/0!</v>
      </c>
      <c r="H101" s="464" t="e">
        <f t="shared" si="9"/>
        <v>#DIV/0!</v>
      </c>
      <c r="I101" s="464" t="e">
        <f t="shared" si="9"/>
        <v>#DIV/0!</v>
      </c>
      <c r="J101" s="464" t="e">
        <f t="shared" si="9"/>
        <v>#DIV/0!</v>
      </c>
      <c r="K101" s="464" t="e">
        <f t="shared" si="9"/>
        <v>#DIV/0!</v>
      </c>
      <c r="L101" s="464" t="e">
        <f t="shared" si="9"/>
        <v>#DIV/0!</v>
      </c>
      <c r="M101" s="464" t="e">
        <f t="shared" si="9"/>
        <v>#DIV/0!</v>
      </c>
      <c r="N101" s="464" t="e">
        <f t="shared" si="9"/>
        <v>#DIV/0!</v>
      </c>
      <c r="O101" s="464" t="e">
        <f t="shared" si="10"/>
        <v>#DIV/0!</v>
      </c>
      <c r="P101" s="464" t="e">
        <f t="shared" si="10"/>
        <v>#DIV/0!</v>
      </c>
      <c r="Q101" s="464" t="e">
        <f t="shared" si="10"/>
        <v>#DIV/0!</v>
      </c>
      <c r="R101" s="464" t="e">
        <f t="shared" si="10"/>
        <v>#DIV/0!</v>
      </c>
      <c r="S101" s="464" t="e">
        <f t="shared" si="10"/>
        <v>#DIV/0!</v>
      </c>
      <c r="T101" s="464" t="e">
        <f t="shared" si="10"/>
        <v>#DIV/0!</v>
      </c>
      <c r="U101" s="464" t="e">
        <f t="shared" si="10"/>
        <v>#DIV/0!</v>
      </c>
      <c r="V101" s="464" t="e">
        <f t="shared" si="10"/>
        <v>#DIV/0!</v>
      </c>
      <c r="W101" s="464" t="e">
        <f t="shared" si="10"/>
        <v>#DIV/0!</v>
      </c>
      <c r="X101" s="464" t="e">
        <f t="shared" si="10"/>
        <v>#DIV/0!</v>
      </c>
      <c r="Y101" s="129"/>
      <c r="Z101" s="129"/>
      <c r="AA101" s="129"/>
      <c r="AB101" s="125"/>
      <c r="AC101" s="125"/>
      <c r="AD101" s="55"/>
      <c r="AE101" s="55"/>
      <c r="AF101" s="55"/>
      <c r="AG101" s="55"/>
    </row>
    <row r="102" spans="1:33" ht="15.75" customHeight="1">
      <c r="A102" s="55"/>
      <c r="B102" s="59"/>
      <c r="C102" s="181" t="s">
        <v>14</v>
      </c>
      <c r="D102" s="182"/>
      <c r="E102" s="464" t="e">
        <f t="shared" si="9"/>
        <v>#DIV/0!</v>
      </c>
      <c r="F102" s="464" t="e">
        <f t="shared" si="9"/>
        <v>#DIV/0!</v>
      </c>
      <c r="G102" s="464" t="e">
        <f t="shared" si="9"/>
        <v>#DIV/0!</v>
      </c>
      <c r="H102" s="464" t="e">
        <f t="shared" si="9"/>
        <v>#DIV/0!</v>
      </c>
      <c r="I102" s="464" t="e">
        <f t="shared" si="9"/>
        <v>#DIV/0!</v>
      </c>
      <c r="J102" s="464" t="e">
        <f t="shared" si="9"/>
        <v>#DIV/0!</v>
      </c>
      <c r="K102" s="464" t="e">
        <f t="shared" si="9"/>
        <v>#DIV/0!</v>
      </c>
      <c r="L102" s="464" t="e">
        <f t="shared" si="9"/>
        <v>#DIV/0!</v>
      </c>
      <c r="M102" s="464" t="e">
        <f t="shared" si="9"/>
        <v>#DIV/0!</v>
      </c>
      <c r="N102" s="464" t="e">
        <f t="shared" si="9"/>
        <v>#DIV/0!</v>
      </c>
      <c r="O102" s="464" t="e">
        <f t="shared" si="10"/>
        <v>#DIV/0!</v>
      </c>
      <c r="P102" s="464" t="e">
        <f t="shared" si="10"/>
        <v>#DIV/0!</v>
      </c>
      <c r="Q102" s="464" t="e">
        <f t="shared" si="10"/>
        <v>#DIV/0!</v>
      </c>
      <c r="R102" s="464" t="e">
        <f t="shared" si="10"/>
        <v>#DIV/0!</v>
      </c>
      <c r="S102" s="464" t="e">
        <f t="shared" si="10"/>
        <v>#DIV/0!</v>
      </c>
      <c r="T102" s="464" t="e">
        <f t="shared" si="10"/>
        <v>#DIV/0!</v>
      </c>
      <c r="U102" s="464" t="e">
        <f t="shared" si="10"/>
        <v>#DIV/0!</v>
      </c>
      <c r="V102" s="464" t="e">
        <f t="shared" si="10"/>
        <v>#DIV/0!</v>
      </c>
      <c r="W102" s="464" t="e">
        <f t="shared" si="10"/>
        <v>#DIV/0!</v>
      </c>
      <c r="X102" s="464" t="e">
        <f t="shared" si="10"/>
        <v>#DIV/0!</v>
      </c>
      <c r="Y102" s="129"/>
      <c r="Z102" s="129"/>
      <c r="AA102" s="129"/>
      <c r="AB102" s="125"/>
      <c r="AC102" s="125"/>
      <c r="AD102" s="55"/>
      <c r="AE102" s="55"/>
      <c r="AF102" s="55"/>
      <c r="AG102" s="55"/>
    </row>
    <row r="103" spans="1:33" ht="15.75" customHeight="1">
      <c r="A103" s="55"/>
      <c r="B103" s="59"/>
      <c r="C103" s="183" t="s">
        <v>15</v>
      </c>
      <c r="D103" s="184"/>
      <c r="E103" s="464" t="e">
        <f t="shared" si="9"/>
        <v>#DIV/0!</v>
      </c>
      <c r="F103" s="464" t="e">
        <f t="shared" si="9"/>
        <v>#DIV/0!</v>
      </c>
      <c r="G103" s="464" t="e">
        <f t="shared" si="9"/>
        <v>#DIV/0!</v>
      </c>
      <c r="H103" s="464" t="e">
        <f t="shared" si="9"/>
        <v>#DIV/0!</v>
      </c>
      <c r="I103" s="464" t="e">
        <f t="shared" si="9"/>
        <v>#DIV/0!</v>
      </c>
      <c r="J103" s="464" t="e">
        <f t="shared" si="9"/>
        <v>#DIV/0!</v>
      </c>
      <c r="K103" s="464" t="e">
        <f t="shared" si="9"/>
        <v>#DIV/0!</v>
      </c>
      <c r="L103" s="464" t="e">
        <f t="shared" si="9"/>
        <v>#DIV/0!</v>
      </c>
      <c r="M103" s="464" t="e">
        <f t="shared" si="9"/>
        <v>#DIV/0!</v>
      </c>
      <c r="N103" s="464" t="e">
        <f t="shared" si="9"/>
        <v>#DIV/0!</v>
      </c>
      <c r="O103" s="464" t="e">
        <f t="shared" si="10"/>
        <v>#DIV/0!</v>
      </c>
      <c r="P103" s="464" t="e">
        <f t="shared" si="10"/>
        <v>#DIV/0!</v>
      </c>
      <c r="Q103" s="464" t="e">
        <f t="shared" si="10"/>
        <v>#DIV/0!</v>
      </c>
      <c r="R103" s="464" t="e">
        <f t="shared" si="10"/>
        <v>#DIV/0!</v>
      </c>
      <c r="S103" s="464" t="e">
        <f t="shared" si="10"/>
        <v>#DIV/0!</v>
      </c>
      <c r="T103" s="464" t="e">
        <f t="shared" si="10"/>
        <v>#DIV/0!</v>
      </c>
      <c r="U103" s="464" t="e">
        <f t="shared" si="10"/>
        <v>#DIV/0!</v>
      </c>
      <c r="V103" s="464" t="e">
        <f t="shared" si="10"/>
        <v>#DIV/0!</v>
      </c>
      <c r="W103" s="464" t="e">
        <f t="shared" si="10"/>
        <v>#DIV/0!</v>
      </c>
      <c r="X103" s="464" t="e">
        <f t="shared" si="10"/>
        <v>#DIV/0!</v>
      </c>
      <c r="Y103" s="129"/>
      <c r="Z103" s="129"/>
      <c r="AA103" s="129"/>
      <c r="AB103" s="125"/>
      <c r="AC103" s="125"/>
      <c r="AD103" s="55"/>
      <c r="AE103" s="55"/>
      <c r="AF103" s="55"/>
      <c r="AG103" s="55"/>
    </row>
    <row r="104" spans="1:33" ht="15.75" customHeight="1">
      <c r="A104" s="55"/>
      <c r="B104" s="53"/>
      <c r="C104" s="185" t="s">
        <v>16</v>
      </c>
      <c r="D104" s="186"/>
      <c r="E104" s="464" t="e">
        <f t="shared" si="9"/>
        <v>#DIV/0!</v>
      </c>
      <c r="F104" s="464" t="e">
        <f t="shared" si="9"/>
        <v>#DIV/0!</v>
      </c>
      <c r="G104" s="464" t="e">
        <f t="shared" si="9"/>
        <v>#DIV/0!</v>
      </c>
      <c r="H104" s="464" t="e">
        <f t="shared" si="9"/>
        <v>#DIV/0!</v>
      </c>
      <c r="I104" s="464" t="e">
        <f t="shared" si="9"/>
        <v>#DIV/0!</v>
      </c>
      <c r="J104" s="464" t="e">
        <f t="shared" si="9"/>
        <v>#DIV/0!</v>
      </c>
      <c r="K104" s="464" t="e">
        <f t="shared" si="9"/>
        <v>#DIV/0!</v>
      </c>
      <c r="L104" s="464" t="e">
        <f t="shared" si="9"/>
        <v>#DIV/0!</v>
      </c>
      <c r="M104" s="464" t="e">
        <f t="shared" si="9"/>
        <v>#DIV/0!</v>
      </c>
      <c r="N104" s="464" t="e">
        <f t="shared" si="9"/>
        <v>#DIV/0!</v>
      </c>
      <c r="O104" s="464" t="e">
        <f t="shared" si="10"/>
        <v>#DIV/0!</v>
      </c>
      <c r="P104" s="464" t="e">
        <f t="shared" si="10"/>
        <v>#DIV/0!</v>
      </c>
      <c r="Q104" s="464" t="e">
        <f t="shared" si="10"/>
        <v>#DIV/0!</v>
      </c>
      <c r="R104" s="464" t="e">
        <f t="shared" si="10"/>
        <v>#DIV/0!</v>
      </c>
      <c r="S104" s="464" t="e">
        <f t="shared" si="10"/>
        <v>#DIV/0!</v>
      </c>
      <c r="T104" s="464" t="e">
        <f t="shared" si="10"/>
        <v>#DIV/0!</v>
      </c>
      <c r="U104" s="464" t="e">
        <f t="shared" si="10"/>
        <v>#DIV/0!</v>
      </c>
      <c r="V104" s="464" t="e">
        <f t="shared" si="10"/>
        <v>#DIV/0!</v>
      </c>
      <c r="W104" s="464" t="e">
        <f t="shared" si="10"/>
        <v>#DIV/0!</v>
      </c>
      <c r="X104" s="464" t="e">
        <f t="shared" si="10"/>
        <v>#DIV/0!</v>
      </c>
      <c r="Y104" s="129"/>
      <c r="Z104" s="129"/>
      <c r="AA104" s="129"/>
      <c r="AB104" s="125"/>
      <c r="AC104" s="125"/>
      <c r="AD104" s="55"/>
      <c r="AE104" s="55"/>
      <c r="AF104" s="55"/>
      <c r="AG104" s="55"/>
    </row>
    <row r="105" spans="1:33" ht="15.75" customHeight="1">
      <c r="A105" s="55"/>
      <c r="B105" s="161"/>
      <c r="C105" s="172"/>
      <c r="D105" s="172"/>
      <c r="E105" s="465"/>
      <c r="F105" s="465"/>
      <c r="G105" s="465"/>
      <c r="H105" s="465"/>
      <c r="I105" s="465"/>
      <c r="J105" s="465"/>
      <c r="K105" s="465"/>
      <c r="L105" s="465"/>
      <c r="M105" s="465"/>
      <c r="N105" s="465"/>
      <c r="O105" s="465"/>
      <c r="P105" s="465"/>
      <c r="Q105" s="465"/>
      <c r="R105" s="465"/>
      <c r="S105" s="465"/>
      <c r="T105" s="465"/>
      <c r="U105" s="465"/>
      <c r="V105" s="465"/>
      <c r="W105" s="466"/>
      <c r="X105" s="466"/>
      <c r="Y105" s="129"/>
      <c r="Z105" s="129"/>
      <c r="AA105" s="129"/>
      <c r="AB105" s="125"/>
      <c r="AC105" s="125"/>
      <c r="AD105" s="55"/>
      <c r="AE105" s="55"/>
      <c r="AF105" s="55"/>
      <c r="AG105" s="55"/>
    </row>
    <row r="106" spans="1:33" ht="15.75" customHeight="1">
      <c r="A106" s="55"/>
      <c r="B106" s="161"/>
      <c r="C106" s="517" t="s">
        <v>99</v>
      </c>
      <c r="D106" s="517"/>
      <c r="E106" s="504">
        <v>1</v>
      </c>
      <c r="F106" s="504">
        <v>2</v>
      </c>
      <c r="G106" s="504">
        <v>3</v>
      </c>
      <c r="H106" s="505">
        <v>4</v>
      </c>
      <c r="I106" s="506">
        <v>5</v>
      </c>
      <c r="J106" s="506">
        <v>6</v>
      </c>
      <c r="K106" s="504">
        <v>7</v>
      </c>
      <c r="L106" s="504">
        <v>8</v>
      </c>
      <c r="M106" s="504">
        <v>9</v>
      </c>
      <c r="N106" s="504">
        <v>10</v>
      </c>
      <c r="O106" s="504">
        <v>11</v>
      </c>
      <c r="P106" s="505">
        <v>12</v>
      </c>
      <c r="Q106" s="505">
        <v>13</v>
      </c>
      <c r="R106" s="506">
        <v>14</v>
      </c>
      <c r="S106" s="504">
        <v>15</v>
      </c>
      <c r="T106" s="506">
        <v>16</v>
      </c>
      <c r="U106" s="506">
        <v>17</v>
      </c>
      <c r="V106" s="506">
        <v>18</v>
      </c>
      <c r="W106" s="504">
        <v>19</v>
      </c>
      <c r="X106" s="504">
        <v>20</v>
      </c>
      <c r="Y106" s="129"/>
      <c r="Z106" s="129"/>
      <c r="AA106" s="129"/>
      <c r="AB106" s="125"/>
      <c r="AC106" s="125"/>
      <c r="AD106" s="55"/>
      <c r="AE106" s="55"/>
      <c r="AF106" s="55"/>
      <c r="AG106" s="55"/>
    </row>
    <row r="107" spans="1:33" ht="15.75" customHeight="1">
      <c r="A107" s="55"/>
      <c r="B107" s="199"/>
      <c r="C107" s="517" t="s">
        <v>17</v>
      </c>
      <c r="D107" s="517"/>
      <c r="E107" s="411"/>
      <c r="F107" s="411"/>
      <c r="G107" s="411"/>
      <c r="H107" s="411"/>
      <c r="I107" s="411"/>
      <c r="J107" s="411"/>
      <c r="K107" s="411"/>
      <c r="L107" s="411"/>
      <c r="M107" s="411"/>
      <c r="N107" s="411"/>
      <c r="O107" s="411"/>
      <c r="P107" s="411"/>
      <c r="Q107" s="411"/>
      <c r="R107" s="411"/>
      <c r="S107" s="411"/>
      <c r="T107" s="411"/>
      <c r="U107" s="411"/>
      <c r="V107" s="411"/>
      <c r="W107" s="411"/>
      <c r="X107" s="411"/>
      <c r="Y107" s="236"/>
      <c r="Z107" s="129"/>
      <c r="AA107" s="129"/>
      <c r="AB107" s="125"/>
      <c r="AC107" s="125"/>
      <c r="AD107" s="55"/>
      <c r="AE107" s="55"/>
      <c r="AF107" s="55"/>
      <c r="AG107" s="55"/>
    </row>
    <row r="108" spans="1:33" s="160" customFormat="1" ht="15.75" customHeight="1">
      <c r="A108" s="162"/>
      <c r="B108" s="199"/>
      <c r="C108" s="203" t="s">
        <v>159</v>
      </c>
      <c r="D108" s="235"/>
      <c r="E108" s="470">
        <f t="shared" ref="E108:X108" si="11">E11</f>
        <v>0</v>
      </c>
      <c r="F108" s="470">
        <f t="shared" si="11"/>
        <v>0</v>
      </c>
      <c r="G108" s="470">
        <f t="shared" si="11"/>
        <v>0</v>
      </c>
      <c r="H108" s="470">
        <f t="shared" si="11"/>
        <v>0</v>
      </c>
      <c r="I108" s="470">
        <f t="shared" si="11"/>
        <v>0</v>
      </c>
      <c r="J108" s="470">
        <f t="shared" si="11"/>
        <v>0</v>
      </c>
      <c r="K108" s="470">
        <f t="shared" si="11"/>
        <v>0</v>
      </c>
      <c r="L108" s="470">
        <f t="shared" si="11"/>
        <v>0</v>
      </c>
      <c r="M108" s="470">
        <f t="shared" si="11"/>
        <v>0</v>
      </c>
      <c r="N108" s="470">
        <f t="shared" si="11"/>
        <v>0</v>
      </c>
      <c r="O108" s="470">
        <f t="shared" si="11"/>
        <v>0</v>
      </c>
      <c r="P108" s="470">
        <f t="shared" si="11"/>
        <v>0</v>
      </c>
      <c r="Q108" s="470">
        <f t="shared" si="11"/>
        <v>0</v>
      </c>
      <c r="R108" s="470">
        <f t="shared" si="11"/>
        <v>0</v>
      </c>
      <c r="S108" s="470">
        <f t="shared" si="11"/>
        <v>0</v>
      </c>
      <c r="T108" s="470">
        <f t="shared" si="11"/>
        <v>0</v>
      </c>
      <c r="U108" s="470">
        <f t="shared" si="11"/>
        <v>0</v>
      </c>
      <c r="V108" s="470">
        <f t="shared" si="11"/>
        <v>0</v>
      </c>
      <c r="W108" s="470">
        <f t="shared" si="11"/>
        <v>0</v>
      </c>
      <c r="X108" s="470">
        <f t="shared" si="11"/>
        <v>0</v>
      </c>
      <c r="Y108" s="200" t="s">
        <v>57</v>
      </c>
      <c r="Z108" s="200"/>
      <c r="AA108" s="200"/>
      <c r="AB108" s="195"/>
      <c r="AC108" s="195"/>
      <c r="AD108" s="162"/>
      <c r="AE108" s="162"/>
      <c r="AF108" s="162"/>
      <c r="AG108" s="162"/>
    </row>
    <row r="109" spans="1:33" s="201" customFormat="1" ht="15.75" customHeight="1">
      <c r="A109" s="198"/>
      <c r="B109" s="199"/>
      <c r="C109" s="517" t="s">
        <v>18</v>
      </c>
      <c r="D109" s="517"/>
      <c r="E109" s="507"/>
      <c r="F109" s="507"/>
      <c r="G109" s="507"/>
      <c r="H109" s="507"/>
      <c r="I109" s="507"/>
      <c r="J109" s="507"/>
      <c r="K109" s="507"/>
      <c r="L109" s="507"/>
      <c r="M109" s="507"/>
      <c r="N109" s="507"/>
      <c r="O109" s="507"/>
      <c r="P109" s="507"/>
      <c r="Q109" s="507"/>
      <c r="R109" s="507"/>
      <c r="S109" s="507"/>
      <c r="T109" s="507"/>
      <c r="U109" s="507"/>
      <c r="V109" s="507"/>
      <c r="W109" s="507"/>
      <c r="X109" s="507"/>
      <c r="Y109" s="200" t="s">
        <v>57</v>
      </c>
      <c r="Z109" s="200"/>
      <c r="AA109" s="200"/>
      <c r="AB109" s="195"/>
      <c r="AC109" s="195"/>
      <c r="AD109" s="198"/>
      <c r="AE109" s="198"/>
      <c r="AF109" s="198"/>
      <c r="AG109" s="198"/>
    </row>
    <row r="110" spans="1:33" s="201" customFormat="1" ht="15.75" customHeight="1">
      <c r="A110" s="198"/>
      <c r="B110" s="161"/>
      <c r="C110" s="202" t="s">
        <v>145</v>
      </c>
      <c r="D110" s="202"/>
      <c r="E110" s="470">
        <f t="shared" ref="E110:X110" si="12">E12</f>
        <v>0</v>
      </c>
      <c r="F110" s="470">
        <f t="shared" si="12"/>
        <v>0</v>
      </c>
      <c r="G110" s="470">
        <f t="shared" si="12"/>
        <v>0</v>
      </c>
      <c r="H110" s="470">
        <f t="shared" si="12"/>
        <v>0</v>
      </c>
      <c r="I110" s="470">
        <f t="shared" si="12"/>
        <v>0</v>
      </c>
      <c r="J110" s="470">
        <f t="shared" si="12"/>
        <v>0</v>
      </c>
      <c r="K110" s="470">
        <f t="shared" si="12"/>
        <v>0</v>
      </c>
      <c r="L110" s="470">
        <f t="shared" si="12"/>
        <v>0</v>
      </c>
      <c r="M110" s="470">
        <f t="shared" si="12"/>
        <v>0</v>
      </c>
      <c r="N110" s="470">
        <f t="shared" si="12"/>
        <v>0</v>
      </c>
      <c r="O110" s="470">
        <f t="shared" si="12"/>
        <v>0</v>
      </c>
      <c r="P110" s="470">
        <f t="shared" si="12"/>
        <v>0</v>
      </c>
      <c r="Q110" s="470">
        <f t="shared" si="12"/>
        <v>0</v>
      </c>
      <c r="R110" s="470">
        <f t="shared" si="12"/>
        <v>0</v>
      </c>
      <c r="S110" s="470">
        <f t="shared" si="12"/>
        <v>0</v>
      </c>
      <c r="T110" s="470">
        <f t="shared" si="12"/>
        <v>0</v>
      </c>
      <c r="U110" s="470">
        <f t="shared" si="12"/>
        <v>0</v>
      </c>
      <c r="V110" s="470">
        <f t="shared" si="12"/>
        <v>0</v>
      </c>
      <c r="W110" s="470">
        <f t="shared" si="12"/>
        <v>0</v>
      </c>
      <c r="X110" s="470">
        <f t="shared" si="12"/>
        <v>0</v>
      </c>
      <c r="Y110" s="200" t="s">
        <v>57</v>
      </c>
      <c r="Z110" s="200"/>
      <c r="AA110" s="200"/>
      <c r="AB110" s="195"/>
      <c r="AC110" s="195"/>
      <c r="AD110" s="198"/>
      <c r="AE110" s="198"/>
      <c r="AF110" s="198"/>
      <c r="AG110" s="198"/>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HfYFe8CTRKPQkFb6rvy5vuiszH2wScW+pfRdykKG59/bppm8VrxM0KCw1dua4hZ0Wn2aUlgsVjM/Hp7PZ9zkSw==" saltValue="Y6vt6mf/pIc3ne+EcLrRtA==" spinCount="100000" sheet="1" formatColumns="0"/>
  <mergeCells count="12">
    <mergeCell ref="E1:X1"/>
    <mergeCell ref="C106:D106"/>
    <mergeCell ref="C107:D107"/>
    <mergeCell ref="E2:X2"/>
    <mergeCell ref="C109:D109"/>
    <mergeCell ref="E7:R7"/>
    <mergeCell ref="E9:X9"/>
    <mergeCell ref="B3:C3"/>
    <mergeCell ref="U3:X3"/>
    <mergeCell ref="E5:I5"/>
    <mergeCell ref="U5:X5"/>
    <mergeCell ref="C92:D92"/>
  </mergeCells>
  <conditionalFormatting sqref="E16:E90">
    <cfRule type="cellIs" dxfId="369" priority="25" operator="equal">
      <formula>$E$92</formula>
    </cfRule>
  </conditionalFormatting>
  <conditionalFormatting sqref="F16:F90">
    <cfRule type="cellIs" dxfId="368" priority="24" operator="equal">
      <formula>F$92</formula>
    </cfRule>
  </conditionalFormatting>
  <conditionalFormatting sqref="G16:G90">
    <cfRule type="cellIs" dxfId="367" priority="23" operator="equal">
      <formula>G$92</formula>
    </cfRule>
  </conditionalFormatting>
  <conditionalFormatting sqref="H16:X90">
    <cfRule type="cellIs" dxfId="366" priority="22" operator="equal">
      <formula>H$92</formula>
    </cfRule>
  </conditionalFormatting>
  <conditionalFormatting sqref="E100:X100">
    <cfRule type="cellIs" dxfId="365" priority="20" operator="lessThan">
      <formula>0.85</formula>
    </cfRule>
    <cfRule type="cellIs" dxfId="364" priority="21" operator="greaterThan">
      <formula>0.85</formula>
    </cfRule>
  </conditionalFormatting>
  <conditionalFormatting sqref="E101:X101">
    <cfRule type="cellIs" dxfId="363" priority="19" operator="between">
      <formula>0.6</formula>
      <formula>0.85</formula>
    </cfRule>
  </conditionalFormatting>
  <conditionalFormatting sqref="E102:X102">
    <cfRule type="cellIs" dxfId="362" priority="18" operator="between">
      <formula>0.4</formula>
      <formula>0.6</formula>
    </cfRule>
  </conditionalFormatting>
  <conditionalFormatting sqref="E103:X103">
    <cfRule type="cellIs" dxfId="361" priority="17" operator="between">
      <formula>15%</formula>
      <formula>40%</formula>
    </cfRule>
  </conditionalFormatting>
  <conditionalFormatting sqref="E104:X104">
    <cfRule type="cellIs" dxfId="360" priority="16" operator="lessThan">
      <formula>0.15</formula>
    </cfRule>
  </conditionalFormatting>
  <conditionalFormatting sqref="E10:X10">
    <cfRule type="cellIs" dxfId="359" priority="11" operator="between">
      <formula>0.85</formula>
      <formula>1</formula>
    </cfRule>
    <cfRule type="cellIs" dxfId="358" priority="12" operator="between">
      <formula>0.6</formula>
      <formula>0.85</formula>
    </cfRule>
    <cfRule type="cellIs" dxfId="357" priority="13" operator="between">
      <formula>0.4</formula>
      <formula>0.6</formula>
    </cfRule>
    <cfRule type="cellIs" dxfId="356" priority="14" operator="between">
      <formula>0.15</formula>
      <formula>0.4</formula>
    </cfRule>
    <cfRule type="cellIs" dxfId="355" priority="15" operator="lessThan">
      <formula>0.15</formula>
    </cfRule>
  </conditionalFormatting>
  <conditionalFormatting sqref="E11:X15">
    <cfRule type="containsBlanks" dxfId="354" priority="7">
      <formula>LEN(TRIM(E11))=0</formula>
    </cfRule>
  </conditionalFormatting>
  <conditionalFormatting sqref="C16:AC90">
    <cfRule type="containsBlanks" dxfId="353" priority="6">
      <formula>LEN(TRIM(C16))=0</formula>
    </cfRule>
  </conditionalFormatting>
  <conditionalFormatting sqref="E12:X12">
    <cfRule type="containsText" dxfId="352" priority="1" operator="containsText" text="Lectora">
      <formula>NOT(ISERROR(SEARCH("Lectora",E12)))</formula>
    </cfRule>
  </conditionalFormatting>
  <conditionalFormatting sqref="AA16:AA90">
    <cfRule type="cellIs" dxfId="351" priority="4" operator="greaterThan">
      <formula>0</formula>
    </cfRule>
  </conditionalFormatting>
  <conditionalFormatting sqref="E16:X90">
    <cfRule type="cellIs" dxfId="350" priority="3" operator="equal">
      <formula>"O"</formula>
    </cfRule>
  </conditionalFormatting>
  <conditionalFormatting sqref="E110:X110">
    <cfRule type="containsText" dxfId="349" priority="2" operator="containsText" text="Comprensión lectora">
      <formula>NOT(ISERROR(SEARCH("Comprensión lectora",E110)))</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B0F0"/>
    <pageSetUpPr fitToPage="1"/>
  </sheetPr>
  <dimension ref="A1:AG1035"/>
  <sheetViews>
    <sheetView topLeftCell="B1" zoomScale="60" zoomScaleNormal="60" workbookViewId="0">
      <selection activeCell="E4" sqref="E4"/>
    </sheetView>
  </sheetViews>
  <sheetFormatPr baseColWidth="10" defaultColWidth="12.625" defaultRowHeight="15" customHeight="1"/>
  <cols>
    <col min="1" max="1" width="4.125" style="356" customWidth="1"/>
    <col min="2" max="2" width="12.375" style="359" customWidth="1"/>
    <col min="3" max="3" width="34.25" style="356" customWidth="1"/>
    <col min="4" max="4" width="4.75" style="356" bestFit="1" customWidth="1"/>
    <col min="5" max="24" width="6.875" style="356" customWidth="1"/>
    <col min="25" max="27" width="10.75" style="134" customWidth="1"/>
    <col min="28" max="29" width="10.75" style="128" customWidth="1"/>
    <col min="30" max="33" width="9.375" style="356" customWidth="1"/>
    <col min="34" max="16384" width="12.625" style="356"/>
  </cols>
  <sheetData>
    <row r="1" spans="1:33" ht="23.25">
      <c r="B1" s="53"/>
      <c r="C1" s="54"/>
      <c r="D1" s="54"/>
      <c r="E1" s="515" t="s">
        <v>19</v>
      </c>
      <c r="F1" s="516"/>
      <c r="G1" s="516"/>
      <c r="H1" s="516"/>
      <c r="I1" s="516"/>
      <c r="J1" s="516"/>
      <c r="K1" s="516"/>
      <c r="L1" s="516"/>
      <c r="M1" s="516"/>
      <c r="N1" s="516"/>
      <c r="O1" s="516"/>
      <c r="P1" s="516"/>
      <c r="Q1" s="516"/>
      <c r="R1" s="516"/>
      <c r="S1" s="516"/>
      <c r="T1" s="516"/>
      <c r="U1" s="516"/>
      <c r="V1" s="516"/>
      <c r="W1" s="516"/>
      <c r="X1" s="516"/>
      <c r="Y1" s="129"/>
      <c r="Z1" s="129"/>
      <c r="AA1" s="129"/>
      <c r="AB1" s="125"/>
      <c r="AC1" s="125"/>
      <c r="AD1" s="55"/>
      <c r="AE1" s="55"/>
      <c r="AF1" s="55"/>
      <c r="AG1" s="55"/>
    </row>
    <row r="2" spans="1:33" ht="23.25">
      <c r="B2" s="53"/>
      <c r="C2" s="54"/>
      <c r="D2" s="54"/>
      <c r="E2" s="518" t="s">
        <v>778</v>
      </c>
      <c r="F2" s="518"/>
      <c r="G2" s="518"/>
      <c r="H2" s="518"/>
      <c r="I2" s="518"/>
      <c r="J2" s="518"/>
      <c r="K2" s="518"/>
      <c r="L2" s="518"/>
      <c r="M2" s="518"/>
      <c r="N2" s="518"/>
      <c r="O2" s="518"/>
      <c r="P2" s="518"/>
      <c r="Q2" s="518"/>
      <c r="R2" s="518"/>
      <c r="S2" s="518"/>
      <c r="T2" s="518"/>
      <c r="U2" s="518"/>
      <c r="V2" s="518"/>
      <c r="W2" s="518"/>
      <c r="X2" s="518"/>
      <c r="Y2" s="130"/>
      <c r="Z2" s="129"/>
      <c r="AA2" s="129"/>
      <c r="AB2" s="125"/>
      <c r="AC2" s="125"/>
      <c r="AD2" s="55"/>
      <c r="AE2" s="55"/>
      <c r="AF2" s="55"/>
      <c r="AG2" s="55"/>
    </row>
    <row r="3" spans="1:33">
      <c r="A3" s="55"/>
      <c r="B3" s="524"/>
      <c r="C3" s="525"/>
      <c r="E3" s="56"/>
      <c r="F3" s="56"/>
      <c r="G3" s="56"/>
      <c r="H3" s="56"/>
      <c r="I3" s="56"/>
      <c r="J3" s="56"/>
      <c r="K3" s="56"/>
      <c r="L3" s="56"/>
      <c r="M3" s="56"/>
      <c r="N3" s="56"/>
      <c r="O3" s="56"/>
      <c r="P3" s="56"/>
      <c r="Q3" s="56"/>
      <c r="R3" s="56"/>
      <c r="S3" s="56"/>
      <c r="T3" s="57"/>
      <c r="U3" s="526"/>
      <c r="V3" s="527"/>
      <c r="W3" s="527"/>
      <c r="X3" s="527"/>
      <c r="Y3" s="130"/>
      <c r="Z3" s="129"/>
      <c r="AA3" s="129"/>
      <c r="AB3" s="125"/>
      <c r="AC3" s="125"/>
      <c r="AD3" s="55"/>
      <c r="AE3" s="55"/>
      <c r="AF3" s="55"/>
      <c r="AG3" s="55"/>
    </row>
    <row r="4" spans="1:33" ht="16.5" thickBot="1">
      <c r="A4" s="55"/>
      <c r="B4" s="204" t="s">
        <v>20</v>
      </c>
      <c r="C4" s="272"/>
      <c r="E4" s="277" t="s">
        <v>746</v>
      </c>
      <c r="F4" s="275"/>
      <c r="G4" s="275"/>
      <c r="H4" s="275"/>
      <c r="I4" s="275"/>
      <c r="J4" s="275"/>
      <c r="K4" s="275"/>
      <c r="L4" s="275"/>
      <c r="M4" s="275"/>
      <c r="N4" s="275"/>
      <c r="O4" s="275"/>
      <c r="P4" s="275"/>
      <c r="Q4" s="275"/>
      <c r="R4" s="275"/>
      <c r="S4" s="275"/>
      <c r="T4" s="275"/>
      <c r="U4" s="275"/>
      <c r="V4" s="275"/>
      <c r="W4" s="275"/>
      <c r="X4" s="275"/>
      <c r="Y4" s="130"/>
      <c r="Z4" s="129"/>
      <c r="AA4" s="129"/>
      <c r="AB4" s="125"/>
      <c r="AC4" s="125"/>
      <c r="AD4" s="55"/>
      <c r="AE4" s="55"/>
      <c r="AF4" s="55"/>
      <c r="AG4" s="55"/>
    </row>
    <row r="5" spans="1:33" ht="16.5" thickTop="1">
      <c r="A5" s="55"/>
      <c r="B5" s="204" t="s">
        <v>21</v>
      </c>
      <c r="C5" s="477" t="str">
        <f>ExA_LENGUAJE!C5</f>
        <v>_5°</v>
      </c>
      <c r="D5" s="283" t="s">
        <v>787</v>
      </c>
      <c r="E5" s="526"/>
      <c r="F5" s="527"/>
      <c r="G5" s="527"/>
      <c r="H5" s="527"/>
      <c r="I5" s="527"/>
      <c r="J5" s="58"/>
      <c r="K5" s="58"/>
      <c r="L5" s="58"/>
      <c r="M5" s="58"/>
      <c r="N5" s="58"/>
      <c r="O5" s="58"/>
      <c r="P5" s="58"/>
      <c r="Q5" s="58"/>
      <c r="R5" s="58"/>
      <c r="S5" s="58"/>
      <c r="T5" s="357"/>
      <c r="U5" s="526"/>
      <c r="V5" s="527"/>
      <c r="W5" s="527"/>
      <c r="X5" s="527"/>
      <c r="Y5" s="130"/>
      <c r="Z5" s="129"/>
      <c r="AA5" s="129"/>
      <c r="AB5" s="125"/>
      <c r="AC5" s="125"/>
      <c r="AD5" s="55"/>
      <c r="AE5" s="55"/>
      <c r="AF5" s="55"/>
      <c r="AG5" s="55"/>
    </row>
    <row r="6" spans="1:33" ht="18.75">
      <c r="A6" s="55"/>
      <c r="B6" s="204" t="s">
        <v>745</v>
      </c>
      <c r="C6" s="270" t="s">
        <v>64</v>
      </c>
      <c r="D6" s="360"/>
      <c r="E6" s="357"/>
      <c r="F6" s="358"/>
      <c r="G6" s="358"/>
      <c r="H6" s="358"/>
      <c r="I6" s="358"/>
      <c r="J6" s="58"/>
      <c r="K6" s="58"/>
      <c r="L6" s="58"/>
      <c r="M6" s="58"/>
      <c r="N6" s="58"/>
      <c r="O6" s="58"/>
      <c r="P6" s="58"/>
      <c r="Q6" s="58"/>
      <c r="R6" s="58"/>
      <c r="S6" s="58"/>
      <c r="T6" s="357"/>
      <c r="U6" s="357"/>
      <c r="V6" s="358"/>
      <c r="W6" s="358"/>
      <c r="X6" s="358"/>
      <c r="Y6" s="130"/>
      <c r="Z6" s="129"/>
      <c r="AA6" s="129"/>
      <c r="AB6" s="125"/>
      <c r="AC6" s="125"/>
      <c r="AD6" s="55"/>
      <c r="AE6" s="55"/>
      <c r="AF6" s="55"/>
      <c r="AG6" s="55"/>
    </row>
    <row r="7" spans="1:33" ht="18.75">
      <c r="A7" s="55"/>
      <c r="B7" s="273" t="s">
        <v>767</v>
      </c>
      <c r="C7" s="278" t="s">
        <v>771</v>
      </c>
      <c r="D7" s="360"/>
      <c r="E7" s="519"/>
      <c r="F7" s="520"/>
      <c r="G7" s="520"/>
      <c r="H7" s="520"/>
      <c r="I7" s="520"/>
      <c r="J7" s="520"/>
      <c r="K7" s="520"/>
      <c r="L7" s="520"/>
      <c r="M7" s="520"/>
      <c r="N7" s="520"/>
      <c r="O7" s="520"/>
      <c r="P7" s="520"/>
      <c r="Q7" s="520"/>
      <c r="R7" s="520"/>
      <c r="S7" s="58"/>
      <c r="T7" s="58"/>
      <c r="U7" s="58"/>
      <c r="V7" s="58"/>
      <c r="W7" s="58"/>
      <c r="X7" s="58"/>
      <c r="Y7" s="129"/>
      <c r="Z7" s="129"/>
      <c r="AA7" s="129"/>
      <c r="AB7" s="125"/>
      <c r="AC7" s="125"/>
      <c r="AD7" s="55"/>
      <c r="AE7" s="55"/>
      <c r="AF7" s="55"/>
      <c r="AG7" s="55"/>
    </row>
    <row r="8" spans="1:33" ht="19.5" thickBot="1">
      <c r="A8" s="55"/>
      <c r="B8" s="204" t="s">
        <v>22</v>
      </c>
      <c r="C8" s="278"/>
      <c r="D8" s="360"/>
      <c r="E8" s="58"/>
      <c r="S8" s="58"/>
      <c r="T8" s="58"/>
      <c r="U8" s="58"/>
      <c r="V8" s="58"/>
      <c r="W8" s="58"/>
      <c r="X8" s="58"/>
      <c r="Y8" s="129"/>
      <c r="Z8" s="129"/>
      <c r="AA8" s="129"/>
      <c r="AB8" s="125"/>
      <c r="AC8" s="125"/>
      <c r="AD8" s="55"/>
      <c r="AE8" s="55"/>
      <c r="AF8" s="55"/>
      <c r="AG8" s="55"/>
    </row>
    <row r="9" spans="1:33"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129"/>
      <c r="Z9" s="129"/>
      <c r="AA9" s="129"/>
      <c r="AB9" s="125"/>
      <c r="AC9" s="125"/>
      <c r="AD9" s="55"/>
      <c r="AE9" s="55"/>
      <c r="AF9" s="55"/>
      <c r="AG9" s="55"/>
    </row>
    <row r="10" spans="1:33">
      <c r="A10" s="55"/>
      <c r="B10" s="59"/>
      <c r="C10" s="55"/>
      <c r="D10" s="55"/>
      <c r="E10" s="501" t="e">
        <f t="shared" ref="E10:X10" si="0">(E$93-((COUNTA(E$16:E$90)-E$93)/4-1))/COUNTA(E$16:E$90)</f>
        <v>#DIV/0!</v>
      </c>
      <c r="F10" s="501"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129"/>
      <c r="Z10" s="129"/>
      <c r="AA10" s="129"/>
      <c r="AB10" s="125"/>
      <c r="AC10" s="125"/>
      <c r="AD10" s="55"/>
      <c r="AE10" s="55"/>
      <c r="AF10" s="55"/>
      <c r="AG10" s="55"/>
    </row>
    <row r="11" spans="1:33" ht="18.75">
      <c r="A11" s="55"/>
      <c r="B11" s="59"/>
      <c r="C11" s="296" t="s">
        <v>17</v>
      </c>
      <c r="D11" s="298"/>
      <c r="E11" s="305"/>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6" t="s">
        <v>18</v>
      </c>
      <c r="D12" s="298"/>
      <c r="E12" s="305"/>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6" t="s">
        <v>65</v>
      </c>
      <c r="D13" s="298"/>
      <c r="E13" s="305"/>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7" t="s">
        <v>55</v>
      </c>
      <c r="D14" s="298"/>
      <c r="E14" s="305"/>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55"/>
      <c r="AE15" s="55"/>
      <c r="AF15" s="55"/>
      <c r="AG15" s="55"/>
    </row>
    <row r="16" spans="1:33" ht="18.75">
      <c r="A16" s="55"/>
      <c r="B16" s="457" t="str">
        <f>IF(C16&lt;&gt;"",1,"")</f>
        <v/>
      </c>
      <c r="C16" s="239"/>
      <c r="D16" s="240"/>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8" t="str">
        <f t="shared" ref="B18:B81" si="1">IF(C18&lt;&gt;"",1+B17,"")</f>
        <v/>
      </c>
      <c r="C18" s="241"/>
      <c r="D18" s="242"/>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8" t="str">
        <f t="shared" si="1"/>
        <v/>
      </c>
      <c r="C19" s="241"/>
      <c r="D19" s="242"/>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8" t="str">
        <f t="shared" si="1"/>
        <v/>
      </c>
      <c r="C20" s="241"/>
      <c r="D20" s="242"/>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8" t="str">
        <f t="shared" si="1"/>
        <v/>
      </c>
      <c r="C21" s="241"/>
      <c r="D21" s="242"/>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8" t="str">
        <f t="shared" si="1"/>
        <v/>
      </c>
      <c r="C22" s="241"/>
      <c r="D22" s="242"/>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8" t="str">
        <f t="shared" si="1"/>
        <v/>
      </c>
      <c r="C23" s="241"/>
      <c r="D23" s="242"/>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8" t="str">
        <f t="shared" si="1"/>
        <v/>
      </c>
      <c r="C24" s="241"/>
      <c r="D24" s="242"/>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8" t="str">
        <f t="shared" si="1"/>
        <v/>
      </c>
      <c r="C25" s="241"/>
      <c r="D25" s="242"/>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8" t="str">
        <f t="shared" si="1"/>
        <v/>
      </c>
      <c r="C26" s="241"/>
      <c r="D26" s="242"/>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8" t="str">
        <f t="shared" si="1"/>
        <v/>
      </c>
      <c r="C27" s="241"/>
      <c r="D27" s="242"/>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8" t="str">
        <f t="shared" si="1"/>
        <v/>
      </c>
      <c r="C28" s="241"/>
      <c r="D28" s="242"/>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8" t="str">
        <f t="shared" si="1"/>
        <v/>
      </c>
      <c r="C29" s="241"/>
      <c r="D29" s="242"/>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8" t="str">
        <f t="shared" si="1"/>
        <v/>
      </c>
      <c r="C30" s="243"/>
      <c r="D30" s="242"/>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8" t="str">
        <f t="shared" si="1"/>
        <v/>
      </c>
      <c r="C31" s="241"/>
      <c r="D31" s="242"/>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8" t="str">
        <f t="shared" si="1"/>
        <v/>
      </c>
      <c r="C32" s="244"/>
      <c r="D32" s="245"/>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8" t="str">
        <f t="shared" si="1"/>
        <v/>
      </c>
      <c r="C33" s="244"/>
      <c r="D33" s="245"/>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8" t="str">
        <f t="shared" si="1"/>
        <v/>
      </c>
      <c r="C34" s="244"/>
      <c r="D34" s="245"/>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8" t="str">
        <f t="shared" si="1"/>
        <v/>
      </c>
      <c r="C35" s="244"/>
      <c r="D35" s="245"/>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8" t="str">
        <f t="shared" si="1"/>
        <v/>
      </c>
      <c r="C36" s="244"/>
      <c r="D36" s="245"/>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8" t="str">
        <f t="shared" si="1"/>
        <v/>
      </c>
      <c r="C37" s="244"/>
      <c r="D37" s="245"/>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8" t="str">
        <f t="shared" si="1"/>
        <v/>
      </c>
      <c r="C38" s="244"/>
      <c r="D38" s="245"/>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8" t="str">
        <f t="shared" si="1"/>
        <v/>
      </c>
      <c r="C39" s="244"/>
      <c r="D39" s="245"/>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8" t="str">
        <f t="shared" si="1"/>
        <v/>
      </c>
      <c r="C40" s="244"/>
      <c r="D40" s="245"/>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8" t="str">
        <f t="shared" si="1"/>
        <v/>
      </c>
      <c r="C41" s="244"/>
      <c r="D41" s="245"/>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8" t="str">
        <f t="shared" si="1"/>
        <v/>
      </c>
      <c r="C42" s="244"/>
      <c r="D42" s="245"/>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8" t="str">
        <f t="shared" si="1"/>
        <v/>
      </c>
      <c r="C43" s="244"/>
      <c r="D43" s="245"/>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8" t="str">
        <f t="shared" si="1"/>
        <v/>
      </c>
      <c r="C44" s="244"/>
      <c r="D44" s="245"/>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8" t="str">
        <f t="shared" si="1"/>
        <v/>
      </c>
      <c r="C45" s="244"/>
      <c r="D45" s="245"/>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8" t="str">
        <f t="shared" si="1"/>
        <v/>
      </c>
      <c r="C46" s="244"/>
      <c r="D46" s="245"/>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8" t="str">
        <f t="shared" si="1"/>
        <v/>
      </c>
      <c r="C47" s="244"/>
      <c r="D47" s="245"/>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8" t="str">
        <f t="shared" si="1"/>
        <v/>
      </c>
      <c r="C48" s="244"/>
      <c r="D48" s="245"/>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8" t="str">
        <f t="shared" si="1"/>
        <v/>
      </c>
      <c r="C49" s="244"/>
      <c r="D49" s="245"/>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8" t="str">
        <f t="shared" si="1"/>
        <v/>
      </c>
      <c r="C50" s="244"/>
      <c r="D50" s="245"/>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8" t="str">
        <f t="shared" si="1"/>
        <v/>
      </c>
      <c r="C51" s="244"/>
      <c r="D51" s="245"/>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8" t="str">
        <f t="shared" si="1"/>
        <v/>
      </c>
      <c r="C52" s="244"/>
      <c r="D52" s="245"/>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8" t="str">
        <f t="shared" si="1"/>
        <v/>
      </c>
      <c r="C53" s="244"/>
      <c r="D53" s="245"/>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8" t="str">
        <f t="shared" si="1"/>
        <v/>
      </c>
      <c r="C54" s="244"/>
      <c r="D54" s="245"/>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8" t="str">
        <f t="shared" si="1"/>
        <v/>
      </c>
      <c r="C55" s="244"/>
      <c r="D55" s="245"/>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8" t="str">
        <f t="shared" si="1"/>
        <v/>
      </c>
      <c r="C56" s="244"/>
      <c r="D56" s="245"/>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8" t="str">
        <f t="shared" si="1"/>
        <v/>
      </c>
      <c r="C57" s="244"/>
      <c r="D57" s="245"/>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8" t="str">
        <f t="shared" si="1"/>
        <v/>
      </c>
      <c r="C58" s="244"/>
      <c r="D58" s="245"/>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8" t="str">
        <f t="shared" si="1"/>
        <v/>
      </c>
      <c r="C59" s="244"/>
      <c r="D59" s="245"/>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8" t="str">
        <f t="shared" si="1"/>
        <v/>
      </c>
      <c r="C60" s="246"/>
      <c r="D60" s="247"/>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8" t="str">
        <f t="shared" si="1"/>
        <v/>
      </c>
      <c r="C61" s="279"/>
      <c r="D61" s="280"/>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8" t="str">
        <f t="shared" si="1"/>
        <v/>
      </c>
      <c r="C62" s="279"/>
      <c r="D62" s="280"/>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8" t="str">
        <f t="shared" si="1"/>
        <v/>
      </c>
      <c r="C63" s="279"/>
      <c r="D63" s="280"/>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8" t="str">
        <f t="shared" si="1"/>
        <v/>
      </c>
      <c r="C64" s="279"/>
      <c r="D64" s="280"/>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8" t="str">
        <f t="shared" si="1"/>
        <v/>
      </c>
      <c r="C65" s="279"/>
      <c r="D65" s="280"/>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8" t="str">
        <f t="shared" si="1"/>
        <v/>
      </c>
      <c r="C66" s="279"/>
      <c r="D66" s="280"/>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8" t="str">
        <f t="shared" si="1"/>
        <v/>
      </c>
      <c r="C67" s="279"/>
      <c r="D67" s="280"/>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8" t="str">
        <f t="shared" si="1"/>
        <v/>
      </c>
      <c r="C68" s="279"/>
      <c r="D68" s="280"/>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8" t="str">
        <f t="shared" si="1"/>
        <v/>
      </c>
      <c r="C69" s="279"/>
      <c r="D69" s="280"/>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8" t="str">
        <f t="shared" si="1"/>
        <v/>
      </c>
      <c r="C70" s="279"/>
      <c r="D70" s="280"/>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8" t="str">
        <f t="shared" si="1"/>
        <v/>
      </c>
      <c r="C71" s="279"/>
      <c r="D71" s="280"/>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8" t="str">
        <f t="shared" si="1"/>
        <v/>
      </c>
      <c r="C72" s="279"/>
      <c r="D72" s="280"/>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8" t="str">
        <f t="shared" si="1"/>
        <v/>
      </c>
      <c r="C73" s="279"/>
      <c r="D73" s="280"/>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8" t="str">
        <f t="shared" si="1"/>
        <v/>
      </c>
      <c r="C74" s="279"/>
      <c r="D74" s="280"/>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8" t="str">
        <f t="shared" si="1"/>
        <v/>
      </c>
      <c r="C75" s="279"/>
      <c r="D75" s="280"/>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8" t="str">
        <f t="shared" si="1"/>
        <v/>
      </c>
      <c r="C76" s="279"/>
      <c r="D76" s="280"/>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8" t="str">
        <f t="shared" si="1"/>
        <v/>
      </c>
      <c r="C77" s="279"/>
      <c r="D77" s="280"/>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8" t="str">
        <f t="shared" si="1"/>
        <v/>
      </c>
      <c r="C78" s="279"/>
      <c r="D78" s="280"/>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8" t="str">
        <f t="shared" si="1"/>
        <v/>
      </c>
      <c r="C79" s="279"/>
      <c r="D79" s="280"/>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8" t="str">
        <f t="shared" si="1"/>
        <v/>
      </c>
      <c r="C80" s="279"/>
      <c r="D80" s="280"/>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8" t="str">
        <f t="shared" si="1"/>
        <v/>
      </c>
      <c r="C81" s="279"/>
      <c r="D81" s="280"/>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8" t="str">
        <f t="shared" ref="B82:B90" si="2">IF(C82&lt;&gt;"",1+B81,"")</f>
        <v/>
      </c>
      <c r="C82" s="279"/>
      <c r="D82" s="280"/>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8" t="str">
        <f t="shared" si="2"/>
        <v/>
      </c>
      <c r="C83" s="279"/>
      <c r="D83" s="280"/>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8" t="str">
        <f t="shared" si="2"/>
        <v/>
      </c>
      <c r="C84" s="279"/>
      <c r="D84" s="280"/>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8" t="str">
        <f t="shared" si="2"/>
        <v/>
      </c>
      <c r="C85" s="279"/>
      <c r="D85" s="280"/>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8" t="str">
        <f t="shared" si="2"/>
        <v/>
      </c>
      <c r="C86" s="279"/>
      <c r="D86" s="280"/>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8" t="str">
        <f t="shared" si="2"/>
        <v/>
      </c>
      <c r="C87" s="279"/>
      <c r="D87" s="280"/>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8" t="str">
        <f t="shared" si="2"/>
        <v/>
      </c>
      <c r="C88" s="279"/>
      <c r="D88" s="280"/>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8" t="str">
        <f>IF(C89&lt;&gt;"",1+B88,"")</f>
        <v/>
      </c>
      <c r="C89" s="279"/>
      <c r="D89" s="280"/>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8" t="str">
        <f t="shared" si="2"/>
        <v/>
      </c>
      <c r="C90" s="281"/>
      <c r="D90" s="282"/>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28" t="s">
        <v>4</v>
      </c>
      <c r="D92" s="529"/>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2">
        <f t="shared" ref="E93:X93" si="3">COUNTIF(E16:E90,E92)</f>
        <v>0</v>
      </c>
      <c r="F93" s="503">
        <f t="shared" si="3"/>
        <v>0</v>
      </c>
      <c r="G93" s="503">
        <f t="shared" si="3"/>
        <v>0</v>
      </c>
      <c r="H93" s="503">
        <f t="shared" si="3"/>
        <v>0</v>
      </c>
      <c r="I93" s="503">
        <f t="shared" si="3"/>
        <v>0</v>
      </c>
      <c r="J93" s="503">
        <f t="shared" si="3"/>
        <v>0</v>
      </c>
      <c r="K93" s="503">
        <f t="shared" si="3"/>
        <v>0</v>
      </c>
      <c r="L93" s="503">
        <f t="shared" si="3"/>
        <v>0</v>
      </c>
      <c r="M93" s="503">
        <f t="shared" si="3"/>
        <v>0</v>
      </c>
      <c r="N93" s="503">
        <f t="shared" si="3"/>
        <v>0</v>
      </c>
      <c r="O93" s="503">
        <f t="shared" si="3"/>
        <v>0</v>
      </c>
      <c r="P93" s="503">
        <f t="shared" si="3"/>
        <v>0</v>
      </c>
      <c r="Q93" s="503">
        <f t="shared" si="3"/>
        <v>0</v>
      </c>
      <c r="R93" s="503">
        <f t="shared" si="3"/>
        <v>0</v>
      </c>
      <c r="S93" s="503">
        <f t="shared" si="3"/>
        <v>0</v>
      </c>
      <c r="T93" s="503">
        <f t="shared" si="3"/>
        <v>0</v>
      </c>
      <c r="U93" s="503">
        <f t="shared" si="3"/>
        <v>0</v>
      </c>
      <c r="V93" s="503">
        <f t="shared" si="3"/>
        <v>0</v>
      </c>
      <c r="W93" s="503">
        <f t="shared" si="3"/>
        <v>0</v>
      </c>
      <c r="X93" s="503">
        <f t="shared" si="3"/>
        <v>0</v>
      </c>
      <c r="Y93" s="129"/>
      <c r="Z93" s="129"/>
      <c r="AA93" s="129"/>
      <c r="AB93" s="125"/>
      <c r="AC93" s="125"/>
      <c r="AD93" s="55"/>
      <c r="AE93" s="55"/>
      <c r="AF93" s="55"/>
      <c r="AG93" s="55"/>
    </row>
    <row r="94" spans="1:33" ht="15.75" customHeight="1">
      <c r="A94" s="55"/>
      <c r="B94" s="59"/>
      <c r="C94" s="354" t="s">
        <v>6</v>
      </c>
      <c r="D94" s="354"/>
      <c r="E94" s="461" t="e">
        <f t="shared" ref="E94:X94" si="4">(COUNTIF(E16:E90,E$92))/(COUNTA(E16:E90))</f>
        <v>#DIV/0!</v>
      </c>
      <c r="F94" s="461" t="e">
        <f t="shared" si="4"/>
        <v>#DIV/0!</v>
      </c>
      <c r="G94" s="461" t="e">
        <f t="shared" si="4"/>
        <v>#DIV/0!</v>
      </c>
      <c r="H94" s="461" t="e">
        <f t="shared" si="4"/>
        <v>#DIV/0!</v>
      </c>
      <c r="I94" s="461" t="e">
        <f t="shared" si="4"/>
        <v>#DIV/0!</v>
      </c>
      <c r="J94" s="461" t="e">
        <f t="shared" si="4"/>
        <v>#DIV/0!</v>
      </c>
      <c r="K94" s="461" t="e">
        <f t="shared" si="4"/>
        <v>#DIV/0!</v>
      </c>
      <c r="L94" s="461" t="e">
        <f t="shared" si="4"/>
        <v>#DIV/0!</v>
      </c>
      <c r="M94" s="461" t="e">
        <f t="shared" si="4"/>
        <v>#DIV/0!</v>
      </c>
      <c r="N94" s="461" t="e">
        <f t="shared" si="4"/>
        <v>#DIV/0!</v>
      </c>
      <c r="O94" s="461" t="e">
        <f t="shared" si="4"/>
        <v>#DIV/0!</v>
      </c>
      <c r="P94" s="461" t="e">
        <f t="shared" si="4"/>
        <v>#DIV/0!</v>
      </c>
      <c r="Q94" s="461" t="e">
        <f t="shared" si="4"/>
        <v>#DIV/0!</v>
      </c>
      <c r="R94" s="461" t="e">
        <f t="shared" si="4"/>
        <v>#DIV/0!</v>
      </c>
      <c r="S94" s="461" t="e">
        <f t="shared" si="4"/>
        <v>#DIV/0!</v>
      </c>
      <c r="T94" s="461" t="e">
        <f t="shared" si="4"/>
        <v>#DIV/0!</v>
      </c>
      <c r="U94" s="461" t="e">
        <f t="shared" si="4"/>
        <v>#DIV/0!</v>
      </c>
      <c r="V94" s="461" t="e">
        <f t="shared" si="4"/>
        <v>#DIV/0!</v>
      </c>
      <c r="W94" s="461" t="e">
        <f t="shared" si="4"/>
        <v>#DIV/0!</v>
      </c>
      <c r="X94" s="461" t="e">
        <f t="shared" si="4"/>
        <v>#DIV/0!</v>
      </c>
      <c r="Y94" s="129"/>
      <c r="Z94" s="129"/>
      <c r="AA94" s="129"/>
      <c r="AB94" s="125"/>
      <c r="AC94" s="125"/>
      <c r="AD94" s="55"/>
      <c r="AE94" s="55"/>
      <c r="AF94" s="55"/>
      <c r="AG94" s="55"/>
    </row>
    <row r="95" spans="1:33" ht="15.75" customHeight="1">
      <c r="A95" s="55"/>
      <c r="B95" s="59"/>
      <c r="C95" s="173" t="s">
        <v>7</v>
      </c>
      <c r="D95" s="173"/>
      <c r="E95" s="462" t="e">
        <f t="shared" ref="E95:X95" si="5">(COUNTIF(E$16:E$90,"A"))/(COUNTA(E$16:E$90))</f>
        <v>#DIV/0!</v>
      </c>
      <c r="F95" s="462" t="e">
        <f t="shared" si="5"/>
        <v>#DIV/0!</v>
      </c>
      <c r="G95" s="462" t="e">
        <f t="shared" si="5"/>
        <v>#DIV/0!</v>
      </c>
      <c r="H95" s="462" t="e">
        <f t="shared" si="5"/>
        <v>#DIV/0!</v>
      </c>
      <c r="I95" s="462" t="e">
        <f t="shared" si="5"/>
        <v>#DIV/0!</v>
      </c>
      <c r="J95" s="462" t="e">
        <f t="shared" si="5"/>
        <v>#DIV/0!</v>
      </c>
      <c r="K95" s="462" t="e">
        <f t="shared" si="5"/>
        <v>#DIV/0!</v>
      </c>
      <c r="L95" s="462" t="e">
        <f t="shared" si="5"/>
        <v>#DIV/0!</v>
      </c>
      <c r="M95" s="462" t="e">
        <f t="shared" si="5"/>
        <v>#DIV/0!</v>
      </c>
      <c r="N95" s="462" t="e">
        <f t="shared" si="5"/>
        <v>#DIV/0!</v>
      </c>
      <c r="O95" s="462" t="e">
        <f t="shared" si="5"/>
        <v>#DIV/0!</v>
      </c>
      <c r="P95" s="462" t="e">
        <f t="shared" si="5"/>
        <v>#DIV/0!</v>
      </c>
      <c r="Q95" s="462" t="e">
        <f t="shared" si="5"/>
        <v>#DIV/0!</v>
      </c>
      <c r="R95" s="462" t="e">
        <f t="shared" si="5"/>
        <v>#DIV/0!</v>
      </c>
      <c r="S95" s="462" t="e">
        <f t="shared" si="5"/>
        <v>#DIV/0!</v>
      </c>
      <c r="T95" s="462" t="e">
        <f t="shared" si="5"/>
        <v>#DIV/0!</v>
      </c>
      <c r="U95" s="462" t="e">
        <f t="shared" si="5"/>
        <v>#DIV/0!</v>
      </c>
      <c r="V95" s="462" t="e">
        <f t="shared" si="5"/>
        <v>#DIV/0!</v>
      </c>
      <c r="W95" s="462" t="e">
        <f t="shared" si="5"/>
        <v>#DIV/0!</v>
      </c>
      <c r="X95" s="462" t="e">
        <f t="shared" si="5"/>
        <v>#DIV/0!</v>
      </c>
      <c r="Y95" s="129"/>
      <c r="Z95" s="129"/>
      <c r="AA95" s="129"/>
      <c r="AB95" s="125"/>
      <c r="AC95" s="125"/>
      <c r="AD95" s="55"/>
      <c r="AE95" s="55"/>
      <c r="AF95" s="55"/>
      <c r="AG95" s="55"/>
    </row>
    <row r="96" spans="1:33" ht="15.75" customHeight="1">
      <c r="A96" s="55"/>
      <c r="B96" s="59"/>
      <c r="C96" s="173" t="s">
        <v>8</v>
      </c>
      <c r="D96" s="173"/>
      <c r="E96" s="462" t="e">
        <f t="shared" ref="E96:X96" si="6">(COUNTIF(E$16:E$90,"B"))/(COUNTA(E$16:E$90))</f>
        <v>#DIV/0!</v>
      </c>
      <c r="F96" s="462" t="e">
        <f t="shared" si="6"/>
        <v>#DIV/0!</v>
      </c>
      <c r="G96" s="462" t="e">
        <f t="shared" si="6"/>
        <v>#DIV/0!</v>
      </c>
      <c r="H96" s="462" t="e">
        <f t="shared" si="6"/>
        <v>#DIV/0!</v>
      </c>
      <c r="I96" s="462" t="e">
        <f t="shared" si="6"/>
        <v>#DIV/0!</v>
      </c>
      <c r="J96" s="462" t="e">
        <f t="shared" si="6"/>
        <v>#DIV/0!</v>
      </c>
      <c r="K96" s="462" t="e">
        <f t="shared" si="6"/>
        <v>#DIV/0!</v>
      </c>
      <c r="L96" s="462" t="e">
        <f t="shared" si="6"/>
        <v>#DIV/0!</v>
      </c>
      <c r="M96" s="462" t="e">
        <f t="shared" si="6"/>
        <v>#DIV/0!</v>
      </c>
      <c r="N96" s="462" t="e">
        <f t="shared" si="6"/>
        <v>#DIV/0!</v>
      </c>
      <c r="O96" s="462" t="e">
        <f t="shared" si="6"/>
        <v>#DIV/0!</v>
      </c>
      <c r="P96" s="462" t="e">
        <f t="shared" si="6"/>
        <v>#DIV/0!</v>
      </c>
      <c r="Q96" s="462" t="e">
        <f t="shared" si="6"/>
        <v>#DIV/0!</v>
      </c>
      <c r="R96" s="462" t="e">
        <f t="shared" si="6"/>
        <v>#DIV/0!</v>
      </c>
      <c r="S96" s="462" t="e">
        <f t="shared" si="6"/>
        <v>#DIV/0!</v>
      </c>
      <c r="T96" s="462" t="e">
        <f t="shared" si="6"/>
        <v>#DIV/0!</v>
      </c>
      <c r="U96" s="462" t="e">
        <f t="shared" si="6"/>
        <v>#DIV/0!</v>
      </c>
      <c r="V96" s="462" t="e">
        <f t="shared" si="6"/>
        <v>#DIV/0!</v>
      </c>
      <c r="W96" s="462" t="e">
        <f t="shared" si="6"/>
        <v>#DIV/0!</v>
      </c>
      <c r="X96" s="462" t="e">
        <f t="shared" si="6"/>
        <v>#DIV/0!</v>
      </c>
      <c r="Y96" s="129"/>
      <c r="Z96" s="129"/>
      <c r="AA96" s="129"/>
      <c r="AB96" s="125"/>
      <c r="AC96" s="125"/>
      <c r="AD96" s="55"/>
      <c r="AE96" s="55"/>
      <c r="AF96" s="55"/>
      <c r="AG96" s="55"/>
    </row>
    <row r="97" spans="1:33" ht="15.75" customHeight="1">
      <c r="A97" s="55"/>
      <c r="B97" s="59"/>
      <c r="C97" s="173" t="s">
        <v>9</v>
      </c>
      <c r="D97" s="173"/>
      <c r="E97" s="462" t="e">
        <f t="shared" ref="E97:X97" si="7">(COUNTIF(E$16:E$90,"C"))/(COUNTA(E$16:E$90))</f>
        <v>#DIV/0!</v>
      </c>
      <c r="F97" s="462" t="e">
        <f t="shared" si="7"/>
        <v>#DIV/0!</v>
      </c>
      <c r="G97" s="462" t="e">
        <f t="shared" si="7"/>
        <v>#DIV/0!</v>
      </c>
      <c r="H97" s="462" t="e">
        <f t="shared" si="7"/>
        <v>#DIV/0!</v>
      </c>
      <c r="I97" s="462" t="e">
        <f t="shared" si="7"/>
        <v>#DIV/0!</v>
      </c>
      <c r="J97" s="462" t="e">
        <f t="shared" si="7"/>
        <v>#DIV/0!</v>
      </c>
      <c r="K97" s="462" t="e">
        <f t="shared" si="7"/>
        <v>#DIV/0!</v>
      </c>
      <c r="L97" s="462" t="e">
        <f t="shared" si="7"/>
        <v>#DIV/0!</v>
      </c>
      <c r="M97" s="462" t="e">
        <f t="shared" si="7"/>
        <v>#DIV/0!</v>
      </c>
      <c r="N97" s="462" t="e">
        <f t="shared" si="7"/>
        <v>#DIV/0!</v>
      </c>
      <c r="O97" s="462" t="e">
        <f t="shared" si="7"/>
        <v>#DIV/0!</v>
      </c>
      <c r="P97" s="462" t="e">
        <f t="shared" si="7"/>
        <v>#DIV/0!</v>
      </c>
      <c r="Q97" s="462" t="e">
        <f t="shared" si="7"/>
        <v>#DIV/0!</v>
      </c>
      <c r="R97" s="462" t="e">
        <f t="shared" si="7"/>
        <v>#DIV/0!</v>
      </c>
      <c r="S97" s="462" t="e">
        <f t="shared" si="7"/>
        <v>#DIV/0!</v>
      </c>
      <c r="T97" s="462" t="e">
        <f t="shared" si="7"/>
        <v>#DIV/0!</v>
      </c>
      <c r="U97" s="462" t="e">
        <f t="shared" si="7"/>
        <v>#DIV/0!</v>
      </c>
      <c r="V97" s="462" t="e">
        <f t="shared" si="7"/>
        <v>#DIV/0!</v>
      </c>
      <c r="W97" s="462" t="e">
        <f t="shared" si="7"/>
        <v>#DIV/0!</v>
      </c>
      <c r="X97" s="462" t="e">
        <f t="shared" si="7"/>
        <v>#DIV/0!</v>
      </c>
      <c r="Y97" s="129"/>
      <c r="Z97" s="129"/>
      <c r="AA97" s="129"/>
      <c r="AB97" s="125"/>
      <c r="AC97" s="125"/>
      <c r="AD97" s="55"/>
      <c r="AE97" s="55"/>
      <c r="AF97" s="55"/>
      <c r="AG97" s="55"/>
    </row>
    <row r="98" spans="1:33" ht="15.75" customHeight="1">
      <c r="A98" s="55"/>
      <c r="B98" s="59"/>
      <c r="C98" s="174" t="s">
        <v>10</v>
      </c>
      <c r="D98" s="174"/>
      <c r="E98" s="462" t="e">
        <f t="shared" ref="E98:X98" si="8">(COUNTIF(E$16:E$90,"D"))/(COUNTA(E$16:E$90))</f>
        <v>#DIV/0!</v>
      </c>
      <c r="F98" s="462" t="e">
        <f t="shared" si="8"/>
        <v>#DIV/0!</v>
      </c>
      <c r="G98" s="462" t="e">
        <f t="shared" si="8"/>
        <v>#DIV/0!</v>
      </c>
      <c r="H98" s="462" t="e">
        <f t="shared" si="8"/>
        <v>#DIV/0!</v>
      </c>
      <c r="I98" s="462" t="e">
        <f t="shared" si="8"/>
        <v>#DIV/0!</v>
      </c>
      <c r="J98" s="462" t="e">
        <f t="shared" si="8"/>
        <v>#DIV/0!</v>
      </c>
      <c r="K98" s="462" t="e">
        <f t="shared" si="8"/>
        <v>#DIV/0!</v>
      </c>
      <c r="L98" s="462" t="e">
        <f t="shared" si="8"/>
        <v>#DIV/0!</v>
      </c>
      <c r="M98" s="462" t="e">
        <f t="shared" si="8"/>
        <v>#DIV/0!</v>
      </c>
      <c r="N98" s="462" t="e">
        <f t="shared" si="8"/>
        <v>#DIV/0!</v>
      </c>
      <c r="O98" s="462" t="e">
        <f t="shared" si="8"/>
        <v>#DIV/0!</v>
      </c>
      <c r="P98" s="462" t="e">
        <f t="shared" si="8"/>
        <v>#DIV/0!</v>
      </c>
      <c r="Q98" s="462" t="e">
        <f t="shared" si="8"/>
        <v>#DIV/0!</v>
      </c>
      <c r="R98" s="462" t="e">
        <f t="shared" si="8"/>
        <v>#DIV/0!</v>
      </c>
      <c r="S98" s="462" t="e">
        <f t="shared" si="8"/>
        <v>#DIV/0!</v>
      </c>
      <c r="T98" s="462" t="e">
        <f t="shared" si="8"/>
        <v>#DIV/0!</v>
      </c>
      <c r="U98" s="462" t="e">
        <f t="shared" si="8"/>
        <v>#DIV/0!</v>
      </c>
      <c r="V98" s="462" t="e">
        <f t="shared" si="8"/>
        <v>#DIV/0!</v>
      </c>
      <c r="W98" s="462" t="e">
        <f t="shared" si="8"/>
        <v>#DIV/0!</v>
      </c>
      <c r="X98" s="462" t="e">
        <f t="shared" si="8"/>
        <v>#DIV/0!</v>
      </c>
      <c r="Y98" s="129"/>
      <c r="Z98" s="129"/>
      <c r="AA98" s="129"/>
      <c r="AB98" s="125"/>
      <c r="AC98" s="125"/>
      <c r="AD98" s="55"/>
      <c r="AE98" s="55"/>
      <c r="AF98" s="55"/>
      <c r="AG98" s="55"/>
    </row>
    <row r="99" spans="1:33" ht="15.75" customHeight="1">
      <c r="A99" s="55"/>
      <c r="B99" s="59"/>
      <c r="C99" s="175" t="s">
        <v>11</v>
      </c>
      <c r="D99" s="176"/>
      <c r="E99" s="463" t="e">
        <f t="shared" ref="E99:T104" si="9">(E$93-((COUNTA(E$16:E$90)-E$93)/4-1))/COUNTA(E$16:E$90)</f>
        <v>#DIV/0!</v>
      </c>
      <c r="F99" s="463" t="e">
        <f t="shared" si="9"/>
        <v>#DIV/0!</v>
      </c>
      <c r="G99" s="463" t="e">
        <f t="shared" si="9"/>
        <v>#DIV/0!</v>
      </c>
      <c r="H99" s="463" t="e">
        <f t="shared" si="9"/>
        <v>#DIV/0!</v>
      </c>
      <c r="I99" s="463" t="e">
        <f t="shared" si="9"/>
        <v>#DIV/0!</v>
      </c>
      <c r="J99" s="463" t="e">
        <f t="shared" si="9"/>
        <v>#DIV/0!</v>
      </c>
      <c r="K99" s="463" t="e">
        <f t="shared" si="9"/>
        <v>#DIV/0!</v>
      </c>
      <c r="L99" s="463" t="e">
        <f t="shared" si="9"/>
        <v>#DIV/0!</v>
      </c>
      <c r="M99" s="463" t="e">
        <f t="shared" si="9"/>
        <v>#DIV/0!</v>
      </c>
      <c r="N99" s="463" t="e">
        <f t="shared" si="9"/>
        <v>#DIV/0!</v>
      </c>
      <c r="O99" s="463" t="e">
        <f t="shared" si="9"/>
        <v>#DIV/0!</v>
      </c>
      <c r="P99" s="463" t="e">
        <f t="shared" si="9"/>
        <v>#DIV/0!</v>
      </c>
      <c r="Q99" s="463" t="e">
        <f t="shared" si="9"/>
        <v>#DIV/0!</v>
      </c>
      <c r="R99" s="463" t="e">
        <f t="shared" si="9"/>
        <v>#DIV/0!</v>
      </c>
      <c r="S99" s="463" t="e">
        <f t="shared" si="9"/>
        <v>#DIV/0!</v>
      </c>
      <c r="T99" s="463" t="e">
        <f t="shared" si="9"/>
        <v>#DIV/0!</v>
      </c>
      <c r="U99" s="463" t="e">
        <f t="shared" ref="O99:X104" si="10">(U$93-((COUNTA(U$16:U$90)-U$93)/4-1))/COUNTA(U$16:U$90)</f>
        <v>#DIV/0!</v>
      </c>
      <c r="V99" s="463" t="e">
        <f t="shared" si="10"/>
        <v>#DIV/0!</v>
      </c>
      <c r="W99" s="463" t="e">
        <f t="shared" si="10"/>
        <v>#DIV/0!</v>
      </c>
      <c r="X99" s="463" t="e">
        <f t="shared" si="10"/>
        <v>#DIV/0!</v>
      </c>
      <c r="Y99" s="129"/>
      <c r="Z99" s="129"/>
      <c r="AA99" s="129"/>
      <c r="AB99" s="125"/>
      <c r="AC99" s="125"/>
      <c r="AD99" s="55"/>
      <c r="AE99" s="55"/>
      <c r="AF99" s="55"/>
      <c r="AG99" s="55"/>
    </row>
    <row r="100" spans="1:33" ht="15.75" customHeight="1">
      <c r="A100" s="55"/>
      <c r="B100" s="59"/>
      <c r="C100" s="177" t="s">
        <v>12</v>
      </c>
      <c r="D100" s="178"/>
      <c r="E100" s="464" t="e">
        <f t="shared" si="9"/>
        <v>#DIV/0!</v>
      </c>
      <c r="F100" s="464" t="e">
        <f t="shared" si="9"/>
        <v>#DIV/0!</v>
      </c>
      <c r="G100" s="464" t="e">
        <f t="shared" si="9"/>
        <v>#DIV/0!</v>
      </c>
      <c r="H100" s="464" t="e">
        <f t="shared" si="9"/>
        <v>#DIV/0!</v>
      </c>
      <c r="I100" s="464" t="e">
        <f t="shared" si="9"/>
        <v>#DIV/0!</v>
      </c>
      <c r="J100" s="464" t="e">
        <f t="shared" si="9"/>
        <v>#DIV/0!</v>
      </c>
      <c r="K100" s="464" t="e">
        <f t="shared" si="9"/>
        <v>#DIV/0!</v>
      </c>
      <c r="L100" s="464" t="e">
        <f t="shared" si="9"/>
        <v>#DIV/0!</v>
      </c>
      <c r="M100" s="464" t="e">
        <f t="shared" si="9"/>
        <v>#DIV/0!</v>
      </c>
      <c r="N100" s="464" t="e">
        <f t="shared" si="9"/>
        <v>#DIV/0!</v>
      </c>
      <c r="O100" s="464" t="e">
        <f t="shared" si="10"/>
        <v>#DIV/0!</v>
      </c>
      <c r="P100" s="464" t="e">
        <f t="shared" si="10"/>
        <v>#DIV/0!</v>
      </c>
      <c r="Q100" s="464" t="e">
        <f t="shared" si="10"/>
        <v>#DIV/0!</v>
      </c>
      <c r="R100" s="464" t="e">
        <f t="shared" si="10"/>
        <v>#DIV/0!</v>
      </c>
      <c r="S100" s="464" t="e">
        <f t="shared" si="10"/>
        <v>#DIV/0!</v>
      </c>
      <c r="T100" s="464" t="e">
        <f t="shared" si="10"/>
        <v>#DIV/0!</v>
      </c>
      <c r="U100" s="464" t="e">
        <f t="shared" si="10"/>
        <v>#DIV/0!</v>
      </c>
      <c r="V100" s="464" t="e">
        <f t="shared" si="10"/>
        <v>#DIV/0!</v>
      </c>
      <c r="W100" s="464" t="e">
        <f t="shared" si="10"/>
        <v>#DIV/0!</v>
      </c>
      <c r="X100" s="464" t="e">
        <f t="shared" si="10"/>
        <v>#DIV/0!</v>
      </c>
      <c r="Y100" s="129"/>
      <c r="Z100" s="129"/>
      <c r="AA100" s="129"/>
      <c r="AB100" s="125"/>
      <c r="AC100" s="125"/>
      <c r="AD100" s="55"/>
      <c r="AE100" s="55"/>
      <c r="AF100" s="55"/>
      <c r="AG100" s="55"/>
    </row>
    <row r="101" spans="1:33" ht="15.75" customHeight="1">
      <c r="A101" s="55"/>
      <c r="B101" s="59"/>
      <c r="C101" s="179" t="s">
        <v>13</v>
      </c>
      <c r="D101" s="180"/>
      <c r="E101" s="464" t="e">
        <f t="shared" si="9"/>
        <v>#DIV/0!</v>
      </c>
      <c r="F101" s="464" t="e">
        <f t="shared" si="9"/>
        <v>#DIV/0!</v>
      </c>
      <c r="G101" s="464" t="e">
        <f t="shared" si="9"/>
        <v>#DIV/0!</v>
      </c>
      <c r="H101" s="464" t="e">
        <f t="shared" si="9"/>
        <v>#DIV/0!</v>
      </c>
      <c r="I101" s="464" t="e">
        <f t="shared" si="9"/>
        <v>#DIV/0!</v>
      </c>
      <c r="J101" s="464" t="e">
        <f t="shared" si="9"/>
        <v>#DIV/0!</v>
      </c>
      <c r="K101" s="464" t="e">
        <f t="shared" si="9"/>
        <v>#DIV/0!</v>
      </c>
      <c r="L101" s="464" t="e">
        <f t="shared" si="9"/>
        <v>#DIV/0!</v>
      </c>
      <c r="M101" s="464" t="e">
        <f t="shared" si="9"/>
        <v>#DIV/0!</v>
      </c>
      <c r="N101" s="464" t="e">
        <f t="shared" si="9"/>
        <v>#DIV/0!</v>
      </c>
      <c r="O101" s="464" t="e">
        <f t="shared" si="10"/>
        <v>#DIV/0!</v>
      </c>
      <c r="P101" s="464" t="e">
        <f t="shared" si="10"/>
        <v>#DIV/0!</v>
      </c>
      <c r="Q101" s="464" t="e">
        <f t="shared" si="10"/>
        <v>#DIV/0!</v>
      </c>
      <c r="R101" s="464" t="e">
        <f t="shared" si="10"/>
        <v>#DIV/0!</v>
      </c>
      <c r="S101" s="464" t="e">
        <f t="shared" si="10"/>
        <v>#DIV/0!</v>
      </c>
      <c r="T101" s="464" t="e">
        <f t="shared" si="10"/>
        <v>#DIV/0!</v>
      </c>
      <c r="U101" s="464" t="e">
        <f t="shared" si="10"/>
        <v>#DIV/0!</v>
      </c>
      <c r="V101" s="464" t="e">
        <f t="shared" si="10"/>
        <v>#DIV/0!</v>
      </c>
      <c r="W101" s="464" t="e">
        <f t="shared" si="10"/>
        <v>#DIV/0!</v>
      </c>
      <c r="X101" s="464" t="e">
        <f t="shared" si="10"/>
        <v>#DIV/0!</v>
      </c>
      <c r="Y101" s="129"/>
      <c r="Z101" s="129"/>
      <c r="AA101" s="129"/>
      <c r="AB101" s="125"/>
      <c r="AC101" s="125"/>
      <c r="AD101" s="55"/>
      <c r="AE101" s="55"/>
      <c r="AF101" s="55"/>
      <c r="AG101" s="55"/>
    </row>
    <row r="102" spans="1:33" ht="15.75" customHeight="1">
      <c r="A102" s="55"/>
      <c r="B102" s="59"/>
      <c r="C102" s="181" t="s">
        <v>14</v>
      </c>
      <c r="D102" s="182"/>
      <c r="E102" s="464" t="e">
        <f t="shared" si="9"/>
        <v>#DIV/0!</v>
      </c>
      <c r="F102" s="464" t="e">
        <f t="shared" si="9"/>
        <v>#DIV/0!</v>
      </c>
      <c r="G102" s="464" t="e">
        <f t="shared" si="9"/>
        <v>#DIV/0!</v>
      </c>
      <c r="H102" s="464" t="e">
        <f t="shared" si="9"/>
        <v>#DIV/0!</v>
      </c>
      <c r="I102" s="464" t="e">
        <f t="shared" si="9"/>
        <v>#DIV/0!</v>
      </c>
      <c r="J102" s="464" t="e">
        <f t="shared" si="9"/>
        <v>#DIV/0!</v>
      </c>
      <c r="K102" s="464" t="e">
        <f t="shared" si="9"/>
        <v>#DIV/0!</v>
      </c>
      <c r="L102" s="464" t="e">
        <f t="shared" si="9"/>
        <v>#DIV/0!</v>
      </c>
      <c r="M102" s="464" t="e">
        <f t="shared" si="9"/>
        <v>#DIV/0!</v>
      </c>
      <c r="N102" s="464" t="e">
        <f t="shared" si="9"/>
        <v>#DIV/0!</v>
      </c>
      <c r="O102" s="464" t="e">
        <f t="shared" si="10"/>
        <v>#DIV/0!</v>
      </c>
      <c r="P102" s="464" t="e">
        <f t="shared" si="10"/>
        <v>#DIV/0!</v>
      </c>
      <c r="Q102" s="464" t="e">
        <f t="shared" si="10"/>
        <v>#DIV/0!</v>
      </c>
      <c r="R102" s="464" t="e">
        <f t="shared" si="10"/>
        <v>#DIV/0!</v>
      </c>
      <c r="S102" s="464" t="e">
        <f t="shared" si="10"/>
        <v>#DIV/0!</v>
      </c>
      <c r="T102" s="464" t="e">
        <f t="shared" si="10"/>
        <v>#DIV/0!</v>
      </c>
      <c r="U102" s="464" t="e">
        <f t="shared" si="10"/>
        <v>#DIV/0!</v>
      </c>
      <c r="V102" s="464" t="e">
        <f t="shared" si="10"/>
        <v>#DIV/0!</v>
      </c>
      <c r="W102" s="464" t="e">
        <f t="shared" si="10"/>
        <v>#DIV/0!</v>
      </c>
      <c r="X102" s="464" t="e">
        <f t="shared" si="10"/>
        <v>#DIV/0!</v>
      </c>
      <c r="Y102" s="129"/>
      <c r="Z102" s="129"/>
      <c r="AA102" s="129"/>
      <c r="AB102" s="125"/>
      <c r="AC102" s="125"/>
      <c r="AD102" s="55"/>
      <c r="AE102" s="55"/>
      <c r="AF102" s="55"/>
      <c r="AG102" s="55"/>
    </row>
    <row r="103" spans="1:33" ht="15.75" customHeight="1">
      <c r="A103" s="55"/>
      <c r="B103" s="59"/>
      <c r="C103" s="183" t="s">
        <v>15</v>
      </c>
      <c r="D103" s="184"/>
      <c r="E103" s="464" t="e">
        <f t="shared" si="9"/>
        <v>#DIV/0!</v>
      </c>
      <c r="F103" s="464" t="e">
        <f t="shared" si="9"/>
        <v>#DIV/0!</v>
      </c>
      <c r="G103" s="464" t="e">
        <f t="shared" si="9"/>
        <v>#DIV/0!</v>
      </c>
      <c r="H103" s="464" t="e">
        <f t="shared" si="9"/>
        <v>#DIV/0!</v>
      </c>
      <c r="I103" s="464" t="e">
        <f t="shared" si="9"/>
        <v>#DIV/0!</v>
      </c>
      <c r="J103" s="464" t="e">
        <f t="shared" si="9"/>
        <v>#DIV/0!</v>
      </c>
      <c r="K103" s="464" t="e">
        <f t="shared" si="9"/>
        <v>#DIV/0!</v>
      </c>
      <c r="L103" s="464" t="e">
        <f t="shared" si="9"/>
        <v>#DIV/0!</v>
      </c>
      <c r="M103" s="464" t="e">
        <f t="shared" si="9"/>
        <v>#DIV/0!</v>
      </c>
      <c r="N103" s="464" t="e">
        <f t="shared" si="9"/>
        <v>#DIV/0!</v>
      </c>
      <c r="O103" s="464" t="e">
        <f t="shared" si="10"/>
        <v>#DIV/0!</v>
      </c>
      <c r="P103" s="464" t="e">
        <f t="shared" si="10"/>
        <v>#DIV/0!</v>
      </c>
      <c r="Q103" s="464" t="e">
        <f t="shared" si="10"/>
        <v>#DIV/0!</v>
      </c>
      <c r="R103" s="464" t="e">
        <f t="shared" si="10"/>
        <v>#DIV/0!</v>
      </c>
      <c r="S103" s="464" t="e">
        <f t="shared" si="10"/>
        <v>#DIV/0!</v>
      </c>
      <c r="T103" s="464" t="e">
        <f t="shared" si="10"/>
        <v>#DIV/0!</v>
      </c>
      <c r="U103" s="464" t="e">
        <f t="shared" si="10"/>
        <v>#DIV/0!</v>
      </c>
      <c r="V103" s="464" t="e">
        <f t="shared" si="10"/>
        <v>#DIV/0!</v>
      </c>
      <c r="W103" s="464" t="e">
        <f t="shared" si="10"/>
        <v>#DIV/0!</v>
      </c>
      <c r="X103" s="464" t="e">
        <f t="shared" si="10"/>
        <v>#DIV/0!</v>
      </c>
      <c r="Y103" s="129"/>
      <c r="Z103" s="129"/>
      <c r="AA103" s="129"/>
      <c r="AB103" s="125"/>
      <c r="AC103" s="125"/>
      <c r="AD103" s="55"/>
      <c r="AE103" s="55"/>
      <c r="AF103" s="55"/>
      <c r="AG103" s="55"/>
    </row>
    <row r="104" spans="1:33" ht="15.75" customHeight="1">
      <c r="A104" s="55"/>
      <c r="B104" s="53"/>
      <c r="C104" s="185" t="s">
        <v>16</v>
      </c>
      <c r="D104" s="186"/>
      <c r="E104" s="464" t="e">
        <f t="shared" si="9"/>
        <v>#DIV/0!</v>
      </c>
      <c r="F104" s="464" t="e">
        <f t="shared" si="9"/>
        <v>#DIV/0!</v>
      </c>
      <c r="G104" s="464" t="e">
        <f t="shared" si="9"/>
        <v>#DIV/0!</v>
      </c>
      <c r="H104" s="464" t="e">
        <f t="shared" si="9"/>
        <v>#DIV/0!</v>
      </c>
      <c r="I104" s="464" t="e">
        <f t="shared" si="9"/>
        <v>#DIV/0!</v>
      </c>
      <c r="J104" s="464" t="e">
        <f t="shared" si="9"/>
        <v>#DIV/0!</v>
      </c>
      <c r="K104" s="464" t="e">
        <f t="shared" si="9"/>
        <v>#DIV/0!</v>
      </c>
      <c r="L104" s="464" t="e">
        <f t="shared" si="9"/>
        <v>#DIV/0!</v>
      </c>
      <c r="M104" s="464" t="e">
        <f t="shared" si="9"/>
        <v>#DIV/0!</v>
      </c>
      <c r="N104" s="464" t="e">
        <f t="shared" si="9"/>
        <v>#DIV/0!</v>
      </c>
      <c r="O104" s="464" t="e">
        <f t="shared" si="10"/>
        <v>#DIV/0!</v>
      </c>
      <c r="P104" s="464" t="e">
        <f t="shared" si="10"/>
        <v>#DIV/0!</v>
      </c>
      <c r="Q104" s="464" t="e">
        <f t="shared" si="10"/>
        <v>#DIV/0!</v>
      </c>
      <c r="R104" s="464" t="e">
        <f t="shared" si="10"/>
        <v>#DIV/0!</v>
      </c>
      <c r="S104" s="464" t="e">
        <f t="shared" si="10"/>
        <v>#DIV/0!</v>
      </c>
      <c r="T104" s="464" t="e">
        <f t="shared" si="10"/>
        <v>#DIV/0!</v>
      </c>
      <c r="U104" s="464" t="e">
        <f t="shared" si="10"/>
        <v>#DIV/0!</v>
      </c>
      <c r="V104" s="464" t="e">
        <f t="shared" si="10"/>
        <v>#DIV/0!</v>
      </c>
      <c r="W104" s="464" t="e">
        <f t="shared" si="10"/>
        <v>#DIV/0!</v>
      </c>
      <c r="X104" s="464" t="e">
        <f t="shared" si="10"/>
        <v>#DIV/0!</v>
      </c>
      <c r="Y104" s="129"/>
      <c r="Z104" s="129"/>
      <c r="AA104" s="129"/>
      <c r="AB104" s="125"/>
      <c r="AC104" s="125"/>
      <c r="AD104" s="55"/>
      <c r="AE104" s="55"/>
      <c r="AF104" s="55"/>
      <c r="AG104" s="55"/>
    </row>
    <row r="105" spans="1:33" ht="15.75" customHeight="1">
      <c r="A105" s="55"/>
      <c r="B105" s="161"/>
      <c r="C105" s="354"/>
      <c r="D105" s="354"/>
      <c r="E105" s="465"/>
      <c r="F105" s="465"/>
      <c r="G105" s="465"/>
      <c r="H105" s="465"/>
      <c r="I105" s="465"/>
      <c r="J105" s="465"/>
      <c r="K105" s="465"/>
      <c r="L105" s="465"/>
      <c r="M105" s="465"/>
      <c r="N105" s="465"/>
      <c r="O105" s="465"/>
      <c r="P105" s="465"/>
      <c r="Q105" s="465"/>
      <c r="R105" s="465"/>
      <c r="S105" s="465"/>
      <c r="T105" s="465"/>
      <c r="U105" s="465"/>
      <c r="V105" s="465"/>
      <c r="W105" s="466"/>
      <c r="X105" s="466"/>
      <c r="Y105" s="129"/>
      <c r="Z105" s="129"/>
      <c r="AA105" s="129"/>
      <c r="AB105" s="125"/>
      <c r="AC105" s="125"/>
      <c r="AD105" s="55"/>
      <c r="AE105" s="55"/>
      <c r="AF105" s="55"/>
      <c r="AG105" s="55"/>
    </row>
    <row r="106" spans="1:33" ht="15.75" customHeight="1">
      <c r="A106" s="55"/>
      <c r="B106" s="161"/>
      <c r="C106" s="517" t="s">
        <v>99</v>
      </c>
      <c r="D106" s="517"/>
      <c r="E106" s="504">
        <v>1</v>
      </c>
      <c r="F106" s="504">
        <v>2</v>
      </c>
      <c r="G106" s="504">
        <v>3</v>
      </c>
      <c r="H106" s="505">
        <v>4</v>
      </c>
      <c r="I106" s="506">
        <v>5</v>
      </c>
      <c r="J106" s="506">
        <v>6</v>
      </c>
      <c r="K106" s="504">
        <v>7</v>
      </c>
      <c r="L106" s="504">
        <v>8</v>
      </c>
      <c r="M106" s="504">
        <v>9</v>
      </c>
      <c r="N106" s="504">
        <v>10</v>
      </c>
      <c r="O106" s="504">
        <v>11</v>
      </c>
      <c r="P106" s="505">
        <v>12</v>
      </c>
      <c r="Q106" s="505">
        <v>13</v>
      </c>
      <c r="R106" s="506">
        <v>14</v>
      </c>
      <c r="S106" s="504">
        <v>15</v>
      </c>
      <c r="T106" s="506">
        <v>16</v>
      </c>
      <c r="U106" s="506">
        <v>17</v>
      </c>
      <c r="V106" s="506">
        <v>18</v>
      </c>
      <c r="W106" s="504">
        <v>19</v>
      </c>
      <c r="X106" s="504">
        <v>20</v>
      </c>
      <c r="Y106" s="129"/>
      <c r="Z106" s="129"/>
      <c r="AA106" s="129"/>
      <c r="AB106" s="125"/>
      <c r="AC106" s="125"/>
      <c r="AD106" s="55"/>
      <c r="AE106" s="55"/>
      <c r="AF106" s="55"/>
      <c r="AG106" s="55"/>
    </row>
    <row r="107" spans="1:33" ht="15.75" customHeight="1">
      <c r="A107" s="55"/>
      <c r="B107" s="199"/>
      <c r="C107" s="517" t="s">
        <v>17</v>
      </c>
      <c r="D107" s="517"/>
      <c r="E107" s="411"/>
      <c r="F107" s="411"/>
      <c r="G107" s="411"/>
      <c r="H107" s="411"/>
      <c r="I107" s="411"/>
      <c r="J107" s="411"/>
      <c r="K107" s="411"/>
      <c r="L107" s="411"/>
      <c r="M107" s="411"/>
      <c r="N107" s="411"/>
      <c r="O107" s="411"/>
      <c r="P107" s="411"/>
      <c r="Q107" s="411"/>
      <c r="R107" s="411"/>
      <c r="S107" s="411"/>
      <c r="T107" s="411"/>
      <c r="U107" s="411"/>
      <c r="V107" s="411"/>
      <c r="W107" s="411"/>
      <c r="X107" s="411"/>
      <c r="Y107" s="356"/>
      <c r="Z107" s="129"/>
      <c r="AA107" s="129"/>
      <c r="AB107" s="125"/>
      <c r="AC107" s="125"/>
      <c r="AD107" s="55"/>
      <c r="AE107" s="55"/>
      <c r="AF107" s="55"/>
      <c r="AG107" s="55"/>
    </row>
    <row r="108" spans="1:33" s="160" customFormat="1" ht="15.75" customHeight="1">
      <c r="A108" s="162"/>
      <c r="B108" s="199"/>
      <c r="C108" s="203" t="s">
        <v>159</v>
      </c>
      <c r="D108" s="355"/>
      <c r="E108" s="470">
        <f t="shared" ref="E108:X108" si="11">E11</f>
        <v>0</v>
      </c>
      <c r="F108" s="470">
        <f t="shared" si="11"/>
        <v>0</v>
      </c>
      <c r="G108" s="470">
        <f t="shared" si="11"/>
        <v>0</v>
      </c>
      <c r="H108" s="470">
        <f t="shared" si="11"/>
        <v>0</v>
      </c>
      <c r="I108" s="470">
        <f t="shared" si="11"/>
        <v>0</v>
      </c>
      <c r="J108" s="470">
        <f t="shared" si="11"/>
        <v>0</v>
      </c>
      <c r="K108" s="470">
        <f t="shared" si="11"/>
        <v>0</v>
      </c>
      <c r="L108" s="470">
        <f t="shared" si="11"/>
        <v>0</v>
      </c>
      <c r="M108" s="470">
        <f t="shared" si="11"/>
        <v>0</v>
      </c>
      <c r="N108" s="470">
        <f t="shared" si="11"/>
        <v>0</v>
      </c>
      <c r="O108" s="470">
        <f t="shared" si="11"/>
        <v>0</v>
      </c>
      <c r="P108" s="470">
        <f t="shared" si="11"/>
        <v>0</v>
      </c>
      <c r="Q108" s="470">
        <f t="shared" si="11"/>
        <v>0</v>
      </c>
      <c r="R108" s="470">
        <f t="shared" si="11"/>
        <v>0</v>
      </c>
      <c r="S108" s="470">
        <f t="shared" si="11"/>
        <v>0</v>
      </c>
      <c r="T108" s="470">
        <f t="shared" si="11"/>
        <v>0</v>
      </c>
      <c r="U108" s="470">
        <f t="shared" si="11"/>
        <v>0</v>
      </c>
      <c r="V108" s="470">
        <f t="shared" si="11"/>
        <v>0</v>
      </c>
      <c r="W108" s="470">
        <f t="shared" si="11"/>
        <v>0</v>
      </c>
      <c r="X108" s="470">
        <f t="shared" si="11"/>
        <v>0</v>
      </c>
      <c r="Y108" s="200" t="s">
        <v>57</v>
      </c>
      <c r="Z108" s="200"/>
      <c r="AA108" s="200"/>
      <c r="AB108" s="195"/>
      <c r="AC108" s="195"/>
      <c r="AD108" s="162"/>
      <c r="AE108" s="162"/>
      <c r="AF108" s="162"/>
      <c r="AG108" s="162"/>
    </row>
    <row r="109" spans="1:33" s="201" customFormat="1" ht="15.75" customHeight="1">
      <c r="A109" s="198"/>
      <c r="B109" s="199"/>
      <c r="C109" s="517" t="s">
        <v>18</v>
      </c>
      <c r="D109" s="517"/>
      <c r="E109" s="507"/>
      <c r="F109" s="507"/>
      <c r="G109" s="507"/>
      <c r="H109" s="507"/>
      <c r="I109" s="507"/>
      <c r="J109" s="507"/>
      <c r="K109" s="507"/>
      <c r="L109" s="507"/>
      <c r="M109" s="507"/>
      <c r="N109" s="507"/>
      <c r="O109" s="507"/>
      <c r="P109" s="507"/>
      <c r="Q109" s="507"/>
      <c r="R109" s="507"/>
      <c r="S109" s="507"/>
      <c r="T109" s="507"/>
      <c r="U109" s="507"/>
      <c r="V109" s="507"/>
      <c r="W109" s="507"/>
      <c r="X109" s="507"/>
      <c r="Y109" s="200" t="s">
        <v>57</v>
      </c>
      <c r="Z109" s="200"/>
      <c r="AA109" s="200"/>
      <c r="AB109" s="195"/>
      <c r="AC109" s="195"/>
      <c r="AD109" s="198"/>
      <c r="AE109" s="198"/>
      <c r="AF109" s="198"/>
      <c r="AG109" s="198"/>
    </row>
    <row r="110" spans="1:33" s="201" customFormat="1" ht="15.75" customHeight="1">
      <c r="A110" s="198"/>
      <c r="B110" s="161"/>
      <c r="C110" s="202" t="s">
        <v>145</v>
      </c>
      <c r="D110" s="202"/>
      <c r="E110" s="470">
        <f t="shared" ref="E110:X110" si="12">E12</f>
        <v>0</v>
      </c>
      <c r="F110" s="470">
        <f t="shared" si="12"/>
        <v>0</v>
      </c>
      <c r="G110" s="470">
        <f t="shared" si="12"/>
        <v>0</v>
      </c>
      <c r="H110" s="470">
        <f t="shared" si="12"/>
        <v>0</v>
      </c>
      <c r="I110" s="470">
        <f t="shared" si="12"/>
        <v>0</v>
      </c>
      <c r="J110" s="470">
        <f t="shared" si="12"/>
        <v>0</v>
      </c>
      <c r="K110" s="470">
        <f t="shared" si="12"/>
        <v>0</v>
      </c>
      <c r="L110" s="470">
        <f t="shared" si="12"/>
        <v>0</v>
      </c>
      <c r="M110" s="470">
        <f t="shared" si="12"/>
        <v>0</v>
      </c>
      <c r="N110" s="470">
        <f t="shared" si="12"/>
        <v>0</v>
      </c>
      <c r="O110" s="470">
        <f t="shared" si="12"/>
        <v>0</v>
      </c>
      <c r="P110" s="470">
        <f t="shared" si="12"/>
        <v>0</v>
      </c>
      <c r="Q110" s="470">
        <f t="shared" si="12"/>
        <v>0</v>
      </c>
      <c r="R110" s="470">
        <f t="shared" si="12"/>
        <v>0</v>
      </c>
      <c r="S110" s="470">
        <f t="shared" si="12"/>
        <v>0</v>
      </c>
      <c r="T110" s="470">
        <f t="shared" si="12"/>
        <v>0</v>
      </c>
      <c r="U110" s="470">
        <f t="shared" si="12"/>
        <v>0</v>
      </c>
      <c r="V110" s="470">
        <f t="shared" si="12"/>
        <v>0</v>
      </c>
      <c r="W110" s="470">
        <f t="shared" si="12"/>
        <v>0</v>
      </c>
      <c r="X110" s="470">
        <f t="shared" si="12"/>
        <v>0</v>
      </c>
      <c r="Y110" s="200" t="s">
        <v>57</v>
      </c>
      <c r="Z110" s="200"/>
      <c r="AA110" s="200"/>
      <c r="AB110" s="195"/>
      <c r="AC110" s="195"/>
      <c r="AD110" s="198"/>
      <c r="AE110" s="198"/>
      <c r="AF110" s="198"/>
      <c r="AG110" s="198"/>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ACO03paIMYOtZpC8pBDJF6gZUj1fTANoEKSBpVPF0FsFmkKDL/BEisDv4+keKu51TK0DPp/PbLyHTPZOAm9QSQ==" saltValue="Khin439z3nKpPl9N4UcqVA==" spinCount="100000" sheet="1" formatColumns="0"/>
  <mergeCells count="12">
    <mergeCell ref="C109:D109"/>
    <mergeCell ref="E1:X1"/>
    <mergeCell ref="E2:X2"/>
    <mergeCell ref="B3:C3"/>
    <mergeCell ref="U3:X3"/>
    <mergeCell ref="E5:I5"/>
    <mergeCell ref="U5:X5"/>
    <mergeCell ref="E7:R7"/>
    <mergeCell ref="E9:X9"/>
    <mergeCell ref="C92:D92"/>
    <mergeCell ref="C106:D106"/>
    <mergeCell ref="C107:D107"/>
  </mergeCells>
  <conditionalFormatting sqref="E16:E90">
    <cfRule type="cellIs" dxfId="348" priority="21" operator="equal">
      <formula>$E$92</formula>
    </cfRule>
  </conditionalFormatting>
  <conditionalFormatting sqref="F16:F90">
    <cfRule type="cellIs" dxfId="347" priority="20" operator="equal">
      <formula>F$92</formula>
    </cfRule>
  </conditionalFormatting>
  <conditionalFormatting sqref="G16:G90">
    <cfRule type="cellIs" dxfId="346" priority="19" operator="equal">
      <formula>G$92</formula>
    </cfRule>
  </conditionalFormatting>
  <conditionalFormatting sqref="H16:X90">
    <cfRule type="cellIs" dxfId="345" priority="18" operator="equal">
      <formula>H$92</formula>
    </cfRule>
  </conditionalFormatting>
  <conditionalFormatting sqref="E100:X100">
    <cfRule type="cellIs" dxfId="344" priority="16" operator="lessThan">
      <formula>0.85</formula>
    </cfRule>
    <cfRule type="cellIs" dxfId="343" priority="17" operator="greaterThan">
      <formula>0.85</formula>
    </cfRule>
  </conditionalFormatting>
  <conditionalFormatting sqref="E101:X101">
    <cfRule type="cellIs" dxfId="342" priority="15" operator="between">
      <formula>0.6</formula>
      <formula>0.85</formula>
    </cfRule>
  </conditionalFormatting>
  <conditionalFormatting sqref="E102:X102">
    <cfRule type="cellIs" dxfId="341" priority="14" operator="between">
      <formula>0.4</formula>
      <formula>0.6</formula>
    </cfRule>
  </conditionalFormatting>
  <conditionalFormatting sqref="E103:X103">
    <cfRule type="cellIs" dxfId="340" priority="13" operator="between">
      <formula>15%</formula>
      <formula>40%</formula>
    </cfRule>
  </conditionalFormatting>
  <conditionalFormatting sqref="E104:X104">
    <cfRule type="cellIs" dxfId="339" priority="12" operator="lessThan">
      <formula>0.15</formula>
    </cfRule>
  </conditionalFormatting>
  <conditionalFormatting sqref="E10:X10">
    <cfRule type="cellIs" dxfId="338" priority="7" operator="between">
      <formula>0.85</formula>
      <formula>1</formula>
    </cfRule>
    <cfRule type="cellIs" dxfId="337" priority="8" operator="between">
      <formula>0.6</formula>
      <formula>0.85</formula>
    </cfRule>
    <cfRule type="cellIs" dxfId="336" priority="9" operator="between">
      <formula>0.4</formula>
      <formula>0.6</formula>
    </cfRule>
    <cfRule type="cellIs" dxfId="335" priority="10" operator="between">
      <formula>0.15</formula>
      <formula>0.4</formula>
    </cfRule>
    <cfRule type="cellIs" dxfId="334" priority="11" operator="lessThan">
      <formula>0.15</formula>
    </cfRule>
  </conditionalFormatting>
  <conditionalFormatting sqref="E11:X15">
    <cfRule type="containsBlanks" dxfId="333" priority="6">
      <formula>LEN(TRIM(E11))=0</formula>
    </cfRule>
  </conditionalFormatting>
  <conditionalFormatting sqref="C16:AC90">
    <cfRule type="containsBlanks" dxfId="332" priority="5">
      <formula>LEN(TRIM(C16))=0</formula>
    </cfRule>
  </conditionalFormatting>
  <conditionalFormatting sqref="E12:X12">
    <cfRule type="containsText" dxfId="331" priority="1" operator="containsText" text="Lectora">
      <formula>NOT(ISERROR(SEARCH("Lectora",E12)))</formula>
    </cfRule>
  </conditionalFormatting>
  <conditionalFormatting sqref="AA16:AA90">
    <cfRule type="cellIs" dxfId="330" priority="4" operator="greaterThan">
      <formula>0</formula>
    </cfRule>
  </conditionalFormatting>
  <conditionalFormatting sqref="E16:X90">
    <cfRule type="cellIs" dxfId="329" priority="3" operator="equal">
      <formula>"O"</formula>
    </cfRule>
  </conditionalFormatting>
  <conditionalFormatting sqref="E110:X110">
    <cfRule type="containsText" dxfId="328" priority="2" operator="containsText" text="Comprensión lectora">
      <formula>NOT(ISERROR(SEARCH("Comprensión lectora",E110)))</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P136"/>
  <sheetViews>
    <sheetView zoomScale="60" zoomScaleNormal="60" workbookViewId="0">
      <selection sqref="A1:P1"/>
    </sheetView>
  </sheetViews>
  <sheetFormatPr baseColWidth="10" defaultColWidth="11.25" defaultRowHeight="14.25"/>
  <cols>
    <col min="1" max="1" width="5.75" style="9" customWidth="1"/>
    <col min="2" max="8" width="11.75" style="9" customWidth="1"/>
    <col min="9" max="9" width="11.75" style="106" customWidth="1"/>
    <col min="10" max="15" width="11.75" style="9" customWidth="1"/>
    <col min="16" max="16" width="5.75" style="9" customWidth="1"/>
    <col min="17" max="16384" width="11.25" style="9"/>
  </cols>
  <sheetData>
    <row r="1" spans="1:16" ht="18" thickTop="1" thickBot="1">
      <c r="A1" s="530" t="s">
        <v>29</v>
      </c>
      <c r="B1" s="531"/>
      <c r="C1" s="531"/>
      <c r="D1" s="531"/>
      <c r="E1" s="531"/>
      <c r="F1" s="531"/>
      <c r="G1" s="531"/>
      <c r="H1" s="531"/>
      <c r="I1" s="531"/>
      <c r="J1" s="531"/>
      <c r="K1" s="531"/>
      <c r="L1" s="531"/>
      <c r="M1" s="531"/>
      <c r="N1" s="531"/>
      <c r="O1" s="531"/>
      <c r="P1" s="532"/>
    </row>
    <row r="2" spans="1:16" ht="16.5" thickTop="1" thickBot="1">
      <c r="A2" s="8"/>
      <c r="B2" s="8"/>
      <c r="C2" s="8"/>
      <c r="D2" s="8"/>
      <c r="E2" s="8"/>
      <c r="F2" s="8"/>
      <c r="G2" s="8"/>
      <c r="H2" s="8"/>
      <c r="I2" s="8"/>
      <c r="J2" s="8"/>
      <c r="K2" s="8"/>
      <c r="L2" s="8"/>
      <c r="M2" s="8"/>
      <c r="N2" s="8"/>
      <c r="O2" s="8"/>
      <c r="P2" s="8"/>
    </row>
    <row r="3" spans="1:16" ht="17.25" thickTop="1" thickBot="1">
      <c r="A3" s="533" t="s">
        <v>30</v>
      </c>
      <c r="B3" s="534"/>
      <c r="C3" s="534"/>
      <c r="D3" s="534"/>
      <c r="E3" s="534"/>
      <c r="F3" s="534"/>
      <c r="G3" s="534"/>
      <c r="H3" s="534"/>
      <c r="I3" s="534"/>
      <c r="J3" s="534"/>
      <c r="K3" s="534"/>
      <c r="L3" s="534"/>
      <c r="M3" s="534"/>
      <c r="N3" s="534"/>
      <c r="O3" s="534"/>
      <c r="P3" s="535"/>
    </row>
    <row r="4" spans="1:16" ht="15.75" thickTop="1">
      <c r="A4" s="11"/>
      <c r="B4" s="12"/>
      <c r="C4" s="12"/>
      <c r="D4" s="12"/>
      <c r="E4" s="12"/>
      <c r="F4" s="12"/>
      <c r="G4" s="12"/>
      <c r="H4" s="12"/>
      <c r="I4" s="12"/>
      <c r="J4" s="12"/>
      <c r="K4" s="12"/>
      <c r="L4" s="12"/>
      <c r="M4" s="12"/>
      <c r="N4" s="12"/>
      <c r="O4" s="12"/>
      <c r="P4" s="13"/>
    </row>
    <row r="5" spans="1:16" ht="15">
      <c r="A5" s="14"/>
      <c r="B5" s="536" t="s">
        <v>31</v>
      </c>
      <c r="C5" s="536"/>
      <c r="D5" s="536"/>
      <c r="E5" s="536"/>
      <c r="F5" s="536"/>
      <c r="G5" s="536"/>
      <c r="H5" s="536"/>
      <c r="I5" s="536"/>
      <c r="J5" s="536"/>
      <c r="K5" s="536"/>
      <c r="L5" s="536"/>
      <c r="M5" s="536"/>
      <c r="N5" s="536"/>
      <c r="O5" s="28"/>
      <c r="P5" s="13"/>
    </row>
    <row r="6" spans="1:16" ht="15.75" thickBot="1">
      <c r="A6" s="14"/>
      <c r="B6" s="15"/>
      <c r="C6" s="15"/>
      <c r="D6" s="15"/>
      <c r="E6" s="15"/>
      <c r="F6" s="15"/>
      <c r="G6" s="15"/>
      <c r="H6" s="15"/>
      <c r="I6" s="15"/>
      <c r="J6" s="15"/>
      <c r="K6" s="15"/>
      <c r="L6" s="15"/>
      <c r="M6" s="15"/>
      <c r="N6" s="15"/>
      <c r="O6" s="15"/>
      <c r="P6" s="13"/>
    </row>
    <row r="7" spans="1:16" ht="16.5" thickTop="1" thickBot="1">
      <c r="A7" s="16"/>
      <c r="B7" s="537" t="s">
        <v>32</v>
      </c>
      <c r="C7" s="537"/>
      <c r="D7" s="15"/>
      <c r="E7" s="538"/>
      <c r="F7" s="539"/>
      <c r="G7" s="539"/>
      <c r="H7" s="539"/>
      <c r="I7" s="539"/>
      <c r="J7" s="539"/>
      <c r="K7" s="540"/>
      <c r="L7" s="30" t="s">
        <v>33</v>
      </c>
      <c r="M7" s="18"/>
      <c r="N7" s="541"/>
      <c r="O7" s="542"/>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7" t="s">
        <v>34</v>
      </c>
      <c r="C9" s="537"/>
      <c r="D9" s="15"/>
      <c r="E9" s="538"/>
      <c r="F9" s="539"/>
      <c r="G9" s="539"/>
      <c r="H9" s="539"/>
      <c r="I9" s="539"/>
      <c r="J9" s="539"/>
      <c r="K9" s="540"/>
      <c r="L9" s="29" t="s">
        <v>35</v>
      </c>
      <c r="M9" s="18"/>
      <c r="N9" s="538"/>
      <c r="O9" s="540"/>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3" t="s">
        <v>36</v>
      </c>
      <c r="B12" s="534"/>
      <c r="C12" s="534"/>
      <c r="D12" s="534"/>
      <c r="E12" s="534"/>
      <c r="F12" s="534"/>
      <c r="G12" s="534"/>
      <c r="H12" s="534"/>
      <c r="I12" s="534"/>
      <c r="J12" s="534"/>
      <c r="K12" s="534"/>
      <c r="L12" s="534"/>
      <c r="M12" s="534"/>
      <c r="N12" s="534"/>
      <c r="O12" s="534"/>
      <c r="P12" s="535"/>
    </row>
    <row r="13" spans="1:16" ht="15.75" thickTop="1">
      <c r="A13" s="23"/>
      <c r="B13" s="24"/>
      <c r="C13" s="24"/>
      <c r="D13" s="24"/>
      <c r="E13" s="24"/>
      <c r="F13" s="24"/>
      <c r="G13" s="24"/>
      <c r="H13" s="24"/>
      <c r="I13" s="24"/>
      <c r="J13" s="24"/>
      <c r="K13" s="24"/>
      <c r="L13" s="24"/>
      <c r="M13" s="24"/>
      <c r="N13" s="24"/>
      <c r="O13" s="24"/>
      <c r="P13" s="25"/>
    </row>
    <row r="14" spans="1:16" ht="15">
      <c r="A14" s="26"/>
      <c r="B14" s="536" t="s">
        <v>37</v>
      </c>
      <c r="C14" s="536"/>
      <c r="D14" s="536"/>
      <c r="E14" s="536"/>
      <c r="F14" s="536"/>
      <c r="G14" s="536"/>
      <c r="H14" s="536"/>
      <c r="I14" s="536"/>
      <c r="J14" s="536"/>
      <c r="K14" s="536"/>
      <c r="L14" s="536"/>
      <c r="M14" s="536"/>
      <c r="N14" s="536"/>
      <c r="O14" s="28"/>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6" t="str">
        <f>ExA_LENGUAJE!C6</f>
        <v>Competencias Comunicativas en Lenguaje</v>
      </c>
      <c r="F16" s="547"/>
      <c r="G16" s="547"/>
      <c r="H16" s="547"/>
      <c r="I16" s="547"/>
      <c r="J16" s="547"/>
      <c r="K16" s="548"/>
      <c r="L16" s="27" t="s">
        <v>28</v>
      </c>
      <c r="M16" s="18"/>
      <c r="N16" s="546">
        <f>ExA_LENGUAJE!C8</f>
        <v>0</v>
      </c>
      <c r="O16" s="548"/>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6" t="str">
        <f>VLOOKUP(N18,DATOS!A2:B10,2,FALSE)</f>
        <v>QUINTO</v>
      </c>
      <c r="F18" s="547"/>
      <c r="G18" s="547"/>
      <c r="H18" s="547"/>
      <c r="I18" s="547"/>
      <c r="J18" s="547"/>
      <c r="K18" s="548"/>
      <c r="L18" s="27" t="s">
        <v>41</v>
      </c>
      <c r="M18" s="18"/>
      <c r="N18" s="434" t="str">
        <f>ExA_LENGUAJE!C5</f>
        <v>_5°</v>
      </c>
      <c r="O18" s="435" t="str">
        <f>ExA_LENGUAJE!D5</f>
        <v>_08</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3" t="s">
        <v>95</v>
      </c>
      <c r="B21" s="534"/>
      <c r="C21" s="534"/>
      <c r="D21" s="534"/>
      <c r="E21" s="534"/>
      <c r="F21" s="534"/>
      <c r="G21" s="534"/>
      <c r="H21" s="534"/>
      <c r="I21" s="534"/>
      <c r="J21" s="534"/>
      <c r="K21" s="534"/>
      <c r="L21" s="534"/>
      <c r="M21" s="534"/>
      <c r="N21" s="534"/>
      <c r="O21" s="534"/>
      <c r="P21" s="535"/>
    </row>
    <row r="22" spans="1:16" ht="15.75" thickTop="1">
      <c r="A22" s="26"/>
      <c r="B22" s="8"/>
      <c r="C22" s="8"/>
      <c r="D22" s="8"/>
      <c r="E22" s="8"/>
      <c r="F22" s="8"/>
      <c r="G22" s="8"/>
      <c r="H22" s="8"/>
      <c r="I22" s="8"/>
      <c r="J22" s="8"/>
      <c r="K22" s="8"/>
      <c r="L22" s="8"/>
      <c r="M22" s="8"/>
      <c r="N22" s="8"/>
      <c r="O22" s="8"/>
      <c r="P22" s="25"/>
    </row>
    <row r="23" spans="1:16" ht="15">
      <c r="A23" s="26"/>
      <c r="B23" s="549" t="s">
        <v>766</v>
      </c>
      <c r="C23" s="550"/>
      <c r="D23" s="550"/>
      <c r="E23" s="550"/>
      <c r="F23" s="550"/>
      <c r="G23" s="550"/>
      <c r="H23" s="550"/>
      <c r="I23" s="550"/>
      <c r="J23" s="550"/>
      <c r="K23" s="550"/>
      <c r="L23" s="550"/>
      <c r="M23" s="550"/>
      <c r="N23" s="550"/>
      <c r="O23" s="551"/>
      <c r="P23" s="13"/>
    </row>
    <row r="24" spans="1:16" ht="15">
      <c r="A24" s="26"/>
      <c r="B24" s="8"/>
      <c r="C24" s="8"/>
      <c r="D24" s="8"/>
      <c r="E24" s="8"/>
      <c r="F24" s="32"/>
      <c r="G24" s="32"/>
      <c r="H24" s="32"/>
      <c r="I24" s="32"/>
      <c r="J24" s="32"/>
      <c r="K24" s="32"/>
      <c r="L24" s="8"/>
      <c r="M24" s="8"/>
      <c r="N24" s="8"/>
      <c r="O24" s="8"/>
      <c r="P24" s="13"/>
    </row>
    <row r="25" spans="1:16" ht="15" customHeight="1">
      <c r="A25" s="26"/>
      <c r="B25" s="556" t="s">
        <v>42</v>
      </c>
      <c r="C25" s="556"/>
      <c r="D25" s="556"/>
      <c r="E25" s="556"/>
      <c r="F25" s="556"/>
      <c r="G25" s="556"/>
      <c r="H25" s="556"/>
      <c r="I25" s="556"/>
      <c r="J25" s="556"/>
      <c r="K25" s="556"/>
      <c r="L25" s="556"/>
      <c r="M25" s="556"/>
      <c r="N25" s="556"/>
      <c r="O25" s="556"/>
      <c r="P25" s="13"/>
    </row>
    <row r="26" spans="1:16" ht="15">
      <c r="A26" s="26"/>
      <c r="B26" s="373" t="s">
        <v>73</v>
      </c>
      <c r="C26" s="557" t="str">
        <f>CONCATENATE(ExA_LENGUAJE!B7,ExA_LENGUAJE!C7)</f>
        <v>CUADERNILLO_1_EPA_2022</v>
      </c>
      <c r="D26" s="557"/>
      <c r="E26" s="557"/>
      <c r="F26" s="557"/>
      <c r="G26" s="362" t="s">
        <v>18</v>
      </c>
      <c r="H26" s="374" t="s">
        <v>17</v>
      </c>
      <c r="I26" s="375" t="s">
        <v>73</v>
      </c>
      <c r="J26" s="552" t="str">
        <f>CONCATENATE('ExA_LENGUAJE(2)'!B7,'ExA_LENGUAJE(2)'!C7)</f>
        <v>CUADERNILLO_2_EPA_2022</v>
      </c>
      <c r="K26" s="552"/>
      <c r="L26" s="552"/>
      <c r="M26" s="552"/>
      <c r="N26" s="363" t="s">
        <v>18</v>
      </c>
      <c r="O26" s="376" t="s">
        <v>17</v>
      </c>
      <c r="P26" s="13"/>
    </row>
    <row r="27" spans="1:16" ht="15">
      <c r="A27" s="26"/>
      <c r="B27" s="496" t="e">
        <f>IF(ExA_LENGUAJE!E$99 &lt; 0.4,ExA_LENGUAJE!E$15,"")</f>
        <v>#DIV/0!</v>
      </c>
      <c r="C27" s="543" t="e">
        <f>IF(ExA_LENGUAJE!E$99 &lt; 0.4,ExA_LENGUAJE!E$13,"")</f>
        <v>#DIV/0!</v>
      </c>
      <c r="D27" s="544"/>
      <c r="E27" s="544"/>
      <c r="F27" s="545"/>
      <c r="G27" s="479" t="e">
        <f>IF(ExA_LENGUAJE!E$99 &lt; 0.4,ExA_LENGUAJE!E$12,"")</f>
        <v>#DIV/0!</v>
      </c>
      <c r="H27" s="479" t="e">
        <f>IF(ExA_LENGUAJE!E$99 &lt; 0.4,ExA_LENGUAJE!E$11,"")</f>
        <v>#DIV/0!</v>
      </c>
      <c r="I27" s="498" t="e">
        <f>IF('ExA_LENGUAJE(2)'!E$10&lt;0.4,'ExA_LENGUAJE(2)'!E$15,"")</f>
        <v>#DIV/0!</v>
      </c>
      <c r="J27" s="553" t="e">
        <f>IF('ExA_LENGUAJE(2)'!E$10&lt;0.4,'ExA_LENGUAJE(2)'!E$13,"")</f>
        <v>#DIV/0!</v>
      </c>
      <c r="K27" s="554"/>
      <c r="L27" s="554"/>
      <c r="M27" s="555"/>
      <c r="N27" s="499" t="e">
        <f>IF('ExA_LENGUAJE(2)'!E$99 &lt; 0.4,'ExA_LENGUAJE(2)'!E$12,"")</f>
        <v>#DIV/0!</v>
      </c>
      <c r="O27" s="499" t="e">
        <f>IF('ExA_LENGUAJE(2)'!E$99 &lt; 0.4,'ExA_LENGUAJE(2)'!E$11,"")</f>
        <v>#DIV/0!</v>
      </c>
      <c r="P27" s="380" t="s">
        <v>57</v>
      </c>
    </row>
    <row r="28" spans="1:16" ht="15">
      <c r="A28" s="26"/>
      <c r="B28" s="496" t="e">
        <f>IF(ExA_LENGUAJE!F$99 &lt; 0.4,ExA_LENGUAJE!F$15,"")</f>
        <v>#DIV/0!</v>
      </c>
      <c r="C28" s="543" t="e">
        <f>IF(ExA_LENGUAJE!F$99 &lt; 0.4,ExA_LENGUAJE!F$13,"")</f>
        <v>#DIV/0!</v>
      </c>
      <c r="D28" s="544"/>
      <c r="E28" s="544"/>
      <c r="F28" s="545"/>
      <c r="G28" s="479" t="e">
        <f>IF(ExA_LENGUAJE!F$99 &lt; 0.4,ExA_LENGUAJE!F$12,"")</f>
        <v>#DIV/0!</v>
      </c>
      <c r="H28" s="479" t="e">
        <f>IF(ExA_LENGUAJE!F$99 &lt; 0.4,ExA_LENGUAJE!F$11,"")</f>
        <v>#DIV/0!</v>
      </c>
      <c r="I28" s="498" t="e">
        <f>IF('ExA_LENGUAJE(2)'!F$10&lt;0.4,'ExA_LENGUAJE(2)'!F$15,"")</f>
        <v>#DIV/0!</v>
      </c>
      <c r="J28" s="553" t="e">
        <f>IF('ExA_LENGUAJE(2)'!F$10&lt;0.4,'ExA_LENGUAJE(2)'!F$13,"")</f>
        <v>#DIV/0!</v>
      </c>
      <c r="K28" s="554"/>
      <c r="L28" s="554"/>
      <c r="M28" s="555"/>
      <c r="N28" s="499" t="e">
        <f>IF('ExA_LENGUAJE(2)'!F$99 &lt; 0.4,'ExA_LENGUAJE(2)'!F$12,"")</f>
        <v>#DIV/0!</v>
      </c>
      <c r="O28" s="499" t="e">
        <f>IF('ExA_LENGUAJE(2)'!F$99 &lt; 0.4,'ExA_LENGUAJE(2)'!F$11,"")</f>
        <v>#DIV/0!</v>
      </c>
      <c r="P28" s="380" t="s">
        <v>57</v>
      </c>
    </row>
    <row r="29" spans="1:16" ht="15">
      <c r="A29" s="26"/>
      <c r="B29" s="496" t="e">
        <f>IF(ExA_LENGUAJE!G$99 &lt; 0.4,ExA_LENGUAJE!G$15,"")</f>
        <v>#DIV/0!</v>
      </c>
      <c r="C29" s="543" t="e">
        <f>IF(ExA_LENGUAJE!G$99 &lt; 0.4,ExA_LENGUAJE!G$13,"")</f>
        <v>#DIV/0!</v>
      </c>
      <c r="D29" s="544"/>
      <c r="E29" s="544"/>
      <c r="F29" s="545"/>
      <c r="G29" s="479" t="e">
        <f>IF(ExA_LENGUAJE!G$99 &lt; 0.4,ExA_LENGUAJE!G$12,"")</f>
        <v>#DIV/0!</v>
      </c>
      <c r="H29" s="479" t="e">
        <f>IF(ExA_LENGUAJE!G$99 &lt; 0.4,ExA_LENGUAJE!G$11,"")</f>
        <v>#DIV/0!</v>
      </c>
      <c r="I29" s="498" t="e">
        <f>IF('ExA_LENGUAJE(2)'!G$10&lt;0.4,'ExA_LENGUAJE(2)'!G$15,"")</f>
        <v>#DIV/0!</v>
      </c>
      <c r="J29" s="553" t="e">
        <f>IF('ExA_LENGUAJE(2)'!G$10&lt;0.4,'ExA_LENGUAJE(2)'!G$13,"")</f>
        <v>#DIV/0!</v>
      </c>
      <c r="K29" s="554"/>
      <c r="L29" s="554"/>
      <c r="M29" s="555"/>
      <c r="N29" s="499" t="e">
        <f>IF('ExA_LENGUAJE(2)'!G$99 &lt; 0.4,'ExA_LENGUAJE(2)'!G$12,"")</f>
        <v>#DIV/0!</v>
      </c>
      <c r="O29" s="499" t="e">
        <f>IF('ExA_LENGUAJE(2)'!G$99 &lt; 0.4,'ExA_LENGUAJE(2)'!G$11,"")</f>
        <v>#DIV/0!</v>
      </c>
      <c r="P29" s="380" t="s">
        <v>57</v>
      </c>
    </row>
    <row r="30" spans="1:16" ht="15">
      <c r="A30" s="26"/>
      <c r="B30" s="496" t="e">
        <f>IF(ExA_LENGUAJE!H$99 &lt; 0.4,ExA_LENGUAJE!H$15,"")</f>
        <v>#DIV/0!</v>
      </c>
      <c r="C30" s="543" t="e">
        <f>IF(ExA_LENGUAJE!H$99 &lt; 0.4,ExA_LENGUAJE!H$13,"")</f>
        <v>#DIV/0!</v>
      </c>
      <c r="D30" s="544"/>
      <c r="E30" s="544"/>
      <c r="F30" s="545"/>
      <c r="G30" s="479" t="e">
        <f>IF(ExA_LENGUAJE!H$99 &lt; 0.4,ExA_LENGUAJE!H$12,"")</f>
        <v>#DIV/0!</v>
      </c>
      <c r="H30" s="479" t="e">
        <f>IF(ExA_LENGUAJE!H$99 &lt; 0.4,ExA_LENGUAJE!H$11,"")</f>
        <v>#DIV/0!</v>
      </c>
      <c r="I30" s="498" t="e">
        <f>IF('ExA_LENGUAJE(2)'!H$10&lt;0.4,'ExA_LENGUAJE(2)'!H$15,"")</f>
        <v>#DIV/0!</v>
      </c>
      <c r="J30" s="553" t="e">
        <f>IF('ExA_LENGUAJE(2)'!H$10&lt;0.4,'ExA_LENGUAJE(2)'!H$13,"")</f>
        <v>#DIV/0!</v>
      </c>
      <c r="K30" s="554"/>
      <c r="L30" s="554"/>
      <c r="M30" s="555"/>
      <c r="N30" s="499" t="e">
        <f>IF('ExA_LENGUAJE(2)'!H$99 &lt; 0.4,'ExA_LENGUAJE(2)'!H$12,"")</f>
        <v>#DIV/0!</v>
      </c>
      <c r="O30" s="499" t="e">
        <f>IF('ExA_LENGUAJE(2)'!H$99 &lt; 0.4,'ExA_LENGUAJE(2)'!H$11,"")</f>
        <v>#DIV/0!</v>
      </c>
      <c r="P30" s="380" t="s">
        <v>57</v>
      </c>
    </row>
    <row r="31" spans="1:16" ht="15">
      <c r="A31" s="26"/>
      <c r="B31" s="496" t="e">
        <f>IF(ExA_LENGUAJE!I$99 &lt; 0.4,ExA_LENGUAJE!I$15,"")</f>
        <v>#DIV/0!</v>
      </c>
      <c r="C31" s="543" t="e">
        <f>IF(ExA_LENGUAJE!I$99 &lt; 0.4,ExA_LENGUAJE!I$13,"")</f>
        <v>#DIV/0!</v>
      </c>
      <c r="D31" s="544"/>
      <c r="E31" s="544"/>
      <c r="F31" s="545"/>
      <c r="G31" s="479" t="e">
        <f>IF(ExA_LENGUAJE!I$99 &lt; 0.4,ExA_LENGUAJE!I$12,"")</f>
        <v>#DIV/0!</v>
      </c>
      <c r="H31" s="479" t="e">
        <f>IF(ExA_LENGUAJE!I$99 &lt; 0.4,ExA_LENGUAJE!I$11,"")</f>
        <v>#DIV/0!</v>
      </c>
      <c r="I31" s="498" t="e">
        <f>IF('ExA_LENGUAJE(2)'!I$10&lt;0.4,'ExA_LENGUAJE(2)'!I$15,"")</f>
        <v>#DIV/0!</v>
      </c>
      <c r="J31" s="553" t="e">
        <f>IF('ExA_LENGUAJE(2)'!I$10&lt;0.4,'ExA_LENGUAJE(2)'!I$13,"")</f>
        <v>#DIV/0!</v>
      </c>
      <c r="K31" s="554"/>
      <c r="L31" s="554"/>
      <c r="M31" s="555"/>
      <c r="N31" s="499" t="e">
        <f>IF('ExA_LENGUAJE(2)'!I$99 &lt; 0.4,'ExA_LENGUAJE(2)'!I$12,"")</f>
        <v>#DIV/0!</v>
      </c>
      <c r="O31" s="499" t="e">
        <f>IF('ExA_LENGUAJE(2)'!I$99 &lt; 0.4,'ExA_LENGUAJE(2)'!I$11,"")</f>
        <v>#DIV/0!</v>
      </c>
      <c r="P31" s="380" t="s">
        <v>57</v>
      </c>
    </row>
    <row r="32" spans="1:16" ht="15">
      <c r="A32" s="26"/>
      <c r="B32" s="496" t="e">
        <f>IF(ExA_LENGUAJE!J$99 &lt; 0.4,ExA_LENGUAJE!J$15,"")</f>
        <v>#DIV/0!</v>
      </c>
      <c r="C32" s="543" t="e">
        <f>IF(ExA_LENGUAJE!J$99 &lt; 0.4,ExA_LENGUAJE!J$13,"")</f>
        <v>#DIV/0!</v>
      </c>
      <c r="D32" s="544"/>
      <c r="E32" s="544"/>
      <c r="F32" s="545"/>
      <c r="G32" s="497" t="e">
        <f>IF(ExA_LENGUAJE!J$99 &lt; 0.4,ExA_LENGUAJE!J$12,"")</f>
        <v>#DIV/0!</v>
      </c>
      <c r="H32" s="479" t="e">
        <f>IF(ExA_LENGUAJE!J$99 &lt; 0.4,ExA_LENGUAJE!J$11,"")</f>
        <v>#DIV/0!</v>
      </c>
      <c r="I32" s="498" t="e">
        <f>IF('ExA_LENGUAJE(2)'!J$10&lt;0.4,'ExA_LENGUAJE(2)'!J$15,"")</f>
        <v>#DIV/0!</v>
      </c>
      <c r="J32" s="553" t="e">
        <f>IF('ExA_LENGUAJE(2)'!J$10&lt;0.4,'ExA_LENGUAJE(2)'!J$13,"")</f>
        <v>#DIV/0!</v>
      </c>
      <c r="K32" s="554"/>
      <c r="L32" s="554"/>
      <c r="M32" s="555"/>
      <c r="N32" s="499" t="e">
        <f>IF('ExA_LENGUAJE(2)'!J$10&lt;0.4,'ExA_LENGUAJE(2)'!J$12,"")</f>
        <v>#DIV/0!</v>
      </c>
      <c r="O32" s="499" t="e">
        <f>IF('ExA_LENGUAJE(2)'!J$99 &lt; 0.4,'ExA_LENGUAJE(2)'!J$11,"")</f>
        <v>#DIV/0!</v>
      </c>
      <c r="P32" s="380" t="s">
        <v>57</v>
      </c>
    </row>
    <row r="33" spans="1:16" ht="15">
      <c r="A33" s="26"/>
      <c r="B33" s="496" t="e">
        <f>IF(ExA_LENGUAJE!K$99 &lt; 0.4,ExA_LENGUAJE!K$15,"")</f>
        <v>#DIV/0!</v>
      </c>
      <c r="C33" s="543" t="e">
        <f>IF(ExA_LENGUAJE!K$99 &lt; 0.4,ExA_LENGUAJE!K$13,"")</f>
        <v>#DIV/0!</v>
      </c>
      <c r="D33" s="544"/>
      <c r="E33" s="544"/>
      <c r="F33" s="545"/>
      <c r="G33" s="497" t="e">
        <f>IF(ExA_LENGUAJE!K$99 &lt; 0.4,ExA_LENGUAJE!K$12,"")</f>
        <v>#DIV/0!</v>
      </c>
      <c r="H33" s="497" t="e">
        <f>IF(ExA_LENGUAJE!K$99 &lt; 0.4,ExA_LENGUAJE!K$11,"")</f>
        <v>#DIV/0!</v>
      </c>
      <c r="I33" s="498" t="e">
        <f>IF('ExA_LENGUAJE(2)'!K$10&lt;0.4,'ExA_LENGUAJE(2)'!K$15,"")</f>
        <v>#DIV/0!</v>
      </c>
      <c r="J33" s="553" t="e">
        <f>IF('ExA_LENGUAJE(2)'!K$10&lt;0.4,'ExA_LENGUAJE(2)'!K$13,"")</f>
        <v>#DIV/0!</v>
      </c>
      <c r="K33" s="554"/>
      <c r="L33" s="554"/>
      <c r="M33" s="555"/>
      <c r="N33" s="499" t="e">
        <f>IF('ExA_LENGUAJE(2)'!K$10&lt;0.4,'ExA_LENGUAJE(2)'!K$12,"")</f>
        <v>#DIV/0!</v>
      </c>
      <c r="O33" s="499" t="e">
        <f>IF('ExA_LENGUAJE(2)'!K$10&lt;0.4,'ExA_LENGUAJE(2)'!K$11,"")</f>
        <v>#DIV/0!</v>
      </c>
      <c r="P33" s="380" t="s">
        <v>57</v>
      </c>
    </row>
    <row r="34" spans="1:16" ht="15">
      <c r="A34" s="26"/>
      <c r="B34" s="496" t="e">
        <f>IF(ExA_LENGUAJE!L$99 &lt; 0.4,ExA_LENGUAJE!L$15,"")</f>
        <v>#DIV/0!</v>
      </c>
      <c r="C34" s="543" t="e">
        <f>IF(ExA_LENGUAJE!L$99 &lt; 0.4,ExA_LENGUAJE!L$13,"")</f>
        <v>#DIV/0!</v>
      </c>
      <c r="D34" s="544"/>
      <c r="E34" s="544"/>
      <c r="F34" s="545"/>
      <c r="G34" s="497" t="e">
        <f>IF(ExA_LENGUAJE!L$99 &lt; 0.4,ExA_LENGUAJE!L$12,"")</f>
        <v>#DIV/0!</v>
      </c>
      <c r="H34" s="497" t="e">
        <f>IF(ExA_LENGUAJE!L$99 &lt; 0.4,ExA_LENGUAJE!L$11,"")</f>
        <v>#DIV/0!</v>
      </c>
      <c r="I34" s="498" t="e">
        <f>IF('ExA_LENGUAJE(2)'!L$10&lt;0.4,'ExA_LENGUAJE(2)'!L$15,"")</f>
        <v>#DIV/0!</v>
      </c>
      <c r="J34" s="553" t="e">
        <f>IF('ExA_LENGUAJE(2)'!L$10&lt;0.4,'ExA_LENGUAJE(2)'!L$13,"")</f>
        <v>#DIV/0!</v>
      </c>
      <c r="K34" s="554"/>
      <c r="L34" s="554"/>
      <c r="M34" s="555"/>
      <c r="N34" s="499" t="e">
        <f>IF('ExA_LENGUAJE(2)'!L$10&lt;0.4,'ExA_LENGUAJE(2)'!L$12,"")</f>
        <v>#DIV/0!</v>
      </c>
      <c r="O34" s="499" t="e">
        <f>IF('ExA_LENGUAJE(2)'!L$10&lt;0.4,'ExA_LENGUAJE(2)'!L$11,"")</f>
        <v>#DIV/0!</v>
      </c>
      <c r="P34" s="380" t="s">
        <v>57</v>
      </c>
    </row>
    <row r="35" spans="1:16" ht="15">
      <c r="A35" s="26"/>
      <c r="B35" s="496" t="e">
        <f>IF(ExA_LENGUAJE!M$99 &lt; 0.4,ExA_LENGUAJE!M$15,"")</f>
        <v>#DIV/0!</v>
      </c>
      <c r="C35" s="543" t="e">
        <f>IF(ExA_LENGUAJE!M$99 &lt; 0.4,ExA_LENGUAJE!M$13,"")</f>
        <v>#DIV/0!</v>
      </c>
      <c r="D35" s="544"/>
      <c r="E35" s="544"/>
      <c r="F35" s="545"/>
      <c r="G35" s="497" t="e">
        <f>IF(ExA_LENGUAJE!M$99 &lt; 0.4,ExA_LENGUAJE!M$12,"")</f>
        <v>#DIV/0!</v>
      </c>
      <c r="H35" s="497" t="e">
        <f>IF(ExA_LENGUAJE!M$99 &lt; 0.4,ExA_LENGUAJE!M$11,"")</f>
        <v>#DIV/0!</v>
      </c>
      <c r="I35" s="498" t="e">
        <f>IF('ExA_LENGUAJE(2)'!M$10&lt;0.4,'ExA_LENGUAJE(2)'!M$15,"")</f>
        <v>#DIV/0!</v>
      </c>
      <c r="J35" s="553" t="e">
        <f>IF('ExA_LENGUAJE(2)'!M$10&lt;0.4,'ExA_LENGUAJE(2)'!M$13,"")</f>
        <v>#DIV/0!</v>
      </c>
      <c r="K35" s="554"/>
      <c r="L35" s="554"/>
      <c r="M35" s="555"/>
      <c r="N35" s="499" t="e">
        <f>IF('ExA_LENGUAJE(2)'!M$10&lt;0.4,'ExA_LENGUAJE(2)'!M$12,"")</f>
        <v>#DIV/0!</v>
      </c>
      <c r="O35" s="499" t="e">
        <f>IF('ExA_LENGUAJE(2)'!M$10&lt;0.4,'ExA_LENGUAJE(2)'!M$11,"")</f>
        <v>#DIV/0!</v>
      </c>
      <c r="P35" s="380" t="s">
        <v>57</v>
      </c>
    </row>
    <row r="36" spans="1:16" ht="15">
      <c r="A36" s="26"/>
      <c r="B36" s="496" t="e">
        <f>IF(ExA_LENGUAJE!N$99 &lt; 0.4,ExA_LENGUAJE!N$15,"")</f>
        <v>#DIV/0!</v>
      </c>
      <c r="C36" s="543" t="e">
        <f>IF(ExA_LENGUAJE!N$99 &lt; 0.4,ExA_LENGUAJE!N$13,"")</f>
        <v>#DIV/0!</v>
      </c>
      <c r="D36" s="544"/>
      <c r="E36" s="544"/>
      <c r="F36" s="545"/>
      <c r="G36" s="497" t="e">
        <f>IF(ExA_LENGUAJE!N$99 &lt; 0.4,ExA_LENGUAJE!N$12,"")</f>
        <v>#DIV/0!</v>
      </c>
      <c r="H36" s="497" t="e">
        <f>IF(ExA_LENGUAJE!N$99 &lt; 0.4,ExA_LENGUAJE!N$11,"")</f>
        <v>#DIV/0!</v>
      </c>
      <c r="I36" s="498" t="e">
        <f>IF('ExA_LENGUAJE(2)'!N$10&lt;0.4,'ExA_LENGUAJE(2)'!N$15,"")</f>
        <v>#DIV/0!</v>
      </c>
      <c r="J36" s="553" t="e">
        <f>IF('ExA_LENGUAJE(2)'!N$10&lt;0.4,'ExA_LENGUAJE(2)'!N$13,"")</f>
        <v>#DIV/0!</v>
      </c>
      <c r="K36" s="554"/>
      <c r="L36" s="554"/>
      <c r="M36" s="555"/>
      <c r="N36" s="499" t="e">
        <f>IF('ExA_LENGUAJE(2)'!N$10&lt;0.4,'ExA_LENGUAJE(2)'!N$12,"")</f>
        <v>#DIV/0!</v>
      </c>
      <c r="O36" s="499" t="e">
        <f>IF('ExA_LENGUAJE(2)'!N$10&lt;0.4,'ExA_LENGUAJE(2)'!N$11,"")</f>
        <v>#DIV/0!</v>
      </c>
      <c r="P36" s="380" t="s">
        <v>57</v>
      </c>
    </row>
    <row r="37" spans="1:16" ht="15">
      <c r="A37" s="26"/>
      <c r="B37" s="496" t="e">
        <f>IF(ExA_LENGUAJE!O$99 &lt; 0.4,ExA_LENGUAJE!O$15,"")</f>
        <v>#DIV/0!</v>
      </c>
      <c r="C37" s="543" t="e">
        <f>IF(ExA_LENGUAJE!O$99 &lt; 0.4,ExA_LENGUAJE!O$13,"")</f>
        <v>#DIV/0!</v>
      </c>
      <c r="D37" s="544"/>
      <c r="E37" s="544"/>
      <c r="F37" s="545"/>
      <c r="G37" s="497" t="e">
        <f>IF(ExA_LENGUAJE!O$99 &lt; 0.4,ExA_LENGUAJE!O$12,"")</f>
        <v>#DIV/0!</v>
      </c>
      <c r="H37" s="497" t="e">
        <f>IF(ExA_LENGUAJE!O$99 &lt; 0.4,ExA_LENGUAJE!O$11,"")</f>
        <v>#DIV/0!</v>
      </c>
      <c r="I37" s="498" t="e">
        <f>IF('ExA_LENGUAJE(2)'!O$10&lt;0.4,'ExA_LENGUAJE(2)'!O$15,"")</f>
        <v>#DIV/0!</v>
      </c>
      <c r="J37" s="553" t="e">
        <f>IF('ExA_LENGUAJE(2)'!O$10&lt;0.4,'ExA_LENGUAJE(2)'!O$13,"")</f>
        <v>#DIV/0!</v>
      </c>
      <c r="K37" s="554"/>
      <c r="L37" s="554"/>
      <c r="M37" s="555"/>
      <c r="N37" s="499" t="e">
        <f>IF('ExA_LENGUAJE(2)'!O$10&lt;0.4,'ExA_LENGUAJE(2)'!O$12,"")</f>
        <v>#DIV/0!</v>
      </c>
      <c r="O37" s="499" t="e">
        <f>IF('ExA_LENGUAJE(2)'!O$10&lt;0.4,'ExA_LENGUAJE(2)'!O$11,"")</f>
        <v>#DIV/0!</v>
      </c>
      <c r="P37" s="380" t="s">
        <v>57</v>
      </c>
    </row>
    <row r="38" spans="1:16" ht="15">
      <c r="A38" s="26"/>
      <c r="B38" s="496" t="e">
        <f>IF(ExA_LENGUAJE!P$99 &lt; 0.4,ExA_LENGUAJE!P$15,"")</f>
        <v>#DIV/0!</v>
      </c>
      <c r="C38" s="543" t="e">
        <f>IF(ExA_LENGUAJE!P$99 &lt; 0.4,ExA_LENGUAJE!P$13,"")</f>
        <v>#DIV/0!</v>
      </c>
      <c r="D38" s="544"/>
      <c r="E38" s="544"/>
      <c r="F38" s="545"/>
      <c r="G38" s="497" t="e">
        <f>IF(ExA_LENGUAJE!P$99 &lt; 0.4,ExA_LENGUAJE!P$12,"")</f>
        <v>#DIV/0!</v>
      </c>
      <c r="H38" s="497" t="e">
        <f>IF(ExA_LENGUAJE!P$99 &lt; 0.4,ExA_LENGUAJE!P$11,"")</f>
        <v>#DIV/0!</v>
      </c>
      <c r="I38" s="498" t="e">
        <f>IF('ExA_LENGUAJE(2)'!P$10&lt;0.4,'ExA_LENGUAJE(2)'!P$15,"")</f>
        <v>#DIV/0!</v>
      </c>
      <c r="J38" s="553" t="e">
        <f>IF('ExA_LENGUAJE(2)'!P$10&lt;0.4,'ExA_LENGUAJE(2)'!P$13,"")</f>
        <v>#DIV/0!</v>
      </c>
      <c r="K38" s="554"/>
      <c r="L38" s="554"/>
      <c r="M38" s="555"/>
      <c r="N38" s="499" t="e">
        <f>IF('ExA_LENGUAJE(2)'!P$10&lt;0.4,'ExA_LENGUAJE(2)'!P$12,"")</f>
        <v>#DIV/0!</v>
      </c>
      <c r="O38" s="499" t="e">
        <f>IF('ExA_LENGUAJE(2)'!P$10&lt;0.4,'ExA_LENGUAJE(2)'!P$11,"")</f>
        <v>#DIV/0!</v>
      </c>
      <c r="P38" s="380" t="s">
        <v>57</v>
      </c>
    </row>
    <row r="39" spans="1:16" ht="15">
      <c r="A39" s="26"/>
      <c r="B39" s="496" t="e">
        <f>IF(ExA_LENGUAJE!Q$99 &lt; 0.4,ExA_LENGUAJE!Q$15,"")</f>
        <v>#DIV/0!</v>
      </c>
      <c r="C39" s="543" t="e">
        <f>IF(ExA_LENGUAJE!Q$99 &lt; 0.4,ExA_LENGUAJE!Q$13,"")</f>
        <v>#DIV/0!</v>
      </c>
      <c r="D39" s="544"/>
      <c r="E39" s="544"/>
      <c r="F39" s="545"/>
      <c r="G39" s="497" t="e">
        <f>IF(ExA_LENGUAJE!Q$99 &lt; 0.4,ExA_LENGUAJE!Q$12,"")</f>
        <v>#DIV/0!</v>
      </c>
      <c r="H39" s="497" t="e">
        <f>IF(ExA_LENGUAJE!Q$99 &lt; 0.4,ExA_LENGUAJE!Q$11,"")</f>
        <v>#DIV/0!</v>
      </c>
      <c r="I39" s="498" t="e">
        <f>IF('ExA_LENGUAJE(2)'!Q$10&lt;0.4,'ExA_LENGUAJE(2)'!Q$15,"")</f>
        <v>#DIV/0!</v>
      </c>
      <c r="J39" s="553" t="e">
        <f>IF('ExA_LENGUAJE(2)'!Q$10&lt;0.4,'ExA_LENGUAJE(2)'!Q$13,"")</f>
        <v>#DIV/0!</v>
      </c>
      <c r="K39" s="554"/>
      <c r="L39" s="554"/>
      <c r="M39" s="555"/>
      <c r="N39" s="499" t="e">
        <f>IF('ExA_LENGUAJE(2)'!Q$10&lt;0.4,'ExA_LENGUAJE(2)'!Q$12,"")</f>
        <v>#DIV/0!</v>
      </c>
      <c r="O39" s="499" t="e">
        <f>IF('ExA_LENGUAJE(2)'!Q$10&lt;0.4,'ExA_LENGUAJE(2)'!Q$11,"")</f>
        <v>#DIV/0!</v>
      </c>
      <c r="P39" s="380" t="s">
        <v>57</v>
      </c>
    </row>
    <row r="40" spans="1:16" ht="15">
      <c r="A40" s="26"/>
      <c r="B40" s="496" t="e">
        <f>IF(ExA_LENGUAJE!R$99 &lt; 0.4,ExA_LENGUAJE!R$15,"")</f>
        <v>#DIV/0!</v>
      </c>
      <c r="C40" s="543" t="e">
        <f>IF(ExA_LENGUAJE!R$99 &lt; 0.4,ExA_LENGUAJE!R$13,"")</f>
        <v>#DIV/0!</v>
      </c>
      <c r="D40" s="544"/>
      <c r="E40" s="544"/>
      <c r="F40" s="545"/>
      <c r="G40" s="497" t="e">
        <f>IF(ExA_LENGUAJE!R$99 &lt; 0.4,ExA_LENGUAJE!R$12,"")</f>
        <v>#DIV/0!</v>
      </c>
      <c r="H40" s="497" t="e">
        <f>IF(ExA_LENGUAJE!R$99 &lt; 0.4,ExA_LENGUAJE!R$11,"")</f>
        <v>#DIV/0!</v>
      </c>
      <c r="I40" s="498" t="e">
        <f>IF('ExA_LENGUAJE(2)'!R$10&lt;0.4,'ExA_LENGUAJE(2)'!R$15,"")</f>
        <v>#DIV/0!</v>
      </c>
      <c r="J40" s="553" t="e">
        <f>IF('ExA_LENGUAJE(2)'!R$10&lt;0.4,'ExA_LENGUAJE(2)'!R$13,"")</f>
        <v>#DIV/0!</v>
      </c>
      <c r="K40" s="554"/>
      <c r="L40" s="554"/>
      <c r="M40" s="555"/>
      <c r="N40" s="499" t="e">
        <f>IF('ExA_LENGUAJE(2)'!R$10&lt;0.4,'ExA_LENGUAJE(2)'!R$12,"")</f>
        <v>#DIV/0!</v>
      </c>
      <c r="O40" s="499" t="e">
        <f>IF('ExA_LENGUAJE(2)'!R$10&lt;0.4,'ExA_LENGUAJE(2)'!R$11,"")</f>
        <v>#DIV/0!</v>
      </c>
      <c r="P40" s="380" t="s">
        <v>57</v>
      </c>
    </row>
    <row r="41" spans="1:16" ht="15">
      <c r="A41" s="26"/>
      <c r="B41" s="496" t="e">
        <f>IF(ExA_LENGUAJE!S$99 &lt; 0.4,ExA_LENGUAJE!S$15,"")</f>
        <v>#DIV/0!</v>
      </c>
      <c r="C41" s="543" t="e">
        <f>IF(ExA_LENGUAJE!S$99 &lt; 0.4,ExA_LENGUAJE!S$13,"")</f>
        <v>#DIV/0!</v>
      </c>
      <c r="D41" s="544"/>
      <c r="E41" s="544"/>
      <c r="F41" s="545"/>
      <c r="G41" s="497" t="e">
        <f>IF(ExA_LENGUAJE!S$99 &lt; 0.4,ExA_LENGUAJE!S$12,"")</f>
        <v>#DIV/0!</v>
      </c>
      <c r="H41" s="497" t="e">
        <f>IF(ExA_LENGUAJE!S$99 &lt; 0.4,ExA_LENGUAJE!S$11,"")</f>
        <v>#DIV/0!</v>
      </c>
      <c r="I41" s="498" t="e">
        <f>IF('ExA_LENGUAJE(2)'!S$10&lt;0.4,'ExA_LENGUAJE(2)'!S$15,"")</f>
        <v>#DIV/0!</v>
      </c>
      <c r="J41" s="553" t="e">
        <f>IF('ExA_LENGUAJE(2)'!S$10&lt;0.4,'ExA_LENGUAJE(2)'!S$13,"")</f>
        <v>#DIV/0!</v>
      </c>
      <c r="K41" s="554"/>
      <c r="L41" s="554"/>
      <c r="M41" s="555"/>
      <c r="N41" s="499" t="e">
        <f>IF('ExA_LENGUAJE(2)'!S$10&lt;0.4,'ExA_LENGUAJE(2)'!S$12,"")</f>
        <v>#DIV/0!</v>
      </c>
      <c r="O41" s="499" t="e">
        <f>IF('ExA_LENGUAJE(2)'!S$10&lt;0.4,'ExA_LENGUAJE(2)'!S$11,"")</f>
        <v>#DIV/0!</v>
      </c>
      <c r="P41" s="380" t="s">
        <v>57</v>
      </c>
    </row>
    <row r="42" spans="1:16" ht="15">
      <c r="A42" s="26"/>
      <c r="B42" s="496" t="e">
        <f>IF(ExA_LENGUAJE!T$99 &lt; 0.4,ExA_LENGUAJE!T$15,"")</f>
        <v>#DIV/0!</v>
      </c>
      <c r="C42" s="543" t="e">
        <f>IF(ExA_LENGUAJE!T$99 &lt; 0.4,ExA_LENGUAJE!T$13,"")</f>
        <v>#DIV/0!</v>
      </c>
      <c r="D42" s="544"/>
      <c r="E42" s="544"/>
      <c r="F42" s="545"/>
      <c r="G42" s="497" t="e">
        <f>IF(ExA_LENGUAJE!T$99 &lt; 0.4,ExA_LENGUAJE!T$12,"")</f>
        <v>#DIV/0!</v>
      </c>
      <c r="H42" s="497" t="e">
        <f>IF(ExA_LENGUAJE!T$99 &lt; 0.4,ExA_LENGUAJE!T$11,"")</f>
        <v>#DIV/0!</v>
      </c>
      <c r="I42" s="498" t="e">
        <f>IF('ExA_LENGUAJE(2)'!T$10&lt;0.4,'ExA_LENGUAJE(2)'!T$15,"")</f>
        <v>#DIV/0!</v>
      </c>
      <c r="J42" s="553" t="e">
        <f>IF('ExA_LENGUAJE(2)'!T$10&lt;0.4,'ExA_LENGUAJE(2)'!T$13,"")</f>
        <v>#DIV/0!</v>
      </c>
      <c r="K42" s="554"/>
      <c r="L42" s="554"/>
      <c r="M42" s="555"/>
      <c r="N42" s="499" t="e">
        <f>IF('ExA_LENGUAJE(2)'!T$10&lt;0.4,'ExA_LENGUAJE(2)'!T$12,"")</f>
        <v>#DIV/0!</v>
      </c>
      <c r="O42" s="499" t="e">
        <f>IF('ExA_LENGUAJE(2)'!T$10&lt;0.4,'ExA_LENGUAJE(2)'!T$11,"")</f>
        <v>#DIV/0!</v>
      </c>
      <c r="P42" s="380" t="s">
        <v>57</v>
      </c>
    </row>
    <row r="43" spans="1:16" ht="15">
      <c r="A43" s="26"/>
      <c r="B43" s="496" t="e">
        <f>IF(ExA_LENGUAJE!U$99 &lt; 0.4,ExA_LENGUAJE!U$15,"")</f>
        <v>#DIV/0!</v>
      </c>
      <c r="C43" s="543" t="e">
        <f>IF(ExA_LENGUAJE!U$99 &lt; 0.4,ExA_LENGUAJE!U$13,"")</f>
        <v>#DIV/0!</v>
      </c>
      <c r="D43" s="544"/>
      <c r="E43" s="544"/>
      <c r="F43" s="545"/>
      <c r="G43" s="497" t="e">
        <f>IF(ExA_LENGUAJE!U$99 &lt; 0.4,ExA_LENGUAJE!U$12,"")</f>
        <v>#DIV/0!</v>
      </c>
      <c r="H43" s="497" t="e">
        <f>IF(ExA_LENGUAJE!U$99 &lt; 0.4,ExA_LENGUAJE!U$11,"")</f>
        <v>#DIV/0!</v>
      </c>
      <c r="I43" s="498" t="e">
        <f>IF('ExA_LENGUAJE(2)'!U$10&lt;0.4,'ExA_LENGUAJE(2)'!U$15,"")</f>
        <v>#DIV/0!</v>
      </c>
      <c r="J43" s="553" t="e">
        <f>IF('ExA_LENGUAJE(2)'!U$10&lt;0.4,'ExA_LENGUAJE(2)'!U$13,"")</f>
        <v>#DIV/0!</v>
      </c>
      <c r="K43" s="554"/>
      <c r="L43" s="554"/>
      <c r="M43" s="555"/>
      <c r="N43" s="499" t="e">
        <f>IF('ExA_LENGUAJE(2)'!U$10&lt;0.4,'ExA_LENGUAJE(2)'!U$12,"")</f>
        <v>#DIV/0!</v>
      </c>
      <c r="O43" s="499" t="e">
        <f>IF('ExA_LENGUAJE(2)'!U$10&lt;0.4,'ExA_LENGUAJE(2)'!U$11,"")</f>
        <v>#DIV/0!</v>
      </c>
      <c r="P43" s="380" t="s">
        <v>57</v>
      </c>
    </row>
    <row r="44" spans="1:16" ht="15">
      <c r="A44" s="26"/>
      <c r="B44" s="496" t="e">
        <f>IF(ExA_LENGUAJE!V$99 &lt; 0.4,ExA_LENGUAJE!V$15,"")</f>
        <v>#DIV/0!</v>
      </c>
      <c r="C44" s="543" t="e">
        <f>IF(ExA_LENGUAJE!V$99 &lt; 0.4,ExA_LENGUAJE!V$13,"")</f>
        <v>#DIV/0!</v>
      </c>
      <c r="D44" s="544"/>
      <c r="E44" s="544"/>
      <c r="F44" s="545"/>
      <c r="G44" s="497" t="e">
        <f>IF(ExA_LENGUAJE!V$99 &lt; 0.4,ExA_LENGUAJE!V$12,"")</f>
        <v>#DIV/0!</v>
      </c>
      <c r="H44" s="497" t="e">
        <f>IF(ExA_LENGUAJE!V$99 &lt; 0.4,ExA_LENGUAJE!V$11,"")</f>
        <v>#DIV/0!</v>
      </c>
      <c r="I44" s="498" t="e">
        <f>IF('ExA_LENGUAJE(2)'!V$10&lt;0.4,'ExA_LENGUAJE(2)'!V$15,"")</f>
        <v>#DIV/0!</v>
      </c>
      <c r="J44" s="553" t="e">
        <f>IF('ExA_LENGUAJE(2)'!V$10&lt;0.4,'ExA_LENGUAJE(2)'!V$13,"")</f>
        <v>#DIV/0!</v>
      </c>
      <c r="K44" s="554"/>
      <c r="L44" s="554"/>
      <c r="M44" s="555"/>
      <c r="N44" s="499" t="e">
        <f>IF('ExA_LENGUAJE(2)'!V$10&lt;0.4,'ExA_LENGUAJE(2)'!V$12,"")</f>
        <v>#DIV/0!</v>
      </c>
      <c r="O44" s="499" t="e">
        <f>IF('ExA_LENGUAJE(2)'!V$10&lt;0.4,'ExA_LENGUAJE(2)'!V$11,"")</f>
        <v>#DIV/0!</v>
      </c>
      <c r="P44" s="380" t="s">
        <v>57</v>
      </c>
    </row>
    <row r="45" spans="1:16" ht="15">
      <c r="A45" s="26"/>
      <c r="B45" s="496" t="e">
        <f>IF(ExA_LENGUAJE!W$99 &lt; 0.4,ExA_LENGUAJE!W$15,"")</f>
        <v>#DIV/0!</v>
      </c>
      <c r="C45" s="543" t="e">
        <f>IF(ExA_LENGUAJE!W$99 &lt; 0.4,ExA_LENGUAJE!W$13,"")</f>
        <v>#DIV/0!</v>
      </c>
      <c r="D45" s="544"/>
      <c r="E45" s="544"/>
      <c r="F45" s="545"/>
      <c r="G45" s="497" t="e">
        <f>IF(ExA_LENGUAJE!W$99 &lt; 0.4,ExA_LENGUAJE!W$12,"")</f>
        <v>#DIV/0!</v>
      </c>
      <c r="H45" s="497" t="e">
        <f>IF(ExA_LENGUAJE!W$99 &lt; 0.4,ExA_LENGUAJE!W$11,"")</f>
        <v>#DIV/0!</v>
      </c>
      <c r="I45" s="498" t="e">
        <f>IF('ExA_LENGUAJE(2)'!W$10&lt;0.4,'ExA_LENGUAJE(2)'!W$15,"")</f>
        <v>#DIV/0!</v>
      </c>
      <c r="J45" s="553" t="e">
        <f>IF('ExA_LENGUAJE(2)'!W$10&lt;0.4,'ExA_LENGUAJE(2)'!W$13,"")</f>
        <v>#DIV/0!</v>
      </c>
      <c r="K45" s="554"/>
      <c r="L45" s="554"/>
      <c r="M45" s="555"/>
      <c r="N45" s="499" t="e">
        <f>IF('ExA_LENGUAJE(2)'!W$10&lt;0.4,'ExA_LENGUAJE(2)'!W$12,"")</f>
        <v>#DIV/0!</v>
      </c>
      <c r="O45" s="499" t="e">
        <f>IF('ExA_LENGUAJE(2)'!W$10&lt;0.4,'ExA_LENGUAJE(2)'!W$11,"")</f>
        <v>#DIV/0!</v>
      </c>
      <c r="P45" s="380" t="s">
        <v>57</v>
      </c>
    </row>
    <row r="46" spans="1:16" ht="15">
      <c r="A46" s="26"/>
      <c r="B46" s="496" t="e">
        <f>IF(ExA_LENGUAJE!X$99 &lt; 0.4,ExA_LENGUAJE!X$15,"")</f>
        <v>#DIV/0!</v>
      </c>
      <c r="C46" s="543" t="e">
        <f>IF(ExA_LENGUAJE!X$99 &lt; 0.4,ExA_LENGUAJE!X$13,"")</f>
        <v>#DIV/0!</v>
      </c>
      <c r="D46" s="544"/>
      <c r="E46" s="544"/>
      <c r="F46" s="545"/>
      <c r="G46" s="497" t="e">
        <f>IF(ExA_LENGUAJE!X$99 &lt; 0.4,ExA_LENGUAJE!X$12,"")</f>
        <v>#DIV/0!</v>
      </c>
      <c r="H46" s="497" t="e">
        <f>IF(ExA_LENGUAJE!X$99 &lt; 0.4,ExA_LENGUAJE!X$11,"")</f>
        <v>#DIV/0!</v>
      </c>
      <c r="I46" s="498" t="e">
        <f>IF('ExA_LENGUAJE(2)'!X$10&lt;0.4,'ExA_LENGUAJE(2)'!X$15,"")</f>
        <v>#DIV/0!</v>
      </c>
      <c r="J46" s="553" t="e">
        <f>IF('ExA_LENGUAJE(2)'!X$10&lt;0.4,'ExA_LENGUAJE(2)'!X$13,"")</f>
        <v>#DIV/0!</v>
      </c>
      <c r="K46" s="554"/>
      <c r="L46" s="554"/>
      <c r="M46" s="555"/>
      <c r="N46" s="499" t="e">
        <f>IF('ExA_LENGUAJE(2)'!X$10&lt;0.4,'ExA_LENGUAJE(2)'!X$12,"")</f>
        <v>#DIV/0!</v>
      </c>
      <c r="O46" s="499" t="e">
        <f>IF('ExA_LENGUAJE(2)'!X$10&lt;0.4,'ExA_LENGUAJE(2)'!X$11,"")</f>
        <v>#DIV/0!</v>
      </c>
      <c r="P46" s="380" t="s">
        <v>57</v>
      </c>
    </row>
    <row r="47" spans="1:16" ht="15.75" thickBot="1">
      <c r="A47" s="20"/>
      <c r="B47" s="21"/>
      <c r="C47" s="21"/>
      <c r="D47" s="21"/>
      <c r="E47" s="21"/>
      <c r="F47" s="21"/>
      <c r="G47" s="21"/>
      <c r="H47" s="21"/>
      <c r="I47" s="21"/>
      <c r="J47" s="21"/>
      <c r="K47" s="558"/>
      <c r="L47" s="558"/>
      <c r="M47" s="21"/>
      <c r="N47" s="21"/>
      <c r="O47" s="21"/>
      <c r="P47" s="22"/>
    </row>
    <row r="48" spans="1:16" ht="16.5" thickTop="1" thickBot="1">
      <c r="A48" s="8"/>
      <c r="B48" s="8"/>
      <c r="C48" s="8"/>
      <c r="D48" s="8"/>
      <c r="E48" s="8"/>
      <c r="F48" s="8"/>
      <c r="G48" s="8"/>
      <c r="H48" s="8"/>
      <c r="I48" s="8"/>
      <c r="J48" s="8"/>
      <c r="K48" s="559"/>
      <c r="L48" s="559"/>
      <c r="M48" s="8"/>
      <c r="N48" s="8"/>
      <c r="O48" s="8"/>
      <c r="P48" s="8"/>
    </row>
    <row r="49" spans="1:16" ht="17.25" thickTop="1" thickBot="1">
      <c r="A49" s="533" t="s">
        <v>98</v>
      </c>
      <c r="B49" s="534"/>
      <c r="C49" s="534"/>
      <c r="D49" s="534"/>
      <c r="E49" s="534"/>
      <c r="F49" s="534"/>
      <c r="G49" s="534"/>
      <c r="H49" s="534"/>
      <c r="I49" s="534"/>
      <c r="J49" s="534"/>
      <c r="K49" s="534"/>
      <c r="L49" s="534"/>
      <c r="M49" s="534"/>
      <c r="N49" s="534"/>
      <c r="O49" s="534"/>
      <c r="P49" s="535"/>
    </row>
    <row r="50" spans="1:16" ht="15.75" thickTop="1">
      <c r="A50" s="26"/>
      <c r="B50" s="8"/>
      <c r="C50" s="8"/>
      <c r="D50" s="8"/>
      <c r="E50" s="8"/>
      <c r="F50" s="8"/>
      <c r="G50" s="8"/>
      <c r="H50" s="8"/>
      <c r="I50" s="8"/>
      <c r="J50" s="8"/>
      <c r="K50" s="8"/>
      <c r="L50" s="8"/>
      <c r="M50" s="8"/>
      <c r="N50" s="8"/>
      <c r="O50" s="8"/>
      <c r="P50" s="25"/>
    </row>
    <row r="51" spans="1:16" ht="15">
      <c r="A51" s="26"/>
      <c r="B51" s="549" t="s">
        <v>43</v>
      </c>
      <c r="C51" s="550"/>
      <c r="D51" s="550"/>
      <c r="E51" s="550"/>
      <c r="F51" s="550"/>
      <c r="G51" s="550"/>
      <c r="H51" s="550"/>
      <c r="I51" s="550"/>
      <c r="J51" s="550"/>
      <c r="K51" s="550"/>
      <c r="L51" s="550"/>
      <c r="M51" s="550"/>
      <c r="N51" s="550"/>
      <c r="O51" s="551"/>
      <c r="P51" s="13"/>
    </row>
    <row r="52" spans="1:16" ht="15">
      <c r="A52" s="26"/>
      <c r="B52" s="8"/>
      <c r="C52" s="8"/>
      <c r="D52" s="8"/>
      <c r="E52" s="8"/>
      <c r="F52" s="8"/>
      <c r="G52" s="32"/>
      <c r="H52" s="32"/>
      <c r="I52" s="32"/>
      <c r="J52" s="32"/>
      <c r="K52" s="8"/>
      <c r="L52" s="8"/>
      <c r="M52" s="8"/>
      <c r="N52" s="8"/>
      <c r="O52" s="8"/>
      <c r="P52" s="13"/>
    </row>
    <row r="53" spans="1:16" ht="15">
      <c r="A53" s="26"/>
      <c r="B53" s="361" t="s">
        <v>73</v>
      </c>
      <c r="C53" s="564" t="s">
        <v>53</v>
      </c>
      <c r="D53" s="565"/>
      <c r="E53" s="565"/>
      <c r="F53" s="566"/>
      <c r="G53" s="339" t="s">
        <v>18</v>
      </c>
      <c r="H53" s="335" t="s">
        <v>17</v>
      </c>
      <c r="I53" s="560" t="s">
        <v>44</v>
      </c>
      <c r="J53" s="560"/>
      <c r="K53" s="560"/>
      <c r="L53" s="560"/>
      <c r="M53" s="560"/>
      <c r="N53" s="560"/>
      <c r="O53" s="560"/>
      <c r="P53" s="13"/>
    </row>
    <row r="54" spans="1:16" ht="15">
      <c r="A54" s="26"/>
      <c r="B54" s="369"/>
      <c r="C54" s="567"/>
      <c r="D54" s="568"/>
      <c r="E54" s="568"/>
      <c r="F54" s="569"/>
      <c r="G54" s="378"/>
      <c r="H54" s="377"/>
      <c r="I54" s="561"/>
      <c r="J54" s="562"/>
      <c r="K54" s="562"/>
      <c r="L54" s="562"/>
      <c r="M54" s="562"/>
      <c r="N54" s="562"/>
      <c r="O54" s="563"/>
      <c r="P54" s="13"/>
    </row>
    <row r="55" spans="1:16" ht="15">
      <c r="A55" s="26"/>
      <c r="B55" s="369"/>
      <c r="C55" s="567"/>
      <c r="D55" s="568"/>
      <c r="E55" s="568"/>
      <c r="F55" s="569"/>
      <c r="G55" s="378"/>
      <c r="H55" s="377"/>
      <c r="I55" s="561"/>
      <c r="J55" s="562"/>
      <c r="K55" s="562"/>
      <c r="L55" s="562"/>
      <c r="M55" s="562"/>
      <c r="N55" s="562"/>
      <c r="O55" s="563"/>
      <c r="P55" s="13"/>
    </row>
    <row r="56" spans="1:16" ht="15">
      <c r="A56" s="26"/>
      <c r="B56" s="369"/>
      <c r="C56" s="570"/>
      <c r="D56" s="571"/>
      <c r="E56" s="571"/>
      <c r="F56" s="572"/>
      <c r="G56" s="372"/>
      <c r="H56" s="377"/>
      <c r="I56" s="561"/>
      <c r="J56" s="562"/>
      <c r="K56" s="562"/>
      <c r="L56" s="562"/>
      <c r="M56" s="562"/>
      <c r="N56" s="562"/>
      <c r="O56" s="563"/>
      <c r="P56" s="13"/>
    </row>
    <row r="57" spans="1:16" ht="15">
      <c r="A57" s="26"/>
      <c r="B57" s="369"/>
      <c r="C57" s="567"/>
      <c r="D57" s="568"/>
      <c r="E57" s="568"/>
      <c r="F57" s="569"/>
      <c r="G57" s="378"/>
      <c r="H57" s="377"/>
      <c r="I57" s="561"/>
      <c r="J57" s="562"/>
      <c r="K57" s="562"/>
      <c r="L57" s="562"/>
      <c r="M57" s="562"/>
      <c r="N57" s="562"/>
      <c r="O57" s="563"/>
      <c r="P57" s="13"/>
    </row>
    <row r="58" spans="1:16" ht="15">
      <c r="A58" s="26"/>
      <c r="B58" s="369"/>
      <c r="C58" s="570"/>
      <c r="D58" s="571"/>
      <c r="E58" s="571"/>
      <c r="F58" s="572"/>
      <c r="G58" s="372"/>
      <c r="H58" s="377"/>
      <c r="I58" s="561"/>
      <c r="J58" s="562"/>
      <c r="K58" s="562"/>
      <c r="L58" s="562"/>
      <c r="M58" s="562"/>
      <c r="N58" s="562"/>
      <c r="O58" s="563"/>
      <c r="P58" s="13"/>
    </row>
    <row r="59" spans="1:16" ht="15">
      <c r="A59" s="26"/>
      <c r="B59" s="369"/>
      <c r="C59" s="567"/>
      <c r="D59" s="568"/>
      <c r="E59" s="568"/>
      <c r="F59" s="569"/>
      <c r="G59" s="378"/>
      <c r="H59" s="377"/>
      <c r="I59" s="561"/>
      <c r="J59" s="562"/>
      <c r="K59" s="562"/>
      <c r="L59" s="562"/>
      <c r="M59" s="562"/>
      <c r="N59" s="562"/>
      <c r="O59" s="563"/>
      <c r="P59" s="13"/>
    </row>
    <row r="60" spans="1:16" ht="15">
      <c r="A60" s="26"/>
      <c r="B60" s="369"/>
      <c r="C60" s="567"/>
      <c r="D60" s="568"/>
      <c r="E60" s="568"/>
      <c r="F60" s="569"/>
      <c r="G60" s="378"/>
      <c r="H60" s="377"/>
      <c r="I60" s="561"/>
      <c r="J60" s="562"/>
      <c r="K60" s="562"/>
      <c r="L60" s="562"/>
      <c r="M60" s="562"/>
      <c r="N60" s="562"/>
      <c r="O60" s="563"/>
      <c r="P60" s="13"/>
    </row>
    <row r="61" spans="1:16" ht="15">
      <c r="A61" s="26"/>
      <c r="B61" s="369"/>
      <c r="C61" s="567"/>
      <c r="D61" s="568"/>
      <c r="E61" s="568"/>
      <c r="F61" s="569"/>
      <c r="G61" s="378"/>
      <c r="H61" s="377"/>
      <c r="I61" s="561"/>
      <c r="J61" s="562"/>
      <c r="K61" s="562"/>
      <c r="L61" s="562"/>
      <c r="M61" s="562"/>
      <c r="N61" s="562"/>
      <c r="O61" s="563"/>
      <c r="P61" s="13"/>
    </row>
    <row r="62" spans="1:16" ht="15">
      <c r="A62" s="26"/>
      <c r="B62" s="369"/>
      <c r="C62" s="567"/>
      <c r="D62" s="568"/>
      <c r="E62" s="568"/>
      <c r="F62" s="569"/>
      <c r="G62" s="378"/>
      <c r="H62" s="377"/>
      <c r="I62" s="561"/>
      <c r="J62" s="562"/>
      <c r="K62" s="562"/>
      <c r="L62" s="562"/>
      <c r="M62" s="562"/>
      <c r="N62" s="562"/>
      <c r="O62" s="563"/>
      <c r="P62" s="13"/>
    </row>
    <row r="63" spans="1:16" ht="15">
      <c r="A63" s="26"/>
      <c r="B63" s="369"/>
      <c r="C63" s="567"/>
      <c r="D63" s="568"/>
      <c r="E63" s="568"/>
      <c r="F63" s="569"/>
      <c r="G63" s="378"/>
      <c r="H63" s="377"/>
      <c r="I63" s="561"/>
      <c r="J63" s="562"/>
      <c r="K63" s="562"/>
      <c r="L63" s="562"/>
      <c r="M63" s="562"/>
      <c r="N63" s="562"/>
      <c r="O63" s="563"/>
      <c r="P63" s="13"/>
    </row>
    <row r="64" spans="1:16" ht="15">
      <c r="A64" s="26"/>
      <c r="B64" s="369"/>
      <c r="C64" s="567"/>
      <c r="D64" s="568"/>
      <c r="E64" s="568"/>
      <c r="F64" s="569"/>
      <c r="G64" s="378"/>
      <c r="H64" s="377"/>
      <c r="I64" s="561"/>
      <c r="J64" s="562"/>
      <c r="K64" s="562"/>
      <c r="L64" s="562"/>
      <c r="M64" s="562"/>
      <c r="N64" s="562"/>
      <c r="O64" s="563"/>
      <c r="P64" s="13"/>
    </row>
    <row r="65" spans="1:16" ht="15">
      <c r="A65" s="26"/>
      <c r="B65" s="369"/>
      <c r="C65" s="567"/>
      <c r="D65" s="568"/>
      <c r="E65" s="568"/>
      <c r="F65" s="569"/>
      <c r="G65" s="378"/>
      <c r="H65" s="377"/>
      <c r="I65" s="561"/>
      <c r="J65" s="562"/>
      <c r="K65" s="562"/>
      <c r="L65" s="562"/>
      <c r="M65" s="562"/>
      <c r="N65" s="562"/>
      <c r="O65" s="563"/>
      <c r="P65" s="13"/>
    </row>
    <row r="66" spans="1:16" ht="15">
      <c r="A66" s="26"/>
      <c r="B66" s="369"/>
      <c r="C66" s="570"/>
      <c r="D66" s="571"/>
      <c r="E66" s="571"/>
      <c r="F66" s="572"/>
      <c r="G66" s="372"/>
      <c r="H66" s="377"/>
      <c r="I66" s="561"/>
      <c r="J66" s="562"/>
      <c r="K66" s="562"/>
      <c r="L66" s="562"/>
      <c r="M66" s="562"/>
      <c r="N66" s="562"/>
      <c r="O66" s="563"/>
      <c r="P66" s="13"/>
    </row>
    <row r="67" spans="1:16" ht="15">
      <c r="A67" s="26"/>
      <c r="B67" s="369"/>
      <c r="C67" s="570"/>
      <c r="D67" s="571"/>
      <c r="E67" s="571"/>
      <c r="F67" s="572"/>
      <c r="G67" s="372"/>
      <c r="H67" s="377"/>
      <c r="I67" s="561"/>
      <c r="J67" s="562"/>
      <c r="K67" s="562"/>
      <c r="L67" s="562"/>
      <c r="M67" s="562"/>
      <c r="N67" s="562"/>
      <c r="O67" s="563"/>
      <c r="P67" s="13"/>
    </row>
    <row r="68" spans="1:16" ht="15">
      <c r="A68" s="26"/>
      <c r="B68" s="369"/>
      <c r="C68" s="570"/>
      <c r="D68" s="571"/>
      <c r="E68" s="571"/>
      <c r="F68" s="572"/>
      <c r="G68" s="372"/>
      <c r="H68" s="377"/>
      <c r="I68" s="561"/>
      <c r="J68" s="562"/>
      <c r="K68" s="562"/>
      <c r="L68" s="562"/>
      <c r="M68" s="562"/>
      <c r="N68" s="562"/>
      <c r="O68" s="563"/>
      <c r="P68" s="13"/>
    </row>
    <row r="69" spans="1:16" ht="15.75" thickBot="1">
      <c r="A69" s="20"/>
      <c r="B69" s="21"/>
      <c r="C69" s="21"/>
      <c r="D69" s="21"/>
      <c r="E69" s="21"/>
      <c r="F69" s="21"/>
      <c r="G69" s="21"/>
      <c r="H69" s="21"/>
      <c r="I69" s="21"/>
      <c r="J69" s="21"/>
      <c r="K69" s="558"/>
      <c r="L69" s="558"/>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3" t="s">
        <v>141</v>
      </c>
      <c r="B71" s="534"/>
      <c r="C71" s="534"/>
      <c r="D71" s="534"/>
      <c r="E71" s="534"/>
      <c r="F71" s="534"/>
      <c r="G71" s="534"/>
      <c r="H71" s="534"/>
      <c r="I71" s="534"/>
      <c r="J71" s="534"/>
      <c r="K71" s="534"/>
      <c r="L71" s="534"/>
      <c r="M71" s="534"/>
      <c r="N71" s="534"/>
      <c r="O71" s="534"/>
      <c r="P71" s="535"/>
    </row>
    <row r="72" spans="1:16" ht="15.75" thickTop="1">
      <c r="A72" s="26"/>
      <c r="B72" s="8"/>
      <c r="C72" s="8"/>
      <c r="D72" s="8"/>
      <c r="E72" s="8"/>
      <c r="F72" s="8"/>
      <c r="G72" s="8"/>
      <c r="H72" s="8"/>
      <c r="I72" s="8"/>
      <c r="J72" s="8"/>
      <c r="K72" s="8"/>
      <c r="L72" s="8"/>
      <c r="M72" s="8"/>
      <c r="N72" s="8"/>
      <c r="O72" s="8"/>
      <c r="P72" s="25"/>
    </row>
    <row r="73" spans="1:16" ht="15">
      <c r="A73" s="26"/>
      <c r="B73" s="549" t="s">
        <v>45</v>
      </c>
      <c r="C73" s="550"/>
      <c r="D73" s="550"/>
      <c r="E73" s="550"/>
      <c r="F73" s="550"/>
      <c r="G73" s="550"/>
      <c r="H73" s="550"/>
      <c r="I73" s="550"/>
      <c r="J73" s="550"/>
      <c r="K73" s="550"/>
      <c r="L73" s="550"/>
      <c r="M73" s="550"/>
      <c r="N73" s="550"/>
      <c r="O73" s="551"/>
      <c r="P73" s="13"/>
    </row>
    <row r="74" spans="1:16" ht="15">
      <c r="A74" s="26"/>
      <c r="B74" s="8"/>
      <c r="C74" s="8"/>
      <c r="D74" s="8"/>
      <c r="E74" s="8"/>
      <c r="F74" s="8"/>
      <c r="G74" s="32"/>
      <c r="H74" s="32"/>
      <c r="I74" s="32"/>
      <c r="J74" s="32"/>
      <c r="K74" s="8"/>
      <c r="L74" s="8"/>
      <c r="M74" s="8"/>
      <c r="N74" s="8"/>
      <c r="O74" s="8"/>
      <c r="P74" s="13"/>
    </row>
    <row r="75" spans="1:16" ht="15">
      <c r="A75" s="26"/>
      <c r="B75" s="361" t="s">
        <v>73</v>
      </c>
      <c r="C75" s="560" t="s">
        <v>42</v>
      </c>
      <c r="D75" s="560"/>
      <c r="E75" s="560"/>
      <c r="F75" s="560"/>
      <c r="G75" s="560"/>
      <c r="H75" s="560"/>
      <c r="I75" s="577" t="s">
        <v>46</v>
      </c>
      <c r="J75" s="578"/>
      <c r="K75" s="578"/>
      <c r="L75" s="578"/>
      <c r="M75" s="578"/>
      <c r="N75" s="578"/>
      <c r="O75" s="579"/>
      <c r="P75" s="13"/>
    </row>
    <row r="76" spans="1:16" ht="15">
      <c r="A76" s="26"/>
      <c r="B76" s="500">
        <f>B54</f>
        <v>0</v>
      </c>
      <c r="C76" s="574">
        <f>C54</f>
        <v>0</v>
      </c>
      <c r="D76" s="575"/>
      <c r="E76" s="575"/>
      <c r="F76" s="575"/>
      <c r="G76" s="575"/>
      <c r="H76" s="576"/>
      <c r="I76" s="580"/>
      <c r="J76" s="581"/>
      <c r="K76" s="581"/>
      <c r="L76" s="581"/>
      <c r="M76" s="581"/>
      <c r="N76" s="581"/>
      <c r="O76" s="582"/>
      <c r="P76" s="13"/>
    </row>
    <row r="77" spans="1:16" ht="15">
      <c r="A77" s="26"/>
      <c r="B77" s="500">
        <f t="shared" ref="B77:B90" si="0">B55</f>
        <v>0</v>
      </c>
      <c r="C77" s="573">
        <f t="shared" ref="C77:C90" si="1">C55</f>
        <v>0</v>
      </c>
      <c r="D77" s="573"/>
      <c r="E77" s="573"/>
      <c r="F77" s="573"/>
      <c r="G77" s="573"/>
      <c r="H77" s="573"/>
      <c r="I77" s="580"/>
      <c r="J77" s="581"/>
      <c r="K77" s="581"/>
      <c r="L77" s="581"/>
      <c r="M77" s="581"/>
      <c r="N77" s="581"/>
      <c r="O77" s="582"/>
      <c r="P77" s="13"/>
    </row>
    <row r="78" spans="1:16" ht="15">
      <c r="A78" s="26"/>
      <c r="B78" s="500">
        <f t="shared" si="0"/>
        <v>0</v>
      </c>
      <c r="C78" s="573">
        <f t="shared" si="1"/>
        <v>0</v>
      </c>
      <c r="D78" s="573"/>
      <c r="E78" s="573"/>
      <c r="F78" s="573"/>
      <c r="G78" s="573"/>
      <c r="H78" s="573"/>
      <c r="I78" s="580"/>
      <c r="J78" s="581"/>
      <c r="K78" s="581"/>
      <c r="L78" s="581"/>
      <c r="M78" s="581"/>
      <c r="N78" s="581"/>
      <c r="O78" s="582"/>
      <c r="P78" s="13"/>
    </row>
    <row r="79" spans="1:16" ht="15">
      <c r="A79" s="26"/>
      <c r="B79" s="500">
        <f t="shared" si="0"/>
        <v>0</v>
      </c>
      <c r="C79" s="573">
        <f t="shared" si="1"/>
        <v>0</v>
      </c>
      <c r="D79" s="573"/>
      <c r="E79" s="573"/>
      <c r="F79" s="573"/>
      <c r="G79" s="573"/>
      <c r="H79" s="573"/>
      <c r="I79" s="580"/>
      <c r="J79" s="581"/>
      <c r="K79" s="581"/>
      <c r="L79" s="581"/>
      <c r="M79" s="581"/>
      <c r="N79" s="581"/>
      <c r="O79" s="582"/>
      <c r="P79" s="13"/>
    </row>
    <row r="80" spans="1:16" ht="15">
      <c r="A80" s="26"/>
      <c r="B80" s="500">
        <f t="shared" si="0"/>
        <v>0</v>
      </c>
      <c r="C80" s="573">
        <f t="shared" si="1"/>
        <v>0</v>
      </c>
      <c r="D80" s="573"/>
      <c r="E80" s="573"/>
      <c r="F80" s="573"/>
      <c r="G80" s="573"/>
      <c r="H80" s="573"/>
      <c r="I80" s="580"/>
      <c r="J80" s="581"/>
      <c r="K80" s="581"/>
      <c r="L80" s="581"/>
      <c r="M80" s="581"/>
      <c r="N80" s="581"/>
      <c r="O80" s="582"/>
      <c r="P80" s="13"/>
    </row>
    <row r="81" spans="1:16" ht="15">
      <c r="A81" s="26"/>
      <c r="B81" s="500">
        <f t="shared" si="0"/>
        <v>0</v>
      </c>
      <c r="C81" s="573">
        <f t="shared" si="1"/>
        <v>0</v>
      </c>
      <c r="D81" s="573"/>
      <c r="E81" s="573"/>
      <c r="F81" s="573"/>
      <c r="G81" s="573"/>
      <c r="H81" s="573"/>
      <c r="I81" s="580"/>
      <c r="J81" s="581"/>
      <c r="K81" s="581"/>
      <c r="L81" s="581"/>
      <c r="M81" s="581"/>
      <c r="N81" s="581"/>
      <c r="O81" s="582"/>
      <c r="P81" s="13"/>
    </row>
    <row r="82" spans="1:16" ht="15">
      <c r="A82" s="26"/>
      <c r="B82" s="500">
        <f t="shared" si="0"/>
        <v>0</v>
      </c>
      <c r="C82" s="573">
        <f t="shared" si="1"/>
        <v>0</v>
      </c>
      <c r="D82" s="573"/>
      <c r="E82" s="573"/>
      <c r="F82" s="573"/>
      <c r="G82" s="573"/>
      <c r="H82" s="573"/>
      <c r="I82" s="580"/>
      <c r="J82" s="581"/>
      <c r="K82" s="581"/>
      <c r="L82" s="581"/>
      <c r="M82" s="581"/>
      <c r="N82" s="581"/>
      <c r="O82" s="582"/>
      <c r="P82" s="13"/>
    </row>
    <row r="83" spans="1:16" ht="15">
      <c r="A83" s="26"/>
      <c r="B83" s="500">
        <f t="shared" si="0"/>
        <v>0</v>
      </c>
      <c r="C83" s="573">
        <f t="shared" si="1"/>
        <v>0</v>
      </c>
      <c r="D83" s="573"/>
      <c r="E83" s="573"/>
      <c r="F83" s="573"/>
      <c r="G83" s="573"/>
      <c r="H83" s="573"/>
      <c r="I83" s="580"/>
      <c r="J83" s="581"/>
      <c r="K83" s="581"/>
      <c r="L83" s="581"/>
      <c r="M83" s="581"/>
      <c r="N83" s="581"/>
      <c r="O83" s="582"/>
      <c r="P83" s="13"/>
    </row>
    <row r="84" spans="1:16" ht="15">
      <c r="A84" s="26"/>
      <c r="B84" s="500">
        <f t="shared" si="0"/>
        <v>0</v>
      </c>
      <c r="C84" s="573">
        <f t="shared" si="1"/>
        <v>0</v>
      </c>
      <c r="D84" s="573"/>
      <c r="E84" s="573"/>
      <c r="F84" s="573"/>
      <c r="G84" s="573"/>
      <c r="H84" s="573"/>
      <c r="I84" s="580"/>
      <c r="J84" s="581"/>
      <c r="K84" s="581"/>
      <c r="L84" s="581"/>
      <c r="M84" s="581"/>
      <c r="N84" s="581"/>
      <c r="O84" s="582"/>
      <c r="P84" s="13"/>
    </row>
    <row r="85" spans="1:16" ht="15">
      <c r="A85" s="26"/>
      <c r="B85" s="500">
        <f t="shared" si="0"/>
        <v>0</v>
      </c>
      <c r="C85" s="573">
        <f t="shared" si="1"/>
        <v>0</v>
      </c>
      <c r="D85" s="573"/>
      <c r="E85" s="573"/>
      <c r="F85" s="573"/>
      <c r="G85" s="573"/>
      <c r="H85" s="573"/>
      <c r="I85" s="580"/>
      <c r="J85" s="581"/>
      <c r="K85" s="581"/>
      <c r="L85" s="581"/>
      <c r="M85" s="581"/>
      <c r="N85" s="581"/>
      <c r="O85" s="582"/>
      <c r="P85" s="13"/>
    </row>
    <row r="86" spans="1:16" ht="15">
      <c r="A86" s="26"/>
      <c r="B86" s="500">
        <f t="shared" si="0"/>
        <v>0</v>
      </c>
      <c r="C86" s="573">
        <f t="shared" si="1"/>
        <v>0</v>
      </c>
      <c r="D86" s="573"/>
      <c r="E86" s="573"/>
      <c r="F86" s="573"/>
      <c r="G86" s="573"/>
      <c r="H86" s="573"/>
      <c r="I86" s="580"/>
      <c r="J86" s="581"/>
      <c r="K86" s="581"/>
      <c r="L86" s="581"/>
      <c r="M86" s="581"/>
      <c r="N86" s="581"/>
      <c r="O86" s="582"/>
      <c r="P86" s="13"/>
    </row>
    <row r="87" spans="1:16" ht="15">
      <c r="A87" s="26"/>
      <c r="B87" s="500">
        <f t="shared" si="0"/>
        <v>0</v>
      </c>
      <c r="C87" s="573">
        <f t="shared" si="1"/>
        <v>0</v>
      </c>
      <c r="D87" s="573"/>
      <c r="E87" s="573"/>
      <c r="F87" s="573"/>
      <c r="G87" s="573"/>
      <c r="H87" s="573"/>
      <c r="I87" s="580"/>
      <c r="J87" s="581"/>
      <c r="K87" s="581"/>
      <c r="L87" s="581"/>
      <c r="M87" s="581"/>
      <c r="N87" s="581"/>
      <c r="O87" s="582"/>
      <c r="P87" s="13"/>
    </row>
    <row r="88" spans="1:16" ht="15">
      <c r="A88" s="26"/>
      <c r="B88" s="500">
        <f t="shared" si="0"/>
        <v>0</v>
      </c>
      <c r="C88" s="573">
        <f t="shared" si="1"/>
        <v>0</v>
      </c>
      <c r="D88" s="573"/>
      <c r="E88" s="573"/>
      <c r="F88" s="573"/>
      <c r="G88" s="573"/>
      <c r="H88" s="573"/>
      <c r="I88" s="580"/>
      <c r="J88" s="581"/>
      <c r="K88" s="581"/>
      <c r="L88" s="581"/>
      <c r="M88" s="581"/>
      <c r="N88" s="581"/>
      <c r="O88" s="582"/>
      <c r="P88" s="13"/>
    </row>
    <row r="89" spans="1:16" ht="15">
      <c r="A89" s="26"/>
      <c r="B89" s="500">
        <f t="shared" si="0"/>
        <v>0</v>
      </c>
      <c r="C89" s="573">
        <f t="shared" si="1"/>
        <v>0</v>
      </c>
      <c r="D89" s="573"/>
      <c r="E89" s="573"/>
      <c r="F89" s="573"/>
      <c r="G89" s="573"/>
      <c r="H89" s="573"/>
      <c r="I89" s="580"/>
      <c r="J89" s="581"/>
      <c r="K89" s="581"/>
      <c r="L89" s="581"/>
      <c r="M89" s="581"/>
      <c r="N89" s="581"/>
      <c r="O89" s="582"/>
      <c r="P89" s="13"/>
    </row>
    <row r="90" spans="1:16" ht="15">
      <c r="A90" s="26"/>
      <c r="B90" s="500">
        <f t="shared" si="0"/>
        <v>0</v>
      </c>
      <c r="C90" s="573">
        <f t="shared" si="1"/>
        <v>0</v>
      </c>
      <c r="D90" s="573"/>
      <c r="E90" s="573"/>
      <c r="F90" s="573"/>
      <c r="G90" s="573"/>
      <c r="H90" s="573"/>
      <c r="I90" s="580"/>
      <c r="J90" s="581"/>
      <c r="K90" s="581"/>
      <c r="L90" s="581"/>
      <c r="M90" s="581"/>
      <c r="N90" s="581"/>
      <c r="O90" s="582"/>
      <c r="P90" s="13"/>
    </row>
    <row r="91" spans="1:16" ht="15.75" thickBot="1">
      <c r="A91" s="20"/>
      <c r="B91" s="21"/>
      <c r="C91" s="21"/>
      <c r="D91" s="21"/>
      <c r="E91" s="21"/>
      <c r="F91" s="21"/>
      <c r="G91" s="21"/>
      <c r="H91" s="21"/>
      <c r="I91" s="21"/>
      <c r="J91" s="21"/>
      <c r="K91" s="558"/>
      <c r="L91" s="558"/>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3" t="s">
        <v>96</v>
      </c>
      <c r="B93" s="534"/>
      <c r="C93" s="534"/>
      <c r="D93" s="534"/>
      <c r="E93" s="534"/>
      <c r="F93" s="534"/>
      <c r="G93" s="534"/>
      <c r="H93" s="534"/>
      <c r="I93" s="534"/>
      <c r="J93" s="534"/>
      <c r="K93" s="534"/>
      <c r="L93" s="534"/>
      <c r="M93" s="534"/>
      <c r="N93" s="534"/>
      <c r="O93" s="534"/>
      <c r="P93" s="535"/>
    </row>
    <row r="94" spans="1:16" ht="15.75" thickTop="1">
      <c r="A94" s="26"/>
      <c r="B94" s="8"/>
      <c r="C94" s="8"/>
      <c r="D94" s="8"/>
      <c r="E94" s="8"/>
      <c r="F94" s="8"/>
      <c r="G94" s="8"/>
      <c r="H94" s="8"/>
      <c r="I94" s="8"/>
      <c r="J94" s="8"/>
      <c r="K94" s="8"/>
      <c r="L94" s="8"/>
      <c r="M94" s="8"/>
      <c r="N94" s="8"/>
      <c r="O94" s="8"/>
      <c r="P94" s="25"/>
    </row>
    <row r="95" spans="1:16" ht="15">
      <c r="A95" s="26"/>
      <c r="B95" s="549" t="s">
        <v>47</v>
      </c>
      <c r="C95" s="550"/>
      <c r="D95" s="550"/>
      <c r="E95" s="550"/>
      <c r="F95" s="550"/>
      <c r="G95" s="550"/>
      <c r="H95" s="550"/>
      <c r="I95" s="550"/>
      <c r="J95" s="550"/>
      <c r="K95" s="550"/>
      <c r="L95" s="550"/>
      <c r="M95" s="550"/>
      <c r="N95" s="550"/>
      <c r="O95" s="551"/>
      <c r="P95" s="13"/>
    </row>
    <row r="96" spans="1:16" ht="15">
      <c r="A96" s="26"/>
      <c r="B96" s="8"/>
      <c r="C96" s="8"/>
      <c r="D96" s="8"/>
      <c r="E96" s="8"/>
      <c r="F96" s="8"/>
      <c r="G96" s="32"/>
      <c r="H96" s="32"/>
      <c r="I96" s="32"/>
      <c r="J96" s="32"/>
      <c r="K96" s="8"/>
      <c r="L96" s="8"/>
      <c r="M96" s="8"/>
      <c r="N96" s="8"/>
      <c r="O96" s="8"/>
      <c r="P96" s="13"/>
    </row>
    <row r="97" spans="1:16" ht="15">
      <c r="A97" s="26"/>
      <c r="B97" s="361" t="s">
        <v>73</v>
      </c>
      <c r="C97" s="560" t="s">
        <v>42</v>
      </c>
      <c r="D97" s="560"/>
      <c r="E97" s="560"/>
      <c r="F97" s="560"/>
      <c r="G97" s="560"/>
      <c r="H97" s="560"/>
      <c r="I97" s="560" t="s">
        <v>48</v>
      </c>
      <c r="J97" s="560"/>
      <c r="K97" s="560"/>
      <c r="L97" s="560"/>
      <c r="M97" s="560"/>
      <c r="N97" s="560" t="s">
        <v>49</v>
      </c>
      <c r="O97" s="560"/>
      <c r="P97" s="13"/>
    </row>
    <row r="98" spans="1:16" ht="15">
      <c r="A98" s="26"/>
      <c r="B98" s="500">
        <f>B54</f>
        <v>0</v>
      </c>
      <c r="C98" s="573">
        <f>C54</f>
        <v>0</v>
      </c>
      <c r="D98" s="573"/>
      <c r="E98" s="573"/>
      <c r="F98" s="573"/>
      <c r="G98" s="573"/>
      <c r="H98" s="573"/>
      <c r="I98" s="584"/>
      <c r="J98" s="584"/>
      <c r="K98" s="584"/>
      <c r="L98" s="584"/>
      <c r="M98" s="584"/>
      <c r="N98" s="583"/>
      <c r="O98" s="583"/>
      <c r="P98" s="13"/>
    </row>
    <row r="99" spans="1:16" ht="15">
      <c r="A99" s="26"/>
      <c r="B99" s="500">
        <f t="shared" ref="B99:B112" si="2">B55</f>
        <v>0</v>
      </c>
      <c r="C99" s="573">
        <f t="shared" ref="C99:C112" si="3">C55</f>
        <v>0</v>
      </c>
      <c r="D99" s="573"/>
      <c r="E99" s="573"/>
      <c r="F99" s="573"/>
      <c r="G99" s="573"/>
      <c r="H99" s="573"/>
      <c r="I99" s="584"/>
      <c r="J99" s="584"/>
      <c r="K99" s="584"/>
      <c r="L99" s="584"/>
      <c r="M99" s="584"/>
      <c r="N99" s="583"/>
      <c r="O99" s="583"/>
      <c r="P99" s="13"/>
    </row>
    <row r="100" spans="1:16" ht="15">
      <c r="A100" s="26"/>
      <c r="B100" s="500">
        <f t="shared" si="2"/>
        <v>0</v>
      </c>
      <c r="C100" s="573">
        <f t="shared" si="3"/>
        <v>0</v>
      </c>
      <c r="D100" s="573"/>
      <c r="E100" s="573"/>
      <c r="F100" s="573"/>
      <c r="G100" s="573"/>
      <c r="H100" s="573"/>
      <c r="I100" s="584"/>
      <c r="J100" s="584"/>
      <c r="K100" s="584"/>
      <c r="L100" s="584"/>
      <c r="M100" s="584"/>
      <c r="N100" s="583"/>
      <c r="O100" s="583"/>
      <c r="P100" s="13"/>
    </row>
    <row r="101" spans="1:16" ht="15">
      <c r="A101" s="26"/>
      <c r="B101" s="500">
        <f t="shared" si="2"/>
        <v>0</v>
      </c>
      <c r="C101" s="573">
        <f t="shared" si="3"/>
        <v>0</v>
      </c>
      <c r="D101" s="573"/>
      <c r="E101" s="573"/>
      <c r="F101" s="573"/>
      <c r="G101" s="573"/>
      <c r="H101" s="573"/>
      <c r="I101" s="584"/>
      <c r="J101" s="584"/>
      <c r="K101" s="584"/>
      <c r="L101" s="584"/>
      <c r="M101" s="584"/>
      <c r="N101" s="583"/>
      <c r="O101" s="583"/>
      <c r="P101" s="13"/>
    </row>
    <row r="102" spans="1:16" ht="15">
      <c r="A102" s="26"/>
      <c r="B102" s="500">
        <f t="shared" si="2"/>
        <v>0</v>
      </c>
      <c r="C102" s="573">
        <f t="shared" si="3"/>
        <v>0</v>
      </c>
      <c r="D102" s="573"/>
      <c r="E102" s="573"/>
      <c r="F102" s="573"/>
      <c r="G102" s="573"/>
      <c r="H102" s="573"/>
      <c r="I102" s="584"/>
      <c r="J102" s="584"/>
      <c r="K102" s="584"/>
      <c r="L102" s="584"/>
      <c r="M102" s="584"/>
      <c r="N102" s="583"/>
      <c r="O102" s="583"/>
      <c r="P102" s="13"/>
    </row>
    <row r="103" spans="1:16" ht="15">
      <c r="A103" s="26"/>
      <c r="B103" s="500">
        <f t="shared" si="2"/>
        <v>0</v>
      </c>
      <c r="C103" s="573">
        <f t="shared" si="3"/>
        <v>0</v>
      </c>
      <c r="D103" s="573"/>
      <c r="E103" s="573"/>
      <c r="F103" s="573"/>
      <c r="G103" s="573"/>
      <c r="H103" s="573"/>
      <c r="I103" s="584"/>
      <c r="J103" s="584"/>
      <c r="K103" s="584"/>
      <c r="L103" s="584"/>
      <c r="M103" s="584"/>
      <c r="N103" s="583"/>
      <c r="O103" s="583"/>
      <c r="P103" s="13"/>
    </row>
    <row r="104" spans="1:16" ht="15">
      <c r="A104" s="26"/>
      <c r="B104" s="500">
        <f t="shared" si="2"/>
        <v>0</v>
      </c>
      <c r="C104" s="573">
        <f t="shared" si="3"/>
        <v>0</v>
      </c>
      <c r="D104" s="573"/>
      <c r="E104" s="573"/>
      <c r="F104" s="573"/>
      <c r="G104" s="573"/>
      <c r="H104" s="573"/>
      <c r="I104" s="584"/>
      <c r="J104" s="584"/>
      <c r="K104" s="584"/>
      <c r="L104" s="584"/>
      <c r="M104" s="584"/>
      <c r="N104" s="583"/>
      <c r="O104" s="583"/>
      <c r="P104" s="13"/>
    </row>
    <row r="105" spans="1:16" ht="15">
      <c r="A105" s="26"/>
      <c r="B105" s="500">
        <f t="shared" si="2"/>
        <v>0</v>
      </c>
      <c r="C105" s="573">
        <f t="shared" si="3"/>
        <v>0</v>
      </c>
      <c r="D105" s="573"/>
      <c r="E105" s="573"/>
      <c r="F105" s="573"/>
      <c r="G105" s="573"/>
      <c r="H105" s="573"/>
      <c r="I105" s="584"/>
      <c r="J105" s="584"/>
      <c r="K105" s="584"/>
      <c r="L105" s="584"/>
      <c r="M105" s="584"/>
      <c r="N105" s="583"/>
      <c r="O105" s="583"/>
      <c r="P105" s="13"/>
    </row>
    <row r="106" spans="1:16" ht="15">
      <c r="A106" s="26"/>
      <c r="B106" s="500">
        <f t="shared" si="2"/>
        <v>0</v>
      </c>
      <c r="C106" s="573">
        <f t="shared" si="3"/>
        <v>0</v>
      </c>
      <c r="D106" s="573"/>
      <c r="E106" s="573"/>
      <c r="F106" s="573"/>
      <c r="G106" s="573"/>
      <c r="H106" s="573"/>
      <c r="I106" s="584"/>
      <c r="J106" s="584"/>
      <c r="K106" s="584"/>
      <c r="L106" s="584"/>
      <c r="M106" s="584"/>
      <c r="N106" s="583"/>
      <c r="O106" s="583"/>
      <c r="P106" s="13"/>
    </row>
    <row r="107" spans="1:16" ht="15">
      <c r="A107" s="26"/>
      <c r="B107" s="500">
        <f t="shared" si="2"/>
        <v>0</v>
      </c>
      <c r="C107" s="573">
        <f t="shared" si="3"/>
        <v>0</v>
      </c>
      <c r="D107" s="573"/>
      <c r="E107" s="573"/>
      <c r="F107" s="573"/>
      <c r="G107" s="573"/>
      <c r="H107" s="573"/>
      <c r="I107" s="584"/>
      <c r="J107" s="584"/>
      <c r="K107" s="584"/>
      <c r="L107" s="584"/>
      <c r="M107" s="584"/>
      <c r="N107" s="583"/>
      <c r="O107" s="583"/>
      <c r="P107" s="13"/>
    </row>
    <row r="108" spans="1:16" ht="15">
      <c r="A108" s="26"/>
      <c r="B108" s="500">
        <f t="shared" si="2"/>
        <v>0</v>
      </c>
      <c r="C108" s="573">
        <f t="shared" si="3"/>
        <v>0</v>
      </c>
      <c r="D108" s="573"/>
      <c r="E108" s="573"/>
      <c r="F108" s="573"/>
      <c r="G108" s="573"/>
      <c r="H108" s="573"/>
      <c r="I108" s="584"/>
      <c r="J108" s="584"/>
      <c r="K108" s="584"/>
      <c r="L108" s="584"/>
      <c r="M108" s="584"/>
      <c r="N108" s="583"/>
      <c r="O108" s="583"/>
      <c r="P108" s="13"/>
    </row>
    <row r="109" spans="1:16" ht="15">
      <c r="A109" s="26"/>
      <c r="B109" s="500">
        <f t="shared" si="2"/>
        <v>0</v>
      </c>
      <c r="C109" s="573">
        <f t="shared" si="3"/>
        <v>0</v>
      </c>
      <c r="D109" s="573"/>
      <c r="E109" s="573"/>
      <c r="F109" s="573"/>
      <c r="G109" s="573"/>
      <c r="H109" s="573"/>
      <c r="I109" s="584"/>
      <c r="J109" s="584"/>
      <c r="K109" s="584"/>
      <c r="L109" s="584"/>
      <c r="M109" s="584"/>
      <c r="N109" s="583"/>
      <c r="O109" s="583"/>
      <c r="P109" s="13"/>
    </row>
    <row r="110" spans="1:16" ht="15">
      <c r="A110" s="26"/>
      <c r="B110" s="500">
        <f t="shared" si="2"/>
        <v>0</v>
      </c>
      <c r="C110" s="573">
        <f t="shared" si="3"/>
        <v>0</v>
      </c>
      <c r="D110" s="573"/>
      <c r="E110" s="573"/>
      <c r="F110" s="573"/>
      <c r="G110" s="573"/>
      <c r="H110" s="573"/>
      <c r="I110" s="584"/>
      <c r="J110" s="584"/>
      <c r="K110" s="584"/>
      <c r="L110" s="584"/>
      <c r="M110" s="584"/>
      <c r="N110" s="583"/>
      <c r="O110" s="583"/>
      <c r="P110" s="13"/>
    </row>
    <row r="111" spans="1:16" ht="15">
      <c r="A111" s="26"/>
      <c r="B111" s="500">
        <f t="shared" si="2"/>
        <v>0</v>
      </c>
      <c r="C111" s="573">
        <f t="shared" si="3"/>
        <v>0</v>
      </c>
      <c r="D111" s="573"/>
      <c r="E111" s="573"/>
      <c r="F111" s="573"/>
      <c r="G111" s="573"/>
      <c r="H111" s="573"/>
      <c r="I111" s="584"/>
      <c r="J111" s="584"/>
      <c r="K111" s="584"/>
      <c r="L111" s="584"/>
      <c r="M111" s="584"/>
      <c r="N111" s="583"/>
      <c r="O111" s="583"/>
      <c r="P111" s="13"/>
    </row>
    <row r="112" spans="1:16" ht="15">
      <c r="A112" s="26"/>
      <c r="B112" s="500">
        <f t="shared" si="2"/>
        <v>0</v>
      </c>
      <c r="C112" s="573">
        <f t="shared" si="3"/>
        <v>0</v>
      </c>
      <c r="D112" s="573"/>
      <c r="E112" s="573"/>
      <c r="F112" s="573"/>
      <c r="G112" s="573"/>
      <c r="H112" s="573"/>
      <c r="I112" s="584"/>
      <c r="J112" s="584"/>
      <c r="K112" s="584"/>
      <c r="L112" s="584"/>
      <c r="M112" s="584"/>
      <c r="N112" s="583"/>
      <c r="O112" s="583"/>
      <c r="P112" s="13"/>
    </row>
    <row r="113" spans="1:16" ht="15.75" thickBot="1">
      <c r="A113" s="20"/>
      <c r="B113" s="21"/>
      <c r="C113" s="21"/>
      <c r="D113" s="21"/>
      <c r="E113" s="21"/>
      <c r="F113" s="21"/>
      <c r="G113" s="21"/>
      <c r="H113" s="21"/>
      <c r="I113" s="21"/>
      <c r="J113" s="21"/>
      <c r="K113" s="558"/>
      <c r="L113" s="558"/>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3" t="s">
        <v>97</v>
      </c>
      <c r="B115" s="534"/>
      <c r="C115" s="534"/>
      <c r="D115" s="534"/>
      <c r="E115" s="534"/>
      <c r="F115" s="534"/>
      <c r="G115" s="534"/>
      <c r="H115" s="534"/>
      <c r="I115" s="534"/>
      <c r="J115" s="534"/>
      <c r="K115" s="534"/>
      <c r="L115" s="534"/>
      <c r="M115" s="534"/>
      <c r="N115" s="534"/>
      <c r="O115" s="534"/>
      <c r="P115" s="535"/>
    </row>
    <row r="116" spans="1:16" ht="15.75" thickTop="1">
      <c r="A116" s="26"/>
      <c r="B116" s="8"/>
      <c r="C116" s="8"/>
      <c r="D116" s="8"/>
      <c r="E116" s="8"/>
      <c r="F116" s="8"/>
      <c r="G116" s="8"/>
      <c r="H116" s="8"/>
      <c r="I116" s="8"/>
      <c r="J116" s="8"/>
      <c r="K116" s="8"/>
      <c r="L116" s="8"/>
      <c r="M116" s="8"/>
      <c r="N116" s="8"/>
      <c r="O116" s="8"/>
      <c r="P116" s="25"/>
    </row>
    <row r="117" spans="1:16" ht="15">
      <c r="A117" s="26"/>
      <c r="B117" s="549" t="s">
        <v>50</v>
      </c>
      <c r="C117" s="550"/>
      <c r="D117" s="550"/>
      <c r="E117" s="550"/>
      <c r="F117" s="550"/>
      <c r="G117" s="550"/>
      <c r="H117" s="550"/>
      <c r="I117" s="550"/>
      <c r="J117" s="550"/>
      <c r="K117" s="550"/>
      <c r="L117" s="550"/>
      <c r="M117" s="550"/>
      <c r="N117" s="550"/>
      <c r="O117" s="551"/>
      <c r="P117" s="13"/>
    </row>
    <row r="118" spans="1:16" ht="15">
      <c r="A118" s="26"/>
      <c r="B118" s="8"/>
      <c r="C118" s="8"/>
      <c r="D118" s="8"/>
      <c r="E118" s="8"/>
      <c r="F118" s="8"/>
      <c r="G118" s="32"/>
      <c r="H118" s="32"/>
      <c r="I118" s="32"/>
      <c r="J118" s="32"/>
      <c r="K118" s="8"/>
      <c r="L118" s="8"/>
      <c r="M118" s="8"/>
      <c r="N118" s="8"/>
      <c r="O118" s="8"/>
      <c r="P118" s="13"/>
    </row>
    <row r="119" spans="1:16" ht="15">
      <c r="A119" s="26"/>
      <c r="B119" s="339" t="s">
        <v>73</v>
      </c>
      <c r="C119" s="587" t="s">
        <v>42</v>
      </c>
      <c r="D119" s="587"/>
      <c r="E119" s="587"/>
      <c r="F119" s="587"/>
      <c r="G119" s="587"/>
      <c r="H119" s="587"/>
      <c r="I119" s="587" t="s">
        <v>51</v>
      </c>
      <c r="J119" s="587"/>
      <c r="K119" s="587"/>
      <c r="L119" s="587"/>
      <c r="M119" s="587"/>
      <c r="N119" s="588" t="s">
        <v>52</v>
      </c>
      <c r="O119" s="588"/>
      <c r="P119" s="13"/>
    </row>
    <row r="120" spans="1:16" ht="15">
      <c r="A120" s="26"/>
      <c r="B120" s="500">
        <f>B54</f>
        <v>0</v>
      </c>
      <c r="C120" s="573">
        <f>C54</f>
        <v>0</v>
      </c>
      <c r="D120" s="573"/>
      <c r="E120" s="573"/>
      <c r="F120" s="573"/>
      <c r="G120" s="573"/>
      <c r="H120" s="573"/>
      <c r="I120" s="584"/>
      <c r="J120" s="584"/>
      <c r="K120" s="584"/>
      <c r="L120" s="584"/>
      <c r="M120" s="584"/>
      <c r="N120" s="585"/>
      <c r="O120" s="586"/>
      <c r="P120" s="13"/>
    </row>
    <row r="121" spans="1:16" ht="15">
      <c r="A121" s="26"/>
      <c r="B121" s="500">
        <f t="shared" ref="B121:B134" si="4">B55</f>
        <v>0</v>
      </c>
      <c r="C121" s="573">
        <f t="shared" ref="C121:C134" si="5">C55</f>
        <v>0</v>
      </c>
      <c r="D121" s="573"/>
      <c r="E121" s="573"/>
      <c r="F121" s="573"/>
      <c r="G121" s="573"/>
      <c r="H121" s="573"/>
      <c r="I121" s="584"/>
      <c r="J121" s="584"/>
      <c r="K121" s="584"/>
      <c r="L121" s="584"/>
      <c r="M121" s="584"/>
      <c r="N121" s="585"/>
      <c r="O121" s="586"/>
      <c r="P121" s="13"/>
    </row>
    <row r="122" spans="1:16" ht="15">
      <c r="A122" s="26"/>
      <c r="B122" s="500">
        <f t="shared" si="4"/>
        <v>0</v>
      </c>
      <c r="C122" s="573">
        <f t="shared" si="5"/>
        <v>0</v>
      </c>
      <c r="D122" s="573"/>
      <c r="E122" s="573"/>
      <c r="F122" s="573"/>
      <c r="G122" s="573"/>
      <c r="H122" s="573"/>
      <c r="I122" s="584"/>
      <c r="J122" s="584"/>
      <c r="K122" s="584"/>
      <c r="L122" s="584"/>
      <c r="M122" s="584"/>
      <c r="N122" s="585"/>
      <c r="O122" s="586"/>
      <c r="P122" s="13"/>
    </row>
    <row r="123" spans="1:16" ht="15">
      <c r="A123" s="26"/>
      <c r="B123" s="500">
        <f t="shared" si="4"/>
        <v>0</v>
      </c>
      <c r="C123" s="573">
        <f t="shared" si="5"/>
        <v>0</v>
      </c>
      <c r="D123" s="573"/>
      <c r="E123" s="573"/>
      <c r="F123" s="573"/>
      <c r="G123" s="573"/>
      <c r="H123" s="573"/>
      <c r="I123" s="584"/>
      <c r="J123" s="584"/>
      <c r="K123" s="584"/>
      <c r="L123" s="584"/>
      <c r="M123" s="584"/>
      <c r="N123" s="585"/>
      <c r="O123" s="586"/>
      <c r="P123" s="13"/>
    </row>
    <row r="124" spans="1:16" ht="15">
      <c r="A124" s="26"/>
      <c r="B124" s="500">
        <f t="shared" si="4"/>
        <v>0</v>
      </c>
      <c r="C124" s="573">
        <f t="shared" si="5"/>
        <v>0</v>
      </c>
      <c r="D124" s="573"/>
      <c r="E124" s="573"/>
      <c r="F124" s="573"/>
      <c r="G124" s="573"/>
      <c r="H124" s="573"/>
      <c r="I124" s="584"/>
      <c r="J124" s="584"/>
      <c r="K124" s="584"/>
      <c r="L124" s="584"/>
      <c r="M124" s="584"/>
      <c r="N124" s="585"/>
      <c r="O124" s="586"/>
      <c r="P124" s="13"/>
    </row>
    <row r="125" spans="1:16" ht="15">
      <c r="A125" s="26"/>
      <c r="B125" s="500">
        <f t="shared" si="4"/>
        <v>0</v>
      </c>
      <c r="C125" s="573">
        <f t="shared" si="5"/>
        <v>0</v>
      </c>
      <c r="D125" s="573"/>
      <c r="E125" s="573"/>
      <c r="F125" s="573"/>
      <c r="G125" s="573"/>
      <c r="H125" s="573"/>
      <c r="I125" s="584"/>
      <c r="J125" s="584"/>
      <c r="K125" s="584"/>
      <c r="L125" s="584"/>
      <c r="M125" s="584"/>
      <c r="N125" s="585"/>
      <c r="O125" s="586"/>
      <c r="P125" s="13"/>
    </row>
    <row r="126" spans="1:16" ht="15">
      <c r="A126" s="26"/>
      <c r="B126" s="500">
        <f t="shared" si="4"/>
        <v>0</v>
      </c>
      <c r="C126" s="573">
        <f t="shared" si="5"/>
        <v>0</v>
      </c>
      <c r="D126" s="573"/>
      <c r="E126" s="573"/>
      <c r="F126" s="573"/>
      <c r="G126" s="573"/>
      <c r="H126" s="573"/>
      <c r="I126" s="584"/>
      <c r="J126" s="584"/>
      <c r="K126" s="584"/>
      <c r="L126" s="584"/>
      <c r="M126" s="584"/>
      <c r="N126" s="585"/>
      <c r="O126" s="586"/>
      <c r="P126" s="13"/>
    </row>
    <row r="127" spans="1:16" ht="15">
      <c r="A127" s="26"/>
      <c r="B127" s="500">
        <f t="shared" si="4"/>
        <v>0</v>
      </c>
      <c r="C127" s="573">
        <f t="shared" si="5"/>
        <v>0</v>
      </c>
      <c r="D127" s="573"/>
      <c r="E127" s="573"/>
      <c r="F127" s="573"/>
      <c r="G127" s="573"/>
      <c r="H127" s="573"/>
      <c r="I127" s="584"/>
      <c r="J127" s="584"/>
      <c r="K127" s="584"/>
      <c r="L127" s="584"/>
      <c r="M127" s="584"/>
      <c r="N127" s="585"/>
      <c r="O127" s="586"/>
      <c r="P127" s="13"/>
    </row>
    <row r="128" spans="1:16" ht="15">
      <c r="A128" s="26"/>
      <c r="B128" s="500">
        <f t="shared" si="4"/>
        <v>0</v>
      </c>
      <c r="C128" s="573">
        <f t="shared" si="5"/>
        <v>0</v>
      </c>
      <c r="D128" s="573"/>
      <c r="E128" s="573"/>
      <c r="F128" s="573"/>
      <c r="G128" s="573"/>
      <c r="H128" s="573"/>
      <c r="I128" s="584"/>
      <c r="J128" s="584"/>
      <c r="K128" s="584"/>
      <c r="L128" s="584"/>
      <c r="M128" s="584"/>
      <c r="N128" s="585"/>
      <c r="O128" s="586"/>
      <c r="P128" s="13"/>
    </row>
    <row r="129" spans="1:16" ht="15">
      <c r="A129" s="26"/>
      <c r="B129" s="500">
        <f t="shared" si="4"/>
        <v>0</v>
      </c>
      <c r="C129" s="573">
        <f t="shared" si="5"/>
        <v>0</v>
      </c>
      <c r="D129" s="573"/>
      <c r="E129" s="573"/>
      <c r="F129" s="573"/>
      <c r="G129" s="573"/>
      <c r="H129" s="573"/>
      <c r="I129" s="584"/>
      <c r="J129" s="584"/>
      <c r="K129" s="584"/>
      <c r="L129" s="584"/>
      <c r="M129" s="584"/>
      <c r="N129" s="585"/>
      <c r="O129" s="586"/>
      <c r="P129" s="13"/>
    </row>
    <row r="130" spans="1:16" ht="15">
      <c r="A130" s="26"/>
      <c r="B130" s="500">
        <f t="shared" si="4"/>
        <v>0</v>
      </c>
      <c r="C130" s="573">
        <f t="shared" si="5"/>
        <v>0</v>
      </c>
      <c r="D130" s="573"/>
      <c r="E130" s="573"/>
      <c r="F130" s="573"/>
      <c r="G130" s="573"/>
      <c r="H130" s="573"/>
      <c r="I130" s="584"/>
      <c r="J130" s="584"/>
      <c r="K130" s="584"/>
      <c r="L130" s="584"/>
      <c r="M130" s="584"/>
      <c r="N130" s="585"/>
      <c r="O130" s="586"/>
      <c r="P130" s="13"/>
    </row>
    <row r="131" spans="1:16" ht="15">
      <c r="A131" s="26"/>
      <c r="B131" s="500">
        <f t="shared" si="4"/>
        <v>0</v>
      </c>
      <c r="C131" s="573">
        <f t="shared" si="5"/>
        <v>0</v>
      </c>
      <c r="D131" s="573"/>
      <c r="E131" s="573"/>
      <c r="F131" s="573"/>
      <c r="G131" s="573"/>
      <c r="H131" s="573"/>
      <c r="I131" s="584"/>
      <c r="J131" s="584"/>
      <c r="K131" s="584"/>
      <c r="L131" s="584"/>
      <c r="M131" s="584"/>
      <c r="N131" s="585"/>
      <c r="O131" s="586"/>
      <c r="P131" s="13"/>
    </row>
    <row r="132" spans="1:16" ht="15">
      <c r="A132" s="26"/>
      <c r="B132" s="500">
        <f t="shared" si="4"/>
        <v>0</v>
      </c>
      <c r="C132" s="573">
        <f t="shared" si="5"/>
        <v>0</v>
      </c>
      <c r="D132" s="573"/>
      <c r="E132" s="573"/>
      <c r="F132" s="573"/>
      <c r="G132" s="573"/>
      <c r="H132" s="573"/>
      <c r="I132" s="584"/>
      <c r="J132" s="584"/>
      <c r="K132" s="584"/>
      <c r="L132" s="584"/>
      <c r="M132" s="584"/>
      <c r="N132" s="585"/>
      <c r="O132" s="586"/>
      <c r="P132" s="13"/>
    </row>
    <row r="133" spans="1:16" ht="15">
      <c r="A133" s="26"/>
      <c r="B133" s="500">
        <f t="shared" si="4"/>
        <v>0</v>
      </c>
      <c r="C133" s="573">
        <f t="shared" si="5"/>
        <v>0</v>
      </c>
      <c r="D133" s="573"/>
      <c r="E133" s="573"/>
      <c r="F133" s="573"/>
      <c r="G133" s="573"/>
      <c r="H133" s="573"/>
      <c r="I133" s="584"/>
      <c r="J133" s="584"/>
      <c r="K133" s="584"/>
      <c r="L133" s="584"/>
      <c r="M133" s="584"/>
      <c r="N133" s="585"/>
      <c r="O133" s="586"/>
      <c r="P133" s="13"/>
    </row>
    <row r="134" spans="1:16" ht="15">
      <c r="A134" s="26"/>
      <c r="B134" s="500">
        <f t="shared" si="4"/>
        <v>0</v>
      </c>
      <c r="C134" s="573">
        <f t="shared" si="5"/>
        <v>0</v>
      </c>
      <c r="D134" s="573"/>
      <c r="E134" s="573"/>
      <c r="F134" s="573"/>
      <c r="G134" s="573"/>
      <c r="H134" s="573"/>
      <c r="I134" s="584"/>
      <c r="J134" s="584"/>
      <c r="K134" s="584"/>
      <c r="L134" s="584"/>
      <c r="M134" s="584"/>
      <c r="N134" s="585"/>
      <c r="O134" s="586"/>
      <c r="P134" s="13"/>
    </row>
    <row r="135" spans="1:16" ht="15.75" thickBot="1">
      <c r="A135" s="20"/>
      <c r="B135" s="21"/>
      <c r="C135" s="21"/>
      <c r="D135" s="21"/>
      <c r="E135" s="21"/>
      <c r="F135" s="21"/>
      <c r="G135" s="21"/>
      <c r="H135" s="21"/>
      <c r="I135" s="21"/>
      <c r="J135" s="21"/>
      <c r="K135" s="558"/>
      <c r="L135" s="558"/>
      <c r="M135" s="21"/>
      <c r="N135" s="21"/>
      <c r="O135" s="21"/>
      <c r="P135" s="22"/>
    </row>
    <row r="136" spans="1:16" ht="15" thickTop="1"/>
  </sheetData>
  <sheetProtection algorithmName="SHA-512" hashValue="xItjy1vYQoVdTHEAX4QzWvQUQTViM6yP4lETExF2hA4txMKlLhnqy7IUls5WFv+2D0Fv0ApWyxLDeorWp8iI1g==" saltValue="U0pg9jgUL3UOkxI/JpvblA==" spinCount="100000" sheet="1" objects="1" scenarios="1" formatColumns="0"/>
  <mergeCells count="233">
    <mergeCell ref="N133:O133"/>
    <mergeCell ref="N104:O104"/>
    <mergeCell ref="N105:O105"/>
    <mergeCell ref="N106:O106"/>
    <mergeCell ref="N107:O107"/>
    <mergeCell ref="N108:O108"/>
    <mergeCell ref="N109:O109"/>
    <mergeCell ref="N110:O110"/>
    <mergeCell ref="N111:O111"/>
    <mergeCell ref="J41:M41"/>
    <mergeCell ref="J42:M42"/>
    <mergeCell ref="I119:M119"/>
    <mergeCell ref="C55:F55"/>
    <mergeCell ref="C56:F56"/>
    <mergeCell ref="C57:F57"/>
    <mergeCell ref="C58:F58"/>
    <mergeCell ref="C59:F59"/>
    <mergeCell ref="C60:F60"/>
    <mergeCell ref="C61:F61"/>
    <mergeCell ref="C62:F62"/>
    <mergeCell ref="C63:F63"/>
    <mergeCell ref="I58:O58"/>
    <mergeCell ref="I59:O59"/>
    <mergeCell ref="I60:O60"/>
    <mergeCell ref="I61:O61"/>
    <mergeCell ref="I62:O62"/>
    <mergeCell ref="I63:O63"/>
    <mergeCell ref="I64:O64"/>
    <mergeCell ref="I65:O65"/>
    <mergeCell ref="I66:O66"/>
    <mergeCell ref="B117:O117"/>
    <mergeCell ref="C119:H119"/>
    <mergeCell ref="N119:O119"/>
    <mergeCell ref="C133:H133"/>
    <mergeCell ref="C134:H134"/>
    <mergeCell ref="N134:O134"/>
    <mergeCell ref="K135:L135"/>
    <mergeCell ref="C127:H127"/>
    <mergeCell ref="C128:H128"/>
    <mergeCell ref="C129:H129"/>
    <mergeCell ref="C130:H130"/>
    <mergeCell ref="C131:H131"/>
    <mergeCell ref="C132:H132"/>
    <mergeCell ref="I127:M127"/>
    <mergeCell ref="I128:M128"/>
    <mergeCell ref="I129:M129"/>
    <mergeCell ref="I130:M130"/>
    <mergeCell ref="I131:M131"/>
    <mergeCell ref="I132:M132"/>
    <mergeCell ref="I133:M133"/>
    <mergeCell ref="I134:M134"/>
    <mergeCell ref="N127:O127"/>
    <mergeCell ref="N128:O128"/>
    <mergeCell ref="N129:O129"/>
    <mergeCell ref="N130:O130"/>
    <mergeCell ref="N131:O131"/>
    <mergeCell ref="N132:O132"/>
    <mergeCell ref="C123:H123"/>
    <mergeCell ref="N123:O123"/>
    <mergeCell ref="C124:H124"/>
    <mergeCell ref="C125:H125"/>
    <mergeCell ref="C126:H126"/>
    <mergeCell ref="C121:H121"/>
    <mergeCell ref="N121:O121"/>
    <mergeCell ref="C122:H122"/>
    <mergeCell ref="N122:O122"/>
    <mergeCell ref="I121:M121"/>
    <mergeCell ref="I122:M122"/>
    <mergeCell ref="I123:M123"/>
    <mergeCell ref="I124:M124"/>
    <mergeCell ref="I125:M125"/>
    <mergeCell ref="I126:M126"/>
    <mergeCell ref="N124:O124"/>
    <mergeCell ref="N125:O125"/>
    <mergeCell ref="N126:O126"/>
    <mergeCell ref="C120:H120"/>
    <mergeCell ref="N120:O120"/>
    <mergeCell ref="C111:H111"/>
    <mergeCell ref="C112:H112"/>
    <mergeCell ref="N112:O112"/>
    <mergeCell ref="K113:L113"/>
    <mergeCell ref="A115:P115"/>
    <mergeCell ref="I111:M111"/>
    <mergeCell ref="I112:M112"/>
    <mergeCell ref="I120:M120"/>
    <mergeCell ref="C107:H107"/>
    <mergeCell ref="C108:H108"/>
    <mergeCell ref="C109:H109"/>
    <mergeCell ref="C110:H110"/>
    <mergeCell ref="C101:H101"/>
    <mergeCell ref="N101:O101"/>
    <mergeCell ref="C102:H102"/>
    <mergeCell ref="C103:H103"/>
    <mergeCell ref="C104:H104"/>
    <mergeCell ref="I101:M101"/>
    <mergeCell ref="I102:M102"/>
    <mergeCell ref="I103:M103"/>
    <mergeCell ref="I104:M104"/>
    <mergeCell ref="I105:M105"/>
    <mergeCell ref="I106:M106"/>
    <mergeCell ref="I107:M107"/>
    <mergeCell ref="I108:M108"/>
    <mergeCell ref="I109:M109"/>
    <mergeCell ref="I110:M110"/>
    <mergeCell ref="N102:O102"/>
    <mergeCell ref="N103:O103"/>
    <mergeCell ref="C105:H105"/>
    <mergeCell ref="C106:H106"/>
    <mergeCell ref="C99:H99"/>
    <mergeCell ref="N99:O99"/>
    <mergeCell ref="C100:H100"/>
    <mergeCell ref="N100:O100"/>
    <mergeCell ref="B95:O95"/>
    <mergeCell ref="C97:H97"/>
    <mergeCell ref="N97:O97"/>
    <mergeCell ref="C98:H98"/>
    <mergeCell ref="N98:O98"/>
    <mergeCell ref="I97:M97"/>
    <mergeCell ref="I98:M98"/>
    <mergeCell ref="I99:M99"/>
    <mergeCell ref="I100:M100"/>
    <mergeCell ref="C88:H88"/>
    <mergeCell ref="C89:H89"/>
    <mergeCell ref="C90:H90"/>
    <mergeCell ref="K91:L91"/>
    <mergeCell ref="A93:P93"/>
    <mergeCell ref="C82:H82"/>
    <mergeCell ref="C83:H83"/>
    <mergeCell ref="C84:H84"/>
    <mergeCell ref="C85:H85"/>
    <mergeCell ref="C86:H86"/>
    <mergeCell ref="C87:H87"/>
    <mergeCell ref="I82:O82"/>
    <mergeCell ref="I83:O83"/>
    <mergeCell ref="I84:O84"/>
    <mergeCell ref="I85:O85"/>
    <mergeCell ref="I86:O86"/>
    <mergeCell ref="I87:O87"/>
    <mergeCell ref="I88:O88"/>
    <mergeCell ref="I89:O89"/>
    <mergeCell ref="I90:O90"/>
    <mergeCell ref="C78:H78"/>
    <mergeCell ref="C79:H79"/>
    <mergeCell ref="C80:H80"/>
    <mergeCell ref="C81:H81"/>
    <mergeCell ref="B73:O73"/>
    <mergeCell ref="C75:H75"/>
    <mergeCell ref="C76:H76"/>
    <mergeCell ref="C77:H77"/>
    <mergeCell ref="I75:O75"/>
    <mergeCell ref="I76:O76"/>
    <mergeCell ref="I77:O77"/>
    <mergeCell ref="I78:O78"/>
    <mergeCell ref="I79:O79"/>
    <mergeCell ref="I80:O80"/>
    <mergeCell ref="I81:O81"/>
    <mergeCell ref="K69:L69"/>
    <mergeCell ref="A71:P71"/>
    <mergeCell ref="I67:O67"/>
    <mergeCell ref="I68:O68"/>
    <mergeCell ref="C64:F64"/>
    <mergeCell ref="C65:F65"/>
    <mergeCell ref="C66:F66"/>
    <mergeCell ref="C67:F67"/>
    <mergeCell ref="C68:F68"/>
    <mergeCell ref="A49:P49"/>
    <mergeCell ref="B51:O51"/>
    <mergeCell ref="I53:O53"/>
    <mergeCell ref="I54:O54"/>
    <mergeCell ref="I55:O55"/>
    <mergeCell ref="I56:O56"/>
    <mergeCell ref="I57:O57"/>
    <mergeCell ref="C53:F53"/>
    <mergeCell ref="C54:F54"/>
    <mergeCell ref="K47:L47"/>
    <mergeCell ref="K48:L48"/>
    <mergeCell ref="C42:F42"/>
    <mergeCell ref="C43:F43"/>
    <mergeCell ref="C44:F44"/>
    <mergeCell ref="C45:F45"/>
    <mergeCell ref="C46:F46"/>
    <mergeCell ref="J43:M43"/>
    <mergeCell ref="J44:M44"/>
    <mergeCell ref="J45:M45"/>
    <mergeCell ref="J46:M46"/>
    <mergeCell ref="C41:F41"/>
    <mergeCell ref="C34:F34"/>
    <mergeCell ref="C35:F35"/>
    <mergeCell ref="C36:F36"/>
    <mergeCell ref="C26:F26"/>
    <mergeCell ref="C27:F27"/>
    <mergeCell ref="C28:F28"/>
    <mergeCell ref="C30:F30"/>
    <mergeCell ref="C31:F31"/>
    <mergeCell ref="C32:F32"/>
    <mergeCell ref="C33:F33"/>
    <mergeCell ref="J30:M30"/>
    <mergeCell ref="J31:M31"/>
    <mergeCell ref="J32:M32"/>
    <mergeCell ref="J33:M33"/>
    <mergeCell ref="B25:O25"/>
    <mergeCell ref="C37:F37"/>
    <mergeCell ref="C38:F38"/>
    <mergeCell ref="C39:F39"/>
    <mergeCell ref="C40:F40"/>
    <mergeCell ref="J34:M34"/>
    <mergeCell ref="J35:M35"/>
    <mergeCell ref="J36:M36"/>
    <mergeCell ref="J37:M37"/>
    <mergeCell ref="J38:M38"/>
    <mergeCell ref="J39:M39"/>
    <mergeCell ref="J40:M40"/>
    <mergeCell ref="A1:P1"/>
    <mergeCell ref="A3:P3"/>
    <mergeCell ref="B5:N5"/>
    <mergeCell ref="B7:C7"/>
    <mergeCell ref="E7:K7"/>
    <mergeCell ref="N7:O7"/>
    <mergeCell ref="C29:F29"/>
    <mergeCell ref="B9:C9"/>
    <mergeCell ref="E9:K9"/>
    <mergeCell ref="N9:O9"/>
    <mergeCell ref="A12:P12"/>
    <mergeCell ref="B14:N14"/>
    <mergeCell ref="E16:K16"/>
    <mergeCell ref="N16:O16"/>
    <mergeCell ref="E18:K18"/>
    <mergeCell ref="A21:P21"/>
    <mergeCell ref="B23:O23"/>
    <mergeCell ref="J26:M26"/>
    <mergeCell ref="J27:M27"/>
    <mergeCell ref="J28:M28"/>
    <mergeCell ref="J29:M29"/>
  </mergeCells>
  <conditionalFormatting sqref="C98:I112">
    <cfRule type="cellIs" dxfId="327" priority="15" operator="equal">
      <formula>0</formula>
    </cfRule>
  </conditionalFormatting>
  <conditionalFormatting sqref="C77:I90 C76 I76">
    <cfRule type="cellIs" dxfId="326" priority="14" operator="equal">
      <formula>0</formula>
    </cfRule>
  </conditionalFormatting>
  <conditionalFormatting sqref="C27:C46">
    <cfRule type="containsErrors" dxfId="325" priority="16">
      <formula>ISERROR(C27)</formula>
    </cfRule>
  </conditionalFormatting>
  <conditionalFormatting sqref="H54:I68">
    <cfRule type="cellIs" dxfId="324" priority="12" operator="equal">
      <formula>0</formula>
    </cfRule>
  </conditionalFormatting>
  <conditionalFormatting sqref="G32:G46">
    <cfRule type="containsErrors" dxfId="323" priority="11">
      <formula>ISERROR(G32)</formula>
    </cfRule>
  </conditionalFormatting>
  <conditionalFormatting sqref="H33:H46">
    <cfRule type="containsErrors" dxfId="322" priority="10">
      <formula>ISERROR(H33)</formula>
    </cfRule>
  </conditionalFormatting>
  <conditionalFormatting sqref="C120:H134">
    <cfRule type="cellIs" dxfId="321" priority="8" operator="equal">
      <formula>0</formula>
    </cfRule>
  </conditionalFormatting>
  <conditionalFormatting sqref="B76:B90">
    <cfRule type="cellIs" dxfId="320" priority="7" operator="equal">
      <formula>0</formula>
    </cfRule>
  </conditionalFormatting>
  <conditionalFormatting sqref="B98:B112">
    <cfRule type="cellIs" dxfId="319" priority="6" operator="equal">
      <formula>0</formula>
    </cfRule>
  </conditionalFormatting>
  <conditionalFormatting sqref="B120:B134">
    <cfRule type="cellIs" dxfId="318" priority="5" operator="equal">
      <formula>0</formula>
    </cfRule>
  </conditionalFormatting>
  <conditionalFormatting sqref="B27:B46">
    <cfRule type="containsErrors" dxfId="317" priority="4">
      <formula>ISERROR(B27)</formula>
    </cfRule>
  </conditionalFormatting>
  <conditionalFormatting sqref="C27:H46">
    <cfRule type="containsErrors" dxfId="316" priority="3">
      <formula>ISERROR(C27)</formula>
    </cfRule>
  </conditionalFormatting>
  <conditionalFormatting sqref="I27:I46">
    <cfRule type="containsErrors" dxfId="315" priority="2">
      <formula>ISERROR(I27)</formula>
    </cfRule>
  </conditionalFormatting>
  <conditionalFormatting sqref="J27:O46">
    <cfRule type="containsErrors" dxfId="314" priority="1">
      <formula>ISERROR(J27)</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A1:CB1042"/>
  <sheetViews>
    <sheetView zoomScale="60" zoomScaleNormal="60" workbookViewId="0">
      <selection activeCell="C6" sqref="C6"/>
    </sheetView>
  </sheetViews>
  <sheetFormatPr baseColWidth="10" defaultColWidth="12.625" defaultRowHeight="15" customHeight="1"/>
  <cols>
    <col min="1" max="1" width="4.125" style="300" customWidth="1"/>
    <col min="2" max="2" width="12.75" style="304" customWidth="1"/>
    <col min="3" max="3" width="33.5" style="300" customWidth="1"/>
    <col min="4" max="24" width="6.875" style="300" customWidth="1"/>
    <col min="25" max="27" width="10.75" style="300" customWidth="1"/>
    <col min="28" max="28" width="12.25" style="300" bestFit="1" customWidth="1"/>
    <col min="29" max="29" width="10.75" style="300" customWidth="1"/>
    <col min="30" max="49" width="4.875" style="110" hidden="1" customWidth="1"/>
    <col min="50" max="55" width="4.875" style="300" customWidth="1"/>
    <col min="56" max="16384" width="12.625" style="300"/>
  </cols>
  <sheetData>
    <row r="1" spans="1:80" ht="23.25">
      <c r="B1" s="53"/>
      <c r="C1" s="54"/>
      <c r="D1" s="54"/>
      <c r="E1" s="515" t="s">
        <v>19</v>
      </c>
      <c r="F1" s="594"/>
      <c r="G1" s="594"/>
      <c r="H1" s="594"/>
      <c r="I1" s="594"/>
      <c r="J1" s="594"/>
      <c r="K1" s="594"/>
      <c r="L1" s="594"/>
      <c r="M1" s="594"/>
      <c r="N1" s="594"/>
      <c r="O1" s="594"/>
      <c r="P1" s="594"/>
      <c r="Q1" s="594"/>
      <c r="R1" s="594"/>
      <c r="S1" s="594"/>
      <c r="T1" s="594"/>
      <c r="U1" s="594"/>
      <c r="V1" s="594"/>
      <c r="W1" s="594"/>
      <c r="X1" s="594"/>
      <c r="AD1" s="58"/>
      <c r="AE1" s="58"/>
      <c r="AF1" s="58"/>
      <c r="AG1" s="58"/>
    </row>
    <row r="2" spans="1:80" ht="23.25">
      <c r="B2" s="53"/>
      <c r="C2" s="54"/>
      <c r="D2" s="54"/>
      <c r="E2" s="518" t="s">
        <v>778</v>
      </c>
      <c r="F2" s="518"/>
      <c r="G2" s="518"/>
      <c r="H2" s="518"/>
      <c r="I2" s="518"/>
      <c r="J2" s="518"/>
      <c r="K2" s="518"/>
      <c r="L2" s="518"/>
      <c r="M2" s="518"/>
      <c r="N2" s="518"/>
      <c r="O2" s="518"/>
      <c r="P2" s="518"/>
      <c r="Q2" s="518"/>
      <c r="R2" s="518"/>
      <c r="S2" s="518"/>
      <c r="T2" s="518"/>
      <c r="U2" s="518"/>
      <c r="V2" s="518"/>
      <c r="W2" s="518"/>
      <c r="X2" s="518"/>
      <c r="Y2" s="302"/>
      <c r="Z2" s="302"/>
      <c r="AA2" s="302"/>
      <c r="AB2" s="302"/>
      <c r="AC2" s="302"/>
      <c r="AD2" s="58"/>
      <c r="AE2" s="58"/>
      <c r="AF2" s="58"/>
      <c r="AG2" s="58"/>
    </row>
    <row r="3" spans="1:80">
      <c r="A3" s="55"/>
      <c r="B3" s="231"/>
      <c r="E3" s="56"/>
      <c r="F3" s="56"/>
      <c r="G3" s="56"/>
      <c r="H3" s="56"/>
      <c r="I3" s="56"/>
      <c r="J3" s="56"/>
      <c r="K3" s="56"/>
      <c r="L3" s="56"/>
      <c r="M3" s="56"/>
      <c r="N3" s="56"/>
      <c r="O3" s="56"/>
      <c r="P3" s="56"/>
      <c r="Q3" s="56"/>
      <c r="R3" s="56"/>
      <c r="S3" s="56"/>
      <c r="T3" s="57"/>
      <c r="U3" s="233"/>
      <c r="V3" s="234"/>
      <c r="W3" s="234"/>
      <c r="X3" s="234"/>
      <c r="Y3" s="302"/>
      <c r="Z3" s="302"/>
      <c r="AA3" s="302"/>
      <c r="AB3" s="302"/>
      <c r="AC3" s="302"/>
      <c r="AD3" s="58"/>
      <c r="AE3" s="58"/>
      <c r="AF3" s="58"/>
      <c r="AG3" s="58"/>
    </row>
    <row r="4" spans="1:80" ht="19.5" thickBot="1">
      <c r="A4" s="55"/>
      <c r="B4" s="204" t="s">
        <v>20</v>
      </c>
      <c r="C4" s="272"/>
      <c r="D4" s="303"/>
      <c r="E4" s="276" t="s">
        <v>746</v>
      </c>
      <c r="F4" s="275"/>
      <c r="G4" s="275"/>
      <c r="H4" s="275"/>
      <c r="I4" s="275"/>
      <c r="J4" s="275"/>
      <c r="K4" s="275"/>
      <c r="L4" s="275"/>
      <c r="M4" s="275"/>
      <c r="N4" s="275"/>
      <c r="O4" s="275"/>
      <c r="P4" s="275"/>
      <c r="Q4" s="275"/>
      <c r="R4" s="275"/>
      <c r="S4" s="275"/>
      <c r="T4" s="275"/>
      <c r="U4" s="275"/>
      <c r="V4" s="275"/>
      <c r="W4" s="275"/>
      <c r="X4" s="275"/>
      <c r="Y4" s="302"/>
      <c r="Z4" s="302"/>
      <c r="AA4" s="302"/>
      <c r="AB4" s="302"/>
      <c r="AC4" s="302"/>
      <c r="AD4" s="58"/>
      <c r="AE4" s="58"/>
      <c r="AF4" s="58"/>
      <c r="AG4" s="58"/>
    </row>
    <row r="5" spans="1:80" ht="16.5" thickTop="1">
      <c r="A5" s="55"/>
      <c r="B5" s="204" t="s">
        <v>21</v>
      </c>
      <c r="C5" s="278" t="s">
        <v>792</v>
      </c>
      <c r="D5" s="283" t="s">
        <v>784</v>
      </c>
      <c r="E5" s="233"/>
      <c r="F5" s="234"/>
      <c r="G5" s="234"/>
      <c r="H5" s="234"/>
      <c r="I5" s="234"/>
      <c r="J5" s="58"/>
      <c r="K5" s="58"/>
      <c r="L5" s="58"/>
      <c r="M5" s="58"/>
      <c r="N5" s="58"/>
      <c r="O5" s="58"/>
      <c r="P5" s="58"/>
      <c r="Q5" s="58"/>
      <c r="R5" s="58"/>
      <c r="S5" s="58"/>
      <c r="T5" s="301"/>
      <c r="U5" s="233"/>
      <c r="V5" s="234"/>
      <c r="W5" s="234"/>
      <c r="X5" s="234"/>
      <c r="Y5" s="302"/>
      <c r="Z5" s="302"/>
      <c r="AA5" s="302"/>
      <c r="AB5" s="302"/>
      <c r="AC5" s="302"/>
      <c r="AD5" s="58"/>
      <c r="AE5" s="58"/>
      <c r="AF5" s="58"/>
      <c r="AG5" s="58"/>
    </row>
    <row r="6" spans="1:80" ht="18.75">
      <c r="A6" s="55"/>
      <c r="B6" s="204" t="s">
        <v>745</v>
      </c>
      <c r="C6" s="270" t="s">
        <v>747</v>
      </c>
      <c r="D6" s="303"/>
      <c r="E6" s="301"/>
      <c r="F6" s="302"/>
      <c r="G6" s="302"/>
      <c r="H6" s="302"/>
      <c r="I6" s="302"/>
      <c r="J6" s="58"/>
      <c r="K6" s="58"/>
      <c r="L6" s="58"/>
      <c r="M6" s="58"/>
      <c r="N6" s="58"/>
      <c r="O6" s="58"/>
      <c r="P6" s="58"/>
      <c r="Q6" s="58"/>
      <c r="R6" s="58"/>
      <c r="S6" s="58"/>
      <c r="T6" s="301"/>
      <c r="U6" s="301"/>
      <c r="V6" s="302"/>
      <c r="W6" s="302"/>
      <c r="X6" s="302"/>
      <c r="Y6" s="302"/>
      <c r="Z6" s="302"/>
      <c r="AA6" s="302"/>
      <c r="AB6" s="302"/>
      <c r="AC6" s="302"/>
      <c r="AD6" s="58"/>
      <c r="AE6" s="58"/>
      <c r="AF6" s="58"/>
      <c r="AG6" s="58"/>
    </row>
    <row r="7" spans="1:80" ht="18.75">
      <c r="A7" s="55"/>
      <c r="B7" s="273" t="s">
        <v>767</v>
      </c>
      <c r="C7" s="278" t="s">
        <v>770</v>
      </c>
      <c r="D7" s="303"/>
      <c r="E7" s="232"/>
      <c r="F7" s="299"/>
      <c r="G7" s="299"/>
      <c r="H7" s="299"/>
      <c r="I7" s="299"/>
      <c r="J7" s="299"/>
      <c r="K7" s="299"/>
      <c r="L7" s="299"/>
      <c r="M7" s="299"/>
      <c r="N7" s="299"/>
      <c r="O7" s="299"/>
      <c r="P7" s="299"/>
      <c r="Q7" s="299"/>
      <c r="R7" s="299"/>
      <c r="S7" s="58"/>
      <c r="T7" s="58"/>
      <c r="U7" s="58"/>
      <c r="V7" s="58"/>
      <c r="W7" s="58"/>
      <c r="X7" s="58"/>
      <c r="Y7" s="58"/>
      <c r="Z7" s="58"/>
      <c r="AA7" s="58"/>
      <c r="AB7" s="58"/>
      <c r="AC7" s="58"/>
      <c r="AD7" s="58"/>
      <c r="AE7" s="58"/>
      <c r="AF7" s="58"/>
      <c r="AG7" s="58"/>
    </row>
    <row r="8" spans="1:80" ht="19.5" thickBot="1">
      <c r="A8" s="55"/>
      <c r="B8" s="204" t="s">
        <v>22</v>
      </c>
      <c r="C8" s="278"/>
      <c r="D8" s="303"/>
      <c r="E8" s="58"/>
      <c r="S8" s="58"/>
      <c r="T8" s="58"/>
      <c r="U8" s="58"/>
      <c r="V8" s="58"/>
      <c r="W8" s="58"/>
      <c r="X8" s="58"/>
      <c r="Y8" s="58"/>
      <c r="Z8" s="58"/>
      <c r="AA8" s="58"/>
      <c r="AB8" s="58"/>
      <c r="AC8" s="58"/>
      <c r="AD8" s="58"/>
      <c r="AE8" s="58"/>
      <c r="AF8" s="58"/>
      <c r="AG8" s="58"/>
      <c r="AW8" s="111"/>
      <c r="AX8" s="250"/>
      <c r="AY8" s="251"/>
      <c r="AZ8" s="251"/>
      <c r="BA8" s="251"/>
      <c r="BB8" s="251"/>
      <c r="BC8" s="251"/>
      <c r="BD8" s="250"/>
      <c r="BE8" s="251"/>
      <c r="BF8" s="251"/>
      <c r="BG8" s="251"/>
      <c r="BH8" s="192"/>
      <c r="BI8" s="113"/>
      <c r="BJ8" s="113"/>
      <c r="BK8" s="113"/>
      <c r="BL8" s="113"/>
      <c r="BM8" s="113"/>
      <c r="BN8" s="113"/>
      <c r="BO8" s="113"/>
      <c r="BP8" s="113"/>
      <c r="BQ8" s="113"/>
      <c r="BR8" s="113"/>
      <c r="BS8" s="113"/>
      <c r="BT8" s="113"/>
      <c r="BU8" s="113"/>
      <c r="BV8" s="113"/>
      <c r="BW8" s="192"/>
      <c r="BX8" s="250"/>
      <c r="BY8" s="251"/>
      <c r="BZ8" s="251"/>
      <c r="CA8" s="251"/>
      <c r="CB8" s="160"/>
    </row>
    <row r="9" spans="1:80" ht="21.75" thickBot="1">
      <c r="A9" s="55"/>
      <c r="B9" s="59"/>
      <c r="C9" s="55"/>
      <c r="D9" s="303"/>
      <c r="E9" s="521" t="s">
        <v>23</v>
      </c>
      <c r="F9" s="522"/>
      <c r="G9" s="522"/>
      <c r="H9" s="522"/>
      <c r="I9" s="522"/>
      <c r="J9" s="522"/>
      <c r="K9" s="522"/>
      <c r="L9" s="522"/>
      <c r="M9" s="522"/>
      <c r="N9" s="522"/>
      <c r="O9" s="522"/>
      <c r="P9" s="522"/>
      <c r="Q9" s="522"/>
      <c r="R9" s="522"/>
      <c r="S9" s="522"/>
      <c r="T9" s="522"/>
      <c r="U9" s="522"/>
      <c r="V9" s="522"/>
      <c r="W9" s="522"/>
      <c r="X9" s="523"/>
      <c r="Y9" s="302"/>
      <c r="Z9" s="302"/>
      <c r="AA9" s="302"/>
      <c r="AB9" s="302"/>
      <c r="AC9" s="302"/>
      <c r="AD9" s="58"/>
      <c r="AE9" s="58"/>
      <c r="AF9" s="58"/>
      <c r="AG9" s="58"/>
      <c r="AW9" s="111"/>
      <c r="AX9" s="304"/>
      <c r="AY9" s="304"/>
      <c r="AZ9" s="251"/>
      <c r="BA9" s="251"/>
      <c r="BB9" s="251"/>
      <c r="BC9" s="251"/>
      <c r="BD9" s="252"/>
      <c r="BE9" s="250"/>
      <c r="BF9" s="251"/>
      <c r="BG9" s="251"/>
      <c r="BH9" s="253"/>
      <c r="BI9" s="118"/>
      <c r="BJ9" s="118"/>
      <c r="BK9" s="118"/>
      <c r="BL9" s="118"/>
      <c r="BM9" s="118"/>
      <c r="BN9" s="118"/>
      <c r="BO9" s="118"/>
      <c r="BP9" s="118"/>
      <c r="BQ9" s="118"/>
      <c r="BR9" s="118"/>
      <c r="BS9" s="118"/>
      <c r="BT9" s="118"/>
      <c r="BU9" s="118"/>
      <c r="BV9" s="118"/>
      <c r="BW9" s="253"/>
      <c r="BX9" s="252"/>
      <c r="BY9" s="250"/>
      <c r="BZ9" s="251"/>
      <c r="CA9" s="251"/>
      <c r="CB9" s="160"/>
    </row>
    <row r="10" spans="1:80" ht="18.75">
      <c r="A10" s="55"/>
      <c r="B10" s="59"/>
      <c r="C10" s="55"/>
      <c r="D10" s="303"/>
      <c r="E10" s="486" t="e">
        <f t="shared" ref="E10:X10" si="0">(E$93-((COUNTA(E$16:E$90)-E$93)/4-1))/COUNTA(E$16:E$90)</f>
        <v>#DIV/0!</v>
      </c>
      <c r="F10" s="486"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58"/>
      <c r="Z10" s="58"/>
      <c r="AA10" s="58"/>
      <c r="AB10" s="58"/>
      <c r="AC10" s="58"/>
      <c r="AD10" s="58"/>
      <c r="AE10" s="58"/>
      <c r="AF10" s="58"/>
      <c r="AG10" s="58"/>
      <c r="AW10" s="111"/>
      <c r="BD10" s="252"/>
      <c r="BE10" s="250"/>
      <c r="BF10" s="251"/>
      <c r="BG10" s="251"/>
      <c r="BH10" s="253"/>
      <c r="BI10" s="118"/>
      <c r="BJ10" s="118"/>
      <c r="BK10" s="118"/>
      <c r="BL10" s="118"/>
      <c r="BM10" s="118"/>
      <c r="BN10" s="118"/>
      <c r="BO10" s="118"/>
      <c r="BP10" s="118"/>
      <c r="BQ10" s="118"/>
      <c r="BR10" s="118"/>
      <c r="BS10" s="118"/>
      <c r="BT10" s="118"/>
      <c r="BU10" s="118"/>
      <c r="BV10" s="118"/>
      <c r="BW10" s="253"/>
      <c r="BX10" s="252"/>
      <c r="BY10" s="250"/>
      <c r="BZ10" s="251"/>
      <c r="CA10" s="251"/>
      <c r="CB10" s="160"/>
    </row>
    <row r="11" spans="1:80" ht="19.5" thickBot="1">
      <c r="A11" s="55"/>
      <c r="B11" s="59"/>
      <c r="C11" s="591" t="s">
        <v>17</v>
      </c>
      <c r="D11" s="592"/>
      <c r="E11" s="306"/>
      <c r="F11" s="306"/>
      <c r="G11" s="306"/>
      <c r="H11" s="306"/>
      <c r="I11" s="306"/>
      <c r="J11" s="306"/>
      <c r="K11" s="306"/>
      <c r="L11" s="306"/>
      <c r="M11" s="306"/>
      <c r="N11" s="306"/>
      <c r="O11" s="306"/>
      <c r="P11" s="306"/>
      <c r="Q11" s="306"/>
      <c r="R11" s="306"/>
      <c r="S11" s="306"/>
      <c r="T11" s="306"/>
      <c r="U11" s="306"/>
      <c r="V11" s="306"/>
      <c r="W11" s="306"/>
      <c r="X11" s="306"/>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2"/>
      <c r="BE11" s="250"/>
      <c r="BF11" s="251"/>
      <c r="BG11" s="251"/>
      <c r="BH11" s="253"/>
      <c r="BI11" s="118"/>
      <c r="BJ11" s="118"/>
      <c r="BK11" s="118"/>
      <c r="BL11" s="118"/>
      <c r="BM11" s="118"/>
      <c r="BN11" s="118"/>
      <c r="BO11" s="118"/>
      <c r="BP11" s="118"/>
      <c r="BQ11" s="118"/>
      <c r="BR11" s="118"/>
      <c r="BS11" s="118"/>
      <c r="BT11" s="118"/>
      <c r="BU11" s="118"/>
      <c r="BV11" s="118"/>
      <c r="BW11" s="253"/>
      <c r="BX11" s="252"/>
      <c r="BY11" s="250"/>
      <c r="BZ11" s="251"/>
      <c r="CA11" s="251"/>
      <c r="CB11" s="160"/>
    </row>
    <row r="12" spans="1:80" ht="19.5" thickBot="1">
      <c r="A12" s="55"/>
      <c r="B12" s="59"/>
      <c r="C12" s="591" t="s">
        <v>18</v>
      </c>
      <c r="D12" s="591"/>
      <c r="E12" s="306"/>
      <c r="F12" s="306"/>
      <c r="G12" s="306"/>
      <c r="H12" s="306"/>
      <c r="I12" s="306"/>
      <c r="J12" s="306"/>
      <c r="K12" s="306"/>
      <c r="L12" s="306"/>
      <c r="M12" s="306"/>
      <c r="N12" s="306"/>
      <c r="O12" s="306"/>
      <c r="P12" s="306"/>
      <c r="Q12" s="306"/>
      <c r="R12" s="306"/>
      <c r="S12" s="306"/>
      <c r="T12" s="306"/>
      <c r="U12" s="306"/>
      <c r="V12" s="306"/>
      <c r="W12" s="306"/>
      <c r="X12" s="306"/>
      <c r="Y12" s="118" t="s">
        <v>57</v>
      </c>
      <c r="Z12" s="58"/>
      <c r="AA12" s="58"/>
      <c r="AB12" s="58"/>
      <c r="AC12" s="58"/>
      <c r="AD12" s="58"/>
      <c r="AE12" s="58"/>
      <c r="AF12" s="58"/>
      <c r="AG12" s="58"/>
      <c r="AX12" s="595" t="s">
        <v>743</v>
      </c>
      <c r="AY12" s="596"/>
      <c r="AZ12" s="596"/>
      <c r="BA12" s="596"/>
      <c r="BB12" s="596"/>
      <c r="BC12" s="597"/>
    </row>
    <row r="13" spans="1:80" ht="19.5" thickBot="1">
      <c r="A13" s="55"/>
      <c r="B13" s="59"/>
      <c r="C13" s="591" t="s">
        <v>65</v>
      </c>
      <c r="D13" s="591"/>
      <c r="E13" s="230"/>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4">
        <f>COUNTIFS($E$12:$X$12,"Resolución de problemas-Numérico Variacional")+COUNTIF($E$12:$X$12,"Resolución de problemas-Espacial Métrico")+COUNTIF($E$12:$X$12,"Resolución de problemas-Aleatorio")</f>
        <v>0</v>
      </c>
      <c r="AY13" s="475">
        <f>COUNTIFS($E$12:$X$12,"Comunicación-Numérico Variacional")+COUNTIF($E$12:$X$12,"Comunicación-Espacial Métrico")+COUNTIF($E$12:$X$12,"Comunicación-Aleatorio")</f>
        <v>0</v>
      </c>
      <c r="AZ13" s="476">
        <f>COUNTIFS($E$12:$X$12,"Razonamiento-Numérico Variacional")+COUNTIF($E$12:$X$12,"Razonamiento-Espacial Métrico")+COUNTIF($E$12:$X$12,"Razonamiento-Aleatorio")</f>
        <v>0</v>
      </c>
      <c r="BA13" s="474">
        <f>COUNTIFS($E$11:$X$11,"Numérico Variacional")</f>
        <v>0</v>
      </c>
      <c r="BB13" s="475">
        <f>COUNTIF($E$11:$X$11,"Espacial Métrico")</f>
        <v>0</v>
      </c>
      <c r="BC13" s="476">
        <f>COUNTIF($E$11:$X$11,"Aleatorio")</f>
        <v>0</v>
      </c>
    </row>
    <row r="14" spans="1:80" ht="19.5" thickBot="1">
      <c r="A14" s="55"/>
      <c r="B14" s="59"/>
      <c r="C14" s="593" t="s">
        <v>55</v>
      </c>
      <c r="D14" s="593"/>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8" t="s">
        <v>104</v>
      </c>
      <c r="AY14" s="599"/>
      <c r="AZ14" s="600"/>
      <c r="BA14" s="601" t="s">
        <v>105</v>
      </c>
      <c r="BB14" s="602"/>
      <c r="BC14" s="603"/>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61" t="s">
        <v>100</v>
      </c>
      <c r="AY15" s="262" t="s">
        <v>2</v>
      </c>
      <c r="AZ15" s="263" t="s">
        <v>101</v>
      </c>
      <c r="BA15" s="264" t="s">
        <v>102</v>
      </c>
      <c r="BB15" s="265" t="s">
        <v>103</v>
      </c>
      <c r="BC15" s="266" t="s">
        <v>1</v>
      </c>
    </row>
    <row r="16" spans="1:80" ht="19.5" thickBot="1">
      <c r="A16" s="55"/>
      <c r="B16" s="457" t="str">
        <f>IF(C16&lt;&gt;"",1,"")</f>
        <v/>
      </c>
      <c r="C16" s="249"/>
      <c r="D16" s="240"/>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7" t="str">
        <f>IF(E16="","",(IF(E16=E$92,1,0)))</f>
        <v/>
      </c>
      <c r="AE16" s="267" t="str">
        <f t="shared" ref="AE16:AW16" si="1">IF(F16="","",(IF(F16=F$92,1,0)))</f>
        <v/>
      </c>
      <c r="AF16" s="267" t="str">
        <f t="shared" si="1"/>
        <v/>
      </c>
      <c r="AG16" s="267" t="str">
        <f t="shared" si="1"/>
        <v/>
      </c>
      <c r="AH16" s="267" t="str">
        <f t="shared" si="1"/>
        <v/>
      </c>
      <c r="AI16" s="267" t="str">
        <f t="shared" si="1"/>
        <v/>
      </c>
      <c r="AJ16" s="267" t="str">
        <f t="shared" si="1"/>
        <v/>
      </c>
      <c r="AK16" s="267" t="str">
        <f t="shared" si="1"/>
        <v/>
      </c>
      <c r="AL16" s="267" t="str">
        <f t="shared" si="1"/>
        <v/>
      </c>
      <c r="AM16" s="267" t="str">
        <f t="shared" si="1"/>
        <v/>
      </c>
      <c r="AN16" s="267" t="str">
        <f t="shared" si="1"/>
        <v/>
      </c>
      <c r="AO16" s="267" t="str">
        <f t="shared" si="1"/>
        <v/>
      </c>
      <c r="AP16" s="267" t="str">
        <f t="shared" si="1"/>
        <v/>
      </c>
      <c r="AQ16" s="267" t="str">
        <f t="shared" si="1"/>
        <v/>
      </c>
      <c r="AR16" s="267" t="str">
        <f t="shared" si="1"/>
        <v/>
      </c>
      <c r="AS16" s="267" t="str">
        <f t="shared" si="1"/>
        <v/>
      </c>
      <c r="AT16" s="267" t="str">
        <f t="shared" si="1"/>
        <v/>
      </c>
      <c r="AU16" s="267" t="str">
        <f t="shared" si="1"/>
        <v/>
      </c>
      <c r="AV16" s="267" t="str">
        <f t="shared" si="1"/>
        <v/>
      </c>
      <c r="AW16" s="267" t="str">
        <f t="shared" si="1"/>
        <v/>
      </c>
      <c r="AX16" s="472" t="str">
        <f>IF(AD16="","",SUMIF($E$12:$X$12,"Resolución de problemas-Numérico Variacional",$AD16:$AW16)+SUMIF($E$12:$X$12,"Resolución de problemas-Espacial Métrico",$AD16:$AW16)+SUMIF($E$12:$X$12,"Resolución de problemas-Aleatorio",$AD16:$AW16))</f>
        <v/>
      </c>
      <c r="AY16" s="472" t="str">
        <f>IF(AE16="","",SUMIF($E$12:$X$12,"Comunicación-Numérico Variacional",$AD16:$AW16)+SUMIF($E$12:$X$12,"Comunicación-Espacial Métrico",$AD16:$AW16)+SUMIF($E$12:$X$12,"Comunicación-Aleatorio",$AD16:$AW16))</f>
        <v/>
      </c>
      <c r="AZ16" s="472" t="str">
        <f>IF(AF16="","",SUMIF($E$12:$X$12,"Razonamiento-Numérico Variacional",$AD16:$AW16)+SUMIF($E$12:$X$12,"Razonamiento-Espacial Métrico",$AD16:$AW16)+SUMIF($E$12:$X$12,"Razonamiento-Aleatorio",$AD16:$AW16))</f>
        <v/>
      </c>
      <c r="BA16" s="472" t="str">
        <f>IF(AG16="","",SUMIF(E$11:X$11,"Numérico Variacional",AD16:AW16))</f>
        <v/>
      </c>
      <c r="BB16" s="472" t="str">
        <f>IF(AH16="","",SUMIF(E$11:X$11,"Espacial Métrico",AD16:AW16))</f>
        <v/>
      </c>
      <c r="BC16" s="472" t="str">
        <f>IF(AI16="","",SUMIF(E$11:X$11,"Aleatorio",AD16:AW16))</f>
        <v/>
      </c>
    </row>
    <row r="17" spans="1:55" ht="19.5" thickBot="1">
      <c r="A17" s="55"/>
      <c r="B17" s="458" t="str">
        <f>IF(C17&lt;&gt;"",1+B16,"")</f>
        <v/>
      </c>
      <c r="C17" s="239"/>
      <c r="D17" s="242"/>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7" t="str">
        <f t="shared" ref="AD17:AD80" si="2">IF(E17="","",(IF(E17=E$92,1,0)))</f>
        <v/>
      </c>
      <c r="AE17" s="267" t="str">
        <f t="shared" ref="AE17:AE80" si="3">IF(F17="","",(IF(F17=F$92,1,0)))</f>
        <v/>
      </c>
      <c r="AF17" s="267" t="str">
        <f t="shared" ref="AF17:AF80" si="4">IF(G17="","",(IF(G17=G$92,1,0)))</f>
        <v/>
      </c>
      <c r="AG17" s="267" t="str">
        <f t="shared" ref="AG17:AG80" si="5">IF(H17="","",(IF(H17=H$92,1,0)))</f>
        <v/>
      </c>
      <c r="AH17" s="267" t="str">
        <f t="shared" ref="AH17:AH80" si="6">IF(I17="","",(IF(I17=I$92,1,0)))</f>
        <v/>
      </c>
      <c r="AI17" s="267" t="str">
        <f t="shared" ref="AI17:AI80" si="7">IF(J17="","",(IF(J17=J$92,1,0)))</f>
        <v/>
      </c>
      <c r="AJ17" s="267" t="str">
        <f t="shared" ref="AJ17:AJ80" si="8">IF(K17="","",(IF(K17=K$92,1,0)))</f>
        <v/>
      </c>
      <c r="AK17" s="267" t="str">
        <f t="shared" ref="AK17:AK80" si="9">IF(L17="","",(IF(L17=L$92,1,0)))</f>
        <v/>
      </c>
      <c r="AL17" s="267" t="str">
        <f t="shared" ref="AL17:AL80" si="10">IF(M17="","",(IF(M17=M$92,1,0)))</f>
        <v/>
      </c>
      <c r="AM17" s="267" t="str">
        <f t="shared" ref="AM17:AM80" si="11">IF(N17="","",(IF(N17=N$92,1,0)))</f>
        <v/>
      </c>
      <c r="AN17" s="267" t="str">
        <f t="shared" ref="AN17:AN80" si="12">IF(O17="","",(IF(O17=O$92,1,0)))</f>
        <v/>
      </c>
      <c r="AO17" s="267" t="str">
        <f t="shared" ref="AO17:AO80" si="13">IF(P17="","",(IF(P17=P$92,1,0)))</f>
        <v/>
      </c>
      <c r="AP17" s="267" t="str">
        <f t="shared" ref="AP17:AP80" si="14">IF(Q17="","",(IF(Q17=Q$92,1,0)))</f>
        <v/>
      </c>
      <c r="AQ17" s="267" t="str">
        <f t="shared" ref="AQ17:AQ80" si="15">IF(R17="","",(IF(R17=R$92,1,0)))</f>
        <v/>
      </c>
      <c r="AR17" s="267" t="str">
        <f t="shared" ref="AR17:AR80" si="16">IF(S17="","",(IF(S17=S$92,1,0)))</f>
        <v/>
      </c>
      <c r="AS17" s="267" t="str">
        <f t="shared" ref="AS17:AS80" si="17">IF(T17="","",(IF(T17=T$92,1,0)))</f>
        <v/>
      </c>
      <c r="AT17" s="267" t="str">
        <f t="shared" ref="AT17:AT80" si="18">IF(U17="","",(IF(U17=U$92,1,0)))</f>
        <v/>
      </c>
      <c r="AU17" s="267" t="str">
        <f t="shared" ref="AU17:AU80" si="19">IF(V17="","",(IF(V17=V$92,1,0)))</f>
        <v/>
      </c>
      <c r="AV17" s="267" t="str">
        <f t="shared" ref="AV17:AV80" si="20">IF(W17="","",(IF(W17=W$92,1,0)))</f>
        <v/>
      </c>
      <c r="AW17" s="267" t="str">
        <f t="shared" ref="AW17:AW80" si="21">IF(X17="","",(IF(X17=X$92,1,0)))</f>
        <v/>
      </c>
      <c r="AX17" s="472" t="str">
        <f t="shared" ref="AX17:AX58" si="22">IF(AD17="","",SUMIF($E$12:$X$12,"Resolución de problemas-Numérico Variacional",$AD17:$AW17)+SUMIF($E$12:$X$12,"Resolución de problemas-Espacial Métrico",$AD17:$AW17)+SUMIF($E$12:$X$12,"Resolución de problemas-Aleatorio",$AD17:$AW17))</f>
        <v/>
      </c>
      <c r="AY17" s="472" t="str">
        <f t="shared" ref="AY17:AY58" si="23">IF(AE17="","",SUMIF($E$12:$X$12,"Comunicación-Numérico Variacional",$AD17:$AW17)+SUMIF($E$12:$X$12,"Comunicación-Espacial Métrico",$AD17:$AW17)+SUMIF($E$12:$X$12,"Comunicación-Aleatorio",$AD17:$AW17))</f>
        <v/>
      </c>
      <c r="AZ17" s="472" t="str">
        <f t="shared" ref="AZ17:AZ58" si="24">IF(AF17="","",SUMIF($E$12:$X$12,"Razonamiento-Numérico Variacional",$AD17:$AW17)+SUMIF($E$12:$X$12,"Razonamiento-Espacial Métrico",$AD17:$AW17)+SUMIF($E$12:$X$12,"Razonamiento-Aleatorio",$AD17:$AW17))</f>
        <v/>
      </c>
      <c r="BA17" s="472" t="str">
        <f t="shared" ref="BA17:BA58" si="25">IF(AG17="","",SUMIF(E$11:X$11,"Numérico Variacional",AD17:AW17))</f>
        <v/>
      </c>
      <c r="BB17" s="472" t="str">
        <f t="shared" ref="BB17:BB58" si="26">IF(AH17="","",SUMIF(E$11:X$11,"Espacial Métrico",AD17:AW17))</f>
        <v/>
      </c>
      <c r="BC17" s="472" t="str">
        <f t="shared" ref="BC17:BC58" si="27">IF(AI17="","",SUMIF(E$11:X$11,"Aleatorio",AD17:AW17))</f>
        <v/>
      </c>
    </row>
    <row r="18" spans="1:55" ht="19.5" thickBot="1">
      <c r="A18" s="55"/>
      <c r="B18" s="458" t="str">
        <f t="shared" ref="B18:B81" si="28">IF(C18&lt;&gt;"",1+B17,"")</f>
        <v/>
      </c>
      <c r="C18" s="241"/>
      <c r="D18" s="242"/>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7" t="str">
        <f t="shared" si="2"/>
        <v/>
      </c>
      <c r="AE18" s="267" t="str">
        <f t="shared" si="3"/>
        <v/>
      </c>
      <c r="AF18" s="267" t="str">
        <f t="shared" si="4"/>
        <v/>
      </c>
      <c r="AG18" s="267" t="str">
        <f t="shared" si="5"/>
        <v/>
      </c>
      <c r="AH18" s="267" t="str">
        <f t="shared" si="6"/>
        <v/>
      </c>
      <c r="AI18" s="267" t="str">
        <f t="shared" si="7"/>
        <v/>
      </c>
      <c r="AJ18" s="267" t="str">
        <f t="shared" si="8"/>
        <v/>
      </c>
      <c r="AK18" s="267" t="str">
        <f t="shared" si="9"/>
        <v/>
      </c>
      <c r="AL18" s="267" t="str">
        <f t="shared" si="10"/>
        <v/>
      </c>
      <c r="AM18" s="267" t="str">
        <f t="shared" si="11"/>
        <v/>
      </c>
      <c r="AN18" s="267" t="str">
        <f t="shared" si="12"/>
        <v/>
      </c>
      <c r="AO18" s="267" t="str">
        <f t="shared" si="13"/>
        <v/>
      </c>
      <c r="AP18" s="267" t="str">
        <f t="shared" si="14"/>
        <v/>
      </c>
      <c r="AQ18" s="267" t="str">
        <f t="shared" si="15"/>
        <v/>
      </c>
      <c r="AR18" s="267" t="str">
        <f t="shared" si="16"/>
        <v/>
      </c>
      <c r="AS18" s="267" t="str">
        <f t="shared" si="17"/>
        <v/>
      </c>
      <c r="AT18" s="267" t="str">
        <f t="shared" si="18"/>
        <v/>
      </c>
      <c r="AU18" s="267" t="str">
        <f t="shared" si="19"/>
        <v/>
      </c>
      <c r="AV18" s="267" t="str">
        <f t="shared" si="20"/>
        <v/>
      </c>
      <c r="AW18" s="267" t="str">
        <f t="shared" si="21"/>
        <v/>
      </c>
      <c r="AX18" s="472" t="str">
        <f t="shared" si="22"/>
        <v/>
      </c>
      <c r="AY18" s="472" t="str">
        <f t="shared" si="23"/>
        <v/>
      </c>
      <c r="AZ18" s="472" t="str">
        <f t="shared" si="24"/>
        <v/>
      </c>
      <c r="BA18" s="472" t="str">
        <f t="shared" si="25"/>
        <v/>
      </c>
      <c r="BB18" s="472" t="str">
        <f t="shared" si="26"/>
        <v/>
      </c>
      <c r="BC18" s="472" t="str">
        <f t="shared" si="27"/>
        <v/>
      </c>
    </row>
    <row r="19" spans="1:55" ht="19.5" thickBot="1">
      <c r="A19" s="55"/>
      <c r="B19" s="458" t="str">
        <f t="shared" si="28"/>
        <v/>
      </c>
      <c r="C19" s="241"/>
      <c r="D19" s="242"/>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7" t="str">
        <f t="shared" si="2"/>
        <v/>
      </c>
      <c r="AE19" s="267" t="str">
        <f t="shared" si="3"/>
        <v/>
      </c>
      <c r="AF19" s="267" t="str">
        <f t="shared" si="4"/>
        <v/>
      </c>
      <c r="AG19" s="267" t="str">
        <f t="shared" si="5"/>
        <v/>
      </c>
      <c r="AH19" s="267" t="str">
        <f t="shared" si="6"/>
        <v/>
      </c>
      <c r="AI19" s="267" t="str">
        <f t="shared" si="7"/>
        <v/>
      </c>
      <c r="AJ19" s="267" t="str">
        <f t="shared" si="8"/>
        <v/>
      </c>
      <c r="AK19" s="267" t="str">
        <f t="shared" si="9"/>
        <v/>
      </c>
      <c r="AL19" s="267" t="str">
        <f t="shared" si="10"/>
        <v/>
      </c>
      <c r="AM19" s="267" t="str">
        <f t="shared" si="11"/>
        <v/>
      </c>
      <c r="AN19" s="267" t="str">
        <f t="shared" si="12"/>
        <v/>
      </c>
      <c r="AO19" s="267" t="str">
        <f t="shared" si="13"/>
        <v/>
      </c>
      <c r="AP19" s="267" t="str">
        <f t="shared" si="14"/>
        <v/>
      </c>
      <c r="AQ19" s="267" t="str">
        <f t="shared" si="15"/>
        <v/>
      </c>
      <c r="AR19" s="267" t="str">
        <f t="shared" si="16"/>
        <v/>
      </c>
      <c r="AS19" s="267" t="str">
        <f t="shared" si="17"/>
        <v/>
      </c>
      <c r="AT19" s="267" t="str">
        <f t="shared" si="18"/>
        <v/>
      </c>
      <c r="AU19" s="267" t="str">
        <f t="shared" si="19"/>
        <v/>
      </c>
      <c r="AV19" s="267" t="str">
        <f t="shared" si="20"/>
        <v/>
      </c>
      <c r="AW19" s="267" t="str">
        <f t="shared" si="21"/>
        <v/>
      </c>
      <c r="AX19" s="472" t="str">
        <f t="shared" si="22"/>
        <v/>
      </c>
      <c r="AY19" s="472" t="str">
        <f t="shared" si="23"/>
        <v/>
      </c>
      <c r="AZ19" s="472" t="str">
        <f t="shared" si="24"/>
        <v/>
      </c>
      <c r="BA19" s="472" t="str">
        <f t="shared" si="25"/>
        <v/>
      </c>
      <c r="BB19" s="472" t="str">
        <f t="shared" si="26"/>
        <v/>
      </c>
      <c r="BC19" s="472" t="str">
        <f t="shared" si="27"/>
        <v/>
      </c>
    </row>
    <row r="20" spans="1:55" ht="19.5" thickBot="1">
      <c r="A20" s="55"/>
      <c r="B20" s="458" t="str">
        <f t="shared" si="28"/>
        <v/>
      </c>
      <c r="C20" s="241"/>
      <c r="D20" s="242"/>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7" t="str">
        <f t="shared" si="2"/>
        <v/>
      </c>
      <c r="AE20" s="267" t="str">
        <f t="shared" si="3"/>
        <v/>
      </c>
      <c r="AF20" s="267" t="str">
        <f t="shared" si="4"/>
        <v/>
      </c>
      <c r="AG20" s="267" t="str">
        <f t="shared" si="5"/>
        <v/>
      </c>
      <c r="AH20" s="267" t="str">
        <f t="shared" si="6"/>
        <v/>
      </c>
      <c r="AI20" s="267" t="str">
        <f t="shared" si="7"/>
        <v/>
      </c>
      <c r="AJ20" s="267" t="str">
        <f t="shared" si="8"/>
        <v/>
      </c>
      <c r="AK20" s="267" t="str">
        <f t="shared" si="9"/>
        <v/>
      </c>
      <c r="AL20" s="267" t="str">
        <f t="shared" si="10"/>
        <v/>
      </c>
      <c r="AM20" s="267" t="str">
        <f t="shared" si="11"/>
        <v/>
      </c>
      <c r="AN20" s="267" t="str">
        <f t="shared" si="12"/>
        <v/>
      </c>
      <c r="AO20" s="267" t="str">
        <f t="shared" si="13"/>
        <v/>
      </c>
      <c r="AP20" s="267" t="str">
        <f t="shared" si="14"/>
        <v/>
      </c>
      <c r="AQ20" s="267" t="str">
        <f t="shared" si="15"/>
        <v/>
      </c>
      <c r="AR20" s="267" t="str">
        <f t="shared" si="16"/>
        <v/>
      </c>
      <c r="AS20" s="267" t="str">
        <f t="shared" si="17"/>
        <v/>
      </c>
      <c r="AT20" s="267" t="str">
        <f t="shared" si="18"/>
        <v/>
      </c>
      <c r="AU20" s="267" t="str">
        <f t="shared" si="19"/>
        <v/>
      </c>
      <c r="AV20" s="267" t="str">
        <f t="shared" si="20"/>
        <v/>
      </c>
      <c r="AW20" s="267" t="str">
        <f t="shared" si="21"/>
        <v/>
      </c>
      <c r="AX20" s="472" t="str">
        <f t="shared" si="22"/>
        <v/>
      </c>
      <c r="AY20" s="472" t="str">
        <f t="shared" si="23"/>
        <v/>
      </c>
      <c r="AZ20" s="472" t="str">
        <f t="shared" si="24"/>
        <v/>
      </c>
      <c r="BA20" s="472" t="str">
        <f t="shared" si="25"/>
        <v/>
      </c>
      <c r="BB20" s="472" t="str">
        <f t="shared" si="26"/>
        <v/>
      </c>
      <c r="BC20" s="472" t="str">
        <f t="shared" si="27"/>
        <v/>
      </c>
    </row>
    <row r="21" spans="1:55" ht="19.5" thickBot="1">
      <c r="A21" s="55"/>
      <c r="B21" s="458" t="str">
        <f t="shared" si="28"/>
        <v/>
      </c>
      <c r="C21" s="241"/>
      <c r="D21" s="242"/>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7" t="str">
        <f t="shared" si="2"/>
        <v/>
      </c>
      <c r="AE21" s="267" t="str">
        <f t="shared" si="3"/>
        <v/>
      </c>
      <c r="AF21" s="267" t="str">
        <f t="shared" si="4"/>
        <v/>
      </c>
      <c r="AG21" s="267" t="str">
        <f t="shared" si="5"/>
        <v/>
      </c>
      <c r="AH21" s="267" t="str">
        <f t="shared" si="6"/>
        <v/>
      </c>
      <c r="AI21" s="267" t="str">
        <f t="shared" si="7"/>
        <v/>
      </c>
      <c r="AJ21" s="267" t="str">
        <f t="shared" si="8"/>
        <v/>
      </c>
      <c r="AK21" s="267" t="str">
        <f t="shared" si="9"/>
        <v/>
      </c>
      <c r="AL21" s="267" t="str">
        <f t="shared" si="10"/>
        <v/>
      </c>
      <c r="AM21" s="267" t="str">
        <f t="shared" si="11"/>
        <v/>
      </c>
      <c r="AN21" s="267" t="str">
        <f t="shared" si="12"/>
        <v/>
      </c>
      <c r="AO21" s="267" t="str">
        <f t="shared" si="13"/>
        <v/>
      </c>
      <c r="AP21" s="267" t="str">
        <f t="shared" si="14"/>
        <v/>
      </c>
      <c r="AQ21" s="267" t="str">
        <f t="shared" si="15"/>
        <v/>
      </c>
      <c r="AR21" s="267" t="str">
        <f t="shared" si="16"/>
        <v/>
      </c>
      <c r="AS21" s="267" t="str">
        <f t="shared" si="17"/>
        <v/>
      </c>
      <c r="AT21" s="267" t="str">
        <f t="shared" si="18"/>
        <v/>
      </c>
      <c r="AU21" s="267" t="str">
        <f t="shared" si="19"/>
        <v/>
      </c>
      <c r="AV21" s="267" t="str">
        <f t="shared" si="20"/>
        <v/>
      </c>
      <c r="AW21" s="267" t="str">
        <f t="shared" si="21"/>
        <v/>
      </c>
      <c r="AX21" s="472" t="str">
        <f t="shared" si="22"/>
        <v/>
      </c>
      <c r="AY21" s="472" t="str">
        <f t="shared" si="23"/>
        <v/>
      </c>
      <c r="AZ21" s="472" t="str">
        <f t="shared" si="24"/>
        <v/>
      </c>
      <c r="BA21" s="472" t="str">
        <f t="shared" si="25"/>
        <v/>
      </c>
      <c r="BB21" s="472" t="str">
        <f t="shared" si="26"/>
        <v/>
      </c>
      <c r="BC21" s="472" t="str">
        <f t="shared" si="27"/>
        <v/>
      </c>
    </row>
    <row r="22" spans="1:55" ht="15.75" customHeight="1" thickBot="1">
      <c r="A22" s="55"/>
      <c r="B22" s="458" t="str">
        <f t="shared" si="28"/>
        <v/>
      </c>
      <c r="C22" s="241"/>
      <c r="D22" s="242"/>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7" t="str">
        <f t="shared" si="2"/>
        <v/>
      </c>
      <c r="AE22" s="267" t="str">
        <f t="shared" si="3"/>
        <v/>
      </c>
      <c r="AF22" s="267" t="str">
        <f t="shared" si="4"/>
        <v/>
      </c>
      <c r="AG22" s="267" t="str">
        <f t="shared" si="5"/>
        <v/>
      </c>
      <c r="AH22" s="267" t="str">
        <f t="shared" si="6"/>
        <v/>
      </c>
      <c r="AI22" s="267" t="str">
        <f t="shared" si="7"/>
        <v/>
      </c>
      <c r="AJ22" s="267" t="str">
        <f t="shared" si="8"/>
        <v/>
      </c>
      <c r="AK22" s="267" t="str">
        <f t="shared" si="9"/>
        <v/>
      </c>
      <c r="AL22" s="267" t="str">
        <f t="shared" si="10"/>
        <v/>
      </c>
      <c r="AM22" s="267" t="str">
        <f t="shared" si="11"/>
        <v/>
      </c>
      <c r="AN22" s="267" t="str">
        <f t="shared" si="12"/>
        <v/>
      </c>
      <c r="AO22" s="267" t="str">
        <f t="shared" si="13"/>
        <v/>
      </c>
      <c r="AP22" s="267" t="str">
        <f t="shared" si="14"/>
        <v/>
      </c>
      <c r="AQ22" s="267" t="str">
        <f t="shared" si="15"/>
        <v/>
      </c>
      <c r="AR22" s="267" t="str">
        <f t="shared" si="16"/>
        <v/>
      </c>
      <c r="AS22" s="267" t="str">
        <f t="shared" si="17"/>
        <v/>
      </c>
      <c r="AT22" s="267" t="str">
        <f t="shared" si="18"/>
        <v/>
      </c>
      <c r="AU22" s="267" t="str">
        <f t="shared" si="19"/>
        <v/>
      </c>
      <c r="AV22" s="267" t="str">
        <f t="shared" si="20"/>
        <v/>
      </c>
      <c r="AW22" s="267" t="str">
        <f t="shared" si="21"/>
        <v/>
      </c>
      <c r="AX22" s="472" t="str">
        <f t="shared" si="22"/>
        <v/>
      </c>
      <c r="AY22" s="472" t="str">
        <f t="shared" si="23"/>
        <v/>
      </c>
      <c r="AZ22" s="472" t="str">
        <f t="shared" si="24"/>
        <v/>
      </c>
      <c r="BA22" s="472" t="str">
        <f t="shared" si="25"/>
        <v/>
      </c>
      <c r="BB22" s="472" t="str">
        <f t="shared" si="26"/>
        <v/>
      </c>
      <c r="BC22" s="472" t="str">
        <f t="shared" si="27"/>
        <v/>
      </c>
    </row>
    <row r="23" spans="1:55" ht="15.75" customHeight="1" thickBot="1">
      <c r="A23" s="55"/>
      <c r="B23" s="458" t="str">
        <f t="shared" si="28"/>
        <v/>
      </c>
      <c r="C23" s="241"/>
      <c r="D23" s="242"/>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7" t="str">
        <f t="shared" si="2"/>
        <v/>
      </c>
      <c r="AE23" s="267" t="str">
        <f t="shared" si="3"/>
        <v/>
      </c>
      <c r="AF23" s="267" t="str">
        <f t="shared" si="4"/>
        <v/>
      </c>
      <c r="AG23" s="267" t="str">
        <f t="shared" si="5"/>
        <v/>
      </c>
      <c r="AH23" s="267" t="str">
        <f t="shared" si="6"/>
        <v/>
      </c>
      <c r="AI23" s="267" t="str">
        <f t="shared" si="7"/>
        <v/>
      </c>
      <c r="AJ23" s="267" t="str">
        <f t="shared" si="8"/>
        <v/>
      </c>
      <c r="AK23" s="267" t="str">
        <f t="shared" si="9"/>
        <v/>
      </c>
      <c r="AL23" s="267" t="str">
        <f t="shared" si="10"/>
        <v/>
      </c>
      <c r="AM23" s="267" t="str">
        <f t="shared" si="11"/>
        <v/>
      </c>
      <c r="AN23" s="267" t="str">
        <f t="shared" si="12"/>
        <v/>
      </c>
      <c r="AO23" s="267" t="str">
        <f t="shared" si="13"/>
        <v/>
      </c>
      <c r="AP23" s="267" t="str">
        <f t="shared" si="14"/>
        <v/>
      </c>
      <c r="AQ23" s="267" t="str">
        <f t="shared" si="15"/>
        <v/>
      </c>
      <c r="AR23" s="267" t="str">
        <f t="shared" si="16"/>
        <v/>
      </c>
      <c r="AS23" s="267" t="str">
        <f t="shared" si="17"/>
        <v/>
      </c>
      <c r="AT23" s="267" t="str">
        <f t="shared" si="18"/>
        <v/>
      </c>
      <c r="AU23" s="267" t="str">
        <f t="shared" si="19"/>
        <v/>
      </c>
      <c r="AV23" s="267" t="str">
        <f t="shared" si="20"/>
        <v/>
      </c>
      <c r="AW23" s="267" t="str">
        <f t="shared" si="21"/>
        <v/>
      </c>
      <c r="AX23" s="472" t="str">
        <f t="shared" si="22"/>
        <v/>
      </c>
      <c r="AY23" s="472" t="str">
        <f t="shared" si="23"/>
        <v/>
      </c>
      <c r="AZ23" s="472" t="str">
        <f t="shared" si="24"/>
        <v/>
      </c>
      <c r="BA23" s="472" t="str">
        <f t="shared" si="25"/>
        <v/>
      </c>
      <c r="BB23" s="472" t="str">
        <f t="shared" si="26"/>
        <v/>
      </c>
      <c r="BC23" s="472" t="str">
        <f t="shared" si="27"/>
        <v/>
      </c>
    </row>
    <row r="24" spans="1:55" ht="15.75" customHeight="1" thickBot="1">
      <c r="A24" s="55"/>
      <c r="B24" s="458" t="str">
        <f t="shared" si="28"/>
        <v/>
      </c>
      <c r="C24" s="241"/>
      <c r="D24" s="242"/>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7" t="str">
        <f t="shared" si="2"/>
        <v/>
      </c>
      <c r="AE24" s="267" t="str">
        <f t="shared" si="3"/>
        <v/>
      </c>
      <c r="AF24" s="267" t="str">
        <f t="shared" si="4"/>
        <v/>
      </c>
      <c r="AG24" s="267" t="str">
        <f t="shared" si="5"/>
        <v/>
      </c>
      <c r="AH24" s="267" t="str">
        <f t="shared" si="6"/>
        <v/>
      </c>
      <c r="AI24" s="267" t="str">
        <f t="shared" si="7"/>
        <v/>
      </c>
      <c r="AJ24" s="267" t="str">
        <f t="shared" si="8"/>
        <v/>
      </c>
      <c r="AK24" s="267" t="str">
        <f t="shared" si="9"/>
        <v/>
      </c>
      <c r="AL24" s="267" t="str">
        <f t="shared" si="10"/>
        <v/>
      </c>
      <c r="AM24" s="267" t="str">
        <f t="shared" si="11"/>
        <v/>
      </c>
      <c r="AN24" s="267" t="str">
        <f t="shared" si="12"/>
        <v/>
      </c>
      <c r="AO24" s="267" t="str">
        <f t="shared" si="13"/>
        <v/>
      </c>
      <c r="AP24" s="267" t="str">
        <f t="shared" si="14"/>
        <v/>
      </c>
      <c r="AQ24" s="267" t="str">
        <f t="shared" si="15"/>
        <v/>
      </c>
      <c r="AR24" s="267" t="str">
        <f t="shared" si="16"/>
        <v/>
      </c>
      <c r="AS24" s="267" t="str">
        <f t="shared" si="17"/>
        <v/>
      </c>
      <c r="AT24" s="267" t="str">
        <f t="shared" si="18"/>
        <v/>
      </c>
      <c r="AU24" s="267" t="str">
        <f t="shared" si="19"/>
        <v/>
      </c>
      <c r="AV24" s="267" t="str">
        <f t="shared" si="20"/>
        <v/>
      </c>
      <c r="AW24" s="267" t="str">
        <f t="shared" si="21"/>
        <v/>
      </c>
      <c r="AX24" s="472" t="str">
        <f t="shared" si="22"/>
        <v/>
      </c>
      <c r="AY24" s="472" t="str">
        <f t="shared" si="23"/>
        <v/>
      </c>
      <c r="AZ24" s="472" t="str">
        <f t="shared" si="24"/>
        <v/>
      </c>
      <c r="BA24" s="472" t="str">
        <f t="shared" si="25"/>
        <v/>
      </c>
      <c r="BB24" s="472" t="str">
        <f t="shared" si="26"/>
        <v/>
      </c>
      <c r="BC24" s="472" t="str">
        <f t="shared" si="27"/>
        <v/>
      </c>
    </row>
    <row r="25" spans="1:55" ht="15.75" customHeight="1" thickBot="1">
      <c r="A25" s="55"/>
      <c r="B25" s="458" t="str">
        <f t="shared" si="28"/>
        <v/>
      </c>
      <c r="C25" s="241"/>
      <c r="D25" s="242"/>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7" t="str">
        <f t="shared" si="2"/>
        <v/>
      </c>
      <c r="AE25" s="267" t="str">
        <f t="shared" si="3"/>
        <v/>
      </c>
      <c r="AF25" s="267" t="str">
        <f t="shared" si="4"/>
        <v/>
      </c>
      <c r="AG25" s="267" t="str">
        <f t="shared" si="5"/>
        <v/>
      </c>
      <c r="AH25" s="267" t="str">
        <f t="shared" si="6"/>
        <v/>
      </c>
      <c r="AI25" s="267" t="str">
        <f t="shared" si="7"/>
        <v/>
      </c>
      <c r="AJ25" s="267" t="str">
        <f t="shared" si="8"/>
        <v/>
      </c>
      <c r="AK25" s="267" t="str">
        <f t="shared" si="9"/>
        <v/>
      </c>
      <c r="AL25" s="267" t="str">
        <f t="shared" si="10"/>
        <v/>
      </c>
      <c r="AM25" s="267" t="str">
        <f t="shared" si="11"/>
        <v/>
      </c>
      <c r="AN25" s="267" t="str">
        <f t="shared" si="12"/>
        <v/>
      </c>
      <c r="AO25" s="267" t="str">
        <f t="shared" si="13"/>
        <v/>
      </c>
      <c r="AP25" s="267" t="str">
        <f t="shared" si="14"/>
        <v/>
      </c>
      <c r="AQ25" s="267" t="str">
        <f t="shared" si="15"/>
        <v/>
      </c>
      <c r="AR25" s="267" t="str">
        <f t="shared" si="16"/>
        <v/>
      </c>
      <c r="AS25" s="267" t="str">
        <f t="shared" si="17"/>
        <v/>
      </c>
      <c r="AT25" s="267" t="str">
        <f t="shared" si="18"/>
        <v/>
      </c>
      <c r="AU25" s="267" t="str">
        <f t="shared" si="19"/>
        <v/>
      </c>
      <c r="AV25" s="267" t="str">
        <f t="shared" si="20"/>
        <v/>
      </c>
      <c r="AW25" s="267" t="str">
        <f t="shared" si="21"/>
        <v/>
      </c>
      <c r="AX25" s="472" t="str">
        <f t="shared" si="22"/>
        <v/>
      </c>
      <c r="AY25" s="472" t="str">
        <f t="shared" si="23"/>
        <v/>
      </c>
      <c r="AZ25" s="472" t="str">
        <f t="shared" si="24"/>
        <v/>
      </c>
      <c r="BA25" s="472" t="str">
        <f t="shared" si="25"/>
        <v/>
      </c>
      <c r="BB25" s="472" t="str">
        <f t="shared" si="26"/>
        <v/>
      </c>
      <c r="BC25" s="472" t="str">
        <f t="shared" si="27"/>
        <v/>
      </c>
    </row>
    <row r="26" spans="1:55" ht="15.75" customHeight="1" thickBot="1">
      <c r="A26" s="55"/>
      <c r="B26" s="458" t="str">
        <f t="shared" si="28"/>
        <v/>
      </c>
      <c r="C26" s="241"/>
      <c r="D26" s="242"/>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7" t="str">
        <f t="shared" si="2"/>
        <v/>
      </c>
      <c r="AE26" s="267" t="str">
        <f t="shared" si="3"/>
        <v/>
      </c>
      <c r="AF26" s="267" t="str">
        <f t="shared" si="4"/>
        <v/>
      </c>
      <c r="AG26" s="267" t="str">
        <f t="shared" si="5"/>
        <v/>
      </c>
      <c r="AH26" s="267" t="str">
        <f t="shared" si="6"/>
        <v/>
      </c>
      <c r="AI26" s="267" t="str">
        <f t="shared" si="7"/>
        <v/>
      </c>
      <c r="AJ26" s="267" t="str">
        <f t="shared" si="8"/>
        <v/>
      </c>
      <c r="AK26" s="267" t="str">
        <f t="shared" si="9"/>
        <v/>
      </c>
      <c r="AL26" s="267" t="str">
        <f t="shared" si="10"/>
        <v/>
      </c>
      <c r="AM26" s="267" t="str">
        <f t="shared" si="11"/>
        <v/>
      </c>
      <c r="AN26" s="267" t="str">
        <f t="shared" si="12"/>
        <v/>
      </c>
      <c r="AO26" s="267" t="str">
        <f t="shared" si="13"/>
        <v/>
      </c>
      <c r="AP26" s="267" t="str">
        <f t="shared" si="14"/>
        <v/>
      </c>
      <c r="AQ26" s="267" t="str">
        <f t="shared" si="15"/>
        <v/>
      </c>
      <c r="AR26" s="267" t="str">
        <f t="shared" si="16"/>
        <v/>
      </c>
      <c r="AS26" s="267" t="str">
        <f t="shared" si="17"/>
        <v/>
      </c>
      <c r="AT26" s="267" t="str">
        <f t="shared" si="18"/>
        <v/>
      </c>
      <c r="AU26" s="267" t="str">
        <f t="shared" si="19"/>
        <v/>
      </c>
      <c r="AV26" s="267" t="str">
        <f t="shared" si="20"/>
        <v/>
      </c>
      <c r="AW26" s="267" t="str">
        <f t="shared" si="21"/>
        <v/>
      </c>
      <c r="AX26" s="472" t="str">
        <f t="shared" si="22"/>
        <v/>
      </c>
      <c r="AY26" s="472" t="str">
        <f t="shared" si="23"/>
        <v/>
      </c>
      <c r="AZ26" s="472" t="str">
        <f t="shared" si="24"/>
        <v/>
      </c>
      <c r="BA26" s="472" t="str">
        <f t="shared" si="25"/>
        <v/>
      </c>
      <c r="BB26" s="472" t="str">
        <f t="shared" si="26"/>
        <v/>
      </c>
      <c r="BC26" s="472" t="str">
        <f t="shared" si="27"/>
        <v/>
      </c>
    </row>
    <row r="27" spans="1:55" ht="15.75" customHeight="1" thickBot="1">
      <c r="A27" s="55"/>
      <c r="B27" s="458" t="str">
        <f t="shared" si="28"/>
        <v/>
      </c>
      <c r="C27" s="241"/>
      <c r="D27" s="242"/>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7" t="str">
        <f t="shared" si="2"/>
        <v/>
      </c>
      <c r="AE27" s="267" t="str">
        <f t="shared" si="3"/>
        <v/>
      </c>
      <c r="AF27" s="267" t="str">
        <f t="shared" si="4"/>
        <v/>
      </c>
      <c r="AG27" s="267" t="str">
        <f t="shared" si="5"/>
        <v/>
      </c>
      <c r="AH27" s="267" t="str">
        <f t="shared" si="6"/>
        <v/>
      </c>
      <c r="AI27" s="267" t="str">
        <f t="shared" si="7"/>
        <v/>
      </c>
      <c r="AJ27" s="267" t="str">
        <f t="shared" si="8"/>
        <v/>
      </c>
      <c r="AK27" s="267" t="str">
        <f t="shared" si="9"/>
        <v/>
      </c>
      <c r="AL27" s="267" t="str">
        <f t="shared" si="10"/>
        <v/>
      </c>
      <c r="AM27" s="267" t="str">
        <f t="shared" si="11"/>
        <v/>
      </c>
      <c r="AN27" s="267" t="str">
        <f t="shared" si="12"/>
        <v/>
      </c>
      <c r="AO27" s="267" t="str">
        <f t="shared" si="13"/>
        <v/>
      </c>
      <c r="AP27" s="267" t="str">
        <f t="shared" si="14"/>
        <v/>
      </c>
      <c r="AQ27" s="267" t="str">
        <f t="shared" si="15"/>
        <v/>
      </c>
      <c r="AR27" s="267" t="str">
        <f t="shared" si="16"/>
        <v/>
      </c>
      <c r="AS27" s="267" t="str">
        <f t="shared" si="17"/>
        <v/>
      </c>
      <c r="AT27" s="267" t="str">
        <f t="shared" si="18"/>
        <v/>
      </c>
      <c r="AU27" s="267" t="str">
        <f t="shared" si="19"/>
        <v/>
      </c>
      <c r="AV27" s="267" t="str">
        <f t="shared" si="20"/>
        <v/>
      </c>
      <c r="AW27" s="267" t="str">
        <f t="shared" si="21"/>
        <v/>
      </c>
      <c r="AX27" s="472" t="str">
        <f t="shared" si="22"/>
        <v/>
      </c>
      <c r="AY27" s="472" t="str">
        <f t="shared" si="23"/>
        <v/>
      </c>
      <c r="AZ27" s="472" t="str">
        <f t="shared" si="24"/>
        <v/>
      </c>
      <c r="BA27" s="472" t="str">
        <f t="shared" si="25"/>
        <v/>
      </c>
      <c r="BB27" s="472" t="str">
        <f t="shared" si="26"/>
        <v/>
      </c>
      <c r="BC27" s="472" t="str">
        <f t="shared" si="27"/>
        <v/>
      </c>
    </row>
    <row r="28" spans="1:55" ht="15.75" customHeight="1" thickBot="1">
      <c r="A28" s="55"/>
      <c r="B28" s="458" t="str">
        <f t="shared" si="28"/>
        <v/>
      </c>
      <c r="C28" s="241"/>
      <c r="D28" s="242"/>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7" t="str">
        <f t="shared" si="2"/>
        <v/>
      </c>
      <c r="AE28" s="267" t="str">
        <f t="shared" si="3"/>
        <v/>
      </c>
      <c r="AF28" s="267" t="str">
        <f t="shared" si="4"/>
        <v/>
      </c>
      <c r="AG28" s="267" t="str">
        <f t="shared" si="5"/>
        <v/>
      </c>
      <c r="AH28" s="267" t="str">
        <f t="shared" si="6"/>
        <v/>
      </c>
      <c r="AI28" s="267" t="str">
        <f t="shared" si="7"/>
        <v/>
      </c>
      <c r="AJ28" s="267" t="str">
        <f t="shared" si="8"/>
        <v/>
      </c>
      <c r="AK28" s="267" t="str">
        <f t="shared" si="9"/>
        <v/>
      </c>
      <c r="AL28" s="267" t="str">
        <f t="shared" si="10"/>
        <v/>
      </c>
      <c r="AM28" s="267" t="str">
        <f t="shared" si="11"/>
        <v/>
      </c>
      <c r="AN28" s="267" t="str">
        <f t="shared" si="12"/>
        <v/>
      </c>
      <c r="AO28" s="267" t="str">
        <f t="shared" si="13"/>
        <v/>
      </c>
      <c r="AP28" s="267" t="str">
        <f t="shared" si="14"/>
        <v/>
      </c>
      <c r="AQ28" s="267" t="str">
        <f t="shared" si="15"/>
        <v/>
      </c>
      <c r="AR28" s="267" t="str">
        <f t="shared" si="16"/>
        <v/>
      </c>
      <c r="AS28" s="267" t="str">
        <f t="shared" si="17"/>
        <v/>
      </c>
      <c r="AT28" s="267" t="str">
        <f t="shared" si="18"/>
        <v/>
      </c>
      <c r="AU28" s="267" t="str">
        <f t="shared" si="19"/>
        <v/>
      </c>
      <c r="AV28" s="267" t="str">
        <f t="shared" si="20"/>
        <v/>
      </c>
      <c r="AW28" s="267" t="str">
        <f t="shared" si="21"/>
        <v/>
      </c>
      <c r="AX28" s="472" t="str">
        <f t="shared" si="22"/>
        <v/>
      </c>
      <c r="AY28" s="472" t="str">
        <f t="shared" si="23"/>
        <v/>
      </c>
      <c r="AZ28" s="472" t="str">
        <f t="shared" si="24"/>
        <v/>
      </c>
      <c r="BA28" s="472" t="str">
        <f t="shared" si="25"/>
        <v/>
      </c>
      <c r="BB28" s="472" t="str">
        <f t="shared" si="26"/>
        <v/>
      </c>
      <c r="BC28" s="472" t="str">
        <f t="shared" si="27"/>
        <v/>
      </c>
    </row>
    <row r="29" spans="1:55" ht="15.75" customHeight="1" thickBot="1">
      <c r="A29" s="55"/>
      <c r="B29" s="458" t="str">
        <f t="shared" si="28"/>
        <v/>
      </c>
      <c r="C29" s="241"/>
      <c r="D29" s="242"/>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7" t="str">
        <f t="shared" si="2"/>
        <v/>
      </c>
      <c r="AE29" s="267" t="str">
        <f t="shared" si="3"/>
        <v/>
      </c>
      <c r="AF29" s="267" t="str">
        <f t="shared" si="4"/>
        <v/>
      </c>
      <c r="AG29" s="267" t="str">
        <f t="shared" si="5"/>
        <v/>
      </c>
      <c r="AH29" s="267" t="str">
        <f t="shared" si="6"/>
        <v/>
      </c>
      <c r="AI29" s="267" t="str">
        <f t="shared" si="7"/>
        <v/>
      </c>
      <c r="AJ29" s="267" t="str">
        <f t="shared" si="8"/>
        <v/>
      </c>
      <c r="AK29" s="267" t="str">
        <f t="shared" si="9"/>
        <v/>
      </c>
      <c r="AL29" s="267" t="str">
        <f t="shared" si="10"/>
        <v/>
      </c>
      <c r="AM29" s="267" t="str">
        <f t="shared" si="11"/>
        <v/>
      </c>
      <c r="AN29" s="267" t="str">
        <f t="shared" si="12"/>
        <v/>
      </c>
      <c r="AO29" s="267" t="str">
        <f t="shared" si="13"/>
        <v/>
      </c>
      <c r="AP29" s="267" t="str">
        <f t="shared" si="14"/>
        <v/>
      </c>
      <c r="AQ29" s="267" t="str">
        <f t="shared" si="15"/>
        <v/>
      </c>
      <c r="AR29" s="267" t="str">
        <f t="shared" si="16"/>
        <v/>
      </c>
      <c r="AS29" s="267" t="str">
        <f t="shared" si="17"/>
        <v/>
      </c>
      <c r="AT29" s="267" t="str">
        <f t="shared" si="18"/>
        <v/>
      </c>
      <c r="AU29" s="267" t="str">
        <f t="shared" si="19"/>
        <v/>
      </c>
      <c r="AV29" s="267" t="str">
        <f t="shared" si="20"/>
        <v/>
      </c>
      <c r="AW29" s="267" t="str">
        <f t="shared" si="21"/>
        <v/>
      </c>
      <c r="AX29" s="472" t="str">
        <f t="shared" si="22"/>
        <v/>
      </c>
      <c r="AY29" s="472" t="str">
        <f t="shared" si="23"/>
        <v/>
      </c>
      <c r="AZ29" s="472" t="str">
        <f t="shared" si="24"/>
        <v/>
      </c>
      <c r="BA29" s="472" t="str">
        <f t="shared" si="25"/>
        <v/>
      </c>
      <c r="BB29" s="472" t="str">
        <f t="shared" si="26"/>
        <v/>
      </c>
      <c r="BC29" s="472" t="str">
        <f t="shared" si="27"/>
        <v/>
      </c>
    </row>
    <row r="30" spans="1:55" ht="15.75" customHeight="1" thickBot="1">
      <c r="A30" s="55"/>
      <c r="B30" s="458" t="str">
        <f t="shared" si="28"/>
        <v/>
      </c>
      <c r="C30" s="243"/>
      <c r="D30" s="242"/>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7" t="str">
        <f t="shared" si="2"/>
        <v/>
      </c>
      <c r="AE30" s="267" t="str">
        <f t="shared" si="3"/>
        <v/>
      </c>
      <c r="AF30" s="267" t="str">
        <f t="shared" si="4"/>
        <v/>
      </c>
      <c r="AG30" s="267" t="str">
        <f t="shared" si="5"/>
        <v/>
      </c>
      <c r="AH30" s="267" t="str">
        <f t="shared" si="6"/>
        <v/>
      </c>
      <c r="AI30" s="267" t="str">
        <f t="shared" si="7"/>
        <v/>
      </c>
      <c r="AJ30" s="267" t="str">
        <f t="shared" si="8"/>
        <v/>
      </c>
      <c r="AK30" s="267" t="str">
        <f t="shared" si="9"/>
        <v/>
      </c>
      <c r="AL30" s="267" t="str">
        <f t="shared" si="10"/>
        <v/>
      </c>
      <c r="AM30" s="267" t="str">
        <f t="shared" si="11"/>
        <v/>
      </c>
      <c r="AN30" s="267" t="str">
        <f t="shared" si="12"/>
        <v/>
      </c>
      <c r="AO30" s="267" t="str">
        <f t="shared" si="13"/>
        <v/>
      </c>
      <c r="AP30" s="267" t="str">
        <f t="shared" si="14"/>
        <v/>
      </c>
      <c r="AQ30" s="267" t="str">
        <f t="shared" si="15"/>
        <v/>
      </c>
      <c r="AR30" s="267" t="str">
        <f t="shared" si="16"/>
        <v/>
      </c>
      <c r="AS30" s="267" t="str">
        <f t="shared" si="17"/>
        <v/>
      </c>
      <c r="AT30" s="267" t="str">
        <f t="shared" si="18"/>
        <v/>
      </c>
      <c r="AU30" s="267" t="str">
        <f t="shared" si="19"/>
        <v/>
      </c>
      <c r="AV30" s="267" t="str">
        <f t="shared" si="20"/>
        <v/>
      </c>
      <c r="AW30" s="267" t="str">
        <f t="shared" si="21"/>
        <v/>
      </c>
      <c r="AX30" s="472" t="str">
        <f t="shared" si="22"/>
        <v/>
      </c>
      <c r="AY30" s="472" t="str">
        <f t="shared" si="23"/>
        <v/>
      </c>
      <c r="AZ30" s="472" t="str">
        <f t="shared" si="24"/>
        <v/>
      </c>
      <c r="BA30" s="472" t="str">
        <f t="shared" si="25"/>
        <v/>
      </c>
      <c r="BB30" s="472" t="str">
        <f t="shared" si="26"/>
        <v/>
      </c>
      <c r="BC30" s="472" t="str">
        <f t="shared" si="27"/>
        <v/>
      </c>
    </row>
    <row r="31" spans="1:55" ht="15.75" customHeight="1" thickBot="1">
      <c r="A31" s="55"/>
      <c r="B31" s="458" t="str">
        <f t="shared" si="28"/>
        <v/>
      </c>
      <c r="C31" s="241"/>
      <c r="D31" s="242"/>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7" t="str">
        <f t="shared" si="2"/>
        <v/>
      </c>
      <c r="AE31" s="267" t="str">
        <f t="shared" si="3"/>
        <v/>
      </c>
      <c r="AF31" s="267" t="str">
        <f t="shared" si="4"/>
        <v/>
      </c>
      <c r="AG31" s="267" t="str">
        <f t="shared" si="5"/>
        <v/>
      </c>
      <c r="AH31" s="267" t="str">
        <f t="shared" si="6"/>
        <v/>
      </c>
      <c r="AI31" s="267" t="str">
        <f t="shared" si="7"/>
        <v/>
      </c>
      <c r="AJ31" s="267" t="str">
        <f t="shared" si="8"/>
        <v/>
      </c>
      <c r="AK31" s="267" t="str">
        <f t="shared" si="9"/>
        <v/>
      </c>
      <c r="AL31" s="267" t="str">
        <f t="shared" si="10"/>
        <v/>
      </c>
      <c r="AM31" s="267" t="str">
        <f t="shared" si="11"/>
        <v/>
      </c>
      <c r="AN31" s="267" t="str">
        <f t="shared" si="12"/>
        <v/>
      </c>
      <c r="AO31" s="267" t="str">
        <f t="shared" si="13"/>
        <v/>
      </c>
      <c r="AP31" s="267" t="str">
        <f t="shared" si="14"/>
        <v/>
      </c>
      <c r="AQ31" s="267" t="str">
        <f t="shared" si="15"/>
        <v/>
      </c>
      <c r="AR31" s="267" t="str">
        <f t="shared" si="16"/>
        <v/>
      </c>
      <c r="AS31" s="267" t="str">
        <f t="shared" si="17"/>
        <v/>
      </c>
      <c r="AT31" s="267" t="str">
        <f t="shared" si="18"/>
        <v/>
      </c>
      <c r="AU31" s="267" t="str">
        <f t="shared" si="19"/>
        <v/>
      </c>
      <c r="AV31" s="267" t="str">
        <f t="shared" si="20"/>
        <v/>
      </c>
      <c r="AW31" s="267" t="str">
        <f t="shared" si="21"/>
        <v/>
      </c>
      <c r="AX31" s="472" t="str">
        <f t="shared" si="22"/>
        <v/>
      </c>
      <c r="AY31" s="472" t="str">
        <f t="shared" si="23"/>
        <v/>
      </c>
      <c r="AZ31" s="472" t="str">
        <f t="shared" si="24"/>
        <v/>
      </c>
      <c r="BA31" s="472" t="str">
        <f t="shared" si="25"/>
        <v/>
      </c>
      <c r="BB31" s="472" t="str">
        <f t="shared" si="26"/>
        <v/>
      </c>
      <c r="BC31" s="472" t="str">
        <f t="shared" si="27"/>
        <v/>
      </c>
    </row>
    <row r="32" spans="1:55" ht="15.75" customHeight="1" thickBot="1">
      <c r="A32" s="55"/>
      <c r="B32" s="458" t="str">
        <f t="shared" si="28"/>
        <v/>
      </c>
      <c r="C32" s="244"/>
      <c r="D32" s="245"/>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7" t="str">
        <f t="shared" si="2"/>
        <v/>
      </c>
      <c r="AE32" s="267" t="str">
        <f t="shared" si="3"/>
        <v/>
      </c>
      <c r="AF32" s="267" t="str">
        <f t="shared" si="4"/>
        <v/>
      </c>
      <c r="AG32" s="267" t="str">
        <f t="shared" si="5"/>
        <v/>
      </c>
      <c r="AH32" s="267" t="str">
        <f t="shared" si="6"/>
        <v/>
      </c>
      <c r="AI32" s="267" t="str">
        <f t="shared" si="7"/>
        <v/>
      </c>
      <c r="AJ32" s="267" t="str">
        <f t="shared" si="8"/>
        <v/>
      </c>
      <c r="AK32" s="267" t="str">
        <f t="shared" si="9"/>
        <v/>
      </c>
      <c r="AL32" s="267" t="str">
        <f t="shared" si="10"/>
        <v/>
      </c>
      <c r="AM32" s="267" t="str">
        <f t="shared" si="11"/>
        <v/>
      </c>
      <c r="AN32" s="267" t="str">
        <f t="shared" si="12"/>
        <v/>
      </c>
      <c r="AO32" s="267" t="str">
        <f t="shared" si="13"/>
        <v/>
      </c>
      <c r="AP32" s="267" t="str">
        <f t="shared" si="14"/>
        <v/>
      </c>
      <c r="AQ32" s="267" t="str">
        <f t="shared" si="15"/>
        <v/>
      </c>
      <c r="AR32" s="267" t="str">
        <f t="shared" si="16"/>
        <v/>
      </c>
      <c r="AS32" s="267" t="str">
        <f t="shared" si="17"/>
        <v/>
      </c>
      <c r="AT32" s="267" t="str">
        <f t="shared" si="18"/>
        <v/>
      </c>
      <c r="AU32" s="267" t="str">
        <f t="shared" si="19"/>
        <v/>
      </c>
      <c r="AV32" s="267" t="str">
        <f t="shared" si="20"/>
        <v/>
      </c>
      <c r="AW32" s="267" t="str">
        <f t="shared" si="21"/>
        <v/>
      </c>
      <c r="AX32" s="472" t="str">
        <f t="shared" si="22"/>
        <v/>
      </c>
      <c r="AY32" s="472" t="str">
        <f t="shared" si="23"/>
        <v/>
      </c>
      <c r="AZ32" s="472" t="str">
        <f t="shared" si="24"/>
        <v/>
      </c>
      <c r="BA32" s="472" t="str">
        <f t="shared" si="25"/>
        <v/>
      </c>
      <c r="BB32" s="472" t="str">
        <f t="shared" si="26"/>
        <v/>
      </c>
      <c r="BC32" s="472" t="str">
        <f t="shared" si="27"/>
        <v/>
      </c>
    </row>
    <row r="33" spans="1:55" ht="15.75" customHeight="1" thickBot="1">
      <c r="A33" s="55"/>
      <c r="B33" s="458" t="str">
        <f t="shared" si="28"/>
        <v/>
      </c>
      <c r="C33" s="244"/>
      <c r="D33" s="245"/>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7" t="str">
        <f t="shared" si="2"/>
        <v/>
      </c>
      <c r="AE33" s="267" t="str">
        <f t="shared" si="3"/>
        <v/>
      </c>
      <c r="AF33" s="267" t="str">
        <f t="shared" si="4"/>
        <v/>
      </c>
      <c r="AG33" s="267" t="str">
        <f t="shared" si="5"/>
        <v/>
      </c>
      <c r="AH33" s="267" t="str">
        <f t="shared" si="6"/>
        <v/>
      </c>
      <c r="AI33" s="267" t="str">
        <f t="shared" si="7"/>
        <v/>
      </c>
      <c r="AJ33" s="267" t="str">
        <f t="shared" si="8"/>
        <v/>
      </c>
      <c r="AK33" s="267" t="str">
        <f t="shared" si="9"/>
        <v/>
      </c>
      <c r="AL33" s="267" t="str">
        <f t="shared" si="10"/>
        <v/>
      </c>
      <c r="AM33" s="267" t="str">
        <f t="shared" si="11"/>
        <v/>
      </c>
      <c r="AN33" s="267" t="str">
        <f t="shared" si="12"/>
        <v/>
      </c>
      <c r="AO33" s="267" t="str">
        <f t="shared" si="13"/>
        <v/>
      </c>
      <c r="AP33" s="267" t="str">
        <f t="shared" si="14"/>
        <v/>
      </c>
      <c r="AQ33" s="267" t="str">
        <f t="shared" si="15"/>
        <v/>
      </c>
      <c r="AR33" s="267" t="str">
        <f t="shared" si="16"/>
        <v/>
      </c>
      <c r="AS33" s="267" t="str">
        <f t="shared" si="17"/>
        <v/>
      </c>
      <c r="AT33" s="267" t="str">
        <f t="shared" si="18"/>
        <v/>
      </c>
      <c r="AU33" s="267" t="str">
        <f t="shared" si="19"/>
        <v/>
      </c>
      <c r="AV33" s="267" t="str">
        <f t="shared" si="20"/>
        <v/>
      </c>
      <c r="AW33" s="267" t="str">
        <f t="shared" si="21"/>
        <v/>
      </c>
      <c r="AX33" s="472" t="str">
        <f t="shared" si="22"/>
        <v/>
      </c>
      <c r="AY33" s="472" t="str">
        <f t="shared" si="23"/>
        <v/>
      </c>
      <c r="AZ33" s="472" t="str">
        <f t="shared" si="24"/>
        <v/>
      </c>
      <c r="BA33" s="472" t="str">
        <f t="shared" si="25"/>
        <v/>
      </c>
      <c r="BB33" s="472" t="str">
        <f t="shared" si="26"/>
        <v/>
      </c>
      <c r="BC33" s="472" t="str">
        <f t="shared" si="27"/>
        <v/>
      </c>
    </row>
    <row r="34" spans="1:55" ht="15.75" customHeight="1" thickBot="1">
      <c r="A34" s="55"/>
      <c r="B34" s="458" t="str">
        <f t="shared" si="28"/>
        <v/>
      </c>
      <c r="C34" s="244"/>
      <c r="D34" s="245"/>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7" t="str">
        <f t="shared" si="2"/>
        <v/>
      </c>
      <c r="AE34" s="267" t="str">
        <f t="shared" si="3"/>
        <v/>
      </c>
      <c r="AF34" s="267" t="str">
        <f t="shared" si="4"/>
        <v/>
      </c>
      <c r="AG34" s="267" t="str">
        <f t="shared" si="5"/>
        <v/>
      </c>
      <c r="AH34" s="267" t="str">
        <f t="shared" si="6"/>
        <v/>
      </c>
      <c r="AI34" s="267" t="str">
        <f t="shared" si="7"/>
        <v/>
      </c>
      <c r="AJ34" s="267" t="str">
        <f t="shared" si="8"/>
        <v/>
      </c>
      <c r="AK34" s="267" t="str">
        <f t="shared" si="9"/>
        <v/>
      </c>
      <c r="AL34" s="267" t="str">
        <f t="shared" si="10"/>
        <v/>
      </c>
      <c r="AM34" s="267" t="str">
        <f t="shared" si="11"/>
        <v/>
      </c>
      <c r="AN34" s="267" t="str">
        <f t="shared" si="12"/>
        <v/>
      </c>
      <c r="AO34" s="267" t="str">
        <f t="shared" si="13"/>
        <v/>
      </c>
      <c r="AP34" s="267" t="str">
        <f t="shared" si="14"/>
        <v/>
      </c>
      <c r="AQ34" s="267" t="str">
        <f t="shared" si="15"/>
        <v/>
      </c>
      <c r="AR34" s="267" t="str">
        <f t="shared" si="16"/>
        <v/>
      </c>
      <c r="AS34" s="267" t="str">
        <f t="shared" si="17"/>
        <v/>
      </c>
      <c r="AT34" s="267" t="str">
        <f t="shared" si="18"/>
        <v/>
      </c>
      <c r="AU34" s="267" t="str">
        <f t="shared" si="19"/>
        <v/>
      </c>
      <c r="AV34" s="267" t="str">
        <f t="shared" si="20"/>
        <v/>
      </c>
      <c r="AW34" s="267" t="str">
        <f t="shared" si="21"/>
        <v/>
      </c>
      <c r="AX34" s="472" t="str">
        <f t="shared" si="22"/>
        <v/>
      </c>
      <c r="AY34" s="472" t="str">
        <f t="shared" si="23"/>
        <v/>
      </c>
      <c r="AZ34" s="472" t="str">
        <f t="shared" si="24"/>
        <v/>
      </c>
      <c r="BA34" s="472" t="str">
        <f t="shared" si="25"/>
        <v/>
      </c>
      <c r="BB34" s="472" t="str">
        <f t="shared" si="26"/>
        <v/>
      </c>
      <c r="BC34" s="472" t="str">
        <f t="shared" si="27"/>
        <v/>
      </c>
    </row>
    <row r="35" spans="1:55" ht="15.75" customHeight="1" thickBot="1">
      <c r="A35" s="55"/>
      <c r="B35" s="458" t="str">
        <f t="shared" si="28"/>
        <v/>
      </c>
      <c r="C35" s="244"/>
      <c r="D35" s="245"/>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7" t="str">
        <f t="shared" si="2"/>
        <v/>
      </c>
      <c r="AE35" s="267" t="str">
        <f t="shared" si="3"/>
        <v/>
      </c>
      <c r="AF35" s="267" t="str">
        <f t="shared" si="4"/>
        <v/>
      </c>
      <c r="AG35" s="267" t="str">
        <f t="shared" si="5"/>
        <v/>
      </c>
      <c r="AH35" s="267" t="str">
        <f t="shared" si="6"/>
        <v/>
      </c>
      <c r="AI35" s="267" t="str">
        <f t="shared" si="7"/>
        <v/>
      </c>
      <c r="AJ35" s="267" t="str">
        <f t="shared" si="8"/>
        <v/>
      </c>
      <c r="AK35" s="267" t="str">
        <f t="shared" si="9"/>
        <v/>
      </c>
      <c r="AL35" s="267" t="str">
        <f t="shared" si="10"/>
        <v/>
      </c>
      <c r="AM35" s="267" t="str">
        <f t="shared" si="11"/>
        <v/>
      </c>
      <c r="AN35" s="267" t="str">
        <f t="shared" si="12"/>
        <v/>
      </c>
      <c r="AO35" s="267" t="str">
        <f t="shared" si="13"/>
        <v/>
      </c>
      <c r="AP35" s="267" t="str">
        <f t="shared" si="14"/>
        <v/>
      </c>
      <c r="AQ35" s="267" t="str">
        <f t="shared" si="15"/>
        <v/>
      </c>
      <c r="AR35" s="267" t="str">
        <f t="shared" si="16"/>
        <v/>
      </c>
      <c r="AS35" s="267" t="str">
        <f t="shared" si="17"/>
        <v/>
      </c>
      <c r="AT35" s="267" t="str">
        <f t="shared" si="18"/>
        <v/>
      </c>
      <c r="AU35" s="267" t="str">
        <f t="shared" si="19"/>
        <v/>
      </c>
      <c r="AV35" s="267" t="str">
        <f t="shared" si="20"/>
        <v/>
      </c>
      <c r="AW35" s="267" t="str">
        <f t="shared" si="21"/>
        <v/>
      </c>
      <c r="AX35" s="472" t="str">
        <f t="shared" si="22"/>
        <v/>
      </c>
      <c r="AY35" s="472" t="str">
        <f t="shared" si="23"/>
        <v/>
      </c>
      <c r="AZ35" s="472" t="str">
        <f t="shared" si="24"/>
        <v/>
      </c>
      <c r="BA35" s="472" t="str">
        <f t="shared" si="25"/>
        <v/>
      </c>
      <c r="BB35" s="472" t="str">
        <f t="shared" si="26"/>
        <v/>
      </c>
      <c r="BC35" s="472" t="str">
        <f t="shared" si="27"/>
        <v/>
      </c>
    </row>
    <row r="36" spans="1:55" ht="15.75" customHeight="1" thickBot="1">
      <c r="A36" s="55"/>
      <c r="B36" s="458" t="str">
        <f t="shared" si="28"/>
        <v/>
      </c>
      <c r="C36" s="244"/>
      <c r="D36" s="245"/>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7" t="str">
        <f t="shared" si="2"/>
        <v/>
      </c>
      <c r="AE36" s="267" t="str">
        <f t="shared" si="3"/>
        <v/>
      </c>
      <c r="AF36" s="267" t="str">
        <f t="shared" si="4"/>
        <v/>
      </c>
      <c r="AG36" s="267" t="str">
        <f t="shared" si="5"/>
        <v/>
      </c>
      <c r="AH36" s="267" t="str">
        <f t="shared" si="6"/>
        <v/>
      </c>
      <c r="AI36" s="267" t="str">
        <f t="shared" si="7"/>
        <v/>
      </c>
      <c r="AJ36" s="267" t="str">
        <f t="shared" si="8"/>
        <v/>
      </c>
      <c r="AK36" s="267" t="str">
        <f t="shared" si="9"/>
        <v/>
      </c>
      <c r="AL36" s="267" t="str">
        <f t="shared" si="10"/>
        <v/>
      </c>
      <c r="AM36" s="267" t="str">
        <f t="shared" si="11"/>
        <v/>
      </c>
      <c r="AN36" s="267" t="str">
        <f t="shared" si="12"/>
        <v/>
      </c>
      <c r="AO36" s="267" t="str">
        <f t="shared" si="13"/>
        <v/>
      </c>
      <c r="AP36" s="267" t="str">
        <f t="shared" si="14"/>
        <v/>
      </c>
      <c r="AQ36" s="267" t="str">
        <f t="shared" si="15"/>
        <v/>
      </c>
      <c r="AR36" s="267" t="str">
        <f t="shared" si="16"/>
        <v/>
      </c>
      <c r="AS36" s="267" t="str">
        <f t="shared" si="17"/>
        <v/>
      </c>
      <c r="AT36" s="267" t="str">
        <f t="shared" si="18"/>
        <v/>
      </c>
      <c r="AU36" s="267" t="str">
        <f t="shared" si="19"/>
        <v/>
      </c>
      <c r="AV36" s="267" t="str">
        <f t="shared" si="20"/>
        <v/>
      </c>
      <c r="AW36" s="267" t="str">
        <f t="shared" si="21"/>
        <v/>
      </c>
      <c r="AX36" s="472" t="str">
        <f t="shared" si="22"/>
        <v/>
      </c>
      <c r="AY36" s="472" t="str">
        <f t="shared" si="23"/>
        <v/>
      </c>
      <c r="AZ36" s="472" t="str">
        <f t="shared" si="24"/>
        <v/>
      </c>
      <c r="BA36" s="472" t="str">
        <f t="shared" si="25"/>
        <v/>
      </c>
      <c r="BB36" s="472" t="str">
        <f t="shared" si="26"/>
        <v/>
      </c>
      <c r="BC36" s="472" t="str">
        <f t="shared" si="27"/>
        <v/>
      </c>
    </row>
    <row r="37" spans="1:55" ht="15.75" customHeight="1" thickBot="1">
      <c r="A37" s="55"/>
      <c r="B37" s="458" t="str">
        <f t="shared" si="28"/>
        <v/>
      </c>
      <c r="C37" s="244"/>
      <c r="D37" s="245"/>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7" t="str">
        <f t="shared" si="2"/>
        <v/>
      </c>
      <c r="AE37" s="267" t="str">
        <f t="shared" si="3"/>
        <v/>
      </c>
      <c r="AF37" s="267" t="str">
        <f t="shared" si="4"/>
        <v/>
      </c>
      <c r="AG37" s="267" t="str">
        <f t="shared" si="5"/>
        <v/>
      </c>
      <c r="AH37" s="267" t="str">
        <f t="shared" si="6"/>
        <v/>
      </c>
      <c r="AI37" s="267" t="str">
        <f t="shared" si="7"/>
        <v/>
      </c>
      <c r="AJ37" s="267" t="str">
        <f t="shared" si="8"/>
        <v/>
      </c>
      <c r="AK37" s="267" t="str">
        <f t="shared" si="9"/>
        <v/>
      </c>
      <c r="AL37" s="267" t="str">
        <f t="shared" si="10"/>
        <v/>
      </c>
      <c r="AM37" s="267" t="str">
        <f t="shared" si="11"/>
        <v/>
      </c>
      <c r="AN37" s="267" t="str">
        <f t="shared" si="12"/>
        <v/>
      </c>
      <c r="AO37" s="267" t="str">
        <f t="shared" si="13"/>
        <v/>
      </c>
      <c r="AP37" s="267" t="str">
        <f t="shared" si="14"/>
        <v/>
      </c>
      <c r="AQ37" s="267" t="str">
        <f t="shared" si="15"/>
        <v/>
      </c>
      <c r="AR37" s="267" t="str">
        <f t="shared" si="16"/>
        <v/>
      </c>
      <c r="AS37" s="267" t="str">
        <f t="shared" si="17"/>
        <v/>
      </c>
      <c r="AT37" s="267" t="str">
        <f t="shared" si="18"/>
        <v/>
      </c>
      <c r="AU37" s="267" t="str">
        <f t="shared" si="19"/>
        <v/>
      </c>
      <c r="AV37" s="267" t="str">
        <f t="shared" si="20"/>
        <v/>
      </c>
      <c r="AW37" s="267" t="str">
        <f t="shared" si="21"/>
        <v/>
      </c>
      <c r="AX37" s="472" t="str">
        <f t="shared" si="22"/>
        <v/>
      </c>
      <c r="AY37" s="472" t="str">
        <f t="shared" si="23"/>
        <v/>
      </c>
      <c r="AZ37" s="472" t="str">
        <f t="shared" si="24"/>
        <v/>
      </c>
      <c r="BA37" s="472" t="str">
        <f t="shared" si="25"/>
        <v/>
      </c>
      <c r="BB37" s="472" t="str">
        <f t="shared" si="26"/>
        <v/>
      </c>
      <c r="BC37" s="472" t="str">
        <f t="shared" si="27"/>
        <v/>
      </c>
    </row>
    <row r="38" spans="1:55" ht="15.75" customHeight="1" thickBot="1">
      <c r="A38" s="55"/>
      <c r="B38" s="458" t="str">
        <f t="shared" si="28"/>
        <v/>
      </c>
      <c r="C38" s="244"/>
      <c r="D38" s="245"/>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7" t="str">
        <f t="shared" si="2"/>
        <v/>
      </c>
      <c r="AE38" s="267" t="str">
        <f t="shared" si="3"/>
        <v/>
      </c>
      <c r="AF38" s="267" t="str">
        <f t="shared" si="4"/>
        <v/>
      </c>
      <c r="AG38" s="267" t="str">
        <f t="shared" si="5"/>
        <v/>
      </c>
      <c r="AH38" s="267" t="str">
        <f t="shared" si="6"/>
        <v/>
      </c>
      <c r="AI38" s="267" t="str">
        <f t="shared" si="7"/>
        <v/>
      </c>
      <c r="AJ38" s="267" t="str">
        <f t="shared" si="8"/>
        <v/>
      </c>
      <c r="AK38" s="267" t="str">
        <f t="shared" si="9"/>
        <v/>
      </c>
      <c r="AL38" s="267" t="str">
        <f t="shared" si="10"/>
        <v/>
      </c>
      <c r="AM38" s="267" t="str">
        <f t="shared" si="11"/>
        <v/>
      </c>
      <c r="AN38" s="267" t="str">
        <f t="shared" si="12"/>
        <v/>
      </c>
      <c r="AO38" s="267" t="str">
        <f t="shared" si="13"/>
        <v/>
      </c>
      <c r="AP38" s="267" t="str">
        <f t="shared" si="14"/>
        <v/>
      </c>
      <c r="AQ38" s="267" t="str">
        <f t="shared" si="15"/>
        <v/>
      </c>
      <c r="AR38" s="267" t="str">
        <f t="shared" si="16"/>
        <v/>
      </c>
      <c r="AS38" s="267" t="str">
        <f t="shared" si="17"/>
        <v/>
      </c>
      <c r="AT38" s="267" t="str">
        <f t="shared" si="18"/>
        <v/>
      </c>
      <c r="AU38" s="267" t="str">
        <f t="shared" si="19"/>
        <v/>
      </c>
      <c r="AV38" s="267" t="str">
        <f t="shared" si="20"/>
        <v/>
      </c>
      <c r="AW38" s="267" t="str">
        <f t="shared" si="21"/>
        <v/>
      </c>
      <c r="AX38" s="472" t="str">
        <f t="shared" si="22"/>
        <v/>
      </c>
      <c r="AY38" s="472" t="str">
        <f t="shared" si="23"/>
        <v/>
      </c>
      <c r="AZ38" s="472" t="str">
        <f t="shared" si="24"/>
        <v/>
      </c>
      <c r="BA38" s="472" t="str">
        <f t="shared" si="25"/>
        <v/>
      </c>
      <c r="BB38" s="472" t="str">
        <f t="shared" si="26"/>
        <v/>
      </c>
      <c r="BC38" s="472" t="str">
        <f t="shared" si="27"/>
        <v/>
      </c>
    </row>
    <row r="39" spans="1:55" ht="15.75" customHeight="1" thickBot="1">
      <c r="A39" s="55"/>
      <c r="B39" s="458" t="str">
        <f t="shared" si="28"/>
        <v/>
      </c>
      <c r="C39" s="244"/>
      <c r="D39" s="245"/>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7" t="str">
        <f t="shared" si="2"/>
        <v/>
      </c>
      <c r="AE39" s="267" t="str">
        <f t="shared" si="3"/>
        <v/>
      </c>
      <c r="AF39" s="267" t="str">
        <f t="shared" si="4"/>
        <v/>
      </c>
      <c r="AG39" s="267" t="str">
        <f t="shared" si="5"/>
        <v/>
      </c>
      <c r="AH39" s="267" t="str">
        <f t="shared" si="6"/>
        <v/>
      </c>
      <c r="AI39" s="267" t="str">
        <f t="shared" si="7"/>
        <v/>
      </c>
      <c r="AJ39" s="267" t="str">
        <f t="shared" si="8"/>
        <v/>
      </c>
      <c r="AK39" s="267" t="str">
        <f t="shared" si="9"/>
        <v/>
      </c>
      <c r="AL39" s="267" t="str">
        <f t="shared" si="10"/>
        <v/>
      </c>
      <c r="AM39" s="267" t="str">
        <f t="shared" si="11"/>
        <v/>
      </c>
      <c r="AN39" s="267" t="str">
        <f t="shared" si="12"/>
        <v/>
      </c>
      <c r="AO39" s="267" t="str">
        <f t="shared" si="13"/>
        <v/>
      </c>
      <c r="AP39" s="267" t="str">
        <f t="shared" si="14"/>
        <v/>
      </c>
      <c r="AQ39" s="267" t="str">
        <f t="shared" si="15"/>
        <v/>
      </c>
      <c r="AR39" s="267" t="str">
        <f t="shared" si="16"/>
        <v/>
      </c>
      <c r="AS39" s="267" t="str">
        <f t="shared" si="17"/>
        <v/>
      </c>
      <c r="AT39" s="267" t="str">
        <f t="shared" si="18"/>
        <v/>
      </c>
      <c r="AU39" s="267" t="str">
        <f t="shared" si="19"/>
        <v/>
      </c>
      <c r="AV39" s="267" t="str">
        <f t="shared" si="20"/>
        <v/>
      </c>
      <c r="AW39" s="267" t="str">
        <f t="shared" si="21"/>
        <v/>
      </c>
      <c r="AX39" s="472" t="str">
        <f t="shared" si="22"/>
        <v/>
      </c>
      <c r="AY39" s="472" t="str">
        <f t="shared" si="23"/>
        <v/>
      </c>
      <c r="AZ39" s="472" t="str">
        <f t="shared" si="24"/>
        <v/>
      </c>
      <c r="BA39" s="472" t="str">
        <f t="shared" si="25"/>
        <v/>
      </c>
      <c r="BB39" s="472" t="str">
        <f t="shared" si="26"/>
        <v/>
      </c>
      <c r="BC39" s="472" t="str">
        <f t="shared" si="27"/>
        <v/>
      </c>
    </row>
    <row r="40" spans="1:55" ht="15.75" customHeight="1" thickBot="1">
      <c r="A40" s="55"/>
      <c r="B40" s="458" t="str">
        <f t="shared" si="28"/>
        <v/>
      </c>
      <c r="C40" s="244"/>
      <c r="D40" s="245"/>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7" t="str">
        <f t="shared" si="2"/>
        <v/>
      </c>
      <c r="AE40" s="267" t="str">
        <f t="shared" si="3"/>
        <v/>
      </c>
      <c r="AF40" s="267" t="str">
        <f t="shared" si="4"/>
        <v/>
      </c>
      <c r="AG40" s="267" t="str">
        <f t="shared" si="5"/>
        <v/>
      </c>
      <c r="AH40" s="267" t="str">
        <f t="shared" si="6"/>
        <v/>
      </c>
      <c r="AI40" s="267" t="str">
        <f t="shared" si="7"/>
        <v/>
      </c>
      <c r="AJ40" s="267" t="str">
        <f t="shared" si="8"/>
        <v/>
      </c>
      <c r="AK40" s="267" t="str">
        <f t="shared" si="9"/>
        <v/>
      </c>
      <c r="AL40" s="267" t="str">
        <f t="shared" si="10"/>
        <v/>
      </c>
      <c r="AM40" s="267" t="str">
        <f t="shared" si="11"/>
        <v/>
      </c>
      <c r="AN40" s="267" t="str">
        <f t="shared" si="12"/>
        <v/>
      </c>
      <c r="AO40" s="267" t="str">
        <f t="shared" si="13"/>
        <v/>
      </c>
      <c r="AP40" s="267" t="str">
        <f t="shared" si="14"/>
        <v/>
      </c>
      <c r="AQ40" s="267" t="str">
        <f t="shared" si="15"/>
        <v/>
      </c>
      <c r="AR40" s="267" t="str">
        <f t="shared" si="16"/>
        <v/>
      </c>
      <c r="AS40" s="267" t="str">
        <f t="shared" si="17"/>
        <v/>
      </c>
      <c r="AT40" s="267" t="str">
        <f t="shared" si="18"/>
        <v/>
      </c>
      <c r="AU40" s="267" t="str">
        <f t="shared" si="19"/>
        <v/>
      </c>
      <c r="AV40" s="267" t="str">
        <f t="shared" si="20"/>
        <v/>
      </c>
      <c r="AW40" s="267" t="str">
        <f t="shared" si="21"/>
        <v/>
      </c>
      <c r="AX40" s="472" t="str">
        <f t="shared" si="22"/>
        <v/>
      </c>
      <c r="AY40" s="472" t="str">
        <f t="shared" si="23"/>
        <v/>
      </c>
      <c r="AZ40" s="472" t="str">
        <f t="shared" si="24"/>
        <v/>
      </c>
      <c r="BA40" s="472" t="str">
        <f t="shared" si="25"/>
        <v/>
      </c>
      <c r="BB40" s="472" t="str">
        <f t="shared" si="26"/>
        <v/>
      </c>
      <c r="BC40" s="472" t="str">
        <f t="shared" si="27"/>
        <v/>
      </c>
    </row>
    <row r="41" spans="1:55" ht="15.75" customHeight="1" thickBot="1">
      <c r="A41" s="55"/>
      <c r="B41" s="458" t="str">
        <f t="shared" si="28"/>
        <v/>
      </c>
      <c r="C41" s="244"/>
      <c r="D41" s="245"/>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7" t="str">
        <f t="shared" si="2"/>
        <v/>
      </c>
      <c r="AE41" s="267" t="str">
        <f t="shared" si="3"/>
        <v/>
      </c>
      <c r="AF41" s="267" t="str">
        <f t="shared" si="4"/>
        <v/>
      </c>
      <c r="AG41" s="267" t="str">
        <f t="shared" si="5"/>
        <v/>
      </c>
      <c r="AH41" s="267" t="str">
        <f t="shared" si="6"/>
        <v/>
      </c>
      <c r="AI41" s="267" t="str">
        <f t="shared" si="7"/>
        <v/>
      </c>
      <c r="AJ41" s="267" t="str">
        <f t="shared" si="8"/>
        <v/>
      </c>
      <c r="AK41" s="267" t="str">
        <f t="shared" si="9"/>
        <v/>
      </c>
      <c r="AL41" s="267" t="str">
        <f t="shared" si="10"/>
        <v/>
      </c>
      <c r="AM41" s="267" t="str">
        <f t="shared" si="11"/>
        <v/>
      </c>
      <c r="AN41" s="267" t="str">
        <f t="shared" si="12"/>
        <v/>
      </c>
      <c r="AO41" s="267" t="str">
        <f t="shared" si="13"/>
        <v/>
      </c>
      <c r="AP41" s="267" t="str">
        <f t="shared" si="14"/>
        <v/>
      </c>
      <c r="AQ41" s="267" t="str">
        <f t="shared" si="15"/>
        <v/>
      </c>
      <c r="AR41" s="267" t="str">
        <f t="shared" si="16"/>
        <v/>
      </c>
      <c r="AS41" s="267" t="str">
        <f t="shared" si="17"/>
        <v/>
      </c>
      <c r="AT41" s="267" t="str">
        <f t="shared" si="18"/>
        <v/>
      </c>
      <c r="AU41" s="267" t="str">
        <f t="shared" si="19"/>
        <v/>
      </c>
      <c r="AV41" s="267" t="str">
        <f t="shared" si="20"/>
        <v/>
      </c>
      <c r="AW41" s="267" t="str">
        <f t="shared" si="21"/>
        <v/>
      </c>
      <c r="AX41" s="472" t="str">
        <f t="shared" si="22"/>
        <v/>
      </c>
      <c r="AY41" s="472" t="str">
        <f t="shared" si="23"/>
        <v/>
      </c>
      <c r="AZ41" s="472" t="str">
        <f t="shared" si="24"/>
        <v/>
      </c>
      <c r="BA41" s="472" t="str">
        <f t="shared" si="25"/>
        <v/>
      </c>
      <c r="BB41" s="472" t="str">
        <f t="shared" si="26"/>
        <v/>
      </c>
      <c r="BC41" s="472" t="str">
        <f t="shared" si="27"/>
        <v/>
      </c>
    </row>
    <row r="42" spans="1:55" ht="15.75" customHeight="1" thickBot="1">
      <c r="A42" s="55"/>
      <c r="B42" s="458" t="str">
        <f t="shared" si="28"/>
        <v/>
      </c>
      <c r="C42" s="244"/>
      <c r="D42" s="245"/>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7" t="str">
        <f t="shared" si="2"/>
        <v/>
      </c>
      <c r="AE42" s="267" t="str">
        <f t="shared" si="3"/>
        <v/>
      </c>
      <c r="AF42" s="267" t="str">
        <f t="shared" si="4"/>
        <v/>
      </c>
      <c r="AG42" s="267" t="str">
        <f t="shared" si="5"/>
        <v/>
      </c>
      <c r="AH42" s="267" t="str">
        <f t="shared" si="6"/>
        <v/>
      </c>
      <c r="AI42" s="267" t="str">
        <f t="shared" si="7"/>
        <v/>
      </c>
      <c r="AJ42" s="267" t="str">
        <f t="shared" si="8"/>
        <v/>
      </c>
      <c r="AK42" s="267" t="str">
        <f t="shared" si="9"/>
        <v/>
      </c>
      <c r="AL42" s="267" t="str">
        <f t="shared" si="10"/>
        <v/>
      </c>
      <c r="AM42" s="267" t="str">
        <f t="shared" si="11"/>
        <v/>
      </c>
      <c r="AN42" s="267" t="str">
        <f t="shared" si="12"/>
        <v/>
      </c>
      <c r="AO42" s="267" t="str">
        <f t="shared" si="13"/>
        <v/>
      </c>
      <c r="AP42" s="267" t="str">
        <f t="shared" si="14"/>
        <v/>
      </c>
      <c r="AQ42" s="267" t="str">
        <f t="shared" si="15"/>
        <v/>
      </c>
      <c r="AR42" s="267" t="str">
        <f t="shared" si="16"/>
        <v/>
      </c>
      <c r="AS42" s="267" t="str">
        <f t="shared" si="17"/>
        <v/>
      </c>
      <c r="AT42" s="267" t="str">
        <f t="shared" si="18"/>
        <v/>
      </c>
      <c r="AU42" s="267" t="str">
        <f t="shared" si="19"/>
        <v/>
      </c>
      <c r="AV42" s="267" t="str">
        <f t="shared" si="20"/>
        <v/>
      </c>
      <c r="AW42" s="267" t="str">
        <f t="shared" si="21"/>
        <v/>
      </c>
      <c r="AX42" s="472" t="str">
        <f t="shared" si="22"/>
        <v/>
      </c>
      <c r="AY42" s="472" t="str">
        <f t="shared" si="23"/>
        <v/>
      </c>
      <c r="AZ42" s="472" t="str">
        <f t="shared" si="24"/>
        <v/>
      </c>
      <c r="BA42" s="472" t="str">
        <f t="shared" si="25"/>
        <v/>
      </c>
      <c r="BB42" s="472" t="str">
        <f t="shared" si="26"/>
        <v/>
      </c>
      <c r="BC42" s="472" t="str">
        <f t="shared" si="27"/>
        <v/>
      </c>
    </row>
    <row r="43" spans="1:55" ht="15.75" customHeight="1" thickBot="1">
      <c r="A43" s="55"/>
      <c r="B43" s="458" t="str">
        <f t="shared" si="28"/>
        <v/>
      </c>
      <c r="C43" s="244"/>
      <c r="D43" s="245"/>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7" t="str">
        <f t="shared" si="2"/>
        <v/>
      </c>
      <c r="AE43" s="267" t="str">
        <f t="shared" si="3"/>
        <v/>
      </c>
      <c r="AF43" s="267" t="str">
        <f t="shared" si="4"/>
        <v/>
      </c>
      <c r="AG43" s="267" t="str">
        <f t="shared" si="5"/>
        <v/>
      </c>
      <c r="AH43" s="267" t="str">
        <f t="shared" si="6"/>
        <v/>
      </c>
      <c r="AI43" s="267" t="str">
        <f t="shared" si="7"/>
        <v/>
      </c>
      <c r="AJ43" s="267" t="str">
        <f t="shared" si="8"/>
        <v/>
      </c>
      <c r="AK43" s="267" t="str">
        <f t="shared" si="9"/>
        <v/>
      </c>
      <c r="AL43" s="267" t="str">
        <f t="shared" si="10"/>
        <v/>
      </c>
      <c r="AM43" s="267" t="str">
        <f t="shared" si="11"/>
        <v/>
      </c>
      <c r="AN43" s="267" t="str">
        <f t="shared" si="12"/>
        <v/>
      </c>
      <c r="AO43" s="267" t="str">
        <f t="shared" si="13"/>
        <v/>
      </c>
      <c r="AP43" s="267" t="str">
        <f t="shared" si="14"/>
        <v/>
      </c>
      <c r="AQ43" s="267" t="str">
        <f t="shared" si="15"/>
        <v/>
      </c>
      <c r="AR43" s="267" t="str">
        <f t="shared" si="16"/>
        <v/>
      </c>
      <c r="AS43" s="267" t="str">
        <f t="shared" si="17"/>
        <v/>
      </c>
      <c r="AT43" s="267" t="str">
        <f t="shared" si="18"/>
        <v/>
      </c>
      <c r="AU43" s="267" t="str">
        <f t="shared" si="19"/>
        <v/>
      </c>
      <c r="AV43" s="267" t="str">
        <f t="shared" si="20"/>
        <v/>
      </c>
      <c r="AW43" s="267" t="str">
        <f t="shared" si="21"/>
        <v/>
      </c>
      <c r="AX43" s="472" t="str">
        <f t="shared" si="22"/>
        <v/>
      </c>
      <c r="AY43" s="472" t="str">
        <f t="shared" si="23"/>
        <v/>
      </c>
      <c r="AZ43" s="472" t="str">
        <f t="shared" si="24"/>
        <v/>
      </c>
      <c r="BA43" s="472" t="str">
        <f t="shared" si="25"/>
        <v/>
      </c>
      <c r="BB43" s="472" t="str">
        <f t="shared" si="26"/>
        <v/>
      </c>
      <c r="BC43" s="472" t="str">
        <f t="shared" si="27"/>
        <v/>
      </c>
    </row>
    <row r="44" spans="1:55" ht="15.75" customHeight="1" thickBot="1">
      <c r="A44" s="55"/>
      <c r="B44" s="458" t="str">
        <f t="shared" si="28"/>
        <v/>
      </c>
      <c r="C44" s="244"/>
      <c r="D44" s="245"/>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7" t="str">
        <f t="shared" si="2"/>
        <v/>
      </c>
      <c r="AE44" s="267" t="str">
        <f t="shared" si="3"/>
        <v/>
      </c>
      <c r="AF44" s="267" t="str">
        <f t="shared" si="4"/>
        <v/>
      </c>
      <c r="AG44" s="267" t="str">
        <f t="shared" si="5"/>
        <v/>
      </c>
      <c r="AH44" s="267" t="str">
        <f t="shared" si="6"/>
        <v/>
      </c>
      <c r="AI44" s="267" t="str">
        <f t="shared" si="7"/>
        <v/>
      </c>
      <c r="AJ44" s="267" t="str">
        <f t="shared" si="8"/>
        <v/>
      </c>
      <c r="AK44" s="267" t="str">
        <f t="shared" si="9"/>
        <v/>
      </c>
      <c r="AL44" s="267" t="str">
        <f t="shared" si="10"/>
        <v/>
      </c>
      <c r="AM44" s="267" t="str">
        <f t="shared" si="11"/>
        <v/>
      </c>
      <c r="AN44" s="267" t="str">
        <f t="shared" si="12"/>
        <v/>
      </c>
      <c r="AO44" s="267" t="str">
        <f t="shared" si="13"/>
        <v/>
      </c>
      <c r="AP44" s="267" t="str">
        <f t="shared" si="14"/>
        <v/>
      </c>
      <c r="AQ44" s="267" t="str">
        <f t="shared" si="15"/>
        <v/>
      </c>
      <c r="AR44" s="267" t="str">
        <f t="shared" si="16"/>
        <v/>
      </c>
      <c r="AS44" s="267" t="str">
        <f t="shared" si="17"/>
        <v/>
      </c>
      <c r="AT44" s="267" t="str">
        <f t="shared" si="18"/>
        <v/>
      </c>
      <c r="AU44" s="267" t="str">
        <f t="shared" si="19"/>
        <v/>
      </c>
      <c r="AV44" s="267" t="str">
        <f t="shared" si="20"/>
        <v/>
      </c>
      <c r="AW44" s="267" t="str">
        <f t="shared" si="21"/>
        <v/>
      </c>
      <c r="AX44" s="472" t="str">
        <f t="shared" si="22"/>
        <v/>
      </c>
      <c r="AY44" s="472" t="str">
        <f t="shared" si="23"/>
        <v/>
      </c>
      <c r="AZ44" s="472" t="str">
        <f t="shared" si="24"/>
        <v/>
      </c>
      <c r="BA44" s="472" t="str">
        <f t="shared" si="25"/>
        <v/>
      </c>
      <c r="BB44" s="472" t="str">
        <f t="shared" si="26"/>
        <v/>
      </c>
      <c r="BC44" s="472" t="str">
        <f t="shared" si="27"/>
        <v/>
      </c>
    </row>
    <row r="45" spans="1:55" ht="15.75" customHeight="1" thickBot="1">
      <c r="A45" s="55"/>
      <c r="B45" s="458" t="str">
        <f t="shared" si="28"/>
        <v/>
      </c>
      <c r="C45" s="244"/>
      <c r="D45" s="245"/>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7" t="str">
        <f t="shared" si="2"/>
        <v/>
      </c>
      <c r="AE45" s="267" t="str">
        <f t="shared" si="3"/>
        <v/>
      </c>
      <c r="AF45" s="267" t="str">
        <f t="shared" si="4"/>
        <v/>
      </c>
      <c r="AG45" s="267" t="str">
        <f t="shared" si="5"/>
        <v/>
      </c>
      <c r="AH45" s="267" t="str">
        <f t="shared" si="6"/>
        <v/>
      </c>
      <c r="AI45" s="267" t="str">
        <f t="shared" si="7"/>
        <v/>
      </c>
      <c r="AJ45" s="267" t="str">
        <f t="shared" si="8"/>
        <v/>
      </c>
      <c r="AK45" s="267" t="str">
        <f t="shared" si="9"/>
        <v/>
      </c>
      <c r="AL45" s="267" t="str">
        <f t="shared" si="10"/>
        <v/>
      </c>
      <c r="AM45" s="267" t="str">
        <f t="shared" si="11"/>
        <v/>
      </c>
      <c r="AN45" s="267" t="str">
        <f t="shared" si="12"/>
        <v/>
      </c>
      <c r="AO45" s="267" t="str">
        <f t="shared" si="13"/>
        <v/>
      </c>
      <c r="AP45" s="267" t="str">
        <f t="shared" si="14"/>
        <v/>
      </c>
      <c r="AQ45" s="267" t="str">
        <f t="shared" si="15"/>
        <v/>
      </c>
      <c r="AR45" s="267" t="str">
        <f t="shared" si="16"/>
        <v/>
      </c>
      <c r="AS45" s="267" t="str">
        <f t="shared" si="17"/>
        <v/>
      </c>
      <c r="AT45" s="267" t="str">
        <f t="shared" si="18"/>
        <v/>
      </c>
      <c r="AU45" s="267" t="str">
        <f t="shared" si="19"/>
        <v/>
      </c>
      <c r="AV45" s="267" t="str">
        <f t="shared" si="20"/>
        <v/>
      </c>
      <c r="AW45" s="267" t="str">
        <f t="shared" si="21"/>
        <v/>
      </c>
      <c r="AX45" s="472" t="str">
        <f t="shared" si="22"/>
        <v/>
      </c>
      <c r="AY45" s="472" t="str">
        <f t="shared" si="23"/>
        <v/>
      </c>
      <c r="AZ45" s="472" t="str">
        <f t="shared" si="24"/>
        <v/>
      </c>
      <c r="BA45" s="472" t="str">
        <f t="shared" si="25"/>
        <v/>
      </c>
      <c r="BB45" s="472" t="str">
        <f t="shared" si="26"/>
        <v/>
      </c>
      <c r="BC45" s="472" t="str">
        <f t="shared" si="27"/>
        <v/>
      </c>
    </row>
    <row r="46" spans="1:55" ht="15.75" customHeight="1" thickBot="1">
      <c r="A46" s="55"/>
      <c r="B46" s="458" t="str">
        <f t="shared" si="28"/>
        <v/>
      </c>
      <c r="C46" s="244"/>
      <c r="D46" s="245"/>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7" t="str">
        <f t="shared" si="2"/>
        <v/>
      </c>
      <c r="AE46" s="267" t="str">
        <f t="shared" si="3"/>
        <v/>
      </c>
      <c r="AF46" s="267" t="str">
        <f t="shared" si="4"/>
        <v/>
      </c>
      <c r="AG46" s="267" t="str">
        <f t="shared" si="5"/>
        <v/>
      </c>
      <c r="AH46" s="267" t="str">
        <f t="shared" si="6"/>
        <v/>
      </c>
      <c r="AI46" s="267" t="str">
        <f t="shared" si="7"/>
        <v/>
      </c>
      <c r="AJ46" s="267" t="str">
        <f t="shared" si="8"/>
        <v/>
      </c>
      <c r="AK46" s="267" t="str">
        <f t="shared" si="9"/>
        <v/>
      </c>
      <c r="AL46" s="267" t="str">
        <f t="shared" si="10"/>
        <v/>
      </c>
      <c r="AM46" s="267" t="str">
        <f t="shared" si="11"/>
        <v/>
      </c>
      <c r="AN46" s="267" t="str">
        <f t="shared" si="12"/>
        <v/>
      </c>
      <c r="AO46" s="267" t="str">
        <f t="shared" si="13"/>
        <v/>
      </c>
      <c r="AP46" s="267" t="str">
        <f t="shared" si="14"/>
        <v/>
      </c>
      <c r="AQ46" s="267" t="str">
        <f t="shared" si="15"/>
        <v/>
      </c>
      <c r="AR46" s="267" t="str">
        <f t="shared" si="16"/>
        <v/>
      </c>
      <c r="AS46" s="267" t="str">
        <f t="shared" si="17"/>
        <v/>
      </c>
      <c r="AT46" s="267" t="str">
        <f t="shared" si="18"/>
        <v/>
      </c>
      <c r="AU46" s="267" t="str">
        <f t="shared" si="19"/>
        <v/>
      </c>
      <c r="AV46" s="267" t="str">
        <f t="shared" si="20"/>
        <v/>
      </c>
      <c r="AW46" s="267" t="str">
        <f t="shared" si="21"/>
        <v/>
      </c>
      <c r="AX46" s="472" t="str">
        <f t="shared" si="22"/>
        <v/>
      </c>
      <c r="AY46" s="472" t="str">
        <f t="shared" si="23"/>
        <v/>
      </c>
      <c r="AZ46" s="472" t="str">
        <f t="shared" si="24"/>
        <v/>
      </c>
      <c r="BA46" s="472" t="str">
        <f t="shared" si="25"/>
        <v/>
      </c>
      <c r="BB46" s="472" t="str">
        <f t="shared" si="26"/>
        <v/>
      </c>
      <c r="BC46" s="472" t="str">
        <f t="shared" si="27"/>
        <v/>
      </c>
    </row>
    <row r="47" spans="1:55" ht="15.75" customHeight="1" thickBot="1">
      <c r="A47" s="55"/>
      <c r="B47" s="458" t="str">
        <f t="shared" si="28"/>
        <v/>
      </c>
      <c r="C47" s="244"/>
      <c r="D47" s="245"/>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7" t="str">
        <f t="shared" si="2"/>
        <v/>
      </c>
      <c r="AE47" s="267" t="str">
        <f t="shared" si="3"/>
        <v/>
      </c>
      <c r="AF47" s="267" t="str">
        <f t="shared" si="4"/>
        <v/>
      </c>
      <c r="AG47" s="267" t="str">
        <f t="shared" si="5"/>
        <v/>
      </c>
      <c r="AH47" s="267" t="str">
        <f t="shared" si="6"/>
        <v/>
      </c>
      <c r="AI47" s="267" t="str">
        <f t="shared" si="7"/>
        <v/>
      </c>
      <c r="AJ47" s="267" t="str">
        <f t="shared" si="8"/>
        <v/>
      </c>
      <c r="AK47" s="267" t="str">
        <f t="shared" si="9"/>
        <v/>
      </c>
      <c r="AL47" s="267" t="str">
        <f t="shared" si="10"/>
        <v/>
      </c>
      <c r="AM47" s="267" t="str">
        <f t="shared" si="11"/>
        <v/>
      </c>
      <c r="AN47" s="267" t="str">
        <f t="shared" si="12"/>
        <v/>
      </c>
      <c r="AO47" s="267" t="str">
        <f t="shared" si="13"/>
        <v/>
      </c>
      <c r="AP47" s="267" t="str">
        <f t="shared" si="14"/>
        <v/>
      </c>
      <c r="AQ47" s="267" t="str">
        <f t="shared" si="15"/>
        <v/>
      </c>
      <c r="AR47" s="267" t="str">
        <f t="shared" si="16"/>
        <v/>
      </c>
      <c r="AS47" s="267" t="str">
        <f t="shared" si="17"/>
        <v/>
      </c>
      <c r="AT47" s="267" t="str">
        <f t="shared" si="18"/>
        <v/>
      </c>
      <c r="AU47" s="267" t="str">
        <f t="shared" si="19"/>
        <v/>
      </c>
      <c r="AV47" s="267" t="str">
        <f t="shared" si="20"/>
        <v/>
      </c>
      <c r="AW47" s="267" t="str">
        <f t="shared" si="21"/>
        <v/>
      </c>
      <c r="AX47" s="472" t="str">
        <f t="shared" si="22"/>
        <v/>
      </c>
      <c r="AY47" s="472" t="str">
        <f t="shared" si="23"/>
        <v/>
      </c>
      <c r="AZ47" s="472" t="str">
        <f t="shared" si="24"/>
        <v/>
      </c>
      <c r="BA47" s="472" t="str">
        <f t="shared" si="25"/>
        <v/>
      </c>
      <c r="BB47" s="472" t="str">
        <f t="shared" si="26"/>
        <v/>
      </c>
      <c r="BC47" s="472" t="str">
        <f t="shared" si="27"/>
        <v/>
      </c>
    </row>
    <row r="48" spans="1:55" ht="15.75" customHeight="1" thickBot="1">
      <c r="A48" s="55"/>
      <c r="B48" s="458" t="str">
        <f t="shared" si="28"/>
        <v/>
      </c>
      <c r="C48" s="244"/>
      <c r="D48" s="245"/>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7" t="str">
        <f t="shared" si="2"/>
        <v/>
      </c>
      <c r="AE48" s="267" t="str">
        <f t="shared" si="3"/>
        <v/>
      </c>
      <c r="AF48" s="267" t="str">
        <f t="shared" si="4"/>
        <v/>
      </c>
      <c r="AG48" s="267" t="str">
        <f t="shared" si="5"/>
        <v/>
      </c>
      <c r="AH48" s="267" t="str">
        <f t="shared" si="6"/>
        <v/>
      </c>
      <c r="AI48" s="267" t="str">
        <f t="shared" si="7"/>
        <v/>
      </c>
      <c r="AJ48" s="267" t="str">
        <f t="shared" si="8"/>
        <v/>
      </c>
      <c r="AK48" s="267" t="str">
        <f t="shared" si="9"/>
        <v/>
      </c>
      <c r="AL48" s="267" t="str">
        <f t="shared" si="10"/>
        <v/>
      </c>
      <c r="AM48" s="267" t="str">
        <f t="shared" si="11"/>
        <v/>
      </c>
      <c r="AN48" s="267" t="str">
        <f t="shared" si="12"/>
        <v/>
      </c>
      <c r="AO48" s="267" t="str">
        <f t="shared" si="13"/>
        <v/>
      </c>
      <c r="AP48" s="267" t="str">
        <f t="shared" si="14"/>
        <v/>
      </c>
      <c r="AQ48" s="267" t="str">
        <f t="shared" si="15"/>
        <v/>
      </c>
      <c r="AR48" s="267" t="str">
        <f t="shared" si="16"/>
        <v/>
      </c>
      <c r="AS48" s="267" t="str">
        <f t="shared" si="17"/>
        <v/>
      </c>
      <c r="AT48" s="267" t="str">
        <f t="shared" si="18"/>
        <v/>
      </c>
      <c r="AU48" s="267" t="str">
        <f t="shared" si="19"/>
        <v/>
      </c>
      <c r="AV48" s="267" t="str">
        <f t="shared" si="20"/>
        <v/>
      </c>
      <c r="AW48" s="267" t="str">
        <f t="shared" si="21"/>
        <v/>
      </c>
      <c r="AX48" s="472" t="str">
        <f t="shared" si="22"/>
        <v/>
      </c>
      <c r="AY48" s="472" t="str">
        <f t="shared" si="23"/>
        <v/>
      </c>
      <c r="AZ48" s="472" t="str">
        <f t="shared" si="24"/>
        <v/>
      </c>
      <c r="BA48" s="472" t="str">
        <f t="shared" si="25"/>
        <v/>
      </c>
      <c r="BB48" s="472" t="str">
        <f t="shared" si="26"/>
        <v/>
      </c>
      <c r="BC48" s="472" t="str">
        <f t="shared" si="27"/>
        <v/>
      </c>
    </row>
    <row r="49" spans="1:55" ht="15.75" customHeight="1" thickBot="1">
      <c r="A49" s="55"/>
      <c r="B49" s="458" t="str">
        <f t="shared" si="28"/>
        <v/>
      </c>
      <c r="C49" s="244"/>
      <c r="D49" s="245"/>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7" t="str">
        <f t="shared" si="2"/>
        <v/>
      </c>
      <c r="AE49" s="267" t="str">
        <f t="shared" si="3"/>
        <v/>
      </c>
      <c r="AF49" s="267" t="str">
        <f t="shared" si="4"/>
        <v/>
      </c>
      <c r="AG49" s="267" t="str">
        <f t="shared" si="5"/>
        <v/>
      </c>
      <c r="AH49" s="267" t="str">
        <f t="shared" si="6"/>
        <v/>
      </c>
      <c r="AI49" s="267" t="str">
        <f t="shared" si="7"/>
        <v/>
      </c>
      <c r="AJ49" s="267" t="str">
        <f t="shared" si="8"/>
        <v/>
      </c>
      <c r="AK49" s="267" t="str">
        <f t="shared" si="9"/>
        <v/>
      </c>
      <c r="AL49" s="267" t="str">
        <f t="shared" si="10"/>
        <v/>
      </c>
      <c r="AM49" s="267" t="str">
        <f t="shared" si="11"/>
        <v/>
      </c>
      <c r="AN49" s="267" t="str">
        <f t="shared" si="12"/>
        <v/>
      </c>
      <c r="AO49" s="267" t="str">
        <f t="shared" si="13"/>
        <v/>
      </c>
      <c r="AP49" s="267" t="str">
        <f t="shared" si="14"/>
        <v/>
      </c>
      <c r="AQ49" s="267" t="str">
        <f t="shared" si="15"/>
        <v/>
      </c>
      <c r="AR49" s="267" t="str">
        <f t="shared" si="16"/>
        <v/>
      </c>
      <c r="AS49" s="267" t="str">
        <f t="shared" si="17"/>
        <v/>
      </c>
      <c r="AT49" s="267" t="str">
        <f t="shared" si="18"/>
        <v/>
      </c>
      <c r="AU49" s="267" t="str">
        <f t="shared" si="19"/>
        <v/>
      </c>
      <c r="AV49" s="267" t="str">
        <f t="shared" si="20"/>
        <v/>
      </c>
      <c r="AW49" s="267" t="str">
        <f t="shared" si="21"/>
        <v/>
      </c>
      <c r="AX49" s="472" t="str">
        <f t="shared" si="22"/>
        <v/>
      </c>
      <c r="AY49" s="472" t="str">
        <f t="shared" si="23"/>
        <v/>
      </c>
      <c r="AZ49" s="472" t="str">
        <f t="shared" si="24"/>
        <v/>
      </c>
      <c r="BA49" s="472" t="str">
        <f t="shared" si="25"/>
        <v/>
      </c>
      <c r="BB49" s="472" t="str">
        <f t="shared" si="26"/>
        <v/>
      </c>
      <c r="BC49" s="472" t="str">
        <f t="shared" si="27"/>
        <v/>
      </c>
    </row>
    <row r="50" spans="1:55" ht="15.75" customHeight="1" thickBot="1">
      <c r="A50" s="55"/>
      <c r="B50" s="458" t="str">
        <f t="shared" si="28"/>
        <v/>
      </c>
      <c r="C50" s="244"/>
      <c r="D50" s="245"/>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7" t="str">
        <f t="shared" si="2"/>
        <v/>
      </c>
      <c r="AE50" s="267" t="str">
        <f t="shared" si="3"/>
        <v/>
      </c>
      <c r="AF50" s="267" t="str">
        <f t="shared" si="4"/>
        <v/>
      </c>
      <c r="AG50" s="267" t="str">
        <f t="shared" si="5"/>
        <v/>
      </c>
      <c r="AH50" s="267" t="str">
        <f t="shared" si="6"/>
        <v/>
      </c>
      <c r="AI50" s="267" t="str">
        <f t="shared" si="7"/>
        <v/>
      </c>
      <c r="AJ50" s="267" t="str">
        <f t="shared" si="8"/>
        <v/>
      </c>
      <c r="AK50" s="267" t="str">
        <f t="shared" si="9"/>
        <v/>
      </c>
      <c r="AL50" s="267" t="str">
        <f t="shared" si="10"/>
        <v/>
      </c>
      <c r="AM50" s="267" t="str">
        <f t="shared" si="11"/>
        <v/>
      </c>
      <c r="AN50" s="267" t="str">
        <f t="shared" si="12"/>
        <v/>
      </c>
      <c r="AO50" s="267" t="str">
        <f t="shared" si="13"/>
        <v/>
      </c>
      <c r="AP50" s="267" t="str">
        <f t="shared" si="14"/>
        <v/>
      </c>
      <c r="AQ50" s="267" t="str">
        <f t="shared" si="15"/>
        <v/>
      </c>
      <c r="AR50" s="267" t="str">
        <f t="shared" si="16"/>
        <v/>
      </c>
      <c r="AS50" s="267" t="str">
        <f t="shared" si="17"/>
        <v/>
      </c>
      <c r="AT50" s="267" t="str">
        <f t="shared" si="18"/>
        <v/>
      </c>
      <c r="AU50" s="267" t="str">
        <f t="shared" si="19"/>
        <v/>
      </c>
      <c r="AV50" s="267" t="str">
        <f t="shared" si="20"/>
        <v/>
      </c>
      <c r="AW50" s="267" t="str">
        <f t="shared" si="21"/>
        <v/>
      </c>
      <c r="AX50" s="472" t="str">
        <f t="shared" si="22"/>
        <v/>
      </c>
      <c r="AY50" s="472" t="str">
        <f t="shared" si="23"/>
        <v/>
      </c>
      <c r="AZ50" s="472" t="str">
        <f t="shared" si="24"/>
        <v/>
      </c>
      <c r="BA50" s="472" t="str">
        <f t="shared" si="25"/>
        <v/>
      </c>
      <c r="BB50" s="472" t="str">
        <f t="shared" si="26"/>
        <v/>
      </c>
      <c r="BC50" s="472" t="str">
        <f t="shared" si="27"/>
        <v/>
      </c>
    </row>
    <row r="51" spans="1:55" ht="15.75" customHeight="1" thickBot="1">
      <c r="A51" s="55"/>
      <c r="B51" s="458" t="str">
        <f t="shared" si="28"/>
        <v/>
      </c>
      <c r="C51" s="244"/>
      <c r="D51" s="245"/>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7" t="str">
        <f t="shared" si="2"/>
        <v/>
      </c>
      <c r="AE51" s="267" t="str">
        <f t="shared" si="3"/>
        <v/>
      </c>
      <c r="AF51" s="267" t="str">
        <f t="shared" si="4"/>
        <v/>
      </c>
      <c r="AG51" s="267" t="str">
        <f t="shared" si="5"/>
        <v/>
      </c>
      <c r="AH51" s="267" t="str">
        <f t="shared" si="6"/>
        <v/>
      </c>
      <c r="AI51" s="267" t="str">
        <f t="shared" si="7"/>
        <v/>
      </c>
      <c r="AJ51" s="267" t="str">
        <f t="shared" si="8"/>
        <v/>
      </c>
      <c r="AK51" s="267" t="str">
        <f t="shared" si="9"/>
        <v/>
      </c>
      <c r="AL51" s="267" t="str">
        <f t="shared" si="10"/>
        <v/>
      </c>
      <c r="AM51" s="267" t="str">
        <f t="shared" si="11"/>
        <v/>
      </c>
      <c r="AN51" s="267" t="str">
        <f t="shared" si="12"/>
        <v/>
      </c>
      <c r="AO51" s="267" t="str">
        <f t="shared" si="13"/>
        <v/>
      </c>
      <c r="AP51" s="267" t="str">
        <f t="shared" si="14"/>
        <v/>
      </c>
      <c r="AQ51" s="267" t="str">
        <f t="shared" si="15"/>
        <v/>
      </c>
      <c r="AR51" s="267" t="str">
        <f t="shared" si="16"/>
        <v/>
      </c>
      <c r="AS51" s="267" t="str">
        <f t="shared" si="17"/>
        <v/>
      </c>
      <c r="AT51" s="267" t="str">
        <f t="shared" si="18"/>
        <v/>
      </c>
      <c r="AU51" s="267" t="str">
        <f t="shared" si="19"/>
        <v/>
      </c>
      <c r="AV51" s="267" t="str">
        <f t="shared" si="20"/>
        <v/>
      </c>
      <c r="AW51" s="267" t="str">
        <f t="shared" si="21"/>
        <v/>
      </c>
      <c r="AX51" s="472" t="str">
        <f t="shared" si="22"/>
        <v/>
      </c>
      <c r="AY51" s="472" t="str">
        <f t="shared" si="23"/>
        <v/>
      </c>
      <c r="AZ51" s="472" t="str">
        <f t="shared" si="24"/>
        <v/>
      </c>
      <c r="BA51" s="472" t="str">
        <f t="shared" si="25"/>
        <v/>
      </c>
      <c r="BB51" s="472" t="str">
        <f t="shared" si="26"/>
        <v/>
      </c>
      <c r="BC51" s="472" t="str">
        <f t="shared" si="27"/>
        <v/>
      </c>
    </row>
    <row r="52" spans="1:55" ht="15.75" customHeight="1" thickBot="1">
      <c r="A52" s="55"/>
      <c r="B52" s="458" t="str">
        <f t="shared" si="28"/>
        <v/>
      </c>
      <c r="C52" s="244"/>
      <c r="D52" s="245"/>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7" t="str">
        <f t="shared" si="2"/>
        <v/>
      </c>
      <c r="AE52" s="267" t="str">
        <f t="shared" si="3"/>
        <v/>
      </c>
      <c r="AF52" s="267" t="str">
        <f t="shared" si="4"/>
        <v/>
      </c>
      <c r="AG52" s="267" t="str">
        <f t="shared" si="5"/>
        <v/>
      </c>
      <c r="AH52" s="267" t="str">
        <f t="shared" si="6"/>
        <v/>
      </c>
      <c r="AI52" s="267" t="str">
        <f t="shared" si="7"/>
        <v/>
      </c>
      <c r="AJ52" s="267" t="str">
        <f t="shared" si="8"/>
        <v/>
      </c>
      <c r="AK52" s="267" t="str">
        <f t="shared" si="9"/>
        <v/>
      </c>
      <c r="AL52" s="267" t="str">
        <f t="shared" si="10"/>
        <v/>
      </c>
      <c r="AM52" s="267" t="str">
        <f t="shared" si="11"/>
        <v/>
      </c>
      <c r="AN52" s="267" t="str">
        <f t="shared" si="12"/>
        <v/>
      </c>
      <c r="AO52" s="267" t="str">
        <f t="shared" si="13"/>
        <v/>
      </c>
      <c r="AP52" s="267" t="str">
        <f t="shared" si="14"/>
        <v/>
      </c>
      <c r="AQ52" s="267" t="str">
        <f t="shared" si="15"/>
        <v/>
      </c>
      <c r="AR52" s="267" t="str">
        <f t="shared" si="16"/>
        <v/>
      </c>
      <c r="AS52" s="267" t="str">
        <f t="shared" si="17"/>
        <v/>
      </c>
      <c r="AT52" s="267" t="str">
        <f t="shared" si="18"/>
        <v/>
      </c>
      <c r="AU52" s="267" t="str">
        <f t="shared" si="19"/>
        <v/>
      </c>
      <c r="AV52" s="267" t="str">
        <f t="shared" si="20"/>
        <v/>
      </c>
      <c r="AW52" s="267" t="str">
        <f t="shared" si="21"/>
        <v/>
      </c>
      <c r="AX52" s="472" t="str">
        <f t="shared" si="22"/>
        <v/>
      </c>
      <c r="AY52" s="472" t="str">
        <f t="shared" si="23"/>
        <v/>
      </c>
      <c r="AZ52" s="472" t="str">
        <f t="shared" si="24"/>
        <v/>
      </c>
      <c r="BA52" s="472" t="str">
        <f t="shared" si="25"/>
        <v/>
      </c>
      <c r="BB52" s="472" t="str">
        <f t="shared" si="26"/>
        <v/>
      </c>
      <c r="BC52" s="472" t="str">
        <f t="shared" si="27"/>
        <v/>
      </c>
    </row>
    <row r="53" spans="1:55" ht="15.75" customHeight="1" thickBot="1">
      <c r="A53" s="55"/>
      <c r="B53" s="458" t="str">
        <f t="shared" si="28"/>
        <v/>
      </c>
      <c r="C53" s="244"/>
      <c r="D53" s="245"/>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7" t="str">
        <f t="shared" si="2"/>
        <v/>
      </c>
      <c r="AE53" s="267" t="str">
        <f t="shared" si="3"/>
        <v/>
      </c>
      <c r="AF53" s="267" t="str">
        <f t="shared" si="4"/>
        <v/>
      </c>
      <c r="AG53" s="267" t="str">
        <f t="shared" si="5"/>
        <v/>
      </c>
      <c r="AH53" s="267" t="str">
        <f t="shared" si="6"/>
        <v/>
      </c>
      <c r="AI53" s="267" t="str">
        <f t="shared" si="7"/>
        <v/>
      </c>
      <c r="AJ53" s="267" t="str">
        <f t="shared" si="8"/>
        <v/>
      </c>
      <c r="AK53" s="267" t="str">
        <f t="shared" si="9"/>
        <v/>
      </c>
      <c r="AL53" s="267" t="str">
        <f t="shared" si="10"/>
        <v/>
      </c>
      <c r="AM53" s="267" t="str">
        <f t="shared" si="11"/>
        <v/>
      </c>
      <c r="AN53" s="267" t="str">
        <f t="shared" si="12"/>
        <v/>
      </c>
      <c r="AO53" s="267" t="str">
        <f t="shared" si="13"/>
        <v/>
      </c>
      <c r="AP53" s="267" t="str">
        <f t="shared" si="14"/>
        <v/>
      </c>
      <c r="AQ53" s="267" t="str">
        <f t="shared" si="15"/>
        <v/>
      </c>
      <c r="AR53" s="267" t="str">
        <f t="shared" si="16"/>
        <v/>
      </c>
      <c r="AS53" s="267" t="str">
        <f t="shared" si="17"/>
        <v/>
      </c>
      <c r="AT53" s="267" t="str">
        <f t="shared" si="18"/>
        <v/>
      </c>
      <c r="AU53" s="267" t="str">
        <f t="shared" si="19"/>
        <v/>
      </c>
      <c r="AV53" s="267" t="str">
        <f t="shared" si="20"/>
        <v/>
      </c>
      <c r="AW53" s="267" t="str">
        <f t="shared" si="21"/>
        <v/>
      </c>
      <c r="AX53" s="472" t="str">
        <f t="shared" si="22"/>
        <v/>
      </c>
      <c r="AY53" s="472" t="str">
        <f t="shared" si="23"/>
        <v/>
      </c>
      <c r="AZ53" s="472" t="str">
        <f t="shared" si="24"/>
        <v/>
      </c>
      <c r="BA53" s="472" t="str">
        <f t="shared" si="25"/>
        <v/>
      </c>
      <c r="BB53" s="472" t="str">
        <f t="shared" si="26"/>
        <v/>
      </c>
      <c r="BC53" s="472" t="str">
        <f t="shared" si="27"/>
        <v/>
      </c>
    </row>
    <row r="54" spans="1:55" ht="15.75" customHeight="1" thickBot="1">
      <c r="A54" s="55"/>
      <c r="B54" s="458" t="str">
        <f t="shared" si="28"/>
        <v/>
      </c>
      <c r="C54" s="244"/>
      <c r="D54" s="245"/>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7" t="str">
        <f t="shared" si="2"/>
        <v/>
      </c>
      <c r="AE54" s="267" t="str">
        <f t="shared" si="3"/>
        <v/>
      </c>
      <c r="AF54" s="267" t="str">
        <f t="shared" si="4"/>
        <v/>
      </c>
      <c r="AG54" s="267" t="str">
        <f t="shared" si="5"/>
        <v/>
      </c>
      <c r="AH54" s="267" t="str">
        <f t="shared" si="6"/>
        <v/>
      </c>
      <c r="AI54" s="267" t="str">
        <f t="shared" si="7"/>
        <v/>
      </c>
      <c r="AJ54" s="267" t="str">
        <f t="shared" si="8"/>
        <v/>
      </c>
      <c r="AK54" s="267" t="str">
        <f t="shared" si="9"/>
        <v/>
      </c>
      <c r="AL54" s="267" t="str">
        <f t="shared" si="10"/>
        <v/>
      </c>
      <c r="AM54" s="267" t="str">
        <f t="shared" si="11"/>
        <v/>
      </c>
      <c r="AN54" s="267" t="str">
        <f t="shared" si="12"/>
        <v/>
      </c>
      <c r="AO54" s="267" t="str">
        <f t="shared" si="13"/>
        <v/>
      </c>
      <c r="AP54" s="267" t="str">
        <f t="shared" si="14"/>
        <v/>
      </c>
      <c r="AQ54" s="267" t="str">
        <f t="shared" si="15"/>
        <v/>
      </c>
      <c r="AR54" s="267" t="str">
        <f t="shared" si="16"/>
        <v/>
      </c>
      <c r="AS54" s="267" t="str">
        <f t="shared" si="17"/>
        <v/>
      </c>
      <c r="AT54" s="267" t="str">
        <f t="shared" si="18"/>
        <v/>
      </c>
      <c r="AU54" s="267" t="str">
        <f t="shared" si="19"/>
        <v/>
      </c>
      <c r="AV54" s="267" t="str">
        <f t="shared" si="20"/>
        <v/>
      </c>
      <c r="AW54" s="267" t="str">
        <f t="shared" si="21"/>
        <v/>
      </c>
      <c r="AX54" s="472" t="str">
        <f t="shared" si="22"/>
        <v/>
      </c>
      <c r="AY54" s="472" t="str">
        <f t="shared" si="23"/>
        <v/>
      </c>
      <c r="AZ54" s="472" t="str">
        <f t="shared" si="24"/>
        <v/>
      </c>
      <c r="BA54" s="472" t="str">
        <f t="shared" si="25"/>
        <v/>
      </c>
      <c r="BB54" s="472" t="str">
        <f t="shared" si="26"/>
        <v/>
      </c>
      <c r="BC54" s="472" t="str">
        <f t="shared" si="27"/>
        <v/>
      </c>
    </row>
    <row r="55" spans="1:55" ht="15.75" customHeight="1" thickBot="1">
      <c r="A55" s="55"/>
      <c r="B55" s="458" t="str">
        <f t="shared" si="28"/>
        <v/>
      </c>
      <c r="C55" s="244"/>
      <c r="D55" s="245"/>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7" t="str">
        <f t="shared" si="2"/>
        <v/>
      </c>
      <c r="AE55" s="267" t="str">
        <f t="shared" si="3"/>
        <v/>
      </c>
      <c r="AF55" s="267" t="str">
        <f t="shared" si="4"/>
        <v/>
      </c>
      <c r="AG55" s="267" t="str">
        <f t="shared" si="5"/>
        <v/>
      </c>
      <c r="AH55" s="267" t="str">
        <f t="shared" si="6"/>
        <v/>
      </c>
      <c r="AI55" s="267" t="str">
        <f t="shared" si="7"/>
        <v/>
      </c>
      <c r="AJ55" s="267" t="str">
        <f t="shared" si="8"/>
        <v/>
      </c>
      <c r="AK55" s="267" t="str">
        <f t="shared" si="9"/>
        <v/>
      </c>
      <c r="AL55" s="267" t="str">
        <f t="shared" si="10"/>
        <v/>
      </c>
      <c r="AM55" s="267" t="str">
        <f t="shared" si="11"/>
        <v/>
      </c>
      <c r="AN55" s="267" t="str">
        <f t="shared" si="12"/>
        <v/>
      </c>
      <c r="AO55" s="267" t="str">
        <f t="shared" si="13"/>
        <v/>
      </c>
      <c r="AP55" s="267" t="str">
        <f t="shared" si="14"/>
        <v/>
      </c>
      <c r="AQ55" s="267" t="str">
        <f t="shared" si="15"/>
        <v/>
      </c>
      <c r="AR55" s="267" t="str">
        <f t="shared" si="16"/>
        <v/>
      </c>
      <c r="AS55" s="267" t="str">
        <f t="shared" si="17"/>
        <v/>
      </c>
      <c r="AT55" s="267" t="str">
        <f t="shared" si="18"/>
        <v/>
      </c>
      <c r="AU55" s="267" t="str">
        <f t="shared" si="19"/>
        <v/>
      </c>
      <c r="AV55" s="267" t="str">
        <f t="shared" si="20"/>
        <v/>
      </c>
      <c r="AW55" s="267" t="str">
        <f t="shared" si="21"/>
        <v/>
      </c>
      <c r="AX55" s="472" t="str">
        <f t="shared" si="22"/>
        <v/>
      </c>
      <c r="AY55" s="472" t="str">
        <f t="shared" si="23"/>
        <v/>
      </c>
      <c r="AZ55" s="472" t="str">
        <f t="shared" si="24"/>
        <v/>
      </c>
      <c r="BA55" s="472" t="str">
        <f t="shared" si="25"/>
        <v/>
      </c>
      <c r="BB55" s="472" t="str">
        <f t="shared" si="26"/>
        <v/>
      </c>
      <c r="BC55" s="472" t="str">
        <f t="shared" si="27"/>
        <v/>
      </c>
    </row>
    <row r="56" spans="1:55" ht="15.75" customHeight="1" thickBot="1">
      <c r="A56" s="55"/>
      <c r="B56" s="458" t="str">
        <f t="shared" si="28"/>
        <v/>
      </c>
      <c r="C56" s="244"/>
      <c r="D56" s="245"/>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7" t="str">
        <f t="shared" si="2"/>
        <v/>
      </c>
      <c r="AE56" s="267" t="str">
        <f t="shared" si="3"/>
        <v/>
      </c>
      <c r="AF56" s="267" t="str">
        <f t="shared" si="4"/>
        <v/>
      </c>
      <c r="AG56" s="267" t="str">
        <f t="shared" si="5"/>
        <v/>
      </c>
      <c r="AH56" s="267" t="str">
        <f t="shared" si="6"/>
        <v/>
      </c>
      <c r="AI56" s="267" t="str">
        <f t="shared" si="7"/>
        <v/>
      </c>
      <c r="AJ56" s="267" t="str">
        <f t="shared" si="8"/>
        <v/>
      </c>
      <c r="AK56" s="267" t="str">
        <f t="shared" si="9"/>
        <v/>
      </c>
      <c r="AL56" s="267" t="str">
        <f t="shared" si="10"/>
        <v/>
      </c>
      <c r="AM56" s="267" t="str">
        <f t="shared" si="11"/>
        <v/>
      </c>
      <c r="AN56" s="267" t="str">
        <f t="shared" si="12"/>
        <v/>
      </c>
      <c r="AO56" s="267" t="str">
        <f t="shared" si="13"/>
        <v/>
      </c>
      <c r="AP56" s="267" t="str">
        <f t="shared" si="14"/>
        <v/>
      </c>
      <c r="AQ56" s="267" t="str">
        <f t="shared" si="15"/>
        <v/>
      </c>
      <c r="AR56" s="267" t="str">
        <f t="shared" si="16"/>
        <v/>
      </c>
      <c r="AS56" s="267" t="str">
        <f t="shared" si="17"/>
        <v/>
      </c>
      <c r="AT56" s="267" t="str">
        <f t="shared" si="18"/>
        <v/>
      </c>
      <c r="AU56" s="267" t="str">
        <f t="shared" si="19"/>
        <v/>
      </c>
      <c r="AV56" s="267" t="str">
        <f t="shared" si="20"/>
        <v/>
      </c>
      <c r="AW56" s="267" t="str">
        <f t="shared" si="21"/>
        <v/>
      </c>
      <c r="AX56" s="472" t="str">
        <f t="shared" si="22"/>
        <v/>
      </c>
      <c r="AY56" s="472" t="str">
        <f t="shared" si="23"/>
        <v/>
      </c>
      <c r="AZ56" s="472" t="str">
        <f t="shared" si="24"/>
        <v/>
      </c>
      <c r="BA56" s="472" t="str">
        <f t="shared" si="25"/>
        <v/>
      </c>
      <c r="BB56" s="472" t="str">
        <f t="shared" si="26"/>
        <v/>
      </c>
      <c r="BC56" s="472" t="str">
        <f t="shared" si="27"/>
        <v/>
      </c>
    </row>
    <row r="57" spans="1:55" ht="15.75" customHeight="1" thickBot="1">
      <c r="A57" s="55"/>
      <c r="B57" s="458" t="str">
        <f t="shared" si="28"/>
        <v/>
      </c>
      <c r="C57" s="244"/>
      <c r="D57" s="245"/>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7" t="str">
        <f t="shared" si="2"/>
        <v/>
      </c>
      <c r="AE57" s="267" t="str">
        <f t="shared" si="3"/>
        <v/>
      </c>
      <c r="AF57" s="267" t="str">
        <f t="shared" si="4"/>
        <v/>
      </c>
      <c r="AG57" s="267" t="str">
        <f t="shared" si="5"/>
        <v/>
      </c>
      <c r="AH57" s="267" t="str">
        <f t="shared" si="6"/>
        <v/>
      </c>
      <c r="AI57" s="267" t="str">
        <f t="shared" si="7"/>
        <v/>
      </c>
      <c r="AJ57" s="267" t="str">
        <f t="shared" si="8"/>
        <v/>
      </c>
      <c r="AK57" s="267" t="str">
        <f t="shared" si="9"/>
        <v/>
      </c>
      <c r="AL57" s="267" t="str">
        <f t="shared" si="10"/>
        <v/>
      </c>
      <c r="AM57" s="267" t="str">
        <f t="shared" si="11"/>
        <v/>
      </c>
      <c r="AN57" s="267" t="str">
        <f t="shared" si="12"/>
        <v/>
      </c>
      <c r="AO57" s="267" t="str">
        <f t="shared" si="13"/>
        <v/>
      </c>
      <c r="AP57" s="267" t="str">
        <f t="shared" si="14"/>
        <v/>
      </c>
      <c r="AQ57" s="267" t="str">
        <f t="shared" si="15"/>
        <v/>
      </c>
      <c r="AR57" s="267" t="str">
        <f t="shared" si="16"/>
        <v/>
      </c>
      <c r="AS57" s="267" t="str">
        <f t="shared" si="17"/>
        <v/>
      </c>
      <c r="AT57" s="267" t="str">
        <f t="shared" si="18"/>
        <v/>
      </c>
      <c r="AU57" s="267" t="str">
        <f t="shared" si="19"/>
        <v/>
      </c>
      <c r="AV57" s="267" t="str">
        <f t="shared" si="20"/>
        <v/>
      </c>
      <c r="AW57" s="267" t="str">
        <f t="shared" si="21"/>
        <v/>
      </c>
      <c r="AX57" s="472" t="str">
        <f t="shared" si="22"/>
        <v/>
      </c>
      <c r="AY57" s="472" t="str">
        <f t="shared" si="23"/>
        <v/>
      </c>
      <c r="AZ57" s="472" t="str">
        <f t="shared" si="24"/>
        <v/>
      </c>
      <c r="BA57" s="472" t="str">
        <f t="shared" si="25"/>
        <v/>
      </c>
      <c r="BB57" s="472" t="str">
        <f t="shared" si="26"/>
        <v/>
      </c>
      <c r="BC57" s="472" t="str">
        <f t="shared" si="27"/>
        <v/>
      </c>
    </row>
    <row r="58" spans="1:55" ht="15.75" customHeight="1" thickBot="1">
      <c r="A58" s="55"/>
      <c r="B58" s="458" t="str">
        <f t="shared" si="28"/>
        <v/>
      </c>
      <c r="C58" s="246"/>
      <c r="D58" s="247"/>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7" t="str">
        <f t="shared" si="2"/>
        <v/>
      </c>
      <c r="AE58" s="267" t="str">
        <f t="shared" si="3"/>
        <v/>
      </c>
      <c r="AF58" s="267" t="str">
        <f t="shared" si="4"/>
        <v/>
      </c>
      <c r="AG58" s="267" t="str">
        <f t="shared" si="5"/>
        <v/>
      </c>
      <c r="AH58" s="267" t="str">
        <f t="shared" si="6"/>
        <v/>
      </c>
      <c r="AI58" s="267" t="str">
        <f t="shared" si="7"/>
        <v/>
      </c>
      <c r="AJ58" s="267" t="str">
        <f t="shared" si="8"/>
        <v/>
      </c>
      <c r="AK58" s="267" t="str">
        <f t="shared" si="9"/>
        <v/>
      </c>
      <c r="AL58" s="267" t="str">
        <f t="shared" si="10"/>
        <v/>
      </c>
      <c r="AM58" s="267" t="str">
        <f t="shared" si="11"/>
        <v/>
      </c>
      <c r="AN58" s="267" t="str">
        <f t="shared" si="12"/>
        <v/>
      </c>
      <c r="AO58" s="267" t="str">
        <f t="shared" si="13"/>
        <v/>
      </c>
      <c r="AP58" s="267" t="str">
        <f t="shared" si="14"/>
        <v/>
      </c>
      <c r="AQ58" s="267" t="str">
        <f t="shared" si="15"/>
        <v/>
      </c>
      <c r="AR58" s="267" t="str">
        <f t="shared" si="16"/>
        <v/>
      </c>
      <c r="AS58" s="267" t="str">
        <f t="shared" si="17"/>
        <v/>
      </c>
      <c r="AT58" s="267" t="str">
        <f t="shared" si="18"/>
        <v/>
      </c>
      <c r="AU58" s="267" t="str">
        <f t="shared" si="19"/>
        <v/>
      </c>
      <c r="AV58" s="267" t="str">
        <f t="shared" si="20"/>
        <v/>
      </c>
      <c r="AW58" s="267" t="str">
        <f t="shared" si="21"/>
        <v/>
      </c>
      <c r="AX58" s="472" t="str">
        <f t="shared" si="22"/>
        <v/>
      </c>
      <c r="AY58" s="472" t="str">
        <f t="shared" si="23"/>
        <v/>
      </c>
      <c r="AZ58" s="472" t="str">
        <f t="shared" si="24"/>
        <v/>
      </c>
      <c r="BA58" s="472" t="str">
        <f t="shared" si="25"/>
        <v/>
      </c>
      <c r="BB58" s="472" t="str">
        <f t="shared" si="26"/>
        <v/>
      </c>
      <c r="BC58" s="472" t="str">
        <f t="shared" si="27"/>
        <v/>
      </c>
    </row>
    <row r="59" spans="1:55" ht="15.75" customHeight="1" thickBot="1">
      <c r="A59" s="55"/>
      <c r="B59" s="458" t="str">
        <f t="shared" si="28"/>
        <v/>
      </c>
      <c r="C59" s="244"/>
      <c r="D59" s="245"/>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7" t="str">
        <f t="shared" si="2"/>
        <v/>
      </c>
      <c r="AE59" s="267" t="str">
        <f t="shared" si="3"/>
        <v/>
      </c>
      <c r="AF59" s="267" t="str">
        <f t="shared" si="4"/>
        <v/>
      </c>
      <c r="AG59" s="267" t="str">
        <f t="shared" si="5"/>
        <v/>
      </c>
      <c r="AH59" s="267" t="str">
        <f t="shared" si="6"/>
        <v/>
      </c>
      <c r="AI59" s="267" t="str">
        <f t="shared" si="7"/>
        <v/>
      </c>
      <c r="AJ59" s="267" t="str">
        <f t="shared" si="8"/>
        <v/>
      </c>
      <c r="AK59" s="267" t="str">
        <f t="shared" si="9"/>
        <v/>
      </c>
      <c r="AL59" s="267" t="str">
        <f t="shared" si="10"/>
        <v/>
      </c>
      <c r="AM59" s="267" t="str">
        <f t="shared" si="11"/>
        <v/>
      </c>
      <c r="AN59" s="267" t="str">
        <f t="shared" si="12"/>
        <v/>
      </c>
      <c r="AO59" s="267" t="str">
        <f t="shared" si="13"/>
        <v/>
      </c>
      <c r="AP59" s="267" t="str">
        <f t="shared" si="14"/>
        <v/>
      </c>
      <c r="AQ59" s="267" t="str">
        <f t="shared" si="15"/>
        <v/>
      </c>
      <c r="AR59" s="267" t="str">
        <f t="shared" si="16"/>
        <v/>
      </c>
      <c r="AS59" s="267" t="str">
        <f t="shared" si="17"/>
        <v/>
      </c>
      <c r="AT59" s="267" t="str">
        <f t="shared" si="18"/>
        <v/>
      </c>
      <c r="AU59" s="267" t="str">
        <f t="shared" si="19"/>
        <v/>
      </c>
      <c r="AV59" s="267" t="str">
        <f t="shared" si="20"/>
        <v/>
      </c>
      <c r="AW59" s="267" t="str">
        <f t="shared" si="21"/>
        <v/>
      </c>
      <c r="AX59" s="472" t="str">
        <f t="shared" ref="AX59:AX90" si="29">IF(AD59="","",SUMIF($E$12:$X$12,"Resolución de problemas-Numérico Variacional",$AD59:$AW59)+SUMIF($E$12:$X$12,"Resolución de problemas-Espacial Métrico",$AD59:$AW59)+SUMIF($E$12:$X$12,"Resolución de problemas-Aleatorio",$AD59:$AW59))</f>
        <v/>
      </c>
      <c r="AY59" s="472" t="str">
        <f t="shared" ref="AY59:AY90" si="30">IF(AE59="","",SUMIF($E$12:$X$12,"Comunicación-Numérico Variacional",$AD59:$AW59)+SUMIF($E$12:$X$12,"Comunicación-Espacial Métrico",$AD59:$AW59)+SUMIF($E$12:$X$12,"Comunicación-Aleatorio",$AD59:$AW59))</f>
        <v/>
      </c>
      <c r="AZ59" s="472" t="str">
        <f t="shared" ref="AZ59:AZ90" si="31">IF(AF59="","",SUMIF($E$12:$X$12,"Razonamiento-Numérico Variacional",$AD59:$AW59)+SUMIF($E$12:$X$12,"Razonamiento-Espacial Métrico",$AD59:$AW59)+SUMIF($E$12:$X$12,"Razonamiento-Aleatorio",$AD59:$AW59))</f>
        <v/>
      </c>
      <c r="BA59" s="472" t="str">
        <f t="shared" ref="BA59:BA90" si="32">IF(AG59="","",SUMIF(E$11:X$11,"Numérico Variacional",AD59:AW59))</f>
        <v/>
      </c>
      <c r="BB59" s="472" t="str">
        <f t="shared" ref="BB59:BB90" si="33">IF(AH59="","",SUMIF(E$11:X$11,"Espacial Métrico",AD59:AW59))</f>
        <v/>
      </c>
      <c r="BC59" s="472" t="str">
        <f t="shared" ref="BC59:BC90" si="34">IF(AI59="","",SUMIF(E$11:X$11,"Aleatorio",AD59:AW59))</f>
        <v/>
      </c>
    </row>
    <row r="60" spans="1:55" ht="15.75" customHeight="1" thickBot="1">
      <c r="A60" s="55"/>
      <c r="B60" s="458" t="str">
        <f t="shared" si="28"/>
        <v/>
      </c>
      <c r="C60" s="244"/>
      <c r="D60" s="245"/>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7" t="str">
        <f t="shared" si="2"/>
        <v/>
      </c>
      <c r="AE60" s="267" t="str">
        <f t="shared" si="3"/>
        <v/>
      </c>
      <c r="AF60" s="267" t="str">
        <f t="shared" si="4"/>
        <v/>
      </c>
      <c r="AG60" s="267" t="str">
        <f t="shared" si="5"/>
        <v/>
      </c>
      <c r="AH60" s="267" t="str">
        <f t="shared" si="6"/>
        <v/>
      </c>
      <c r="AI60" s="267" t="str">
        <f t="shared" si="7"/>
        <v/>
      </c>
      <c r="AJ60" s="267" t="str">
        <f t="shared" si="8"/>
        <v/>
      </c>
      <c r="AK60" s="267" t="str">
        <f t="shared" si="9"/>
        <v/>
      </c>
      <c r="AL60" s="267" t="str">
        <f t="shared" si="10"/>
        <v/>
      </c>
      <c r="AM60" s="267" t="str">
        <f t="shared" si="11"/>
        <v/>
      </c>
      <c r="AN60" s="267" t="str">
        <f t="shared" si="12"/>
        <v/>
      </c>
      <c r="AO60" s="267" t="str">
        <f t="shared" si="13"/>
        <v/>
      </c>
      <c r="AP60" s="267" t="str">
        <f t="shared" si="14"/>
        <v/>
      </c>
      <c r="AQ60" s="267" t="str">
        <f t="shared" si="15"/>
        <v/>
      </c>
      <c r="AR60" s="267" t="str">
        <f t="shared" si="16"/>
        <v/>
      </c>
      <c r="AS60" s="267" t="str">
        <f t="shared" si="17"/>
        <v/>
      </c>
      <c r="AT60" s="267" t="str">
        <f t="shared" si="18"/>
        <v/>
      </c>
      <c r="AU60" s="267" t="str">
        <f t="shared" si="19"/>
        <v/>
      </c>
      <c r="AV60" s="267" t="str">
        <f t="shared" si="20"/>
        <v/>
      </c>
      <c r="AW60" s="267" t="str">
        <f t="shared" si="21"/>
        <v/>
      </c>
      <c r="AX60" s="472" t="str">
        <f t="shared" si="29"/>
        <v/>
      </c>
      <c r="AY60" s="472" t="str">
        <f t="shared" si="30"/>
        <v/>
      </c>
      <c r="AZ60" s="472" t="str">
        <f t="shared" si="31"/>
        <v/>
      </c>
      <c r="BA60" s="472" t="str">
        <f t="shared" si="32"/>
        <v/>
      </c>
      <c r="BB60" s="472" t="str">
        <f t="shared" si="33"/>
        <v/>
      </c>
      <c r="BC60" s="472" t="str">
        <f t="shared" si="34"/>
        <v/>
      </c>
    </row>
    <row r="61" spans="1:55" ht="15.75" customHeight="1" thickBot="1">
      <c r="A61" s="55"/>
      <c r="B61" s="458" t="str">
        <f t="shared" si="28"/>
        <v/>
      </c>
      <c r="C61" s="244"/>
      <c r="D61" s="245"/>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7" t="str">
        <f t="shared" si="2"/>
        <v/>
      </c>
      <c r="AE61" s="267" t="str">
        <f t="shared" si="3"/>
        <v/>
      </c>
      <c r="AF61" s="267" t="str">
        <f t="shared" si="4"/>
        <v/>
      </c>
      <c r="AG61" s="267" t="str">
        <f t="shared" si="5"/>
        <v/>
      </c>
      <c r="AH61" s="267" t="str">
        <f t="shared" si="6"/>
        <v/>
      </c>
      <c r="AI61" s="267" t="str">
        <f t="shared" si="7"/>
        <v/>
      </c>
      <c r="AJ61" s="267" t="str">
        <f t="shared" si="8"/>
        <v/>
      </c>
      <c r="AK61" s="267" t="str">
        <f t="shared" si="9"/>
        <v/>
      </c>
      <c r="AL61" s="267" t="str">
        <f t="shared" si="10"/>
        <v/>
      </c>
      <c r="AM61" s="267" t="str">
        <f t="shared" si="11"/>
        <v/>
      </c>
      <c r="AN61" s="267" t="str">
        <f t="shared" si="12"/>
        <v/>
      </c>
      <c r="AO61" s="267" t="str">
        <f t="shared" si="13"/>
        <v/>
      </c>
      <c r="AP61" s="267" t="str">
        <f t="shared" si="14"/>
        <v/>
      </c>
      <c r="AQ61" s="267" t="str">
        <f t="shared" si="15"/>
        <v/>
      </c>
      <c r="AR61" s="267" t="str">
        <f t="shared" si="16"/>
        <v/>
      </c>
      <c r="AS61" s="267" t="str">
        <f t="shared" si="17"/>
        <v/>
      </c>
      <c r="AT61" s="267" t="str">
        <f t="shared" si="18"/>
        <v/>
      </c>
      <c r="AU61" s="267" t="str">
        <f t="shared" si="19"/>
        <v/>
      </c>
      <c r="AV61" s="267" t="str">
        <f t="shared" si="20"/>
        <v/>
      </c>
      <c r="AW61" s="267" t="str">
        <f t="shared" si="21"/>
        <v/>
      </c>
      <c r="AX61" s="472" t="str">
        <f t="shared" si="29"/>
        <v/>
      </c>
      <c r="AY61" s="472" t="str">
        <f t="shared" si="30"/>
        <v/>
      </c>
      <c r="AZ61" s="472" t="str">
        <f t="shared" si="31"/>
        <v/>
      </c>
      <c r="BA61" s="472" t="str">
        <f t="shared" si="32"/>
        <v/>
      </c>
      <c r="BB61" s="472" t="str">
        <f t="shared" si="33"/>
        <v/>
      </c>
      <c r="BC61" s="472" t="str">
        <f t="shared" si="34"/>
        <v/>
      </c>
    </row>
    <row r="62" spans="1:55" ht="15.75" customHeight="1" thickBot="1">
      <c r="A62" s="55"/>
      <c r="B62" s="458" t="str">
        <f t="shared" si="28"/>
        <v/>
      </c>
      <c r="C62" s="244"/>
      <c r="D62" s="245"/>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7" t="str">
        <f t="shared" si="2"/>
        <v/>
      </c>
      <c r="AE62" s="267" t="str">
        <f t="shared" si="3"/>
        <v/>
      </c>
      <c r="AF62" s="267" t="str">
        <f t="shared" si="4"/>
        <v/>
      </c>
      <c r="AG62" s="267" t="str">
        <f t="shared" si="5"/>
        <v/>
      </c>
      <c r="AH62" s="267" t="str">
        <f t="shared" si="6"/>
        <v/>
      </c>
      <c r="AI62" s="267" t="str">
        <f t="shared" si="7"/>
        <v/>
      </c>
      <c r="AJ62" s="267" t="str">
        <f t="shared" si="8"/>
        <v/>
      </c>
      <c r="AK62" s="267" t="str">
        <f t="shared" si="9"/>
        <v/>
      </c>
      <c r="AL62" s="267" t="str">
        <f t="shared" si="10"/>
        <v/>
      </c>
      <c r="AM62" s="267" t="str">
        <f t="shared" si="11"/>
        <v/>
      </c>
      <c r="AN62" s="267" t="str">
        <f t="shared" si="12"/>
        <v/>
      </c>
      <c r="AO62" s="267" t="str">
        <f t="shared" si="13"/>
        <v/>
      </c>
      <c r="AP62" s="267" t="str">
        <f t="shared" si="14"/>
        <v/>
      </c>
      <c r="AQ62" s="267" t="str">
        <f t="shared" si="15"/>
        <v/>
      </c>
      <c r="AR62" s="267" t="str">
        <f t="shared" si="16"/>
        <v/>
      </c>
      <c r="AS62" s="267" t="str">
        <f t="shared" si="17"/>
        <v/>
      </c>
      <c r="AT62" s="267" t="str">
        <f t="shared" si="18"/>
        <v/>
      </c>
      <c r="AU62" s="267" t="str">
        <f t="shared" si="19"/>
        <v/>
      </c>
      <c r="AV62" s="267" t="str">
        <f t="shared" si="20"/>
        <v/>
      </c>
      <c r="AW62" s="267" t="str">
        <f t="shared" si="21"/>
        <v/>
      </c>
      <c r="AX62" s="472" t="str">
        <f t="shared" si="29"/>
        <v/>
      </c>
      <c r="AY62" s="472" t="str">
        <f t="shared" si="30"/>
        <v/>
      </c>
      <c r="AZ62" s="472" t="str">
        <f t="shared" si="31"/>
        <v/>
      </c>
      <c r="BA62" s="472" t="str">
        <f t="shared" si="32"/>
        <v/>
      </c>
      <c r="BB62" s="472" t="str">
        <f t="shared" si="33"/>
        <v/>
      </c>
      <c r="BC62" s="472" t="str">
        <f t="shared" si="34"/>
        <v/>
      </c>
    </row>
    <row r="63" spans="1:55" ht="15.75" customHeight="1" thickBot="1">
      <c r="A63" s="55"/>
      <c r="B63" s="458" t="str">
        <f t="shared" si="28"/>
        <v/>
      </c>
      <c r="C63" s="244"/>
      <c r="D63" s="245"/>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7" t="str">
        <f t="shared" si="2"/>
        <v/>
      </c>
      <c r="AE63" s="267" t="str">
        <f t="shared" si="3"/>
        <v/>
      </c>
      <c r="AF63" s="267" t="str">
        <f t="shared" si="4"/>
        <v/>
      </c>
      <c r="AG63" s="267" t="str">
        <f t="shared" si="5"/>
        <v/>
      </c>
      <c r="AH63" s="267" t="str">
        <f t="shared" si="6"/>
        <v/>
      </c>
      <c r="AI63" s="267" t="str">
        <f t="shared" si="7"/>
        <v/>
      </c>
      <c r="AJ63" s="267" t="str">
        <f t="shared" si="8"/>
        <v/>
      </c>
      <c r="AK63" s="267" t="str">
        <f t="shared" si="9"/>
        <v/>
      </c>
      <c r="AL63" s="267" t="str">
        <f t="shared" si="10"/>
        <v/>
      </c>
      <c r="AM63" s="267" t="str">
        <f t="shared" si="11"/>
        <v/>
      </c>
      <c r="AN63" s="267" t="str">
        <f t="shared" si="12"/>
        <v/>
      </c>
      <c r="AO63" s="267" t="str">
        <f t="shared" si="13"/>
        <v/>
      </c>
      <c r="AP63" s="267" t="str">
        <f t="shared" si="14"/>
        <v/>
      </c>
      <c r="AQ63" s="267" t="str">
        <f t="shared" si="15"/>
        <v/>
      </c>
      <c r="AR63" s="267" t="str">
        <f t="shared" si="16"/>
        <v/>
      </c>
      <c r="AS63" s="267" t="str">
        <f t="shared" si="17"/>
        <v/>
      </c>
      <c r="AT63" s="267" t="str">
        <f t="shared" si="18"/>
        <v/>
      </c>
      <c r="AU63" s="267" t="str">
        <f t="shared" si="19"/>
        <v/>
      </c>
      <c r="AV63" s="267" t="str">
        <f t="shared" si="20"/>
        <v/>
      </c>
      <c r="AW63" s="267" t="str">
        <f t="shared" si="21"/>
        <v/>
      </c>
      <c r="AX63" s="472" t="str">
        <f t="shared" si="29"/>
        <v/>
      </c>
      <c r="AY63" s="472" t="str">
        <f t="shared" si="30"/>
        <v/>
      </c>
      <c r="AZ63" s="472" t="str">
        <f t="shared" si="31"/>
        <v/>
      </c>
      <c r="BA63" s="472" t="str">
        <f t="shared" si="32"/>
        <v/>
      </c>
      <c r="BB63" s="472" t="str">
        <f t="shared" si="33"/>
        <v/>
      </c>
      <c r="BC63" s="472" t="str">
        <f t="shared" si="34"/>
        <v/>
      </c>
    </row>
    <row r="64" spans="1:55" ht="15.75" customHeight="1" thickBot="1">
      <c r="A64" s="55"/>
      <c r="B64" s="458" t="str">
        <f t="shared" si="28"/>
        <v/>
      </c>
      <c r="C64" s="244"/>
      <c r="D64" s="245"/>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7" t="str">
        <f t="shared" si="2"/>
        <v/>
      </c>
      <c r="AE64" s="267" t="str">
        <f t="shared" si="3"/>
        <v/>
      </c>
      <c r="AF64" s="267" t="str">
        <f t="shared" si="4"/>
        <v/>
      </c>
      <c r="AG64" s="267" t="str">
        <f t="shared" si="5"/>
        <v/>
      </c>
      <c r="AH64" s="267" t="str">
        <f t="shared" si="6"/>
        <v/>
      </c>
      <c r="AI64" s="267" t="str">
        <f t="shared" si="7"/>
        <v/>
      </c>
      <c r="AJ64" s="267" t="str">
        <f t="shared" si="8"/>
        <v/>
      </c>
      <c r="AK64" s="267" t="str">
        <f t="shared" si="9"/>
        <v/>
      </c>
      <c r="AL64" s="267" t="str">
        <f t="shared" si="10"/>
        <v/>
      </c>
      <c r="AM64" s="267" t="str">
        <f t="shared" si="11"/>
        <v/>
      </c>
      <c r="AN64" s="267" t="str">
        <f t="shared" si="12"/>
        <v/>
      </c>
      <c r="AO64" s="267" t="str">
        <f t="shared" si="13"/>
        <v/>
      </c>
      <c r="AP64" s="267" t="str">
        <f t="shared" si="14"/>
        <v/>
      </c>
      <c r="AQ64" s="267" t="str">
        <f t="shared" si="15"/>
        <v/>
      </c>
      <c r="AR64" s="267" t="str">
        <f t="shared" si="16"/>
        <v/>
      </c>
      <c r="AS64" s="267" t="str">
        <f t="shared" si="17"/>
        <v/>
      </c>
      <c r="AT64" s="267" t="str">
        <f t="shared" si="18"/>
        <v/>
      </c>
      <c r="AU64" s="267" t="str">
        <f t="shared" si="19"/>
        <v/>
      </c>
      <c r="AV64" s="267" t="str">
        <f t="shared" si="20"/>
        <v/>
      </c>
      <c r="AW64" s="267" t="str">
        <f t="shared" si="21"/>
        <v/>
      </c>
      <c r="AX64" s="472" t="str">
        <f t="shared" si="29"/>
        <v/>
      </c>
      <c r="AY64" s="472" t="str">
        <f t="shared" si="30"/>
        <v/>
      </c>
      <c r="AZ64" s="472" t="str">
        <f t="shared" si="31"/>
        <v/>
      </c>
      <c r="BA64" s="472" t="str">
        <f t="shared" si="32"/>
        <v/>
      </c>
      <c r="BB64" s="472" t="str">
        <f t="shared" si="33"/>
        <v/>
      </c>
      <c r="BC64" s="472" t="str">
        <f t="shared" si="34"/>
        <v/>
      </c>
    </row>
    <row r="65" spans="1:55" ht="15.75" customHeight="1" thickBot="1">
      <c r="A65" s="55"/>
      <c r="B65" s="458" t="str">
        <f t="shared" si="28"/>
        <v/>
      </c>
      <c r="C65" s="244"/>
      <c r="D65" s="245"/>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7" t="str">
        <f t="shared" si="2"/>
        <v/>
      </c>
      <c r="AE65" s="267" t="str">
        <f t="shared" si="3"/>
        <v/>
      </c>
      <c r="AF65" s="267" t="str">
        <f t="shared" si="4"/>
        <v/>
      </c>
      <c r="AG65" s="267" t="str">
        <f t="shared" si="5"/>
        <v/>
      </c>
      <c r="AH65" s="267" t="str">
        <f t="shared" si="6"/>
        <v/>
      </c>
      <c r="AI65" s="267" t="str">
        <f t="shared" si="7"/>
        <v/>
      </c>
      <c r="AJ65" s="267" t="str">
        <f t="shared" si="8"/>
        <v/>
      </c>
      <c r="AK65" s="267" t="str">
        <f t="shared" si="9"/>
        <v/>
      </c>
      <c r="AL65" s="267" t="str">
        <f t="shared" si="10"/>
        <v/>
      </c>
      <c r="AM65" s="267" t="str">
        <f t="shared" si="11"/>
        <v/>
      </c>
      <c r="AN65" s="267" t="str">
        <f t="shared" si="12"/>
        <v/>
      </c>
      <c r="AO65" s="267" t="str">
        <f t="shared" si="13"/>
        <v/>
      </c>
      <c r="AP65" s="267" t="str">
        <f t="shared" si="14"/>
        <v/>
      </c>
      <c r="AQ65" s="267" t="str">
        <f t="shared" si="15"/>
        <v/>
      </c>
      <c r="AR65" s="267" t="str">
        <f t="shared" si="16"/>
        <v/>
      </c>
      <c r="AS65" s="267" t="str">
        <f t="shared" si="17"/>
        <v/>
      </c>
      <c r="AT65" s="267" t="str">
        <f t="shared" si="18"/>
        <v/>
      </c>
      <c r="AU65" s="267" t="str">
        <f t="shared" si="19"/>
        <v/>
      </c>
      <c r="AV65" s="267" t="str">
        <f t="shared" si="20"/>
        <v/>
      </c>
      <c r="AW65" s="267" t="str">
        <f t="shared" si="21"/>
        <v/>
      </c>
      <c r="AX65" s="472" t="str">
        <f t="shared" si="29"/>
        <v/>
      </c>
      <c r="AY65" s="472" t="str">
        <f t="shared" si="30"/>
        <v/>
      </c>
      <c r="AZ65" s="472" t="str">
        <f t="shared" si="31"/>
        <v/>
      </c>
      <c r="BA65" s="472" t="str">
        <f t="shared" si="32"/>
        <v/>
      </c>
      <c r="BB65" s="472" t="str">
        <f t="shared" si="33"/>
        <v/>
      </c>
      <c r="BC65" s="472" t="str">
        <f t="shared" si="34"/>
        <v/>
      </c>
    </row>
    <row r="66" spans="1:55" ht="15.75" customHeight="1" thickBot="1">
      <c r="A66" s="55"/>
      <c r="B66" s="458" t="str">
        <f t="shared" si="28"/>
        <v/>
      </c>
      <c r="C66" s="244"/>
      <c r="D66" s="245"/>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7" t="str">
        <f t="shared" si="2"/>
        <v/>
      </c>
      <c r="AE66" s="267" t="str">
        <f t="shared" si="3"/>
        <v/>
      </c>
      <c r="AF66" s="267" t="str">
        <f t="shared" si="4"/>
        <v/>
      </c>
      <c r="AG66" s="267" t="str">
        <f t="shared" si="5"/>
        <v/>
      </c>
      <c r="AH66" s="267" t="str">
        <f t="shared" si="6"/>
        <v/>
      </c>
      <c r="AI66" s="267" t="str">
        <f t="shared" si="7"/>
        <v/>
      </c>
      <c r="AJ66" s="267" t="str">
        <f t="shared" si="8"/>
        <v/>
      </c>
      <c r="AK66" s="267" t="str">
        <f t="shared" si="9"/>
        <v/>
      </c>
      <c r="AL66" s="267" t="str">
        <f t="shared" si="10"/>
        <v/>
      </c>
      <c r="AM66" s="267" t="str">
        <f t="shared" si="11"/>
        <v/>
      </c>
      <c r="AN66" s="267" t="str">
        <f t="shared" si="12"/>
        <v/>
      </c>
      <c r="AO66" s="267" t="str">
        <f t="shared" si="13"/>
        <v/>
      </c>
      <c r="AP66" s="267" t="str">
        <f t="shared" si="14"/>
        <v/>
      </c>
      <c r="AQ66" s="267" t="str">
        <f t="shared" si="15"/>
        <v/>
      </c>
      <c r="AR66" s="267" t="str">
        <f t="shared" si="16"/>
        <v/>
      </c>
      <c r="AS66" s="267" t="str">
        <f t="shared" si="17"/>
        <v/>
      </c>
      <c r="AT66" s="267" t="str">
        <f t="shared" si="18"/>
        <v/>
      </c>
      <c r="AU66" s="267" t="str">
        <f t="shared" si="19"/>
        <v/>
      </c>
      <c r="AV66" s="267" t="str">
        <f t="shared" si="20"/>
        <v/>
      </c>
      <c r="AW66" s="267" t="str">
        <f t="shared" si="21"/>
        <v/>
      </c>
      <c r="AX66" s="472" t="str">
        <f t="shared" si="29"/>
        <v/>
      </c>
      <c r="AY66" s="472" t="str">
        <f t="shared" si="30"/>
        <v/>
      </c>
      <c r="AZ66" s="472" t="str">
        <f t="shared" si="31"/>
        <v/>
      </c>
      <c r="BA66" s="472" t="str">
        <f t="shared" si="32"/>
        <v/>
      </c>
      <c r="BB66" s="472" t="str">
        <f t="shared" si="33"/>
        <v/>
      </c>
      <c r="BC66" s="472" t="str">
        <f t="shared" si="34"/>
        <v/>
      </c>
    </row>
    <row r="67" spans="1:55" ht="15.75" customHeight="1" thickBot="1">
      <c r="A67" s="55"/>
      <c r="B67" s="458" t="str">
        <f t="shared" si="28"/>
        <v/>
      </c>
      <c r="C67" s="244"/>
      <c r="D67" s="245"/>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7" t="str">
        <f t="shared" si="2"/>
        <v/>
      </c>
      <c r="AE67" s="267" t="str">
        <f t="shared" si="3"/>
        <v/>
      </c>
      <c r="AF67" s="267" t="str">
        <f t="shared" si="4"/>
        <v/>
      </c>
      <c r="AG67" s="267" t="str">
        <f t="shared" si="5"/>
        <v/>
      </c>
      <c r="AH67" s="267" t="str">
        <f t="shared" si="6"/>
        <v/>
      </c>
      <c r="AI67" s="267" t="str">
        <f t="shared" si="7"/>
        <v/>
      </c>
      <c r="AJ67" s="267" t="str">
        <f t="shared" si="8"/>
        <v/>
      </c>
      <c r="AK67" s="267" t="str">
        <f t="shared" si="9"/>
        <v/>
      </c>
      <c r="AL67" s="267" t="str">
        <f t="shared" si="10"/>
        <v/>
      </c>
      <c r="AM67" s="267" t="str">
        <f t="shared" si="11"/>
        <v/>
      </c>
      <c r="AN67" s="267" t="str">
        <f t="shared" si="12"/>
        <v/>
      </c>
      <c r="AO67" s="267" t="str">
        <f t="shared" si="13"/>
        <v/>
      </c>
      <c r="AP67" s="267" t="str">
        <f t="shared" si="14"/>
        <v/>
      </c>
      <c r="AQ67" s="267" t="str">
        <f t="shared" si="15"/>
        <v/>
      </c>
      <c r="AR67" s="267" t="str">
        <f t="shared" si="16"/>
        <v/>
      </c>
      <c r="AS67" s="267" t="str">
        <f t="shared" si="17"/>
        <v/>
      </c>
      <c r="AT67" s="267" t="str">
        <f t="shared" si="18"/>
        <v/>
      </c>
      <c r="AU67" s="267" t="str">
        <f t="shared" si="19"/>
        <v/>
      </c>
      <c r="AV67" s="267" t="str">
        <f t="shared" si="20"/>
        <v/>
      </c>
      <c r="AW67" s="267" t="str">
        <f t="shared" si="21"/>
        <v/>
      </c>
      <c r="AX67" s="472" t="str">
        <f t="shared" si="29"/>
        <v/>
      </c>
      <c r="AY67" s="472" t="str">
        <f t="shared" si="30"/>
        <v/>
      </c>
      <c r="AZ67" s="472" t="str">
        <f t="shared" si="31"/>
        <v/>
      </c>
      <c r="BA67" s="472" t="str">
        <f t="shared" si="32"/>
        <v/>
      </c>
      <c r="BB67" s="472" t="str">
        <f t="shared" si="33"/>
        <v/>
      </c>
      <c r="BC67" s="472" t="str">
        <f t="shared" si="34"/>
        <v/>
      </c>
    </row>
    <row r="68" spans="1:55" ht="15.75" customHeight="1" thickBot="1">
      <c r="A68" s="55"/>
      <c r="B68" s="458" t="str">
        <f t="shared" si="28"/>
        <v/>
      </c>
      <c r="C68" s="244"/>
      <c r="D68" s="245"/>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7" t="str">
        <f t="shared" si="2"/>
        <v/>
      </c>
      <c r="AE68" s="267" t="str">
        <f t="shared" si="3"/>
        <v/>
      </c>
      <c r="AF68" s="267" t="str">
        <f t="shared" si="4"/>
        <v/>
      </c>
      <c r="AG68" s="267" t="str">
        <f t="shared" si="5"/>
        <v/>
      </c>
      <c r="AH68" s="267" t="str">
        <f t="shared" si="6"/>
        <v/>
      </c>
      <c r="AI68" s="267" t="str">
        <f t="shared" si="7"/>
        <v/>
      </c>
      <c r="AJ68" s="267" t="str">
        <f t="shared" si="8"/>
        <v/>
      </c>
      <c r="AK68" s="267" t="str">
        <f t="shared" si="9"/>
        <v/>
      </c>
      <c r="AL68" s="267" t="str">
        <f t="shared" si="10"/>
        <v/>
      </c>
      <c r="AM68" s="267" t="str">
        <f t="shared" si="11"/>
        <v/>
      </c>
      <c r="AN68" s="267" t="str">
        <f t="shared" si="12"/>
        <v/>
      </c>
      <c r="AO68" s="267" t="str">
        <f t="shared" si="13"/>
        <v/>
      </c>
      <c r="AP68" s="267" t="str">
        <f t="shared" si="14"/>
        <v/>
      </c>
      <c r="AQ68" s="267" t="str">
        <f t="shared" si="15"/>
        <v/>
      </c>
      <c r="AR68" s="267" t="str">
        <f t="shared" si="16"/>
        <v/>
      </c>
      <c r="AS68" s="267" t="str">
        <f t="shared" si="17"/>
        <v/>
      </c>
      <c r="AT68" s="267" t="str">
        <f t="shared" si="18"/>
        <v/>
      </c>
      <c r="AU68" s="267" t="str">
        <f t="shared" si="19"/>
        <v/>
      </c>
      <c r="AV68" s="267" t="str">
        <f t="shared" si="20"/>
        <v/>
      </c>
      <c r="AW68" s="267" t="str">
        <f t="shared" si="21"/>
        <v/>
      </c>
      <c r="AX68" s="472" t="str">
        <f t="shared" si="29"/>
        <v/>
      </c>
      <c r="AY68" s="472" t="str">
        <f t="shared" si="30"/>
        <v/>
      </c>
      <c r="AZ68" s="472" t="str">
        <f t="shared" si="31"/>
        <v/>
      </c>
      <c r="BA68" s="472" t="str">
        <f t="shared" si="32"/>
        <v/>
      </c>
      <c r="BB68" s="472" t="str">
        <f t="shared" si="33"/>
        <v/>
      </c>
      <c r="BC68" s="472" t="str">
        <f t="shared" si="34"/>
        <v/>
      </c>
    </row>
    <row r="69" spans="1:55" ht="15.75" customHeight="1" thickBot="1">
      <c r="A69" s="55"/>
      <c r="B69" s="458" t="str">
        <f t="shared" si="28"/>
        <v/>
      </c>
      <c r="C69" s="244"/>
      <c r="D69" s="245"/>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7" t="str">
        <f t="shared" si="2"/>
        <v/>
      </c>
      <c r="AE69" s="267" t="str">
        <f t="shared" si="3"/>
        <v/>
      </c>
      <c r="AF69" s="267" t="str">
        <f t="shared" si="4"/>
        <v/>
      </c>
      <c r="AG69" s="267" t="str">
        <f t="shared" si="5"/>
        <v/>
      </c>
      <c r="AH69" s="267" t="str">
        <f t="shared" si="6"/>
        <v/>
      </c>
      <c r="AI69" s="267" t="str">
        <f t="shared" si="7"/>
        <v/>
      </c>
      <c r="AJ69" s="267" t="str">
        <f t="shared" si="8"/>
        <v/>
      </c>
      <c r="AK69" s="267" t="str">
        <f t="shared" si="9"/>
        <v/>
      </c>
      <c r="AL69" s="267" t="str">
        <f t="shared" si="10"/>
        <v/>
      </c>
      <c r="AM69" s="267" t="str">
        <f t="shared" si="11"/>
        <v/>
      </c>
      <c r="AN69" s="267" t="str">
        <f t="shared" si="12"/>
        <v/>
      </c>
      <c r="AO69" s="267" t="str">
        <f t="shared" si="13"/>
        <v/>
      </c>
      <c r="AP69" s="267" t="str">
        <f t="shared" si="14"/>
        <v/>
      </c>
      <c r="AQ69" s="267" t="str">
        <f t="shared" si="15"/>
        <v/>
      </c>
      <c r="AR69" s="267" t="str">
        <f t="shared" si="16"/>
        <v/>
      </c>
      <c r="AS69" s="267" t="str">
        <f t="shared" si="17"/>
        <v/>
      </c>
      <c r="AT69" s="267" t="str">
        <f t="shared" si="18"/>
        <v/>
      </c>
      <c r="AU69" s="267" t="str">
        <f t="shared" si="19"/>
        <v/>
      </c>
      <c r="AV69" s="267" t="str">
        <f t="shared" si="20"/>
        <v/>
      </c>
      <c r="AW69" s="267" t="str">
        <f t="shared" si="21"/>
        <v/>
      </c>
      <c r="AX69" s="472" t="str">
        <f t="shared" si="29"/>
        <v/>
      </c>
      <c r="AY69" s="472" t="str">
        <f t="shared" si="30"/>
        <v/>
      </c>
      <c r="AZ69" s="472" t="str">
        <f t="shared" si="31"/>
        <v/>
      </c>
      <c r="BA69" s="472" t="str">
        <f t="shared" si="32"/>
        <v/>
      </c>
      <c r="BB69" s="472" t="str">
        <f t="shared" si="33"/>
        <v/>
      </c>
      <c r="BC69" s="472" t="str">
        <f t="shared" si="34"/>
        <v/>
      </c>
    </row>
    <row r="70" spans="1:55" ht="15.75" customHeight="1" thickBot="1">
      <c r="A70" s="55"/>
      <c r="B70" s="458" t="str">
        <f t="shared" si="28"/>
        <v/>
      </c>
      <c r="C70" s="244"/>
      <c r="D70" s="245"/>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7" t="str">
        <f t="shared" si="2"/>
        <v/>
      </c>
      <c r="AE70" s="267" t="str">
        <f t="shared" si="3"/>
        <v/>
      </c>
      <c r="AF70" s="267" t="str">
        <f t="shared" si="4"/>
        <v/>
      </c>
      <c r="AG70" s="267" t="str">
        <f t="shared" si="5"/>
        <v/>
      </c>
      <c r="AH70" s="267" t="str">
        <f t="shared" si="6"/>
        <v/>
      </c>
      <c r="AI70" s="267" t="str">
        <f t="shared" si="7"/>
        <v/>
      </c>
      <c r="AJ70" s="267" t="str">
        <f t="shared" si="8"/>
        <v/>
      </c>
      <c r="AK70" s="267" t="str">
        <f t="shared" si="9"/>
        <v/>
      </c>
      <c r="AL70" s="267" t="str">
        <f t="shared" si="10"/>
        <v/>
      </c>
      <c r="AM70" s="267" t="str">
        <f t="shared" si="11"/>
        <v/>
      </c>
      <c r="AN70" s="267" t="str">
        <f t="shared" si="12"/>
        <v/>
      </c>
      <c r="AO70" s="267" t="str">
        <f t="shared" si="13"/>
        <v/>
      </c>
      <c r="AP70" s="267" t="str">
        <f t="shared" si="14"/>
        <v/>
      </c>
      <c r="AQ70" s="267" t="str">
        <f t="shared" si="15"/>
        <v/>
      </c>
      <c r="AR70" s="267" t="str">
        <f t="shared" si="16"/>
        <v/>
      </c>
      <c r="AS70" s="267" t="str">
        <f t="shared" si="17"/>
        <v/>
      </c>
      <c r="AT70" s="267" t="str">
        <f t="shared" si="18"/>
        <v/>
      </c>
      <c r="AU70" s="267" t="str">
        <f t="shared" si="19"/>
        <v/>
      </c>
      <c r="AV70" s="267" t="str">
        <f t="shared" si="20"/>
        <v/>
      </c>
      <c r="AW70" s="267" t="str">
        <f t="shared" si="21"/>
        <v/>
      </c>
      <c r="AX70" s="472" t="str">
        <f t="shared" si="29"/>
        <v/>
      </c>
      <c r="AY70" s="472" t="str">
        <f t="shared" si="30"/>
        <v/>
      </c>
      <c r="AZ70" s="472" t="str">
        <f t="shared" si="31"/>
        <v/>
      </c>
      <c r="BA70" s="472" t="str">
        <f t="shared" si="32"/>
        <v/>
      </c>
      <c r="BB70" s="472" t="str">
        <f t="shared" si="33"/>
        <v/>
      </c>
      <c r="BC70" s="472" t="str">
        <f t="shared" si="34"/>
        <v/>
      </c>
    </row>
    <row r="71" spans="1:55" ht="15.75" customHeight="1" thickBot="1">
      <c r="A71" s="55"/>
      <c r="B71" s="458" t="str">
        <f t="shared" si="28"/>
        <v/>
      </c>
      <c r="C71" s="244"/>
      <c r="D71" s="245"/>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7" t="str">
        <f t="shared" si="2"/>
        <v/>
      </c>
      <c r="AE71" s="267" t="str">
        <f t="shared" si="3"/>
        <v/>
      </c>
      <c r="AF71" s="267" t="str">
        <f t="shared" si="4"/>
        <v/>
      </c>
      <c r="AG71" s="267" t="str">
        <f t="shared" si="5"/>
        <v/>
      </c>
      <c r="AH71" s="267" t="str">
        <f t="shared" si="6"/>
        <v/>
      </c>
      <c r="AI71" s="267" t="str">
        <f t="shared" si="7"/>
        <v/>
      </c>
      <c r="AJ71" s="267" t="str">
        <f t="shared" si="8"/>
        <v/>
      </c>
      <c r="AK71" s="267" t="str">
        <f t="shared" si="9"/>
        <v/>
      </c>
      <c r="AL71" s="267" t="str">
        <f t="shared" si="10"/>
        <v/>
      </c>
      <c r="AM71" s="267" t="str">
        <f t="shared" si="11"/>
        <v/>
      </c>
      <c r="AN71" s="267" t="str">
        <f t="shared" si="12"/>
        <v/>
      </c>
      <c r="AO71" s="267" t="str">
        <f t="shared" si="13"/>
        <v/>
      </c>
      <c r="AP71" s="267" t="str">
        <f t="shared" si="14"/>
        <v/>
      </c>
      <c r="AQ71" s="267" t="str">
        <f t="shared" si="15"/>
        <v/>
      </c>
      <c r="AR71" s="267" t="str">
        <f t="shared" si="16"/>
        <v/>
      </c>
      <c r="AS71" s="267" t="str">
        <f t="shared" si="17"/>
        <v/>
      </c>
      <c r="AT71" s="267" t="str">
        <f t="shared" si="18"/>
        <v/>
      </c>
      <c r="AU71" s="267" t="str">
        <f t="shared" si="19"/>
        <v/>
      </c>
      <c r="AV71" s="267" t="str">
        <f t="shared" si="20"/>
        <v/>
      </c>
      <c r="AW71" s="267" t="str">
        <f t="shared" si="21"/>
        <v/>
      </c>
      <c r="AX71" s="472" t="str">
        <f t="shared" si="29"/>
        <v/>
      </c>
      <c r="AY71" s="472" t="str">
        <f t="shared" si="30"/>
        <v/>
      </c>
      <c r="AZ71" s="472" t="str">
        <f t="shared" si="31"/>
        <v/>
      </c>
      <c r="BA71" s="472" t="str">
        <f t="shared" si="32"/>
        <v/>
      </c>
      <c r="BB71" s="472" t="str">
        <f t="shared" si="33"/>
        <v/>
      </c>
      <c r="BC71" s="472" t="str">
        <f t="shared" si="34"/>
        <v/>
      </c>
    </row>
    <row r="72" spans="1:55" ht="15.75" customHeight="1" thickBot="1">
      <c r="A72" s="55"/>
      <c r="B72" s="458" t="str">
        <f t="shared" si="28"/>
        <v/>
      </c>
      <c r="C72" s="244"/>
      <c r="D72" s="245"/>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7" t="str">
        <f t="shared" si="2"/>
        <v/>
      </c>
      <c r="AE72" s="267" t="str">
        <f t="shared" si="3"/>
        <v/>
      </c>
      <c r="AF72" s="267" t="str">
        <f t="shared" si="4"/>
        <v/>
      </c>
      <c r="AG72" s="267" t="str">
        <f t="shared" si="5"/>
        <v/>
      </c>
      <c r="AH72" s="267" t="str">
        <f t="shared" si="6"/>
        <v/>
      </c>
      <c r="AI72" s="267" t="str">
        <f t="shared" si="7"/>
        <v/>
      </c>
      <c r="AJ72" s="267" t="str">
        <f t="shared" si="8"/>
        <v/>
      </c>
      <c r="AK72" s="267" t="str">
        <f t="shared" si="9"/>
        <v/>
      </c>
      <c r="AL72" s="267" t="str">
        <f t="shared" si="10"/>
        <v/>
      </c>
      <c r="AM72" s="267" t="str">
        <f t="shared" si="11"/>
        <v/>
      </c>
      <c r="AN72" s="267" t="str">
        <f t="shared" si="12"/>
        <v/>
      </c>
      <c r="AO72" s="267" t="str">
        <f t="shared" si="13"/>
        <v/>
      </c>
      <c r="AP72" s="267" t="str">
        <f t="shared" si="14"/>
        <v/>
      </c>
      <c r="AQ72" s="267" t="str">
        <f t="shared" si="15"/>
        <v/>
      </c>
      <c r="AR72" s="267" t="str">
        <f t="shared" si="16"/>
        <v/>
      </c>
      <c r="AS72" s="267" t="str">
        <f t="shared" si="17"/>
        <v/>
      </c>
      <c r="AT72" s="267" t="str">
        <f t="shared" si="18"/>
        <v/>
      </c>
      <c r="AU72" s="267" t="str">
        <f t="shared" si="19"/>
        <v/>
      </c>
      <c r="AV72" s="267" t="str">
        <f t="shared" si="20"/>
        <v/>
      </c>
      <c r="AW72" s="267" t="str">
        <f t="shared" si="21"/>
        <v/>
      </c>
      <c r="AX72" s="472" t="str">
        <f t="shared" si="29"/>
        <v/>
      </c>
      <c r="AY72" s="472" t="str">
        <f t="shared" si="30"/>
        <v/>
      </c>
      <c r="AZ72" s="472" t="str">
        <f t="shared" si="31"/>
        <v/>
      </c>
      <c r="BA72" s="472" t="str">
        <f t="shared" si="32"/>
        <v/>
      </c>
      <c r="BB72" s="472" t="str">
        <f t="shared" si="33"/>
        <v/>
      </c>
      <c r="BC72" s="472" t="str">
        <f t="shared" si="34"/>
        <v/>
      </c>
    </row>
    <row r="73" spans="1:55" ht="15.75" customHeight="1" thickBot="1">
      <c r="A73" s="55"/>
      <c r="B73" s="458" t="str">
        <f t="shared" si="28"/>
        <v/>
      </c>
      <c r="C73" s="244"/>
      <c r="D73" s="245"/>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7" t="str">
        <f t="shared" si="2"/>
        <v/>
      </c>
      <c r="AE73" s="267" t="str">
        <f t="shared" si="3"/>
        <v/>
      </c>
      <c r="AF73" s="267" t="str">
        <f t="shared" si="4"/>
        <v/>
      </c>
      <c r="AG73" s="267" t="str">
        <f t="shared" si="5"/>
        <v/>
      </c>
      <c r="AH73" s="267" t="str">
        <f t="shared" si="6"/>
        <v/>
      </c>
      <c r="AI73" s="267" t="str">
        <f t="shared" si="7"/>
        <v/>
      </c>
      <c r="AJ73" s="267" t="str">
        <f t="shared" si="8"/>
        <v/>
      </c>
      <c r="AK73" s="267" t="str">
        <f t="shared" si="9"/>
        <v/>
      </c>
      <c r="AL73" s="267" t="str">
        <f t="shared" si="10"/>
        <v/>
      </c>
      <c r="AM73" s="267" t="str">
        <f t="shared" si="11"/>
        <v/>
      </c>
      <c r="AN73" s="267" t="str">
        <f t="shared" si="12"/>
        <v/>
      </c>
      <c r="AO73" s="267" t="str">
        <f t="shared" si="13"/>
        <v/>
      </c>
      <c r="AP73" s="267" t="str">
        <f t="shared" si="14"/>
        <v/>
      </c>
      <c r="AQ73" s="267" t="str">
        <f t="shared" si="15"/>
        <v/>
      </c>
      <c r="AR73" s="267" t="str">
        <f t="shared" si="16"/>
        <v/>
      </c>
      <c r="AS73" s="267" t="str">
        <f t="shared" si="17"/>
        <v/>
      </c>
      <c r="AT73" s="267" t="str">
        <f t="shared" si="18"/>
        <v/>
      </c>
      <c r="AU73" s="267" t="str">
        <f t="shared" si="19"/>
        <v/>
      </c>
      <c r="AV73" s="267" t="str">
        <f t="shared" si="20"/>
        <v/>
      </c>
      <c r="AW73" s="267" t="str">
        <f t="shared" si="21"/>
        <v/>
      </c>
      <c r="AX73" s="472" t="str">
        <f t="shared" si="29"/>
        <v/>
      </c>
      <c r="AY73" s="472" t="str">
        <f t="shared" si="30"/>
        <v/>
      </c>
      <c r="AZ73" s="472" t="str">
        <f t="shared" si="31"/>
        <v/>
      </c>
      <c r="BA73" s="472" t="str">
        <f t="shared" si="32"/>
        <v/>
      </c>
      <c r="BB73" s="472" t="str">
        <f t="shared" si="33"/>
        <v/>
      </c>
      <c r="BC73" s="472" t="str">
        <f t="shared" si="34"/>
        <v/>
      </c>
    </row>
    <row r="74" spans="1:55" ht="15.75" customHeight="1" thickBot="1">
      <c r="A74" s="55"/>
      <c r="B74" s="458" t="str">
        <f t="shared" si="28"/>
        <v/>
      </c>
      <c r="C74" s="244"/>
      <c r="D74" s="245"/>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7" t="str">
        <f t="shared" si="2"/>
        <v/>
      </c>
      <c r="AE74" s="267" t="str">
        <f t="shared" si="3"/>
        <v/>
      </c>
      <c r="AF74" s="267" t="str">
        <f t="shared" si="4"/>
        <v/>
      </c>
      <c r="AG74" s="267" t="str">
        <f t="shared" si="5"/>
        <v/>
      </c>
      <c r="AH74" s="267" t="str">
        <f t="shared" si="6"/>
        <v/>
      </c>
      <c r="AI74" s="267" t="str">
        <f t="shared" si="7"/>
        <v/>
      </c>
      <c r="AJ74" s="267" t="str">
        <f t="shared" si="8"/>
        <v/>
      </c>
      <c r="AK74" s="267" t="str">
        <f t="shared" si="9"/>
        <v/>
      </c>
      <c r="AL74" s="267" t="str">
        <f t="shared" si="10"/>
        <v/>
      </c>
      <c r="AM74" s="267" t="str">
        <f t="shared" si="11"/>
        <v/>
      </c>
      <c r="AN74" s="267" t="str">
        <f t="shared" si="12"/>
        <v/>
      </c>
      <c r="AO74" s="267" t="str">
        <f t="shared" si="13"/>
        <v/>
      </c>
      <c r="AP74" s="267" t="str">
        <f t="shared" si="14"/>
        <v/>
      </c>
      <c r="AQ74" s="267" t="str">
        <f t="shared" si="15"/>
        <v/>
      </c>
      <c r="AR74" s="267" t="str">
        <f t="shared" si="16"/>
        <v/>
      </c>
      <c r="AS74" s="267" t="str">
        <f t="shared" si="17"/>
        <v/>
      </c>
      <c r="AT74" s="267" t="str">
        <f t="shared" si="18"/>
        <v/>
      </c>
      <c r="AU74" s="267" t="str">
        <f t="shared" si="19"/>
        <v/>
      </c>
      <c r="AV74" s="267" t="str">
        <f t="shared" si="20"/>
        <v/>
      </c>
      <c r="AW74" s="267" t="str">
        <f t="shared" si="21"/>
        <v/>
      </c>
      <c r="AX74" s="472" t="str">
        <f t="shared" si="29"/>
        <v/>
      </c>
      <c r="AY74" s="472" t="str">
        <f t="shared" si="30"/>
        <v/>
      </c>
      <c r="AZ74" s="472" t="str">
        <f t="shared" si="31"/>
        <v/>
      </c>
      <c r="BA74" s="472" t="str">
        <f t="shared" si="32"/>
        <v/>
      </c>
      <c r="BB74" s="472" t="str">
        <f t="shared" si="33"/>
        <v/>
      </c>
      <c r="BC74" s="472" t="str">
        <f t="shared" si="34"/>
        <v/>
      </c>
    </row>
    <row r="75" spans="1:55" ht="15.75" customHeight="1" thickBot="1">
      <c r="A75" s="55"/>
      <c r="B75" s="458" t="str">
        <f t="shared" si="28"/>
        <v/>
      </c>
      <c r="C75" s="244"/>
      <c r="D75" s="245"/>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7" t="str">
        <f t="shared" si="2"/>
        <v/>
      </c>
      <c r="AE75" s="267" t="str">
        <f t="shared" si="3"/>
        <v/>
      </c>
      <c r="AF75" s="267" t="str">
        <f t="shared" si="4"/>
        <v/>
      </c>
      <c r="AG75" s="267" t="str">
        <f t="shared" si="5"/>
        <v/>
      </c>
      <c r="AH75" s="267" t="str">
        <f t="shared" si="6"/>
        <v/>
      </c>
      <c r="AI75" s="267" t="str">
        <f t="shared" si="7"/>
        <v/>
      </c>
      <c r="AJ75" s="267" t="str">
        <f t="shared" si="8"/>
        <v/>
      </c>
      <c r="AK75" s="267" t="str">
        <f t="shared" si="9"/>
        <v/>
      </c>
      <c r="AL75" s="267" t="str">
        <f t="shared" si="10"/>
        <v/>
      </c>
      <c r="AM75" s="267" t="str">
        <f t="shared" si="11"/>
        <v/>
      </c>
      <c r="AN75" s="267" t="str">
        <f t="shared" si="12"/>
        <v/>
      </c>
      <c r="AO75" s="267" t="str">
        <f t="shared" si="13"/>
        <v/>
      </c>
      <c r="AP75" s="267" t="str">
        <f t="shared" si="14"/>
        <v/>
      </c>
      <c r="AQ75" s="267" t="str">
        <f t="shared" si="15"/>
        <v/>
      </c>
      <c r="AR75" s="267" t="str">
        <f t="shared" si="16"/>
        <v/>
      </c>
      <c r="AS75" s="267" t="str">
        <f t="shared" si="17"/>
        <v/>
      </c>
      <c r="AT75" s="267" t="str">
        <f t="shared" si="18"/>
        <v/>
      </c>
      <c r="AU75" s="267" t="str">
        <f t="shared" si="19"/>
        <v/>
      </c>
      <c r="AV75" s="267" t="str">
        <f t="shared" si="20"/>
        <v/>
      </c>
      <c r="AW75" s="267" t="str">
        <f t="shared" si="21"/>
        <v/>
      </c>
      <c r="AX75" s="472" t="str">
        <f t="shared" si="29"/>
        <v/>
      </c>
      <c r="AY75" s="472" t="str">
        <f t="shared" si="30"/>
        <v/>
      </c>
      <c r="AZ75" s="472" t="str">
        <f t="shared" si="31"/>
        <v/>
      </c>
      <c r="BA75" s="472" t="str">
        <f t="shared" si="32"/>
        <v/>
      </c>
      <c r="BB75" s="472" t="str">
        <f t="shared" si="33"/>
        <v/>
      </c>
      <c r="BC75" s="472" t="str">
        <f t="shared" si="34"/>
        <v/>
      </c>
    </row>
    <row r="76" spans="1:55" ht="15.75" customHeight="1" thickBot="1">
      <c r="A76" s="55"/>
      <c r="B76" s="458" t="str">
        <f t="shared" si="28"/>
        <v/>
      </c>
      <c r="C76" s="244"/>
      <c r="D76" s="245"/>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7" t="str">
        <f t="shared" si="2"/>
        <v/>
      </c>
      <c r="AE76" s="267" t="str">
        <f t="shared" si="3"/>
        <v/>
      </c>
      <c r="AF76" s="267" t="str">
        <f t="shared" si="4"/>
        <v/>
      </c>
      <c r="AG76" s="267" t="str">
        <f t="shared" si="5"/>
        <v/>
      </c>
      <c r="AH76" s="267" t="str">
        <f t="shared" si="6"/>
        <v/>
      </c>
      <c r="AI76" s="267" t="str">
        <f t="shared" si="7"/>
        <v/>
      </c>
      <c r="AJ76" s="267" t="str">
        <f t="shared" si="8"/>
        <v/>
      </c>
      <c r="AK76" s="267" t="str">
        <f t="shared" si="9"/>
        <v/>
      </c>
      <c r="AL76" s="267" t="str">
        <f t="shared" si="10"/>
        <v/>
      </c>
      <c r="AM76" s="267" t="str">
        <f t="shared" si="11"/>
        <v/>
      </c>
      <c r="AN76" s="267" t="str">
        <f t="shared" si="12"/>
        <v/>
      </c>
      <c r="AO76" s="267" t="str">
        <f t="shared" si="13"/>
        <v/>
      </c>
      <c r="AP76" s="267" t="str">
        <f t="shared" si="14"/>
        <v/>
      </c>
      <c r="AQ76" s="267" t="str">
        <f t="shared" si="15"/>
        <v/>
      </c>
      <c r="AR76" s="267" t="str">
        <f t="shared" si="16"/>
        <v/>
      </c>
      <c r="AS76" s="267" t="str">
        <f t="shared" si="17"/>
        <v/>
      </c>
      <c r="AT76" s="267" t="str">
        <f t="shared" si="18"/>
        <v/>
      </c>
      <c r="AU76" s="267" t="str">
        <f t="shared" si="19"/>
        <v/>
      </c>
      <c r="AV76" s="267" t="str">
        <f t="shared" si="20"/>
        <v/>
      </c>
      <c r="AW76" s="267" t="str">
        <f t="shared" si="21"/>
        <v/>
      </c>
      <c r="AX76" s="472" t="str">
        <f t="shared" si="29"/>
        <v/>
      </c>
      <c r="AY76" s="472" t="str">
        <f t="shared" si="30"/>
        <v/>
      </c>
      <c r="AZ76" s="472" t="str">
        <f t="shared" si="31"/>
        <v/>
      </c>
      <c r="BA76" s="472" t="str">
        <f t="shared" si="32"/>
        <v/>
      </c>
      <c r="BB76" s="472" t="str">
        <f t="shared" si="33"/>
        <v/>
      </c>
      <c r="BC76" s="472" t="str">
        <f t="shared" si="34"/>
        <v/>
      </c>
    </row>
    <row r="77" spans="1:55" ht="15.75" customHeight="1" thickBot="1">
      <c r="A77" s="55"/>
      <c r="B77" s="458" t="str">
        <f t="shared" si="28"/>
        <v/>
      </c>
      <c r="C77" s="244"/>
      <c r="D77" s="245"/>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7" t="str">
        <f t="shared" si="2"/>
        <v/>
      </c>
      <c r="AE77" s="267" t="str">
        <f t="shared" si="3"/>
        <v/>
      </c>
      <c r="AF77" s="267" t="str">
        <f t="shared" si="4"/>
        <v/>
      </c>
      <c r="AG77" s="267" t="str">
        <f t="shared" si="5"/>
        <v/>
      </c>
      <c r="AH77" s="267" t="str">
        <f t="shared" si="6"/>
        <v/>
      </c>
      <c r="AI77" s="267" t="str">
        <f t="shared" si="7"/>
        <v/>
      </c>
      <c r="AJ77" s="267" t="str">
        <f t="shared" si="8"/>
        <v/>
      </c>
      <c r="AK77" s="267" t="str">
        <f t="shared" si="9"/>
        <v/>
      </c>
      <c r="AL77" s="267" t="str">
        <f t="shared" si="10"/>
        <v/>
      </c>
      <c r="AM77" s="267" t="str">
        <f t="shared" si="11"/>
        <v/>
      </c>
      <c r="AN77" s="267" t="str">
        <f t="shared" si="12"/>
        <v/>
      </c>
      <c r="AO77" s="267" t="str">
        <f t="shared" si="13"/>
        <v/>
      </c>
      <c r="AP77" s="267" t="str">
        <f t="shared" si="14"/>
        <v/>
      </c>
      <c r="AQ77" s="267" t="str">
        <f t="shared" si="15"/>
        <v/>
      </c>
      <c r="AR77" s="267" t="str">
        <f t="shared" si="16"/>
        <v/>
      </c>
      <c r="AS77" s="267" t="str">
        <f t="shared" si="17"/>
        <v/>
      </c>
      <c r="AT77" s="267" t="str">
        <f t="shared" si="18"/>
        <v/>
      </c>
      <c r="AU77" s="267" t="str">
        <f t="shared" si="19"/>
        <v/>
      </c>
      <c r="AV77" s="267" t="str">
        <f t="shared" si="20"/>
        <v/>
      </c>
      <c r="AW77" s="267" t="str">
        <f t="shared" si="21"/>
        <v/>
      </c>
      <c r="AX77" s="472" t="str">
        <f t="shared" si="29"/>
        <v/>
      </c>
      <c r="AY77" s="472" t="str">
        <f t="shared" si="30"/>
        <v/>
      </c>
      <c r="AZ77" s="472" t="str">
        <f t="shared" si="31"/>
        <v/>
      </c>
      <c r="BA77" s="472" t="str">
        <f t="shared" si="32"/>
        <v/>
      </c>
      <c r="BB77" s="472" t="str">
        <f t="shared" si="33"/>
        <v/>
      </c>
      <c r="BC77" s="472" t="str">
        <f t="shared" si="34"/>
        <v/>
      </c>
    </row>
    <row r="78" spans="1:55" ht="15.75" customHeight="1" thickBot="1">
      <c r="A78" s="55"/>
      <c r="B78" s="458" t="str">
        <f t="shared" si="28"/>
        <v/>
      </c>
      <c r="C78" s="244"/>
      <c r="D78" s="245"/>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7" t="str">
        <f t="shared" si="2"/>
        <v/>
      </c>
      <c r="AE78" s="267" t="str">
        <f t="shared" si="3"/>
        <v/>
      </c>
      <c r="AF78" s="267" t="str">
        <f t="shared" si="4"/>
        <v/>
      </c>
      <c r="AG78" s="267" t="str">
        <f t="shared" si="5"/>
        <v/>
      </c>
      <c r="AH78" s="267" t="str">
        <f t="shared" si="6"/>
        <v/>
      </c>
      <c r="AI78" s="267" t="str">
        <f t="shared" si="7"/>
        <v/>
      </c>
      <c r="AJ78" s="267" t="str">
        <f t="shared" si="8"/>
        <v/>
      </c>
      <c r="AK78" s="267" t="str">
        <f t="shared" si="9"/>
        <v/>
      </c>
      <c r="AL78" s="267" t="str">
        <f t="shared" si="10"/>
        <v/>
      </c>
      <c r="AM78" s="267" t="str">
        <f t="shared" si="11"/>
        <v/>
      </c>
      <c r="AN78" s="267" t="str">
        <f t="shared" si="12"/>
        <v/>
      </c>
      <c r="AO78" s="267" t="str">
        <f t="shared" si="13"/>
        <v/>
      </c>
      <c r="AP78" s="267" t="str">
        <f t="shared" si="14"/>
        <v/>
      </c>
      <c r="AQ78" s="267" t="str">
        <f t="shared" si="15"/>
        <v/>
      </c>
      <c r="AR78" s="267" t="str">
        <f t="shared" si="16"/>
        <v/>
      </c>
      <c r="AS78" s="267" t="str">
        <f t="shared" si="17"/>
        <v/>
      </c>
      <c r="AT78" s="267" t="str">
        <f t="shared" si="18"/>
        <v/>
      </c>
      <c r="AU78" s="267" t="str">
        <f t="shared" si="19"/>
        <v/>
      </c>
      <c r="AV78" s="267" t="str">
        <f t="shared" si="20"/>
        <v/>
      </c>
      <c r="AW78" s="267" t="str">
        <f t="shared" si="21"/>
        <v/>
      </c>
      <c r="AX78" s="472" t="str">
        <f t="shared" si="29"/>
        <v/>
      </c>
      <c r="AY78" s="472" t="str">
        <f t="shared" si="30"/>
        <v/>
      </c>
      <c r="AZ78" s="472" t="str">
        <f t="shared" si="31"/>
        <v/>
      </c>
      <c r="BA78" s="472" t="str">
        <f t="shared" si="32"/>
        <v/>
      </c>
      <c r="BB78" s="472" t="str">
        <f t="shared" si="33"/>
        <v/>
      </c>
      <c r="BC78" s="472" t="str">
        <f t="shared" si="34"/>
        <v/>
      </c>
    </row>
    <row r="79" spans="1:55" ht="15.75" customHeight="1" thickBot="1">
      <c r="A79" s="55"/>
      <c r="B79" s="458" t="str">
        <f t="shared" si="28"/>
        <v/>
      </c>
      <c r="C79" s="244"/>
      <c r="D79" s="245"/>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7" t="str">
        <f t="shared" si="2"/>
        <v/>
      </c>
      <c r="AE79" s="267" t="str">
        <f t="shared" si="3"/>
        <v/>
      </c>
      <c r="AF79" s="267" t="str">
        <f t="shared" si="4"/>
        <v/>
      </c>
      <c r="AG79" s="267" t="str">
        <f t="shared" si="5"/>
        <v/>
      </c>
      <c r="AH79" s="267" t="str">
        <f t="shared" si="6"/>
        <v/>
      </c>
      <c r="AI79" s="267" t="str">
        <f t="shared" si="7"/>
        <v/>
      </c>
      <c r="AJ79" s="267" t="str">
        <f t="shared" si="8"/>
        <v/>
      </c>
      <c r="AK79" s="267" t="str">
        <f t="shared" si="9"/>
        <v/>
      </c>
      <c r="AL79" s="267" t="str">
        <f t="shared" si="10"/>
        <v/>
      </c>
      <c r="AM79" s="267" t="str">
        <f t="shared" si="11"/>
        <v/>
      </c>
      <c r="AN79" s="267" t="str">
        <f t="shared" si="12"/>
        <v/>
      </c>
      <c r="AO79" s="267" t="str">
        <f t="shared" si="13"/>
        <v/>
      </c>
      <c r="AP79" s="267" t="str">
        <f t="shared" si="14"/>
        <v/>
      </c>
      <c r="AQ79" s="267" t="str">
        <f t="shared" si="15"/>
        <v/>
      </c>
      <c r="AR79" s="267" t="str">
        <f t="shared" si="16"/>
        <v/>
      </c>
      <c r="AS79" s="267" t="str">
        <f t="shared" si="17"/>
        <v/>
      </c>
      <c r="AT79" s="267" t="str">
        <f t="shared" si="18"/>
        <v/>
      </c>
      <c r="AU79" s="267" t="str">
        <f t="shared" si="19"/>
        <v/>
      </c>
      <c r="AV79" s="267" t="str">
        <f t="shared" si="20"/>
        <v/>
      </c>
      <c r="AW79" s="267" t="str">
        <f t="shared" si="21"/>
        <v/>
      </c>
      <c r="AX79" s="472" t="str">
        <f t="shared" si="29"/>
        <v/>
      </c>
      <c r="AY79" s="472" t="str">
        <f t="shared" si="30"/>
        <v/>
      </c>
      <c r="AZ79" s="472" t="str">
        <f t="shared" si="31"/>
        <v/>
      </c>
      <c r="BA79" s="472" t="str">
        <f t="shared" si="32"/>
        <v/>
      </c>
      <c r="BB79" s="472" t="str">
        <f t="shared" si="33"/>
        <v/>
      </c>
      <c r="BC79" s="472" t="str">
        <f t="shared" si="34"/>
        <v/>
      </c>
    </row>
    <row r="80" spans="1:55" ht="15.75" customHeight="1" thickBot="1">
      <c r="A80" s="55"/>
      <c r="B80" s="458" t="str">
        <f t="shared" si="28"/>
        <v/>
      </c>
      <c r="C80" s="244"/>
      <c r="D80" s="245"/>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7" t="str">
        <f t="shared" si="2"/>
        <v/>
      </c>
      <c r="AE80" s="267" t="str">
        <f t="shared" si="3"/>
        <v/>
      </c>
      <c r="AF80" s="267" t="str">
        <f t="shared" si="4"/>
        <v/>
      </c>
      <c r="AG80" s="267" t="str">
        <f t="shared" si="5"/>
        <v/>
      </c>
      <c r="AH80" s="267" t="str">
        <f t="shared" si="6"/>
        <v/>
      </c>
      <c r="AI80" s="267" t="str">
        <f t="shared" si="7"/>
        <v/>
      </c>
      <c r="AJ80" s="267" t="str">
        <f t="shared" si="8"/>
        <v/>
      </c>
      <c r="AK80" s="267" t="str">
        <f t="shared" si="9"/>
        <v/>
      </c>
      <c r="AL80" s="267" t="str">
        <f t="shared" si="10"/>
        <v/>
      </c>
      <c r="AM80" s="267" t="str">
        <f t="shared" si="11"/>
        <v/>
      </c>
      <c r="AN80" s="267" t="str">
        <f t="shared" si="12"/>
        <v/>
      </c>
      <c r="AO80" s="267" t="str">
        <f t="shared" si="13"/>
        <v/>
      </c>
      <c r="AP80" s="267" t="str">
        <f t="shared" si="14"/>
        <v/>
      </c>
      <c r="AQ80" s="267" t="str">
        <f t="shared" si="15"/>
        <v/>
      </c>
      <c r="AR80" s="267" t="str">
        <f t="shared" si="16"/>
        <v/>
      </c>
      <c r="AS80" s="267" t="str">
        <f t="shared" si="17"/>
        <v/>
      </c>
      <c r="AT80" s="267" t="str">
        <f t="shared" si="18"/>
        <v/>
      </c>
      <c r="AU80" s="267" t="str">
        <f t="shared" si="19"/>
        <v/>
      </c>
      <c r="AV80" s="267" t="str">
        <f t="shared" si="20"/>
        <v/>
      </c>
      <c r="AW80" s="267" t="str">
        <f t="shared" si="21"/>
        <v/>
      </c>
      <c r="AX80" s="472" t="str">
        <f t="shared" si="29"/>
        <v/>
      </c>
      <c r="AY80" s="472" t="str">
        <f t="shared" si="30"/>
        <v/>
      </c>
      <c r="AZ80" s="472" t="str">
        <f t="shared" si="31"/>
        <v/>
      </c>
      <c r="BA80" s="472" t="str">
        <f t="shared" si="32"/>
        <v/>
      </c>
      <c r="BB80" s="472" t="str">
        <f t="shared" si="33"/>
        <v/>
      </c>
      <c r="BC80" s="472" t="str">
        <f t="shared" si="34"/>
        <v/>
      </c>
    </row>
    <row r="81" spans="1:55" ht="15.75" customHeight="1" thickBot="1">
      <c r="A81" s="55"/>
      <c r="B81" s="458" t="str">
        <f t="shared" si="28"/>
        <v/>
      </c>
      <c r="C81" s="244"/>
      <c r="D81" s="245"/>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7" t="str">
        <f t="shared" ref="AD81:AD90" si="35">IF(E81="","",(IF(E81=E$92,1,0)))</f>
        <v/>
      </c>
      <c r="AE81" s="267" t="str">
        <f t="shared" ref="AE81:AE90" si="36">IF(F81="","",(IF(F81=F$92,1,0)))</f>
        <v/>
      </c>
      <c r="AF81" s="267" t="str">
        <f t="shared" ref="AF81:AF90" si="37">IF(G81="","",(IF(G81=G$92,1,0)))</f>
        <v/>
      </c>
      <c r="AG81" s="267" t="str">
        <f t="shared" ref="AG81:AG90" si="38">IF(H81="","",(IF(H81=H$92,1,0)))</f>
        <v/>
      </c>
      <c r="AH81" s="267" t="str">
        <f t="shared" ref="AH81:AH90" si="39">IF(I81="","",(IF(I81=I$92,1,0)))</f>
        <v/>
      </c>
      <c r="AI81" s="267" t="str">
        <f t="shared" ref="AI81:AI90" si="40">IF(J81="","",(IF(J81=J$92,1,0)))</f>
        <v/>
      </c>
      <c r="AJ81" s="267" t="str">
        <f t="shared" ref="AJ81:AJ90" si="41">IF(K81="","",(IF(K81=K$92,1,0)))</f>
        <v/>
      </c>
      <c r="AK81" s="267" t="str">
        <f t="shared" ref="AK81:AK90" si="42">IF(L81="","",(IF(L81=L$92,1,0)))</f>
        <v/>
      </c>
      <c r="AL81" s="267" t="str">
        <f t="shared" ref="AL81:AL90" si="43">IF(M81="","",(IF(M81=M$92,1,0)))</f>
        <v/>
      </c>
      <c r="AM81" s="267" t="str">
        <f t="shared" ref="AM81:AM90" si="44">IF(N81="","",(IF(N81=N$92,1,0)))</f>
        <v/>
      </c>
      <c r="AN81" s="267" t="str">
        <f t="shared" ref="AN81:AN90" si="45">IF(O81="","",(IF(O81=O$92,1,0)))</f>
        <v/>
      </c>
      <c r="AO81" s="267" t="str">
        <f t="shared" ref="AO81:AO90" si="46">IF(P81="","",(IF(P81=P$92,1,0)))</f>
        <v/>
      </c>
      <c r="AP81" s="267" t="str">
        <f t="shared" ref="AP81:AP90" si="47">IF(Q81="","",(IF(Q81=Q$92,1,0)))</f>
        <v/>
      </c>
      <c r="AQ81" s="267" t="str">
        <f t="shared" ref="AQ81:AQ90" si="48">IF(R81="","",(IF(R81=R$92,1,0)))</f>
        <v/>
      </c>
      <c r="AR81" s="267" t="str">
        <f t="shared" ref="AR81:AR90" si="49">IF(S81="","",(IF(S81=S$92,1,0)))</f>
        <v/>
      </c>
      <c r="AS81" s="267" t="str">
        <f t="shared" ref="AS81:AS90" si="50">IF(T81="","",(IF(T81=T$92,1,0)))</f>
        <v/>
      </c>
      <c r="AT81" s="267" t="str">
        <f t="shared" ref="AT81:AT90" si="51">IF(U81="","",(IF(U81=U$92,1,0)))</f>
        <v/>
      </c>
      <c r="AU81" s="267" t="str">
        <f t="shared" ref="AU81:AU90" si="52">IF(V81="","",(IF(V81=V$92,1,0)))</f>
        <v/>
      </c>
      <c r="AV81" s="267" t="str">
        <f t="shared" ref="AV81:AV90" si="53">IF(W81="","",(IF(W81=W$92,1,0)))</f>
        <v/>
      </c>
      <c r="AW81" s="267" t="str">
        <f t="shared" ref="AW81:AW90" si="54">IF(X81="","",(IF(X81=X$92,1,0)))</f>
        <v/>
      </c>
      <c r="AX81" s="472" t="str">
        <f t="shared" si="29"/>
        <v/>
      </c>
      <c r="AY81" s="472" t="str">
        <f t="shared" si="30"/>
        <v/>
      </c>
      <c r="AZ81" s="472" t="str">
        <f t="shared" si="31"/>
        <v/>
      </c>
      <c r="BA81" s="472" t="str">
        <f t="shared" si="32"/>
        <v/>
      </c>
      <c r="BB81" s="472" t="str">
        <f t="shared" si="33"/>
        <v/>
      </c>
      <c r="BC81" s="472" t="str">
        <f t="shared" si="34"/>
        <v/>
      </c>
    </row>
    <row r="82" spans="1:55" ht="15.75" customHeight="1" thickBot="1">
      <c r="A82" s="55"/>
      <c r="B82" s="458" t="str">
        <f t="shared" ref="B82:B90" si="55">IF(C82&lt;&gt;"",1+B81,"")</f>
        <v/>
      </c>
      <c r="C82" s="244"/>
      <c r="D82" s="245"/>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7" t="str">
        <f t="shared" si="35"/>
        <v/>
      </c>
      <c r="AE82" s="267" t="str">
        <f t="shared" si="36"/>
        <v/>
      </c>
      <c r="AF82" s="267" t="str">
        <f t="shared" si="37"/>
        <v/>
      </c>
      <c r="AG82" s="267" t="str">
        <f t="shared" si="38"/>
        <v/>
      </c>
      <c r="AH82" s="267" t="str">
        <f t="shared" si="39"/>
        <v/>
      </c>
      <c r="AI82" s="267" t="str">
        <f t="shared" si="40"/>
        <v/>
      </c>
      <c r="AJ82" s="267" t="str">
        <f t="shared" si="41"/>
        <v/>
      </c>
      <c r="AK82" s="267" t="str">
        <f t="shared" si="42"/>
        <v/>
      </c>
      <c r="AL82" s="267" t="str">
        <f t="shared" si="43"/>
        <v/>
      </c>
      <c r="AM82" s="267" t="str">
        <f t="shared" si="44"/>
        <v/>
      </c>
      <c r="AN82" s="267" t="str">
        <f t="shared" si="45"/>
        <v/>
      </c>
      <c r="AO82" s="267" t="str">
        <f t="shared" si="46"/>
        <v/>
      </c>
      <c r="AP82" s="267" t="str">
        <f t="shared" si="47"/>
        <v/>
      </c>
      <c r="AQ82" s="267" t="str">
        <f t="shared" si="48"/>
        <v/>
      </c>
      <c r="AR82" s="267" t="str">
        <f t="shared" si="49"/>
        <v/>
      </c>
      <c r="AS82" s="267" t="str">
        <f t="shared" si="50"/>
        <v/>
      </c>
      <c r="AT82" s="267" t="str">
        <f t="shared" si="51"/>
        <v/>
      </c>
      <c r="AU82" s="267" t="str">
        <f t="shared" si="52"/>
        <v/>
      </c>
      <c r="AV82" s="267" t="str">
        <f t="shared" si="53"/>
        <v/>
      </c>
      <c r="AW82" s="267" t="str">
        <f t="shared" si="54"/>
        <v/>
      </c>
      <c r="AX82" s="472" t="str">
        <f t="shared" si="29"/>
        <v/>
      </c>
      <c r="AY82" s="472" t="str">
        <f t="shared" si="30"/>
        <v/>
      </c>
      <c r="AZ82" s="472" t="str">
        <f t="shared" si="31"/>
        <v/>
      </c>
      <c r="BA82" s="472" t="str">
        <f t="shared" si="32"/>
        <v/>
      </c>
      <c r="BB82" s="472" t="str">
        <f t="shared" si="33"/>
        <v/>
      </c>
      <c r="BC82" s="472" t="str">
        <f t="shared" si="34"/>
        <v/>
      </c>
    </row>
    <row r="83" spans="1:55" ht="15.75" customHeight="1" thickBot="1">
      <c r="A83" s="55"/>
      <c r="B83" s="458" t="str">
        <f t="shared" si="55"/>
        <v/>
      </c>
      <c r="C83" s="244"/>
      <c r="D83" s="245"/>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7" t="str">
        <f t="shared" si="35"/>
        <v/>
      </c>
      <c r="AE83" s="267" t="str">
        <f t="shared" si="36"/>
        <v/>
      </c>
      <c r="AF83" s="267" t="str">
        <f t="shared" si="37"/>
        <v/>
      </c>
      <c r="AG83" s="267" t="str">
        <f t="shared" si="38"/>
        <v/>
      </c>
      <c r="AH83" s="267" t="str">
        <f t="shared" si="39"/>
        <v/>
      </c>
      <c r="AI83" s="267" t="str">
        <f t="shared" si="40"/>
        <v/>
      </c>
      <c r="AJ83" s="267" t="str">
        <f t="shared" si="41"/>
        <v/>
      </c>
      <c r="AK83" s="267" t="str">
        <f t="shared" si="42"/>
        <v/>
      </c>
      <c r="AL83" s="267" t="str">
        <f t="shared" si="43"/>
        <v/>
      </c>
      <c r="AM83" s="267" t="str">
        <f t="shared" si="44"/>
        <v/>
      </c>
      <c r="AN83" s="267" t="str">
        <f t="shared" si="45"/>
        <v/>
      </c>
      <c r="AO83" s="267" t="str">
        <f t="shared" si="46"/>
        <v/>
      </c>
      <c r="AP83" s="267" t="str">
        <f t="shared" si="47"/>
        <v/>
      </c>
      <c r="AQ83" s="267" t="str">
        <f t="shared" si="48"/>
        <v/>
      </c>
      <c r="AR83" s="267" t="str">
        <f t="shared" si="49"/>
        <v/>
      </c>
      <c r="AS83" s="267" t="str">
        <f t="shared" si="50"/>
        <v/>
      </c>
      <c r="AT83" s="267" t="str">
        <f t="shared" si="51"/>
        <v/>
      </c>
      <c r="AU83" s="267" t="str">
        <f t="shared" si="52"/>
        <v/>
      </c>
      <c r="AV83" s="267" t="str">
        <f t="shared" si="53"/>
        <v/>
      </c>
      <c r="AW83" s="267" t="str">
        <f t="shared" si="54"/>
        <v/>
      </c>
      <c r="AX83" s="472" t="str">
        <f t="shared" si="29"/>
        <v/>
      </c>
      <c r="AY83" s="472" t="str">
        <f t="shared" si="30"/>
        <v/>
      </c>
      <c r="AZ83" s="472" t="str">
        <f t="shared" si="31"/>
        <v/>
      </c>
      <c r="BA83" s="472" t="str">
        <f t="shared" si="32"/>
        <v/>
      </c>
      <c r="BB83" s="472" t="str">
        <f t="shared" si="33"/>
        <v/>
      </c>
      <c r="BC83" s="472" t="str">
        <f t="shared" si="34"/>
        <v/>
      </c>
    </row>
    <row r="84" spans="1:55" ht="15.75" customHeight="1" thickBot="1">
      <c r="A84" s="55"/>
      <c r="B84" s="458" t="str">
        <f t="shared" si="55"/>
        <v/>
      </c>
      <c r="C84" s="244"/>
      <c r="D84" s="245"/>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7" t="str">
        <f t="shared" si="35"/>
        <v/>
      </c>
      <c r="AE84" s="267" t="str">
        <f t="shared" si="36"/>
        <v/>
      </c>
      <c r="AF84" s="267" t="str">
        <f t="shared" si="37"/>
        <v/>
      </c>
      <c r="AG84" s="267" t="str">
        <f t="shared" si="38"/>
        <v/>
      </c>
      <c r="AH84" s="267" t="str">
        <f t="shared" si="39"/>
        <v/>
      </c>
      <c r="AI84" s="267" t="str">
        <f t="shared" si="40"/>
        <v/>
      </c>
      <c r="AJ84" s="267" t="str">
        <f t="shared" si="41"/>
        <v/>
      </c>
      <c r="AK84" s="267" t="str">
        <f t="shared" si="42"/>
        <v/>
      </c>
      <c r="AL84" s="267" t="str">
        <f t="shared" si="43"/>
        <v/>
      </c>
      <c r="AM84" s="267" t="str">
        <f t="shared" si="44"/>
        <v/>
      </c>
      <c r="AN84" s="267" t="str">
        <f t="shared" si="45"/>
        <v/>
      </c>
      <c r="AO84" s="267" t="str">
        <f t="shared" si="46"/>
        <v/>
      </c>
      <c r="AP84" s="267" t="str">
        <f t="shared" si="47"/>
        <v/>
      </c>
      <c r="AQ84" s="267" t="str">
        <f t="shared" si="48"/>
        <v/>
      </c>
      <c r="AR84" s="267" t="str">
        <f t="shared" si="49"/>
        <v/>
      </c>
      <c r="AS84" s="267" t="str">
        <f t="shared" si="50"/>
        <v/>
      </c>
      <c r="AT84" s="267" t="str">
        <f t="shared" si="51"/>
        <v/>
      </c>
      <c r="AU84" s="267" t="str">
        <f t="shared" si="52"/>
        <v/>
      </c>
      <c r="AV84" s="267" t="str">
        <f t="shared" si="53"/>
        <v/>
      </c>
      <c r="AW84" s="267" t="str">
        <f t="shared" si="54"/>
        <v/>
      </c>
      <c r="AX84" s="472" t="str">
        <f t="shared" si="29"/>
        <v/>
      </c>
      <c r="AY84" s="472" t="str">
        <f t="shared" si="30"/>
        <v/>
      </c>
      <c r="AZ84" s="472" t="str">
        <f t="shared" si="31"/>
        <v/>
      </c>
      <c r="BA84" s="472" t="str">
        <f t="shared" si="32"/>
        <v/>
      </c>
      <c r="BB84" s="472" t="str">
        <f t="shared" si="33"/>
        <v/>
      </c>
      <c r="BC84" s="472" t="str">
        <f t="shared" si="34"/>
        <v/>
      </c>
    </row>
    <row r="85" spans="1:55" ht="15.75" customHeight="1" thickBot="1">
      <c r="A85" s="55"/>
      <c r="B85" s="458" t="str">
        <f t="shared" si="55"/>
        <v/>
      </c>
      <c r="C85" s="244"/>
      <c r="D85" s="245"/>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7" t="str">
        <f t="shared" si="35"/>
        <v/>
      </c>
      <c r="AE85" s="267" t="str">
        <f t="shared" si="36"/>
        <v/>
      </c>
      <c r="AF85" s="267" t="str">
        <f t="shared" si="37"/>
        <v/>
      </c>
      <c r="AG85" s="267" t="str">
        <f t="shared" si="38"/>
        <v/>
      </c>
      <c r="AH85" s="267" t="str">
        <f t="shared" si="39"/>
        <v/>
      </c>
      <c r="AI85" s="267" t="str">
        <f t="shared" si="40"/>
        <v/>
      </c>
      <c r="AJ85" s="267" t="str">
        <f t="shared" si="41"/>
        <v/>
      </c>
      <c r="AK85" s="267" t="str">
        <f t="shared" si="42"/>
        <v/>
      </c>
      <c r="AL85" s="267" t="str">
        <f t="shared" si="43"/>
        <v/>
      </c>
      <c r="AM85" s="267" t="str">
        <f t="shared" si="44"/>
        <v/>
      </c>
      <c r="AN85" s="267" t="str">
        <f t="shared" si="45"/>
        <v/>
      </c>
      <c r="AO85" s="267" t="str">
        <f t="shared" si="46"/>
        <v/>
      </c>
      <c r="AP85" s="267" t="str">
        <f t="shared" si="47"/>
        <v/>
      </c>
      <c r="AQ85" s="267" t="str">
        <f t="shared" si="48"/>
        <v/>
      </c>
      <c r="AR85" s="267" t="str">
        <f t="shared" si="49"/>
        <v/>
      </c>
      <c r="AS85" s="267" t="str">
        <f t="shared" si="50"/>
        <v/>
      </c>
      <c r="AT85" s="267" t="str">
        <f t="shared" si="51"/>
        <v/>
      </c>
      <c r="AU85" s="267" t="str">
        <f t="shared" si="52"/>
        <v/>
      </c>
      <c r="AV85" s="267" t="str">
        <f t="shared" si="53"/>
        <v/>
      </c>
      <c r="AW85" s="267" t="str">
        <f t="shared" si="54"/>
        <v/>
      </c>
      <c r="AX85" s="472" t="str">
        <f t="shared" si="29"/>
        <v/>
      </c>
      <c r="AY85" s="472" t="str">
        <f t="shared" si="30"/>
        <v/>
      </c>
      <c r="AZ85" s="472" t="str">
        <f t="shared" si="31"/>
        <v/>
      </c>
      <c r="BA85" s="472" t="str">
        <f t="shared" si="32"/>
        <v/>
      </c>
      <c r="BB85" s="472" t="str">
        <f t="shared" si="33"/>
        <v/>
      </c>
      <c r="BC85" s="472" t="str">
        <f t="shared" si="34"/>
        <v/>
      </c>
    </row>
    <row r="86" spans="1:55" ht="15.75" customHeight="1" thickBot="1">
      <c r="A86" s="55"/>
      <c r="B86" s="458" t="str">
        <f t="shared" si="55"/>
        <v/>
      </c>
      <c r="C86" s="244"/>
      <c r="D86" s="245"/>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7" t="str">
        <f t="shared" si="35"/>
        <v/>
      </c>
      <c r="AE86" s="267" t="str">
        <f t="shared" si="36"/>
        <v/>
      </c>
      <c r="AF86" s="267" t="str">
        <f t="shared" si="37"/>
        <v/>
      </c>
      <c r="AG86" s="267" t="str">
        <f t="shared" si="38"/>
        <v/>
      </c>
      <c r="AH86" s="267" t="str">
        <f t="shared" si="39"/>
        <v/>
      </c>
      <c r="AI86" s="267" t="str">
        <f t="shared" si="40"/>
        <v/>
      </c>
      <c r="AJ86" s="267" t="str">
        <f t="shared" si="41"/>
        <v/>
      </c>
      <c r="AK86" s="267" t="str">
        <f t="shared" si="42"/>
        <v/>
      </c>
      <c r="AL86" s="267" t="str">
        <f t="shared" si="43"/>
        <v/>
      </c>
      <c r="AM86" s="267" t="str">
        <f t="shared" si="44"/>
        <v/>
      </c>
      <c r="AN86" s="267" t="str">
        <f t="shared" si="45"/>
        <v/>
      </c>
      <c r="AO86" s="267" t="str">
        <f t="shared" si="46"/>
        <v/>
      </c>
      <c r="AP86" s="267" t="str">
        <f t="shared" si="47"/>
        <v/>
      </c>
      <c r="AQ86" s="267" t="str">
        <f t="shared" si="48"/>
        <v/>
      </c>
      <c r="AR86" s="267" t="str">
        <f t="shared" si="49"/>
        <v/>
      </c>
      <c r="AS86" s="267" t="str">
        <f t="shared" si="50"/>
        <v/>
      </c>
      <c r="AT86" s="267" t="str">
        <f t="shared" si="51"/>
        <v/>
      </c>
      <c r="AU86" s="267" t="str">
        <f t="shared" si="52"/>
        <v/>
      </c>
      <c r="AV86" s="267" t="str">
        <f t="shared" si="53"/>
        <v/>
      </c>
      <c r="AW86" s="267" t="str">
        <f t="shared" si="54"/>
        <v/>
      </c>
      <c r="AX86" s="472" t="str">
        <f t="shared" si="29"/>
        <v/>
      </c>
      <c r="AY86" s="472" t="str">
        <f t="shared" si="30"/>
        <v/>
      </c>
      <c r="AZ86" s="472" t="str">
        <f t="shared" si="31"/>
        <v/>
      </c>
      <c r="BA86" s="472" t="str">
        <f t="shared" si="32"/>
        <v/>
      </c>
      <c r="BB86" s="472" t="str">
        <f t="shared" si="33"/>
        <v/>
      </c>
      <c r="BC86" s="472" t="str">
        <f t="shared" si="34"/>
        <v/>
      </c>
    </row>
    <row r="87" spans="1:55" ht="15.75" customHeight="1" thickBot="1">
      <c r="A87" s="55"/>
      <c r="B87" s="458" t="str">
        <f t="shared" si="55"/>
        <v/>
      </c>
      <c r="C87" s="244"/>
      <c r="D87" s="245"/>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7" t="str">
        <f t="shared" si="35"/>
        <v/>
      </c>
      <c r="AE87" s="267" t="str">
        <f t="shared" si="36"/>
        <v/>
      </c>
      <c r="AF87" s="267" t="str">
        <f t="shared" si="37"/>
        <v/>
      </c>
      <c r="AG87" s="267" t="str">
        <f t="shared" si="38"/>
        <v/>
      </c>
      <c r="AH87" s="267" t="str">
        <f t="shared" si="39"/>
        <v/>
      </c>
      <c r="AI87" s="267" t="str">
        <f t="shared" si="40"/>
        <v/>
      </c>
      <c r="AJ87" s="267" t="str">
        <f t="shared" si="41"/>
        <v/>
      </c>
      <c r="AK87" s="267" t="str">
        <f t="shared" si="42"/>
        <v/>
      </c>
      <c r="AL87" s="267" t="str">
        <f t="shared" si="43"/>
        <v/>
      </c>
      <c r="AM87" s="267" t="str">
        <f t="shared" si="44"/>
        <v/>
      </c>
      <c r="AN87" s="267" t="str">
        <f t="shared" si="45"/>
        <v/>
      </c>
      <c r="AO87" s="267" t="str">
        <f t="shared" si="46"/>
        <v/>
      </c>
      <c r="AP87" s="267" t="str">
        <f t="shared" si="47"/>
        <v/>
      </c>
      <c r="AQ87" s="267" t="str">
        <f t="shared" si="48"/>
        <v/>
      </c>
      <c r="AR87" s="267" t="str">
        <f t="shared" si="49"/>
        <v/>
      </c>
      <c r="AS87" s="267" t="str">
        <f t="shared" si="50"/>
        <v/>
      </c>
      <c r="AT87" s="267" t="str">
        <f t="shared" si="51"/>
        <v/>
      </c>
      <c r="AU87" s="267" t="str">
        <f t="shared" si="52"/>
        <v/>
      </c>
      <c r="AV87" s="267" t="str">
        <f t="shared" si="53"/>
        <v/>
      </c>
      <c r="AW87" s="267" t="str">
        <f t="shared" si="54"/>
        <v/>
      </c>
      <c r="AX87" s="472" t="str">
        <f t="shared" si="29"/>
        <v/>
      </c>
      <c r="AY87" s="472" t="str">
        <f t="shared" si="30"/>
        <v/>
      </c>
      <c r="AZ87" s="472" t="str">
        <f t="shared" si="31"/>
        <v/>
      </c>
      <c r="BA87" s="472" t="str">
        <f t="shared" si="32"/>
        <v/>
      </c>
      <c r="BB87" s="472" t="str">
        <f t="shared" si="33"/>
        <v/>
      </c>
      <c r="BC87" s="472" t="str">
        <f t="shared" si="34"/>
        <v/>
      </c>
    </row>
    <row r="88" spans="1:55" ht="15.75" customHeight="1" thickBot="1">
      <c r="A88" s="55"/>
      <c r="B88" s="458" t="str">
        <f t="shared" si="55"/>
        <v/>
      </c>
      <c r="C88" s="244"/>
      <c r="D88" s="245"/>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7" t="str">
        <f t="shared" si="35"/>
        <v/>
      </c>
      <c r="AE88" s="267" t="str">
        <f t="shared" si="36"/>
        <v/>
      </c>
      <c r="AF88" s="267" t="str">
        <f t="shared" si="37"/>
        <v/>
      </c>
      <c r="AG88" s="267" t="str">
        <f t="shared" si="38"/>
        <v/>
      </c>
      <c r="AH88" s="267" t="str">
        <f t="shared" si="39"/>
        <v/>
      </c>
      <c r="AI88" s="267" t="str">
        <f t="shared" si="40"/>
        <v/>
      </c>
      <c r="AJ88" s="267" t="str">
        <f t="shared" si="41"/>
        <v/>
      </c>
      <c r="AK88" s="267" t="str">
        <f t="shared" si="42"/>
        <v/>
      </c>
      <c r="AL88" s="267" t="str">
        <f t="shared" si="43"/>
        <v/>
      </c>
      <c r="AM88" s="267" t="str">
        <f t="shared" si="44"/>
        <v/>
      </c>
      <c r="AN88" s="267" t="str">
        <f t="shared" si="45"/>
        <v/>
      </c>
      <c r="AO88" s="267" t="str">
        <f t="shared" si="46"/>
        <v/>
      </c>
      <c r="AP88" s="267" t="str">
        <f t="shared" si="47"/>
        <v/>
      </c>
      <c r="AQ88" s="267" t="str">
        <f t="shared" si="48"/>
        <v/>
      </c>
      <c r="AR88" s="267" t="str">
        <f t="shared" si="49"/>
        <v/>
      </c>
      <c r="AS88" s="267" t="str">
        <f t="shared" si="50"/>
        <v/>
      </c>
      <c r="AT88" s="267" t="str">
        <f t="shared" si="51"/>
        <v/>
      </c>
      <c r="AU88" s="267" t="str">
        <f t="shared" si="52"/>
        <v/>
      </c>
      <c r="AV88" s="267" t="str">
        <f t="shared" si="53"/>
        <v/>
      </c>
      <c r="AW88" s="267" t="str">
        <f t="shared" si="54"/>
        <v/>
      </c>
      <c r="AX88" s="472" t="str">
        <f t="shared" si="29"/>
        <v/>
      </c>
      <c r="AY88" s="472" t="str">
        <f t="shared" si="30"/>
        <v/>
      </c>
      <c r="AZ88" s="472" t="str">
        <f t="shared" si="31"/>
        <v/>
      </c>
      <c r="BA88" s="472" t="str">
        <f t="shared" si="32"/>
        <v/>
      </c>
      <c r="BB88" s="472" t="str">
        <f t="shared" si="33"/>
        <v/>
      </c>
      <c r="BC88" s="472" t="str">
        <f t="shared" si="34"/>
        <v/>
      </c>
    </row>
    <row r="89" spans="1:55" ht="15.75" customHeight="1" thickBot="1">
      <c r="A89" s="55"/>
      <c r="B89" s="458" t="str">
        <f>IF(C89&lt;&gt;"",1+B88,"")</f>
        <v/>
      </c>
      <c r="C89" s="244"/>
      <c r="D89" s="245"/>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7" t="str">
        <f t="shared" si="35"/>
        <v/>
      </c>
      <c r="AE89" s="267" t="str">
        <f t="shared" si="36"/>
        <v/>
      </c>
      <c r="AF89" s="267" t="str">
        <f t="shared" si="37"/>
        <v/>
      </c>
      <c r="AG89" s="267" t="str">
        <f t="shared" si="38"/>
        <v/>
      </c>
      <c r="AH89" s="267" t="str">
        <f t="shared" si="39"/>
        <v/>
      </c>
      <c r="AI89" s="267" t="str">
        <f t="shared" si="40"/>
        <v/>
      </c>
      <c r="AJ89" s="267" t="str">
        <f t="shared" si="41"/>
        <v/>
      </c>
      <c r="AK89" s="267" t="str">
        <f t="shared" si="42"/>
        <v/>
      </c>
      <c r="AL89" s="267" t="str">
        <f t="shared" si="43"/>
        <v/>
      </c>
      <c r="AM89" s="267" t="str">
        <f t="shared" si="44"/>
        <v/>
      </c>
      <c r="AN89" s="267" t="str">
        <f t="shared" si="45"/>
        <v/>
      </c>
      <c r="AO89" s="267" t="str">
        <f t="shared" si="46"/>
        <v/>
      </c>
      <c r="AP89" s="267" t="str">
        <f t="shared" si="47"/>
        <v/>
      </c>
      <c r="AQ89" s="267" t="str">
        <f t="shared" si="48"/>
        <v/>
      </c>
      <c r="AR89" s="267" t="str">
        <f t="shared" si="49"/>
        <v/>
      </c>
      <c r="AS89" s="267" t="str">
        <f t="shared" si="50"/>
        <v/>
      </c>
      <c r="AT89" s="267" t="str">
        <f t="shared" si="51"/>
        <v/>
      </c>
      <c r="AU89" s="267" t="str">
        <f t="shared" si="52"/>
        <v/>
      </c>
      <c r="AV89" s="267" t="str">
        <f t="shared" si="53"/>
        <v/>
      </c>
      <c r="AW89" s="267" t="str">
        <f t="shared" si="54"/>
        <v/>
      </c>
      <c r="AX89" s="472" t="str">
        <f t="shared" si="29"/>
        <v/>
      </c>
      <c r="AY89" s="472" t="str">
        <f t="shared" si="30"/>
        <v/>
      </c>
      <c r="AZ89" s="472" t="str">
        <f t="shared" si="31"/>
        <v/>
      </c>
      <c r="BA89" s="472" t="str">
        <f t="shared" si="32"/>
        <v/>
      </c>
      <c r="BB89" s="472" t="str">
        <f t="shared" si="33"/>
        <v/>
      </c>
      <c r="BC89" s="472" t="str">
        <f t="shared" si="34"/>
        <v/>
      </c>
    </row>
    <row r="90" spans="1:55" ht="15.75" customHeight="1" thickBot="1">
      <c r="A90" s="55"/>
      <c r="B90" s="458" t="str">
        <f t="shared" si="55"/>
        <v/>
      </c>
      <c r="C90" s="246"/>
      <c r="D90" s="247"/>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7" t="str">
        <f t="shared" si="35"/>
        <v/>
      </c>
      <c r="AE90" s="267" t="str">
        <f t="shared" si="36"/>
        <v/>
      </c>
      <c r="AF90" s="267" t="str">
        <f t="shared" si="37"/>
        <v/>
      </c>
      <c r="AG90" s="267" t="str">
        <f t="shared" si="38"/>
        <v/>
      </c>
      <c r="AH90" s="267" t="str">
        <f t="shared" si="39"/>
        <v/>
      </c>
      <c r="AI90" s="267" t="str">
        <f t="shared" si="40"/>
        <v/>
      </c>
      <c r="AJ90" s="267" t="str">
        <f t="shared" si="41"/>
        <v/>
      </c>
      <c r="AK90" s="267" t="str">
        <f t="shared" si="42"/>
        <v/>
      </c>
      <c r="AL90" s="267" t="str">
        <f t="shared" si="43"/>
        <v/>
      </c>
      <c r="AM90" s="267" t="str">
        <f t="shared" si="44"/>
        <v/>
      </c>
      <c r="AN90" s="267" t="str">
        <f t="shared" si="45"/>
        <v/>
      </c>
      <c r="AO90" s="267" t="str">
        <f t="shared" si="46"/>
        <v/>
      </c>
      <c r="AP90" s="267" t="str">
        <f t="shared" si="47"/>
        <v/>
      </c>
      <c r="AQ90" s="267" t="str">
        <f t="shared" si="48"/>
        <v/>
      </c>
      <c r="AR90" s="267" t="str">
        <f t="shared" si="49"/>
        <v/>
      </c>
      <c r="AS90" s="267" t="str">
        <f t="shared" si="50"/>
        <v/>
      </c>
      <c r="AT90" s="267" t="str">
        <f t="shared" si="51"/>
        <v/>
      </c>
      <c r="AU90" s="267" t="str">
        <f t="shared" si="52"/>
        <v/>
      </c>
      <c r="AV90" s="267" t="str">
        <f t="shared" si="53"/>
        <v/>
      </c>
      <c r="AW90" s="267" t="str">
        <f t="shared" si="54"/>
        <v/>
      </c>
      <c r="AX90" s="472" t="str">
        <f t="shared" si="29"/>
        <v/>
      </c>
      <c r="AY90" s="472" t="str">
        <f t="shared" si="30"/>
        <v/>
      </c>
      <c r="AZ90" s="472" t="str">
        <f t="shared" si="31"/>
        <v/>
      </c>
      <c r="BA90" s="472" t="str">
        <f t="shared" si="32"/>
        <v/>
      </c>
      <c r="BB90" s="472" t="str">
        <f t="shared" si="33"/>
        <v/>
      </c>
      <c r="BC90" s="472" t="str">
        <f t="shared" si="34"/>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3" t="e">
        <f>AVERAGE(AX16:AX90)</f>
        <v>#DIV/0!</v>
      </c>
      <c r="AY91" s="473" t="e">
        <f t="shared" ref="AY91:BC91" si="56">AVERAGE(AY16:AY90)</f>
        <v>#DIV/0!</v>
      </c>
      <c r="AZ91" s="473" t="e">
        <f t="shared" si="56"/>
        <v>#DIV/0!</v>
      </c>
      <c r="BA91" s="473" t="e">
        <f t="shared" si="56"/>
        <v>#DIV/0!</v>
      </c>
      <c r="BB91" s="473" t="e">
        <f t="shared" si="56"/>
        <v>#DIV/0!</v>
      </c>
      <c r="BC91" s="473" t="e">
        <f t="shared" si="56"/>
        <v>#DIV/0!</v>
      </c>
    </row>
    <row r="92" spans="1:55" ht="15.75" customHeight="1">
      <c r="A92" s="55"/>
      <c r="B92" s="59"/>
      <c r="C92" s="589" t="s">
        <v>4</v>
      </c>
      <c r="D92" s="590"/>
      <c r="E92" s="72"/>
      <c r="F92" s="73"/>
      <c r="G92" s="73"/>
      <c r="H92" s="73"/>
      <c r="I92" s="73"/>
      <c r="J92" s="73"/>
      <c r="K92" s="73"/>
      <c r="L92" s="73"/>
      <c r="M92" s="73"/>
      <c r="N92" s="73"/>
      <c r="O92" s="73"/>
      <c r="P92" s="73"/>
      <c r="Q92" s="73"/>
      <c r="R92" s="73"/>
      <c r="S92" s="73"/>
      <c r="T92" s="73"/>
      <c r="U92" s="73"/>
      <c r="V92" s="73"/>
      <c r="W92" s="73"/>
      <c r="X92" s="73"/>
      <c r="Y92" s="252"/>
      <c r="Z92" s="252"/>
      <c r="AA92" s="252"/>
      <c r="AB92" s="252"/>
      <c r="AC92" s="252"/>
      <c r="AD92" s="58"/>
      <c r="AE92" s="58"/>
      <c r="AF92" s="58"/>
      <c r="AG92" s="58"/>
    </row>
    <row r="93" spans="1:55" ht="15.75" customHeight="1">
      <c r="A93" s="55"/>
      <c r="B93" s="59"/>
      <c r="C93" s="48" t="s">
        <v>5</v>
      </c>
      <c r="D93" s="49"/>
      <c r="E93" s="481">
        <f>COUNTIF(E16:E90,E92)</f>
        <v>0</v>
      </c>
      <c r="F93" s="482">
        <f t="shared" ref="F93:X93" si="57">COUNTIF(F16:F90,F92)</f>
        <v>0</v>
      </c>
      <c r="G93" s="482">
        <f t="shared" si="57"/>
        <v>0</v>
      </c>
      <c r="H93" s="482">
        <f t="shared" si="57"/>
        <v>0</v>
      </c>
      <c r="I93" s="482">
        <f t="shared" si="57"/>
        <v>0</v>
      </c>
      <c r="J93" s="482">
        <f t="shared" si="57"/>
        <v>0</v>
      </c>
      <c r="K93" s="482">
        <f t="shared" si="57"/>
        <v>0</v>
      </c>
      <c r="L93" s="482">
        <f t="shared" si="57"/>
        <v>0</v>
      </c>
      <c r="M93" s="482">
        <f t="shared" si="57"/>
        <v>0</v>
      </c>
      <c r="N93" s="482">
        <f t="shared" si="57"/>
        <v>0</v>
      </c>
      <c r="O93" s="482">
        <f t="shared" si="57"/>
        <v>0</v>
      </c>
      <c r="P93" s="482">
        <f t="shared" si="57"/>
        <v>0</v>
      </c>
      <c r="Q93" s="482">
        <f t="shared" si="57"/>
        <v>0</v>
      </c>
      <c r="R93" s="482">
        <f t="shared" si="57"/>
        <v>0</v>
      </c>
      <c r="S93" s="482">
        <f t="shared" si="57"/>
        <v>0</v>
      </c>
      <c r="T93" s="482">
        <f t="shared" si="57"/>
        <v>0</v>
      </c>
      <c r="U93" s="482">
        <f t="shared" si="57"/>
        <v>0</v>
      </c>
      <c r="V93" s="482">
        <f t="shared" si="57"/>
        <v>0</v>
      </c>
      <c r="W93" s="482">
        <f t="shared" si="57"/>
        <v>0</v>
      </c>
      <c r="X93" s="482">
        <f t="shared" si="57"/>
        <v>0</v>
      </c>
      <c r="Y93" s="111"/>
      <c r="Z93" s="111"/>
      <c r="AA93" s="111"/>
      <c r="AB93" s="111"/>
      <c r="AC93" s="111"/>
      <c r="AD93" s="58"/>
      <c r="AE93" s="58"/>
      <c r="AF93" s="58"/>
      <c r="AG93" s="58"/>
    </row>
    <row r="94" spans="1:55" ht="15.75" customHeight="1">
      <c r="A94" s="55"/>
      <c r="B94" s="59"/>
      <c r="C94" s="2" t="s">
        <v>6</v>
      </c>
      <c r="D94" s="2"/>
      <c r="E94" s="483" t="e">
        <f t="shared" ref="E94:X94" si="58">(COUNTIF(E16:E90,E$92))/(COUNTA(E16:E90))</f>
        <v>#DIV/0!</v>
      </c>
      <c r="F94" s="483" t="e">
        <f t="shared" si="58"/>
        <v>#DIV/0!</v>
      </c>
      <c r="G94" s="483" t="e">
        <f t="shared" si="58"/>
        <v>#DIV/0!</v>
      </c>
      <c r="H94" s="483" t="e">
        <f t="shared" si="58"/>
        <v>#DIV/0!</v>
      </c>
      <c r="I94" s="483" t="e">
        <f t="shared" si="58"/>
        <v>#DIV/0!</v>
      </c>
      <c r="J94" s="483" t="e">
        <f t="shared" si="58"/>
        <v>#DIV/0!</v>
      </c>
      <c r="K94" s="483" t="e">
        <f t="shared" si="58"/>
        <v>#DIV/0!</v>
      </c>
      <c r="L94" s="483" t="e">
        <f t="shared" si="58"/>
        <v>#DIV/0!</v>
      </c>
      <c r="M94" s="483" t="e">
        <f t="shared" si="58"/>
        <v>#DIV/0!</v>
      </c>
      <c r="N94" s="483" t="e">
        <f t="shared" si="58"/>
        <v>#DIV/0!</v>
      </c>
      <c r="O94" s="483" t="e">
        <f t="shared" si="58"/>
        <v>#DIV/0!</v>
      </c>
      <c r="P94" s="483" t="e">
        <f t="shared" si="58"/>
        <v>#DIV/0!</v>
      </c>
      <c r="Q94" s="483" t="e">
        <f t="shared" si="58"/>
        <v>#DIV/0!</v>
      </c>
      <c r="R94" s="483" t="e">
        <f t="shared" si="58"/>
        <v>#DIV/0!</v>
      </c>
      <c r="S94" s="483" t="e">
        <f t="shared" si="58"/>
        <v>#DIV/0!</v>
      </c>
      <c r="T94" s="483" t="e">
        <f t="shared" si="58"/>
        <v>#DIV/0!</v>
      </c>
      <c r="U94" s="483" t="e">
        <f t="shared" si="58"/>
        <v>#DIV/0!</v>
      </c>
      <c r="V94" s="483" t="e">
        <f t="shared" si="58"/>
        <v>#DIV/0!</v>
      </c>
      <c r="W94" s="483" t="e">
        <f t="shared" si="58"/>
        <v>#DIV/0!</v>
      </c>
      <c r="X94" s="483" t="e">
        <f t="shared" si="58"/>
        <v>#DIV/0!</v>
      </c>
      <c r="Y94" s="107"/>
      <c r="Z94" s="107"/>
      <c r="AA94" s="107"/>
      <c r="AB94" s="107"/>
      <c r="AC94" s="107"/>
      <c r="AD94" s="58"/>
      <c r="AE94" s="58"/>
      <c r="AF94" s="58"/>
      <c r="AG94" s="58"/>
    </row>
    <row r="95" spans="1:55" ht="15.75" customHeight="1">
      <c r="A95" s="55"/>
      <c r="B95" s="59"/>
      <c r="C95" s="3" t="s">
        <v>7</v>
      </c>
      <c r="D95" s="3"/>
      <c r="E95" s="484" t="e">
        <f t="shared" ref="E95:X95" si="59">(COUNTIF(E$16:E$90,"A"))/(COUNTA(E$16:E$90))</f>
        <v>#DIV/0!</v>
      </c>
      <c r="F95" s="484" t="e">
        <f t="shared" si="59"/>
        <v>#DIV/0!</v>
      </c>
      <c r="G95" s="484" t="e">
        <f t="shared" si="59"/>
        <v>#DIV/0!</v>
      </c>
      <c r="H95" s="484" t="e">
        <f t="shared" si="59"/>
        <v>#DIV/0!</v>
      </c>
      <c r="I95" s="484" t="e">
        <f t="shared" si="59"/>
        <v>#DIV/0!</v>
      </c>
      <c r="J95" s="484" t="e">
        <f t="shared" si="59"/>
        <v>#DIV/0!</v>
      </c>
      <c r="K95" s="484" t="e">
        <f t="shared" si="59"/>
        <v>#DIV/0!</v>
      </c>
      <c r="L95" s="484" t="e">
        <f t="shared" si="59"/>
        <v>#DIV/0!</v>
      </c>
      <c r="M95" s="484" t="e">
        <f t="shared" si="59"/>
        <v>#DIV/0!</v>
      </c>
      <c r="N95" s="484" t="e">
        <f t="shared" si="59"/>
        <v>#DIV/0!</v>
      </c>
      <c r="O95" s="484" t="e">
        <f t="shared" si="59"/>
        <v>#DIV/0!</v>
      </c>
      <c r="P95" s="484" t="e">
        <f t="shared" si="59"/>
        <v>#DIV/0!</v>
      </c>
      <c r="Q95" s="484" t="e">
        <f t="shared" si="59"/>
        <v>#DIV/0!</v>
      </c>
      <c r="R95" s="484" t="e">
        <f t="shared" si="59"/>
        <v>#DIV/0!</v>
      </c>
      <c r="S95" s="484" t="e">
        <f t="shared" si="59"/>
        <v>#DIV/0!</v>
      </c>
      <c r="T95" s="484" t="e">
        <f t="shared" si="59"/>
        <v>#DIV/0!</v>
      </c>
      <c r="U95" s="484" t="e">
        <f t="shared" si="59"/>
        <v>#DIV/0!</v>
      </c>
      <c r="V95" s="484" t="e">
        <f t="shared" si="59"/>
        <v>#DIV/0!</v>
      </c>
      <c r="W95" s="484" t="e">
        <f t="shared" si="59"/>
        <v>#DIV/0!</v>
      </c>
      <c r="X95" s="484" t="e">
        <f t="shared" si="59"/>
        <v>#DIV/0!</v>
      </c>
      <c r="Y95" s="108"/>
      <c r="Z95" s="108"/>
      <c r="AA95" s="108"/>
      <c r="AB95" s="108"/>
      <c r="AC95" s="108"/>
      <c r="AD95" s="58"/>
      <c r="AE95" s="58"/>
      <c r="AF95" s="58"/>
      <c r="AG95" s="58"/>
    </row>
    <row r="96" spans="1:55" ht="15.75" customHeight="1">
      <c r="A96" s="55"/>
      <c r="B96" s="59"/>
      <c r="C96" s="3" t="s">
        <v>8</v>
      </c>
      <c r="D96" s="3"/>
      <c r="E96" s="484" t="e">
        <f t="shared" ref="E96:X96" si="60">(COUNTIF(E$16:E$90,"B"))/(COUNTA(E$16:E$90))</f>
        <v>#DIV/0!</v>
      </c>
      <c r="F96" s="484" t="e">
        <f t="shared" si="60"/>
        <v>#DIV/0!</v>
      </c>
      <c r="G96" s="484" t="e">
        <f t="shared" si="60"/>
        <v>#DIV/0!</v>
      </c>
      <c r="H96" s="484" t="e">
        <f t="shared" si="60"/>
        <v>#DIV/0!</v>
      </c>
      <c r="I96" s="484" t="e">
        <f t="shared" si="60"/>
        <v>#DIV/0!</v>
      </c>
      <c r="J96" s="484" t="e">
        <f t="shared" si="60"/>
        <v>#DIV/0!</v>
      </c>
      <c r="K96" s="484" t="e">
        <f t="shared" si="60"/>
        <v>#DIV/0!</v>
      </c>
      <c r="L96" s="484" t="e">
        <f t="shared" si="60"/>
        <v>#DIV/0!</v>
      </c>
      <c r="M96" s="484" t="e">
        <f t="shared" si="60"/>
        <v>#DIV/0!</v>
      </c>
      <c r="N96" s="484" t="e">
        <f t="shared" si="60"/>
        <v>#DIV/0!</v>
      </c>
      <c r="O96" s="484" t="e">
        <f t="shared" si="60"/>
        <v>#DIV/0!</v>
      </c>
      <c r="P96" s="484" t="e">
        <f t="shared" si="60"/>
        <v>#DIV/0!</v>
      </c>
      <c r="Q96" s="484" t="e">
        <f t="shared" si="60"/>
        <v>#DIV/0!</v>
      </c>
      <c r="R96" s="484" t="e">
        <f t="shared" si="60"/>
        <v>#DIV/0!</v>
      </c>
      <c r="S96" s="484" t="e">
        <f t="shared" si="60"/>
        <v>#DIV/0!</v>
      </c>
      <c r="T96" s="484" t="e">
        <f t="shared" si="60"/>
        <v>#DIV/0!</v>
      </c>
      <c r="U96" s="484" t="e">
        <f t="shared" si="60"/>
        <v>#DIV/0!</v>
      </c>
      <c r="V96" s="484" t="e">
        <f t="shared" si="60"/>
        <v>#DIV/0!</v>
      </c>
      <c r="W96" s="484" t="e">
        <f t="shared" si="60"/>
        <v>#DIV/0!</v>
      </c>
      <c r="X96" s="484" t="e">
        <f t="shared" si="60"/>
        <v>#DIV/0!</v>
      </c>
      <c r="Y96" s="108"/>
      <c r="Z96" s="108"/>
      <c r="AA96" s="108"/>
      <c r="AB96" s="108"/>
      <c r="AC96" s="108"/>
      <c r="AD96" s="58"/>
      <c r="AE96" s="58"/>
      <c r="AF96" s="58"/>
      <c r="AG96" s="58"/>
    </row>
    <row r="97" spans="1:49" ht="15.75" customHeight="1">
      <c r="A97" s="55"/>
      <c r="B97" s="59"/>
      <c r="C97" s="3" t="s">
        <v>9</v>
      </c>
      <c r="D97" s="3"/>
      <c r="E97" s="484" t="e">
        <f t="shared" ref="E97:X97" si="61">(COUNTIF(E$16:E$90,"C"))/(COUNTA(E$16:E$90))</f>
        <v>#DIV/0!</v>
      </c>
      <c r="F97" s="484" t="e">
        <f t="shared" si="61"/>
        <v>#DIV/0!</v>
      </c>
      <c r="G97" s="484" t="e">
        <f t="shared" si="61"/>
        <v>#DIV/0!</v>
      </c>
      <c r="H97" s="484" t="e">
        <f t="shared" si="61"/>
        <v>#DIV/0!</v>
      </c>
      <c r="I97" s="484" t="e">
        <f t="shared" si="61"/>
        <v>#DIV/0!</v>
      </c>
      <c r="J97" s="484" t="e">
        <f t="shared" si="61"/>
        <v>#DIV/0!</v>
      </c>
      <c r="K97" s="484" t="e">
        <f t="shared" si="61"/>
        <v>#DIV/0!</v>
      </c>
      <c r="L97" s="484" t="e">
        <f t="shared" si="61"/>
        <v>#DIV/0!</v>
      </c>
      <c r="M97" s="484" t="e">
        <f t="shared" si="61"/>
        <v>#DIV/0!</v>
      </c>
      <c r="N97" s="484" t="e">
        <f t="shared" si="61"/>
        <v>#DIV/0!</v>
      </c>
      <c r="O97" s="484" t="e">
        <f t="shared" si="61"/>
        <v>#DIV/0!</v>
      </c>
      <c r="P97" s="484" t="e">
        <f t="shared" si="61"/>
        <v>#DIV/0!</v>
      </c>
      <c r="Q97" s="484" t="e">
        <f t="shared" si="61"/>
        <v>#DIV/0!</v>
      </c>
      <c r="R97" s="484" t="e">
        <f t="shared" si="61"/>
        <v>#DIV/0!</v>
      </c>
      <c r="S97" s="484" t="e">
        <f t="shared" si="61"/>
        <v>#DIV/0!</v>
      </c>
      <c r="T97" s="484" t="e">
        <f t="shared" si="61"/>
        <v>#DIV/0!</v>
      </c>
      <c r="U97" s="484" t="e">
        <f t="shared" si="61"/>
        <v>#DIV/0!</v>
      </c>
      <c r="V97" s="484" t="e">
        <f t="shared" si="61"/>
        <v>#DIV/0!</v>
      </c>
      <c r="W97" s="484" t="e">
        <f t="shared" si="61"/>
        <v>#DIV/0!</v>
      </c>
      <c r="X97" s="484" t="e">
        <f t="shared" si="61"/>
        <v>#DIV/0!</v>
      </c>
      <c r="Y97" s="108"/>
      <c r="Z97" s="108"/>
      <c r="AA97" s="108"/>
      <c r="AB97" s="108"/>
      <c r="AC97" s="108"/>
      <c r="AD97" s="58"/>
      <c r="AE97" s="58"/>
      <c r="AF97" s="58"/>
      <c r="AG97" s="58"/>
    </row>
    <row r="98" spans="1:49" ht="15.75" customHeight="1">
      <c r="A98" s="55"/>
      <c r="B98" s="59"/>
      <c r="C98" s="43" t="s">
        <v>10</v>
      </c>
      <c r="D98" s="43"/>
      <c r="E98" s="484" t="e">
        <f t="shared" ref="E98:X98" si="62">(COUNTIF(E$16:E$90,"D"))/(COUNTA(E$16:E$90))</f>
        <v>#DIV/0!</v>
      </c>
      <c r="F98" s="484" t="e">
        <f t="shared" si="62"/>
        <v>#DIV/0!</v>
      </c>
      <c r="G98" s="484" t="e">
        <f t="shared" si="62"/>
        <v>#DIV/0!</v>
      </c>
      <c r="H98" s="484" t="e">
        <f t="shared" si="62"/>
        <v>#DIV/0!</v>
      </c>
      <c r="I98" s="484" t="e">
        <f t="shared" si="62"/>
        <v>#DIV/0!</v>
      </c>
      <c r="J98" s="484" t="e">
        <f t="shared" si="62"/>
        <v>#DIV/0!</v>
      </c>
      <c r="K98" s="484" t="e">
        <f t="shared" si="62"/>
        <v>#DIV/0!</v>
      </c>
      <c r="L98" s="484" t="e">
        <f t="shared" si="62"/>
        <v>#DIV/0!</v>
      </c>
      <c r="M98" s="484" t="e">
        <f t="shared" si="62"/>
        <v>#DIV/0!</v>
      </c>
      <c r="N98" s="484" t="e">
        <f t="shared" si="62"/>
        <v>#DIV/0!</v>
      </c>
      <c r="O98" s="484" t="e">
        <f t="shared" si="62"/>
        <v>#DIV/0!</v>
      </c>
      <c r="P98" s="484" t="e">
        <f t="shared" si="62"/>
        <v>#DIV/0!</v>
      </c>
      <c r="Q98" s="484" t="e">
        <f t="shared" si="62"/>
        <v>#DIV/0!</v>
      </c>
      <c r="R98" s="484" t="e">
        <f t="shared" si="62"/>
        <v>#DIV/0!</v>
      </c>
      <c r="S98" s="484" t="e">
        <f t="shared" si="62"/>
        <v>#DIV/0!</v>
      </c>
      <c r="T98" s="484" t="e">
        <f t="shared" si="62"/>
        <v>#DIV/0!</v>
      </c>
      <c r="U98" s="484" t="e">
        <f t="shared" si="62"/>
        <v>#DIV/0!</v>
      </c>
      <c r="V98" s="484" t="e">
        <f t="shared" si="62"/>
        <v>#DIV/0!</v>
      </c>
      <c r="W98" s="484" t="e">
        <f t="shared" si="62"/>
        <v>#DIV/0!</v>
      </c>
      <c r="X98" s="484" t="e">
        <f t="shared" si="62"/>
        <v>#DIV/0!</v>
      </c>
      <c r="Y98" s="108"/>
      <c r="Z98" s="108"/>
      <c r="AA98" s="108"/>
      <c r="AB98" s="108"/>
      <c r="AC98" s="108"/>
      <c r="AD98" s="58"/>
      <c r="AE98" s="58"/>
      <c r="AF98" s="58"/>
      <c r="AG98" s="58"/>
    </row>
    <row r="99" spans="1:49" ht="15.75" customHeight="1">
      <c r="A99" s="55"/>
      <c r="B99" s="59"/>
      <c r="C99" s="74" t="s">
        <v>11</v>
      </c>
      <c r="D99" s="75"/>
      <c r="E99" s="485" t="e">
        <f t="shared" ref="E99:N104" si="63">(E$93-((COUNTA(E$16:E$90)-E$93)/4-1))/COUNTA(E$16:E$90)</f>
        <v>#DIV/0!</v>
      </c>
      <c r="F99" s="485" t="e">
        <f t="shared" si="63"/>
        <v>#DIV/0!</v>
      </c>
      <c r="G99" s="485" t="e">
        <f t="shared" si="63"/>
        <v>#DIV/0!</v>
      </c>
      <c r="H99" s="485" t="e">
        <f t="shared" si="63"/>
        <v>#DIV/0!</v>
      </c>
      <c r="I99" s="485" t="e">
        <f t="shared" si="63"/>
        <v>#DIV/0!</v>
      </c>
      <c r="J99" s="485" t="e">
        <f t="shared" si="63"/>
        <v>#DIV/0!</v>
      </c>
      <c r="K99" s="485" t="e">
        <f t="shared" si="63"/>
        <v>#DIV/0!</v>
      </c>
      <c r="L99" s="485" t="e">
        <f t="shared" si="63"/>
        <v>#DIV/0!</v>
      </c>
      <c r="M99" s="485" t="e">
        <f t="shared" si="63"/>
        <v>#DIV/0!</v>
      </c>
      <c r="N99" s="485" t="e">
        <f t="shared" si="63"/>
        <v>#DIV/0!</v>
      </c>
      <c r="O99" s="485" t="e">
        <f t="shared" ref="O99:X104" si="64">(O$93-((COUNTA(O$16:O$90)-O$93)/4-1))/COUNTA(O$16:O$90)</f>
        <v>#DIV/0!</v>
      </c>
      <c r="P99" s="485" t="e">
        <f t="shared" si="64"/>
        <v>#DIV/0!</v>
      </c>
      <c r="Q99" s="485" t="e">
        <f t="shared" si="64"/>
        <v>#DIV/0!</v>
      </c>
      <c r="R99" s="485" t="e">
        <f t="shared" si="64"/>
        <v>#DIV/0!</v>
      </c>
      <c r="S99" s="485" t="e">
        <f t="shared" si="64"/>
        <v>#DIV/0!</v>
      </c>
      <c r="T99" s="485" t="e">
        <f t="shared" si="64"/>
        <v>#DIV/0!</v>
      </c>
      <c r="U99" s="485" t="e">
        <f t="shared" si="64"/>
        <v>#DIV/0!</v>
      </c>
      <c r="V99" s="485" t="e">
        <f t="shared" si="64"/>
        <v>#DIV/0!</v>
      </c>
      <c r="W99" s="485" t="e">
        <f t="shared" si="64"/>
        <v>#DIV/0!</v>
      </c>
      <c r="X99" s="485" t="e">
        <f t="shared" si="64"/>
        <v>#DIV/0!</v>
      </c>
      <c r="Y99" s="109"/>
      <c r="Z99" s="109"/>
      <c r="AA99" s="109"/>
      <c r="AB99" s="109"/>
      <c r="AC99" s="109"/>
      <c r="AD99" s="58"/>
      <c r="AE99" s="58"/>
      <c r="AF99" s="58"/>
      <c r="AG99" s="58"/>
    </row>
    <row r="100" spans="1:49" ht="15.75" customHeight="1">
      <c r="A100" s="55"/>
      <c r="B100" s="59"/>
      <c r="C100" s="78" t="s">
        <v>12</v>
      </c>
      <c r="D100" s="79"/>
      <c r="E100" s="486" t="e">
        <f t="shared" si="63"/>
        <v>#DIV/0!</v>
      </c>
      <c r="F100" s="486" t="e">
        <f t="shared" si="63"/>
        <v>#DIV/0!</v>
      </c>
      <c r="G100" s="486" t="e">
        <f t="shared" si="63"/>
        <v>#DIV/0!</v>
      </c>
      <c r="H100" s="486" t="e">
        <f t="shared" si="63"/>
        <v>#DIV/0!</v>
      </c>
      <c r="I100" s="486" t="e">
        <f t="shared" si="63"/>
        <v>#DIV/0!</v>
      </c>
      <c r="J100" s="486" t="e">
        <f t="shared" si="63"/>
        <v>#DIV/0!</v>
      </c>
      <c r="K100" s="486" t="e">
        <f t="shared" si="63"/>
        <v>#DIV/0!</v>
      </c>
      <c r="L100" s="486" t="e">
        <f t="shared" si="63"/>
        <v>#DIV/0!</v>
      </c>
      <c r="M100" s="486" t="e">
        <f t="shared" si="63"/>
        <v>#DIV/0!</v>
      </c>
      <c r="N100" s="486" t="e">
        <f t="shared" si="63"/>
        <v>#DIV/0!</v>
      </c>
      <c r="O100" s="486" t="e">
        <f t="shared" si="64"/>
        <v>#DIV/0!</v>
      </c>
      <c r="P100" s="486" t="e">
        <f t="shared" si="64"/>
        <v>#DIV/0!</v>
      </c>
      <c r="Q100" s="486" t="e">
        <f t="shared" si="64"/>
        <v>#DIV/0!</v>
      </c>
      <c r="R100" s="486" t="e">
        <f t="shared" si="64"/>
        <v>#DIV/0!</v>
      </c>
      <c r="S100" s="486" t="e">
        <f t="shared" si="64"/>
        <v>#DIV/0!</v>
      </c>
      <c r="T100" s="486" t="e">
        <f t="shared" si="64"/>
        <v>#DIV/0!</v>
      </c>
      <c r="U100" s="486" t="e">
        <f t="shared" si="64"/>
        <v>#DIV/0!</v>
      </c>
      <c r="V100" s="486" t="e">
        <f t="shared" si="64"/>
        <v>#DIV/0!</v>
      </c>
      <c r="W100" s="486" t="e">
        <f t="shared" si="64"/>
        <v>#DIV/0!</v>
      </c>
      <c r="X100" s="486" t="e">
        <f t="shared" si="64"/>
        <v>#DIV/0!</v>
      </c>
      <c r="Y100" s="55"/>
      <c r="Z100" s="55"/>
      <c r="AA100" s="55"/>
      <c r="AB100" s="55"/>
      <c r="AC100" s="55"/>
      <c r="AD100" s="55"/>
      <c r="AE100" s="58"/>
      <c r="AF100" s="58"/>
      <c r="AG100" s="58"/>
    </row>
    <row r="101" spans="1:49" ht="15.75" customHeight="1">
      <c r="A101" s="55"/>
      <c r="B101" s="59"/>
      <c r="C101" s="76" t="s">
        <v>13</v>
      </c>
      <c r="D101" s="77"/>
      <c r="E101" s="486" t="e">
        <f t="shared" si="63"/>
        <v>#DIV/0!</v>
      </c>
      <c r="F101" s="486" t="e">
        <f t="shared" si="63"/>
        <v>#DIV/0!</v>
      </c>
      <c r="G101" s="486" t="e">
        <f t="shared" si="63"/>
        <v>#DIV/0!</v>
      </c>
      <c r="H101" s="486" t="e">
        <f t="shared" si="63"/>
        <v>#DIV/0!</v>
      </c>
      <c r="I101" s="486" t="e">
        <f t="shared" si="63"/>
        <v>#DIV/0!</v>
      </c>
      <c r="J101" s="486" t="e">
        <f t="shared" si="63"/>
        <v>#DIV/0!</v>
      </c>
      <c r="K101" s="486" t="e">
        <f t="shared" si="63"/>
        <v>#DIV/0!</v>
      </c>
      <c r="L101" s="486" t="e">
        <f t="shared" si="63"/>
        <v>#DIV/0!</v>
      </c>
      <c r="M101" s="486" t="e">
        <f t="shared" si="63"/>
        <v>#DIV/0!</v>
      </c>
      <c r="N101" s="486" t="e">
        <f t="shared" si="63"/>
        <v>#DIV/0!</v>
      </c>
      <c r="O101" s="486" t="e">
        <f t="shared" si="64"/>
        <v>#DIV/0!</v>
      </c>
      <c r="P101" s="486" t="e">
        <f t="shared" si="64"/>
        <v>#DIV/0!</v>
      </c>
      <c r="Q101" s="486" t="e">
        <f t="shared" si="64"/>
        <v>#DIV/0!</v>
      </c>
      <c r="R101" s="486" t="e">
        <f t="shared" si="64"/>
        <v>#DIV/0!</v>
      </c>
      <c r="S101" s="486" t="e">
        <f t="shared" si="64"/>
        <v>#DIV/0!</v>
      </c>
      <c r="T101" s="486" t="e">
        <f t="shared" si="64"/>
        <v>#DIV/0!</v>
      </c>
      <c r="U101" s="486" t="e">
        <f t="shared" si="64"/>
        <v>#DIV/0!</v>
      </c>
      <c r="V101" s="486" t="e">
        <f t="shared" si="64"/>
        <v>#DIV/0!</v>
      </c>
      <c r="W101" s="486" t="e">
        <f t="shared" si="64"/>
        <v>#DIV/0!</v>
      </c>
      <c r="X101" s="486" t="e">
        <f t="shared" si="64"/>
        <v>#DIV/0!</v>
      </c>
      <c r="Y101" s="55"/>
      <c r="Z101" s="55"/>
      <c r="AA101" s="55"/>
      <c r="AB101" s="55"/>
      <c r="AC101" s="55"/>
      <c r="AD101" s="55"/>
      <c r="AE101" s="58"/>
      <c r="AF101" s="58"/>
      <c r="AG101" s="58"/>
    </row>
    <row r="102" spans="1:49" ht="15.75" customHeight="1">
      <c r="A102" s="55"/>
      <c r="B102" s="59"/>
      <c r="C102" s="80" t="s">
        <v>14</v>
      </c>
      <c r="D102" s="81"/>
      <c r="E102" s="486" t="e">
        <f t="shared" si="63"/>
        <v>#DIV/0!</v>
      </c>
      <c r="F102" s="486" t="e">
        <f t="shared" si="63"/>
        <v>#DIV/0!</v>
      </c>
      <c r="G102" s="486" t="e">
        <f t="shared" si="63"/>
        <v>#DIV/0!</v>
      </c>
      <c r="H102" s="486" t="e">
        <f t="shared" si="63"/>
        <v>#DIV/0!</v>
      </c>
      <c r="I102" s="486" t="e">
        <f t="shared" si="63"/>
        <v>#DIV/0!</v>
      </c>
      <c r="J102" s="486" t="e">
        <f t="shared" si="63"/>
        <v>#DIV/0!</v>
      </c>
      <c r="K102" s="486" t="e">
        <f t="shared" si="63"/>
        <v>#DIV/0!</v>
      </c>
      <c r="L102" s="486" t="e">
        <f t="shared" si="63"/>
        <v>#DIV/0!</v>
      </c>
      <c r="M102" s="486" t="e">
        <f t="shared" si="63"/>
        <v>#DIV/0!</v>
      </c>
      <c r="N102" s="486" t="e">
        <f t="shared" si="63"/>
        <v>#DIV/0!</v>
      </c>
      <c r="O102" s="486" t="e">
        <f t="shared" si="64"/>
        <v>#DIV/0!</v>
      </c>
      <c r="P102" s="486" t="e">
        <f t="shared" si="64"/>
        <v>#DIV/0!</v>
      </c>
      <c r="Q102" s="486" t="e">
        <f t="shared" si="64"/>
        <v>#DIV/0!</v>
      </c>
      <c r="R102" s="486" t="e">
        <f t="shared" si="64"/>
        <v>#DIV/0!</v>
      </c>
      <c r="S102" s="486" t="e">
        <f t="shared" si="64"/>
        <v>#DIV/0!</v>
      </c>
      <c r="T102" s="486" t="e">
        <f t="shared" si="64"/>
        <v>#DIV/0!</v>
      </c>
      <c r="U102" s="486" t="e">
        <f t="shared" si="64"/>
        <v>#DIV/0!</v>
      </c>
      <c r="V102" s="486" t="e">
        <f t="shared" si="64"/>
        <v>#DIV/0!</v>
      </c>
      <c r="W102" s="486" t="e">
        <f t="shared" si="64"/>
        <v>#DIV/0!</v>
      </c>
      <c r="X102" s="486" t="e">
        <f t="shared" si="64"/>
        <v>#DIV/0!</v>
      </c>
      <c r="Y102" s="55"/>
      <c r="Z102" s="55"/>
      <c r="AA102" s="55"/>
      <c r="AB102" s="55"/>
      <c r="AC102" s="55"/>
      <c r="AD102" s="55"/>
      <c r="AE102" s="58"/>
      <c r="AF102" s="58"/>
      <c r="AG102" s="58"/>
    </row>
    <row r="103" spans="1:49" ht="15.75" customHeight="1">
      <c r="A103" s="55"/>
      <c r="B103" s="59"/>
      <c r="C103" s="82" t="s">
        <v>15</v>
      </c>
      <c r="D103" s="83"/>
      <c r="E103" s="486" t="e">
        <f t="shared" si="63"/>
        <v>#DIV/0!</v>
      </c>
      <c r="F103" s="486" t="e">
        <f t="shared" si="63"/>
        <v>#DIV/0!</v>
      </c>
      <c r="G103" s="486" t="e">
        <f t="shared" si="63"/>
        <v>#DIV/0!</v>
      </c>
      <c r="H103" s="486" t="e">
        <f t="shared" si="63"/>
        <v>#DIV/0!</v>
      </c>
      <c r="I103" s="486" t="e">
        <f t="shared" si="63"/>
        <v>#DIV/0!</v>
      </c>
      <c r="J103" s="486" t="e">
        <f t="shared" si="63"/>
        <v>#DIV/0!</v>
      </c>
      <c r="K103" s="486" t="e">
        <f t="shared" si="63"/>
        <v>#DIV/0!</v>
      </c>
      <c r="L103" s="486" t="e">
        <f t="shared" si="63"/>
        <v>#DIV/0!</v>
      </c>
      <c r="M103" s="486" t="e">
        <f t="shared" si="63"/>
        <v>#DIV/0!</v>
      </c>
      <c r="N103" s="486" t="e">
        <f t="shared" si="63"/>
        <v>#DIV/0!</v>
      </c>
      <c r="O103" s="486" t="e">
        <f t="shared" si="64"/>
        <v>#DIV/0!</v>
      </c>
      <c r="P103" s="486" t="e">
        <f t="shared" si="64"/>
        <v>#DIV/0!</v>
      </c>
      <c r="Q103" s="486" t="e">
        <f t="shared" si="64"/>
        <v>#DIV/0!</v>
      </c>
      <c r="R103" s="486" t="e">
        <f t="shared" si="64"/>
        <v>#DIV/0!</v>
      </c>
      <c r="S103" s="486" t="e">
        <f t="shared" si="64"/>
        <v>#DIV/0!</v>
      </c>
      <c r="T103" s="486" t="e">
        <f t="shared" si="64"/>
        <v>#DIV/0!</v>
      </c>
      <c r="U103" s="486" t="e">
        <f t="shared" si="64"/>
        <v>#DIV/0!</v>
      </c>
      <c r="V103" s="486" t="e">
        <f t="shared" si="64"/>
        <v>#DIV/0!</v>
      </c>
      <c r="W103" s="486" t="e">
        <f t="shared" si="64"/>
        <v>#DIV/0!</v>
      </c>
      <c r="X103" s="486" t="e">
        <f t="shared" si="64"/>
        <v>#DIV/0!</v>
      </c>
      <c r="Y103" s="55"/>
      <c r="Z103" s="55"/>
      <c r="AA103" s="55"/>
      <c r="AB103" s="55"/>
      <c r="AC103" s="55"/>
      <c r="AD103" s="55"/>
      <c r="AE103" s="58"/>
      <c r="AF103" s="58"/>
      <c r="AG103" s="58"/>
    </row>
    <row r="104" spans="1:49" ht="15.75" customHeight="1">
      <c r="A104" s="55"/>
      <c r="B104" s="59"/>
      <c r="C104" s="84" t="s">
        <v>16</v>
      </c>
      <c r="D104" s="85"/>
      <c r="E104" s="486" t="e">
        <f t="shared" si="63"/>
        <v>#DIV/0!</v>
      </c>
      <c r="F104" s="486" t="e">
        <f t="shared" si="63"/>
        <v>#DIV/0!</v>
      </c>
      <c r="G104" s="486" t="e">
        <f t="shared" si="63"/>
        <v>#DIV/0!</v>
      </c>
      <c r="H104" s="486" t="e">
        <f t="shared" si="63"/>
        <v>#DIV/0!</v>
      </c>
      <c r="I104" s="486" t="e">
        <f t="shared" si="63"/>
        <v>#DIV/0!</v>
      </c>
      <c r="J104" s="486" t="e">
        <f t="shared" si="63"/>
        <v>#DIV/0!</v>
      </c>
      <c r="K104" s="486" t="e">
        <f t="shared" si="63"/>
        <v>#DIV/0!</v>
      </c>
      <c r="L104" s="486" t="e">
        <f t="shared" si="63"/>
        <v>#DIV/0!</v>
      </c>
      <c r="M104" s="486" t="e">
        <f t="shared" si="63"/>
        <v>#DIV/0!</v>
      </c>
      <c r="N104" s="486" t="e">
        <f t="shared" si="63"/>
        <v>#DIV/0!</v>
      </c>
      <c r="O104" s="486" t="e">
        <f t="shared" si="64"/>
        <v>#DIV/0!</v>
      </c>
      <c r="P104" s="486" t="e">
        <f t="shared" si="64"/>
        <v>#DIV/0!</v>
      </c>
      <c r="Q104" s="486" t="e">
        <f t="shared" si="64"/>
        <v>#DIV/0!</v>
      </c>
      <c r="R104" s="486" t="e">
        <f t="shared" si="64"/>
        <v>#DIV/0!</v>
      </c>
      <c r="S104" s="486" t="e">
        <f t="shared" si="64"/>
        <v>#DIV/0!</v>
      </c>
      <c r="T104" s="486" t="e">
        <f t="shared" si="64"/>
        <v>#DIV/0!</v>
      </c>
      <c r="U104" s="486" t="e">
        <f t="shared" si="64"/>
        <v>#DIV/0!</v>
      </c>
      <c r="V104" s="486" t="e">
        <f t="shared" si="64"/>
        <v>#DIV/0!</v>
      </c>
      <c r="W104" s="486" t="e">
        <f t="shared" si="64"/>
        <v>#DIV/0!</v>
      </c>
      <c r="X104" s="486" t="e">
        <f t="shared" si="64"/>
        <v>#DIV/0!</v>
      </c>
      <c r="Y104" s="55"/>
      <c r="Z104" s="55"/>
      <c r="AA104" s="55"/>
      <c r="AB104" s="55"/>
      <c r="AC104" s="55"/>
      <c r="AD104" s="55"/>
      <c r="AE104" s="58"/>
      <c r="AF104" s="58"/>
      <c r="AG104" s="58"/>
    </row>
    <row r="105" spans="1:49" ht="15.75" customHeight="1">
      <c r="A105" s="55"/>
      <c r="B105" s="59"/>
      <c r="E105" s="487"/>
      <c r="F105" s="487"/>
      <c r="G105" s="487"/>
      <c r="H105" s="487"/>
      <c r="I105" s="487"/>
      <c r="J105" s="487"/>
      <c r="K105" s="487"/>
      <c r="L105" s="487"/>
      <c r="M105" s="487"/>
      <c r="N105" s="487"/>
      <c r="O105" s="487"/>
      <c r="P105" s="487"/>
      <c r="Q105" s="487"/>
      <c r="R105" s="487"/>
      <c r="S105" s="487"/>
      <c r="T105" s="487"/>
      <c r="U105" s="487"/>
      <c r="V105" s="487"/>
      <c r="W105" s="488"/>
      <c r="X105" s="488"/>
      <c r="Y105" s="55"/>
      <c r="Z105" s="55"/>
      <c r="AA105" s="55"/>
      <c r="AB105" s="55"/>
      <c r="AC105" s="55"/>
      <c r="AD105" s="55"/>
      <c r="AE105" s="58"/>
      <c r="AF105" s="58"/>
      <c r="AG105" s="58"/>
    </row>
    <row r="106" spans="1:49" ht="15.75" customHeight="1">
      <c r="A106" s="55"/>
      <c r="B106" s="59"/>
      <c r="C106" s="268" t="s">
        <v>99</v>
      </c>
      <c r="D106" s="268"/>
      <c r="E106" s="489">
        <v>1</v>
      </c>
      <c r="F106" s="489">
        <v>2</v>
      </c>
      <c r="G106" s="489">
        <v>3</v>
      </c>
      <c r="H106" s="490">
        <v>4</v>
      </c>
      <c r="I106" s="491">
        <v>5</v>
      </c>
      <c r="J106" s="491">
        <v>6</v>
      </c>
      <c r="K106" s="489">
        <v>7</v>
      </c>
      <c r="L106" s="489">
        <v>8</v>
      </c>
      <c r="M106" s="489">
        <v>9</v>
      </c>
      <c r="N106" s="489">
        <v>10</v>
      </c>
      <c r="O106" s="489">
        <v>11</v>
      </c>
      <c r="P106" s="490">
        <v>12</v>
      </c>
      <c r="Q106" s="490">
        <v>13</v>
      </c>
      <c r="R106" s="491">
        <v>14</v>
      </c>
      <c r="S106" s="489">
        <v>15</v>
      </c>
      <c r="T106" s="491">
        <v>16</v>
      </c>
      <c r="U106" s="491">
        <v>17</v>
      </c>
      <c r="V106" s="491">
        <v>18</v>
      </c>
      <c r="W106" s="489">
        <v>19</v>
      </c>
      <c r="X106" s="489">
        <v>20</v>
      </c>
      <c r="Y106" s="55"/>
      <c r="Z106" s="55"/>
      <c r="AA106" s="55"/>
      <c r="AB106" s="55"/>
      <c r="AC106" s="55"/>
      <c r="AD106" s="55"/>
      <c r="AE106" s="58"/>
      <c r="AF106" s="58"/>
      <c r="AG106" s="58"/>
    </row>
    <row r="107" spans="1:49" ht="15.75" customHeight="1">
      <c r="A107" s="55"/>
      <c r="B107" s="59"/>
      <c r="C107" s="268" t="s">
        <v>17</v>
      </c>
      <c r="D107" s="268"/>
      <c r="E107" s="411"/>
      <c r="F107" s="411"/>
      <c r="G107" s="411"/>
      <c r="H107" s="411"/>
      <c r="I107" s="411"/>
      <c r="J107" s="411"/>
      <c r="K107" s="411"/>
      <c r="L107" s="411"/>
      <c r="M107" s="411"/>
      <c r="N107" s="411"/>
      <c r="O107" s="411"/>
      <c r="P107" s="411"/>
      <c r="Q107" s="411"/>
      <c r="R107" s="411"/>
      <c r="S107" s="411"/>
      <c r="T107" s="411"/>
      <c r="U107" s="411"/>
      <c r="V107" s="411"/>
      <c r="W107" s="411"/>
      <c r="X107" s="411"/>
      <c r="Y107" s="113" t="s">
        <v>57</v>
      </c>
      <c r="Z107" s="55"/>
      <c r="AA107" s="55"/>
      <c r="AB107" s="55"/>
      <c r="AC107" s="55"/>
      <c r="AD107" s="55"/>
      <c r="AE107" s="58"/>
      <c r="AF107" s="58"/>
      <c r="AG107" s="58"/>
    </row>
    <row r="108" spans="1:49" s="160" customFormat="1" ht="15.75" customHeight="1">
      <c r="A108" s="162"/>
      <c r="B108" s="161"/>
      <c r="C108" s="196" t="s">
        <v>142</v>
      </c>
      <c r="E108" s="492">
        <f>E$11</f>
        <v>0</v>
      </c>
      <c r="F108" s="492">
        <f t="shared" ref="F108:X110" si="65">F$11</f>
        <v>0</v>
      </c>
      <c r="G108" s="492">
        <f t="shared" si="65"/>
        <v>0</v>
      </c>
      <c r="H108" s="492">
        <f t="shared" si="65"/>
        <v>0</v>
      </c>
      <c r="I108" s="492">
        <f t="shared" si="65"/>
        <v>0</v>
      </c>
      <c r="J108" s="492">
        <f t="shared" si="65"/>
        <v>0</v>
      </c>
      <c r="K108" s="492">
        <f t="shared" si="65"/>
        <v>0</v>
      </c>
      <c r="L108" s="492">
        <f t="shared" si="65"/>
        <v>0</v>
      </c>
      <c r="M108" s="492">
        <f t="shared" si="65"/>
        <v>0</v>
      </c>
      <c r="N108" s="492">
        <f t="shared" si="65"/>
        <v>0</v>
      </c>
      <c r="O108" s="492">
        <f t="shared" si="65"/>
        <v>0</v>
      </c>
      <c r="P108" s="492">
        <f t="shared" si="65"/>
        <v>0</v>
      </c>
      <c r="Q108" s="492">
        <f t="shared" si="65"/>
        <v>0</v>
      </c>
      <c r="R108" s="492">
        <f t="shared" si="65"/>
        <v>0</v>
      </c>
      <c r="S108" s="492">
        <f t="shared" si="65"/>
        <v>0</v>
      </c>
      <c r="T108" s="492">
        <f t="shared" si="65"/>
        <v>0</v>
      </c>
      <c r="U108" s="492">
        <f t="shared" si="65"/>
        <v>0</v>
      </c>
      <c r="V108" s="492">
        <f t="shared" si="65"/>
        <v>0</v>
      </c>
      <c r="W108" s="492">
        <f t="shared" si="65"/>
        <v>0</v>
      </c>
      <c r="X108" s="492">
        <f t="shared" si="65"/>
        <v>0</v>
      </c>
      <c r="Y108" s="192" t="s">
        <v>57</v>
      </c>
      <c r="Z108" s="162"/>
      <c r="AA108" s="162"/>
      <c r="AB108" s="162"/>
      <c r="AC108" s="162"/>
      <c r="AD108" s="162"/>
      <c r="AE108" s="301"/>
      <c r="AF108" s="301"/>
      <c r="AG108" s="301"/>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69" t="s">
        <v>143</v>
      </c>
      <c r="E109" s="492">
        <f t="shared" ref="E109:E110" si="66">E$11</f>
        <v>0</v>
      </c>
      <c r="F109" s="492">
        <f t="shared" si="65"/>
        <v>0</v>
      </c>
      <c r="G109" s="492">
        <f t="shared" si="65"/>
        <v>0</v>
      </c>
      <c r="H109" s="492">
        <f t="shared" si="65"/>
        <v>0</v>
      </c>
      <c r="I109" s="492">
        <f t="shared" si="65"/>
        <v>0</v>
      </c>
      <c r="J109" s="492">
        <f t="shared" si="65"/>
        <v>0</v>
      </c>
      <c r="K109" s="492">
        <f t="shared" si="65"/>
        <v>0</v>
      </c>
      <c r="L109" s="492">
        <f t="shared" si="65"/>
        <v>0</v>
      </c>
      <c r="M109" s="492">
        <f t="shared" si="65"/>
        <v>0</v>
      </c>
      <c r="N109" s="492">
        <f t="shared" si="65"/>
        <v>0</v>
      </c>
      <c r="O109" s="492">
        <f t="shared" si="65"/>
        <v>0</v>
      </c>
      <c r="P109" s="492">
        <f t="shared" si="65"/>
        <v>0</v>
      </c>
      <c r="Q109" s="492">
        <f t="shared" si="65"/>
        <v>0</v>
      </c>
      <c r="R109" s="492">
        <f t="shared" si="65"/>
        <v>0</v>
      </c>
      <c r="S109" s="492">
        <f t="shared" si="65"/>
        <v>0</v>
      </c>
      <c r="T109" s="492">
        <f t="shared" si="65"/>
        <v>0</v>
      </c>
      <c r="U109" s="492">
        <f t="shared" si="65"/>
        <v>0</v>
      </c>
      <c r="V109" s="492">
        <f t="shared" si="65"/>
        <v>0</v>
      </c>
      <c r="W109" s="492">
        <f t="shared" si="65"/>
        <v>0</v>
      </c>
      <c r="X109" s="492">
        <f t="shared" si="65"/>
        <v>0</v>
      </c>
      <c r="Y109" s="192" t="s">
        <v>57</v>
      </c>
      <c r="Z109" s="162"/>
      <c r="AA109" s="162"/>
      <c r="AB109" s="162"/>
      <c r="AC109" s="162"/>
      <c r="AD109" s="162"/>
      <c r="AE109" s="301"/>
      <c r="AF109" s="301"/>
      <c r="AG109" s="301"/>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69" t="s">
        <v>144</v>
      </c>
      <c r="E110" s="492">
        <f t="shared" si="66"/>
        <v>0</v>
      </c>
      <c r="F110" s="492">
        <f t="shared" si="65"/>
        <v>0</v>
      </c>
      <c r="G110" s="492">
        <f t="shared" si="65"/>
        <v>0</v>
      </c>
      <c r="H110" s="492">
        <f t="shared" si="65"/>
        <v>0</v>
      </c>
      <c r="I110" s="492">
        <f t="shared" si="65"/>
        <v>0</v>
      </c>
      <c r="J110" s="492">
        <f t="shared" si="65"/>
        <v>0</v>
      </c>
      <c r="K110" s="492">
        <f t="shared" si="65"/>
        <v>0</v>
      </c>
      <c r="L110" s="492">
        <f t="shared" si="65"/>
        <v>0</v>
      </c>
      <c r="M110" s="492">
        <f t="shared" si="65"/>
        <v>0</v>
      </c>
      <c r="N110" s="492">
        <f t="shared" si="65"/>
        <v>0</v>
      </c>
      <c r="O110" s="492">
        <f t="shared" si="65"/>
        <v>0</v>
      </c>
      <c r="P110" s="492">
        <f t="shared" si="65"/>
        <v>0</v>
      </c>
      <c r="Q110" s="492">
        <f t="shared" si="65"/>
        <v>0</v>
      </c>
      <c r="R110" s="492">
        <f t="shared" si="65"/>
        <v>0</v>
      </c>
      <c r="S110" s="492">
        <f t="shared" si="65"/>
        <v>0</v>
      </c>
      <c r="T110" s="492">
        <f t="shared" si="65"/>
        <v>0</v>
      </c>
      <c r="U110" s="492">
        <f t="shared" si="65"/>
        <v>0</v>
      </c>
      <c r="V110" s="492">
        <f t="shared" si="65"/>
        <v>0</v>
      </c>
      <c r="W110" s="492">
        <f t="shared" si="65"/>
        <v>0</v>
      </c>
      <c r="X110" s="492">
        <f t="shared" si="65"/>
        <v>0</v>
      </c>
      <c r="Y110" s="192" t="s">
        <v>57</v>
      </c>
      <c r="Z110" s="162"/>
      <c r="AA110" s="162"/>
      <c r="AB110" s="162"/>
      <c r="AC110" s="162"/>
      <c r="AD110" s="162"/>
      <c r="AE110" s="301"/>
      <c r="AF110" s="301"/>
      <c r="AG110" s="301"/>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8" t="s">
        <v>18</v>
      </c>
      <c r="D111" s="268"/>
      <c r="E111" s="493"/>
      <c r="F111" s="493"/>
      <c r="G111" s="493"/>
      <c r="H111" s="493"/>
      <c r="I111" s="493"/>
      <c r="J111" s="493"/>
      <c r="K111" s="493"/>
      <c r="L111" s="493"/>
      <c r="M111" s="493"/>
      <c r="N111" s="493"/>
      <c r="O111" s="493"/>
      <c r="P111" s="493"/>
      <c r="Q111" s="493"/>
      <c r="R111" s="493"/>
      <c r="S111" s="493"/>
      <c r="T111" s="493"/>
      <c r="U111" s="493"/>
      <c r="V111" s="493"/>
      <c r="W111" s="493"/>
      <c r="X111" s="493"/>
      <c r="Y111" s="192" t="s">
        <v>57</v>
      </c>
      <c r="Z111" s="162"/>
      <c r="AA111" s="162"/>
      <c r="AB111" s="162"/>
      <c r="AC111" s="162"/>
      <c r="AD111" s="162"/>
      <c r="AE111" s="301"/>
      <c r="AF111" s="301"/>
      <c r="AG111" s="301"/>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7" t="s">
        <v>156</v>
      </c>
      <c r="D112" s="162"/>
      <c r="E112" s="492">
        <f>E$12</f>
        <v>0</v>
      </c>
      <c r="F112" s="492">
        <f t="shared" ref="F112:X114" si="67">F$12</f>
        <v>0</v>
      </c>
      <c r="G112" s="492">
        <f t="shared" si="67"/>
        <v>0</v>
      </c>
      <c r="H112" s="492">
        <f t="shared" si="67"/>
        <v>0</v>
      </c>
      <c r="I112" s="492">
        <f t="shared" si="67"/>
        <v>0</v>
      </c>
      <c r="J112" s="492">
        <f t="shared" si="67"/>
        <v>0</v>
      </c>
      <c r="K112" s="492">
        <f t="shared" si="67"/>
        <v>0</v>
      </c>
      <c r="L112" s="492">
        <f t="shared" si="67"/>
        <v>0</v>
      </c>
      <c r="M112" s="492">
        <f t="shared" si="67"/>
        <v>0</v>
      </c>
      <c r="N112" s="492">
        <f t="shared" si="67"/>
        <v>0</v>
      </c>
      <c r="O112" s="492">
        <f t="shared" si="67"/>
        <v>0</v>
      </c>
      <c r="P112" s="492">
        <f t="shared" si="67"/>
        <v>0</v>
      </c>
      <c r="Q112" s="492">
        <f t="shared" si="67"/>
        <v>0</v>
      </c>
      <c r="R112" s="492">
        <f t="shared" si="67"/>
        <v>0</v>
      </c>
      <c r="S112" s="492">
        <f t="shared" si="67"/>
        <v>0</v>
      </c>
      <c r="T112" s="492">
        <f t="shared" si="67"/>
        <v>0</v>
      </c>
      <c r="U112" s="492">
        <f t="shared" si="67"/>
        <v>0</v>
      </c>
      <c r="V112" s="492">
        <f t="shared" si="67"/>
        <v>0</v>
      </c>
      <c r="W112" s="492">
        <f t="shared" si="67"/>
        <v>0</v>
      </c>
      <c r="X112" s="492">
        <f t="shared" si="67"/>
        <v>0</v>
      </c>
      <c r="Y112" s="192" t="s">
        <v>57</v>
      </c>
      <c r="Z112" s="162"/>
      <c r="AA112" s="162"/>
      <c r="AB112" s="162"/>
      <c r="AC112" s="162"/>
      <c r="AD112" s="162"/>
      <c r="AE112" s="301"/>
      <c r="AF112" s="301"/>
      <c r="AG112" s="301"/>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7" t="s">
        <v>157</v>
      </c>
      <c r="D113" s="162"/>
      <c r="E113" s="492">
        <f t="shared" ref="E113:E114" si="68">E$12</f>
        <v>0</v>
      </c>
      <c r="F113" s="492">
        <f t="shared" si="67"/>
        <v>0</v>
      </c>
      <c r="G113" s="492">
        <f t="shared" si="67"/>
        <v>0</v>
      </c>
      <c r="H113" s="492">
        <f t="shared" si="67"/>
        <v>0</v>
      </c>
      <c r="I113" s="492">
        <f t="shared" si="67"/>
        <v>0</v>
      </c>
      <c r="J113" s="492">
        <f t="shared" si="67"/>
        <v>0</v>
      </c>
      <c r="K113" s="492">
        <f t="shared" si="67"/>
        <v>0</v>
      </c>
      <c r="L113" s="492">
        <f t="shared" si="67"/>
        <v>0</v>
      </c>
      <c r="M113" s="492">
        <f t="shared" si="67"/>
        <v>0</v>
      </c>
      <c r="N113" s="492">
        <f t="shared" si="67"/>
        <v>0</v>
      </c>
      <c r="O113" s="492">
        <f t="shared" si="67"/>
        <v>0</v>
      </c>
      <c r="P113" s="492">
        <f t="shared" si="67"/>
        <v>0</v>
      </c>
      <c r="Q113" s="492">
        <f t="shared" si="67"/>
        <v>0</v>
      </c>
      <c r="R113" s="492">
        <f t="shared" si="67"/>
        <v>0</v>
      </c>
      <c r="S113" s="492">
        <f t="shared" si="67"/>
        <v>0</v>
      </c>
      <c r="T113" s="492">
        <f t="shared" si="67"/>
        <v>0</v>
      </c>
      <c r="U113" s="492">
        <f t="shared" si="67"/>
        <v>0</v>
      </c>
      <c r="V113" s="492">
        <f t="shared" si="67"/>
        <v>0</v>
      </c>
      <c r="W113" s="492">
        <f t="shared" si="67"/>
        <v>0</v>
      </c>
      <c r="X113" s="492">
        <f t="shared" si="67"/>
        <v>0</v>
      </c>
      <c r="Y113" s="192" t="s">
        <v>57</v>
      </c>
      <c r="Z113" s="162"/>
      <c r="AA113" s="162"/>
      <c r="AB113" s="162"/>
      <c r="AC113" s="162"/>
      <c r="AD113" s="301"/>
      <c r="AE113" s="301"/>
      <c r="AF113" s="301"/>
      <c r="AG113" s="301"/>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7" t="s">
        <v>158</v>
      </c>
      <c r="D114" s="162"/>
      <c r="E114" s="492">
        <f t="shared" si="68"/>
        <v>0</v>
      </c>
      <c r="F114" s="492">
        <f t="shared" si="67"/>
        <v>0</v>
      </c>
      <c r="G114" s="492">
        <f t="shared" si="67"/>
        <v>0</v>
      </c>
      <c r="H114" s="492">
        <f t="shared" si="67"/>
        <v>0</v>
      </c>
      <c r="I114" s="492">
        <f t="shared" si="67"/>
        <v>0</v>
      </c>
      <c r="J114" s="492">
        <f t="shared" si="67"/>
        <v>0</v>
      </c>
      <c r="K114" s="492">
        <f t="shared" si="67"/>
        <v>0</v>
      </c>
      <c r="L114" s="492">
        <f t="shared" si="67"/>
        <v>0</v>
      </c>
      <c r="M114" s="492">
        <f t="shared" si="67"/>
        <v>0</v>
      </c>
      <c r="N114" s="492">
        <f t="shared" si="67"/>
        <v>0</v>
      </c>
      <c r="O114" s="492">
        <f t="shared" si="67"/>
        <v>0</v>
      </c>
      <c r="P114" s="492">
        <f t="shared" si="67"/>
        <v>0</v>
      </c>
      <c r="Q114" s="492">
        <f t="shared" si="67"/>
        <v>0</v>
      </c>
      <c r="R114" s="492">
        <f t="shared" si="67"/>
        <v>0</v>
      </c>
      <c r="S114" s="492">
        <f t="shared" si="67"/>
        <v>0</v>
      </c>
      <c r="T114" s="492">
        <f t="shared" si="67"/>
        <v>0</v>
      </c>
      <c r="U114" s="492">
        <f t="shared" si="67"/>
        <v>0</v>
      </c>
      <c r="V114" s="492">
        <f t="shared" si="67"/>
        <v>0</v>
      </c>
      <c r="W114" s="492">
        <f t="shared" si="67"/>
        <v>0</v>
      </c>
      <c r="X114" s="492">
        <f t="shared" si="67"/>
        <v>0</v>
      </c>
      <c r="Y114" s="192" t="s">
        <v>57</v>
      </c>
      <c r="Z114" s="162"/>
      <c r="AA114" s="162"/>
      <c r="AB114" s="162"/>
      <c r="AC114" s="162"/>
      <c r="AD114" s="301"/>
      <c r="AE114" s="301"/>
      <c r="AF114" s="301"/>
      <c r="AG114" s="301"/>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Gjd9kNun2rBarydBo4Q+trudT/awziV38+MRRFvvjsRUSHnF4oiRz++12+vIiH4sqWwylE3c67R2GGIL5ziuKg==" saltValue="nzkWH/KVvJYo3RXncU2feg==" spinCount="100000" sheet="1" formatColumns="0"/>
  <mergeCells count="11">
    <mergeCell ref="E1:X1"/>
    <mergeCell ref="AX12:BC12"/>
    <mergeCell ref="E2:X2"/>
    <mergeCell ref="AX14:AZ14"/>
    <mergeCell ref="BA14:BC14"/>
    <mergeCell ref="E9:X9"/>
    <mergeCell ref="C92:D92"/>
    <mergeCell ref="C11:D11"/>
    <mergeCell ref="C12:D12"/>
    <mergeCell ref="C13:D13"/>
    <mergeCell ref="C14:D14"/>
  </mergeCells>
  <conditionalFormatting sqref="E100:X100">
    <cfRule type="cellIs" dxfId="313" priority="95" operator="lessThan">
      <formula>0.85</formula>
    </cfRule>
    <cfRule type="cellIs" dxfId="312" priority="96" operator="greaterThan">
      <formula>0.85</formula>
    </cfRule>
  </conditionalFormatting>
  <conditionalFormatting sqref="E101:X101">
    <cfRule type="cellIs" dxfId="311" priority="94" operator="between">
      <formula>0.6</formula>
      <formula>0.85</formula>
    </cfRule>
  </conditionalFormatting>
  <conditionalFormatting sqref="E102:X102">
    <cfRule type="cellIs" dxfId="310" priority="93" operator="between">
      <formula>0.4</formula>
      <formula>0.6</formula>
    </cfRule>
  </conditionalFormatting>
  <conditionalFormatting sqref="E103:X103">
    <cfRule type="cellIs" dxfId="309" priority="92" operator="between">
      <formula>15%</formula>
      <formula>40%</formula>
    </cfRule>
  </conditionalFormatting>
  <conditionalFormatting sqref="E104:X104">
    <cfRule type="cellIs" dxfId="308" priority="91" operator="lessThan">
      <formula>0.15</formula>
    </cfRule>
  </conditionalFormatting>
  <conditionalFormatting sqref="E10:X10">
    <cfRule type="cellIs" dxfId="307" priority="86" operator="between">
      <formula>0.85</formula>
      <formula>1</formula>
    </cfRule>
    <cfRule type="cellIs" dxfId="306" priority="87" operator="between">
      <formula>0.6</formula>
      <formula>0.85</formula>
    </cfRule>
    <cfRule type="cellIs" dxfId="305" priority="88" operator="between">
      <formula>0.4</formula>
      <formula>0.6</formula>
    </cfRule>
    <cfRule type="cellIs" dxfId="304" priority="89" operator="between">
      <formula>0.15</formula>
      <formula>0.4</formula>
    </cfRule>
    <cfRule type="cellIs" dxfId="303" priority="90" operator="lessThan">
      <formula>0.15</formula>
    </cfRule>
  </conditionalFormatting>
  <conditionalFormatting sqref="E16:X90">
    <cfRule type="cellIs" dxfId="302" priority="72" operator="equal">
      <formula>"O"</formula>
    </cfRule>
  </conditionalFormatting>
  <conditionalFormatting sqref="F16:F90">
    <cfRule type="cellIs" dxfId="301" priority="83" operator="equal">
      <formula>F$92</formula>
    </cfRule>
  </conditionalFormatting>
  <conditionalFormatting sqref="G16:G90">
    <cfRule type="cellIs" dxfId="300" priority="82" operator="equal">
      <formula>G$92</formula>
    </cfRule>
  </conditionalFormatting>
  <conditionalFormatting sqref="C16:AC90">
    <cfRule type="containsBlanks" dxfId="299" priority="10">
      <formula>LEN(TRIM(C16))=0</formula>
    </cfRule>
  </conditionalFormatting>
  <conditionalFormatting sqref="E110:X110">
    <cfRule type="notContainsText" dxfId="298" priority="15" operator="notContains" text="Aleatorio">
      <formula>ISERROR(SEARCH("Aleatorio",E110))</formula>
    </cfRule>
    <cfRule type="containsText" dxfId="297" priority="79" operator="containsText" text="Aleatorio">
      <formula>NOT(ISERROR(SEARCH("Aleatorio",E110)))</formula>
    </cfRule>
  </conditionalFormatting>
  <conditionalFormatting sqref="E114:X114">
    <cfRule type="notContainsText" dxfId="296" priority="11" operator="notContains" text="Razonamiento">
      <formula>ISERROR(SEARCH("Razonamiento",E114))</formula>
    </cfRule>
    <cfRule type="containsText" dxfId="295" priority="75" operator="containsText" text="Razonamiento">
      <formula>NOT(ISERROR(SEARCH("Razonamiento",E114)))</formula>
    </cfRule>
  </conditionalFormatting>
  <conditionalFormatting sqref="AA16:AA90">
    <cfRule type="cellIs" dxfId="294" priority="74" operator="greaterThan">
      <formula>0%</formula>
    </cfRule>
  </conditionalFormatting>
  <conditionalFormatting sqref="E16:E90">
    <cfRule type="cellIs" dxfId="293" priority="71" operator="equal">
      <formula>$E$92</formula>
    </cfRule>
  </conditionalFormatting>
  <conditionalFormatting sqref="H16:H90">
    <cfRule type="cellIs" dxfId="292" priority="70" operator="equal">
      <formula>$H$92</formula>
    </cfRule>
  </conditionalFormatting>
  <conditionalFormatting sqref="I16:I90">
    <cfRule type="cellIs" dxfId="291" priority="69" operator="equal">
      <formula>$I$92</formula>
    </cfRule>
  </conditionalFormatting>
  <conditionalFormatting sqref="J16:J90">
    <cfRule type="cellIs" dxfId="290" priority="68" operator="equal">
      <formula>$J$92</formula>
    </cfRule>
  </conditionalFormatting>
  <conditionalFormatting sqref="K16:K90">
    <cfRule type="cellIs" dxfId="289" priority="67" operator="equal">
      <formula>$K$92</formula>
    </cfRule>
  </conditionalFormatting>
  <conditionalFormatting sqref="L16:L90">
    <cfRule type="cellIs" dxfId="288" priority="66" operator="equal">
      <formula>$L$92</formula>
    </cfRule>
  </conditionalFormatting>
  <conditionalFormatting sqref="M16:M90">
    <cfRule type="cellIs" dxfId="287" priority="65" operator="equal">
      <formula>$M$92</formula>
    </cfRule>
  </conditionalFormatting>
  <conditionalFormatting sqref="N16:N90">
    <cfRule type="cellIs" dxfId="286" priority="64" operator="equal">
      <formula>$N$92</formula>
    </cfRule>
  </conditionalFormatting>
  <conditionalFormatting sqref="O16:O90">
    <cfRule type="cellIs" dxfId="285" priority="63" operator="equal">
      <formula>$O$92</formula>
    </cfRule>
  </conditionalFormatting>
  <conditionalFormatting sqref="P16:P90">
    <cfRule type="cellIs" dxfId="284" priority="62" operator="equal">
      <formula>$P$92</formula>
    </cfRule>
  </conditionalFormatting>
  <conditionalFormatting sqref="Q16:Q90">
    <cfRule type="cellIs" dxfId="283" priority="61" operator="equal">
      <formula>$Q$92</formula>
    </cfRule>
  </conditionalFormatting>
  <conditionalFormatting sqref="R16:R90">
    <cfRule type="cellIs" dxfId="282" priority="60" operator="equal">
      <formula>$R$92</formula>
    </cfRule>
  </conditionalFormatting>
  <conditionalFormatting sqref="S16:S90">
    <cfRule type="cellIs" dxfId="281" priority="59" operator="equal">
      <formula>$S$92</formula>
    </cfRule>
  </conditionalFormatting>
  <conditionalFormatting sqref="T16:T90">
    <cfRule type="cellIs" dxfId="280" priority="58" operator="equal">
      <formula>$T$92</formula>
    </cfRule>
  </conditionalFormatting>
  <conditionalFormatting sqref="U16:U90">
    <cfRule type="cellIs" dxfId="279" priority="57" operator="equal">
      <formula>$U$92</formula>
    </cfRule>
  </conditionalFormatting>
  <conditionalFormatting sqref="V16:V90">
    <cfRule type="cellIs" dxfId="278" priority="56" operator="equal">
      <formula>$V$92</formula>
    </cfRule>
  </conditionalFormatting>
  <conditionalFormatting sqref="W16:W90">
    <cfRule type="cellIs" dxfId="277" priority="55" operator="equal">
      <formula>$W$92</formula>
    </cfRule>
  </conditionalFormatting>
  <conditionalFormatting sqref="X16:X90">
    <cfRule type="cellIs" dxfId="276" priority="54" operator="equal">
      <formula>$X$92</formula>
    </cfRule>
  </conditionalFormatting>
  <conditionalFormatting sqref="E108:X108">
    <cfRule type="notContainsText" dxfId="275" priority="44" operator="notContains" text="Numérico">
      <formula>ISERROR(SEARCH("Numérico",E108))</formula>
    </cfRule>
    <cfRule type="containsText" dxfId="274" priority="80" operator="containsText" text="Numérico">
      <formula>NOT(ISERROR(SEARCH("Numérico",E108)))</formula>
    </cfRule>
  </conditionalFormatting>
  <conditionalFormatting sqref="E109:X109">
    <cfRule type="notContainsText" dxfId="273" priority="14" operator="notContains" text="Espacial">
      <formula>ISERROR(SEARCH("Espacial",E109))</formula>
    </cfRule>
    <cfRule type="containsText" dxfId="272" priority="78" operator="containsText" text="Espacial">
      <formula>NOT(ISERROR(SEARCH("Espacial",E109)))</formula>
    </cfRule>
  </conditionalFormatting>
  <conditionalFormatting sqref="E112:X112">
    <cfRule type="notContainsText" dxfId="271" priority="13" operator="notContains" text="Resolución">
      <formula>ISERROR(SEARCH("Resolución",E112))</formula>
    </cfRule>
    <cfRule type="containsText" dxfId="270" priority="77" operator="containsText" text="Resolución">
      <formula>NOT(ISERROR(SEARCH("Resolución",E112)))</formula>
    </cfRule>
  </conditionalFormatting>
  <conditionalFormatting sqref="E113:X113">
    <cfRule type="notContainsText" dxfId="269" priority="12" operator="notContains" text="Comunicación">
      <formula>ISERROR(SEARCH("Comunicación",E113))</formula>
    </cfRule>
    <cfRule type="containsText" dxfId="268" priority="76" operator="containsText" text="Comunicación">
      <formula>NOT(ISERROR(SEARCH("Comunicación",E113)))</formula>
    </cfRule>
  </conditionalFormatting>
  <conditionalFormatting sqref="E11:X15">
    <cfRule type="containsBlanks" dxfId="267" priority="9">
      <formula>LEN(TRIM(E11))=0</formula>
    </cfRule>
  </conditionalFormatting>
  <conditionalFormatting sqref="E12:X12">
    <cfRule type="containsText" dxfId="266" priority="6" operator="containsText" text="Razonamiento">
      <formula>NOT(ISERROR(SEARCH("Razonamiento",E12)))</formula>
    </cfRule>
    <cfRule type="containsText" dxfId="265" priority="7" operator="containsText" text="Comunicación">
      <formula>NOT(ISERROR(SEARCH("Comunicación",E12)))</formula>
    </cfRule>
    <cfRule type="containsText" dxfId="264" priority="8" operator="containsText" text="Resolución">
      <formula>NOT(ISERROR(SEARCH("Resolución",E12)))</formula>
    </cfRule>
  </conditionalFormatting>
  <conditionalFormatting sqref="E12:X12">
    <cfRule type="cellIs" dxfId="263" priority="5" operator="equal">
      <formula>0</formula>
    </cfRule>
  </conditionalFormatting>
  <conditionalFormatting sqref="E11:X11">
    <cfRule type="containsText" dxfId="262" priority="2" operator="containsText" text="Geometrico">
      <formula>NOT(ISERROR(SEARCH("Geometrico",E11)))</formula>
    </cfRule>
    <cfRule type="containsText" dxfId="261" priority="3" operator="containsText" text="Aleatorio">
      <formula>NOT(ISERROR(SEARCH("Aleatorio",E11)))</formula>
    </cfRule>
    <cfRule type="containsText" dxfId="260" priority="4" operator="containsText" text="Variacional">
      <formula>NOT(ISERROR(SEARCH("Variacional",E11)))</formula>
    </cfRule>
  </conditionalFormatting>
  <conditionalFormatting sqref="E11:X11">
    <cfRule type="cellIs" dxfId="259" priority="1" operator="equal">
      <formula>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pageSetUpPr fitToPage="1"/>
  </sheetPr>
  <dimension ref="A1:CB1042"/>
  <sheetViews>
    <sheetView zoomScale="60" zoomScaleNormal="60" workbookViewId="0">
      <selection activeCell="A7" sqref="A7"/>
    </sheetView>
  </sheetViews>
  <sheetFormatPr baseColWidth="10" defaultColWidth="12.625" defaultRowHeight="15" customHeight="1"/>
  <cols>
    <col min="1" max="1" width="4.125" style="320" customWidth="1"/>
    <col min="2" max="2" width="12.75" style="324" customWidth="1"/>
    <col min="3" max="3" width="33.5" style="320" customWidth="1"/>
    <col min="4" max="24" width="6.875" style="320" customWidth="1"/>
    <col min="25" max="27" width="10.75" style="320" customWidth="1"/>
    <col min="28" max="28" width="12.25" style="320" bestFit="1" customWidth="1"/>
    <col min="29" max="29" width="10.75" style="320" customWidth="1"/>
    <col min="30" max="49" width="4.875" style="110" hidden="1" customWidth="1"/>
    <col min="50" max="55" width="4.875" style="320" customWidth="1"/>
    <col min="56" max="16384" width="12.625" style="320"/>
  </cols>
  <sheetData>
    <row r="1" spans="1:80" ht="23.25">
      <c r="B1" s="53"/>
      <c r="C1" s="54"/>
      <c r="D1" s="54"/>
      <c r="E1" s="515" t="s">
        <v>19</v>
      </c>
      <c r="F1" s="594"/>
      <c r="G1" s="594"/>
      <c r="H1" s="594"/>
      <c r="I1" s="594"/>
      <c r="J1" s="594"/>
      <c r="K1" s="594"/>
      <c r="L1" s="594"/>
      <c r="M1" s="594"/>
      <c r="N1" s="594"/>
      <c r="O1" s="594"/>
      <c r="P1" s="594"/>
      <c r="Q1" s="594"/>
      <c r="R1" s="594"/>
      <c r="S1" s="594"/>
      <c r="T1" s="594"/>
      <c r="U1" s="594"/>
      <c r="V1" s="594"/>
      <c r="W1" s="594"/>
      <c r="X1" s="594"/>
      <c r="AD1" s="58"/>
      <c r="AE1" s="58"/>
      <c r="AF1" s="58"/>
      <c r="AG1" s="58"/>
    </row>
    <row r="2" spans="1:80" ht="23.25">
      <c r="B2" s="53"/>
      <c r="C2" s="54"/>
      <c r="D2" s="54"/>
      <c r="E2" s="518" t="s">
        <v>778</v>
      </c>
      <c r="F2" s="518"/>
      <c r="G2" s="518"/>
      <c r="H2" s="518"/>
      <c r="I2" s="518"/>
      <c r="J2" s="518"/>
      <c r="K2" s="518"/>
      <c r="L2" s="518"/>
      <c r="M2" s="518"/>
      <c r="N2" s="518"/>
      <c r="O2" s="518"/>
      <c r="P2" s="518"/>
      <c r="Q2" s="518"/>
      <c r="R2" s="518"/>
      <c r="S2" s="518"/>
      <c r="T2" s="518"/>
      <c r="U2" s="518"/>
      <c r="V2" s="518"/>
      <c r="W2" s="518"/>
      <c r="X2" s="518"/>
      <c r="Y2" s="322"/>
      <c r="Z2" s="322"/>
      <c r="AA2" s="322"/>
      <c r="AB2" s="322"/>
      <c r="AC2" s="322"/>
      <c r="AD2" s="58"/>
      <c r="AE2" s="58"/>
      <c r="AF2" s="58"/>
      <c r="AG2" s="58"/>
    </row>
    <row r="3" spans="1:80">
      <c r="A3" s="55"/>
      <c r="B3" s="231"/>
      <c r="E3" s="56"/>
      <c r="F3" s="56"/>
      <c r="G3" s="56"/>
      <c r="H3" s="56"/>
      <c r="I3" s="56"/>
      <c r="J3" s="56"/>
      <c r="K3" s="56"/>
      <c r="L3" s="56"/>
      <c r="M3" s="56"/>
      <c r="N3" s="56"/>
      <c r="O3" s="56"/>
      <c r="P3" s="56"/>
      <c r="Q3" s="56"/>
      <c r="R3" s="56"/>
      <c r="S3" s="56"/>
      <c r="T3" s="57"/>
      <c r="U3" s="233"/>
      <c r="V3" s="234"/>
      <c r="W3" s="234"/>
      <c r="X3" s="234"/>
      <c r="Y3" s="322"/>
      <c r="Z3" s="322"/>
      <c r="AA3" s="322"/>
      <c r="AB3" s="322"/>
      <c r="AC3" s="322"/>
      <c r="AD3" s="58"/>
      <c r="AE3" s="58"/>
      <c r="AF3" s="58"/>
      <c r="AG3" s="58"/>
    </row>
    <row r="4" spans="1:80" ht="19.5" thickBot="1">
      <c r="A4" s="55"/>
      <c r="B4" s="204" t="s">
        <v>20</v>
      </c>
      <c r="C4" s="272"/>
      <c r="D4" s="323"/>
      <c r="E4" s="276" t="s">
        <v>746</v>
      </c>
      <c r="F4" s="275"/>
      <c r="G4" s="275"/>
      <c r="H4" s="275"/>
      <c r="I4" s="275"/>
      <c r="J4" s="275"/>
      <c r="K4" s="275"/>
      <c r="L4" s="275"/>
      <c r="M4" s="275"/>
      <c r="N4" s="275"/>
      <c r="O4" s="275"/>
      <c r="P4" s="275"/>
      <c r="Q4" s="275"/>
      <c r="R4" s="275"/>
      <c r="S4" s="275"/>
      <c r="T4" s="275"/>
      <c r="U4" s="275"/>
      <c r="V4" s="275"/>
      <c r="W4" s="275"/>
      <c r="X4" s="275"/>
      <c r="Y4" s="322"/>
      <c r="Z4" s="322"/>
      <c r="AA4" s="322"/>
      <c r="AB4" s="322"/>
      <c r="AC4" s="322"/>
      <c r="AD4" s="58"/>
      <c r="AE4" s="58"/>
      <c r="AF4" s="58"/>
      <c r="AG4" s="58"/>
    </row>
    <row r="5" spans="1:80" ht="16.5" thickTop="1">
      <c r="A5" s="55"/>
      <c r="B5" s="204" t="s">
        <v>21</v>
      </c>
      <c r="C5" s="477" t="str">
        <f>ExA_MATEMATICAS!C5</f>
        <v>_5°</v>
      </c>
      <c r="D5" s="283" t="s">
        <v>784</v>
      </c>
      <c r="E5" s="233"/>
      <c r="F5" s="234"/>
      <c r="G5" s="234"/>
      <c r="H5" s="234"/>
      <c r="I5" s="234"/>
      <c r="J5" s="58"/>
      <c r="K5" s="58"/>
      <c r="L5" s="58"/>
      <c r="M5" s="58"/>
      <c r="N5" s="58"/>
      <c r="O5" s="58"/>
      <c r="P5" s="58"/>
      <c r="Q5" s="58"/>
      <c r="R5" s="58"/>
      <c r="S5" s="58"/>
      <c r="T5" s="321"/>
      <c r="U5" s="233"/>
      <c r="V5" s="234"/>
      <c r="W5" s="234"/>
      <c r="X5" s="234"/>
      <c r="Y5" s="322"/>
      <c r="Z5" s="322"/>
      <c r="AA5" s="322"/>
      <c r="AB5" s="322"/>
      <c r="AC5" s="322"/>
      <c r="AD5" s="58"/>
      <c r="AE5" s="58"/>
      <c r="AF5" s="58"/>
      <c r="AG5" s="58"/>
    </row>
    <row r="6" spans="1:80" ht="18.75">
      <c r="A6" s="55"/>
      <c r="B6" s="204" t="s">
        <v>745</v>
      </c>
      <c r="C6" s="270" t="s">
        <v>747</v>
      </c>
      <c r="D6" s="323"/>
      <c r="E6" s="321"/>
      <c r="F6" s="322"/>
      <c r="G6" s="322"/>
      <c r="H6" s="322"/>
      <c r="I6" s="322"/>
      <c r="J6" s="58"/>
      <c r="K6" s="58"/>
      <c r="L6" s="58"/>
      <c r="M6" s="58"/>
      <c r="N6" s="58"/>
      <c r="O6" s="58"/>
      <c r="P6" s="58"/>
      <c r="Q6" s="58"/>
      <c r="R6" s="58"/>
      <c r="S6" s="58"/>
      <c r="T6" s="321"/>
      <c r="U6" s="321"/>
      <c r="V6" s="322"/>
      <c r="W6" s="322"/>
      <c r="X6" s="322"/>
      <c r="Y6" s="322"/>
      <c r="Z6" s="322"/>
      <c r="AA6" s="322"/>
      <c r="AB6" s="322"/>
      <c r="AC6" s="322"/>
      <c r="AD6" s="58"/>
      <c r="AE6" s="58"/>
      <c r="AF6" s="58"/>
      <c r="AG6" s="58"/>
    </row>
    <row r="7" spans="1:80" ht="18.75">
      <c r="A7" s="55"/>
      <c r="B7" s="273" t="s">
        <v>767</v>
      </c>
      <c r="C7" s="278" t="s">
        <v>771</v>
      </c>
      <c r="D7" s="323"/>
      <c r="E7" s="232"/>
      <c r="F7" s="319"/>
      <c r="G7" s="319"/>
      <c r="H7" s="319"/>
      <c r="I7" s="319"/>
      <c r="J7" s="319"/>
      <c r="K7" s="319"/>
      <c r="L7" s="319"/>
      <c r="M7" s="319"/>
      <c r="N7" s="319"/>
      <c r="O7" s="319"/>
      <c r="P7" s="319"/>
      <c r="Q7" s="319"/>
      <c r="R7" s="319"/>
      <c r="S7" s="58"/>
      <c r="T7" s="58"/>
      <c r="U7" s="58"/>
      <c r="V7" s="58"/>
      <c r="W7" s="58"/>
      <c r="X7" s="58"/>
      <c r="Y7" s="58"/>
      <c r="Z7" s="58"/>
      <c r="AA7" s="58"/>
      <c r="AB7" s="58"/>
      <c r="AC7" s="58"/>
      <c r="AD7" s="58"/>
      <c r="AE7" s="58"/>
      <c r="AF7" s="58"/>
      <c r="AG7" s="58"/>
    </row>
    <row r="8" spans="1:80" ht="19.5" thickBot="1">
      <c r="A8" s="55"/>
      <c r="B8" s="204" t="s">
        <v>22</v>
      </c>
      <c r="C8" s="278"/>
      <c r="D8" s="323"/>
      <c r="E8" s="58"/>
      <c r="S8" s="58"/>
      <c r="T8" s="58"/>
      <c r="U8" s="58"/>
      <c r="V8" s="58"/>
      <c r="W8" s="58"/>
      <c r="X8" s="58"/>
      <c r="Y8" s="58"/>
      <c r="Z8" s="58"/>
      <c r="AA8" s="58"/>
      <c r="AB8" s="58"/>
      <c r="AC8" s="58"/>
      <c r="AD8" s="58"/>
      <c r="AE8" s="58"/>
      <c r="AF8" s="58"/>
      <c r="AG8" s="58"/>
      <c r="AW8" s="111"/>
      <c r="AX8" s="250"/>
      <c r="AY8" s="251"/>
      <c r="AZ8" s="251"/>
      <c r="BA8" s="251"/>
      <c r="BB8" s="251"/>
      <c r="BC8" s="251"/>
      <c r="BD8" s="250"/>
      <c r="BE8" s="251"/>
      <c r="BF8" s="251"/>
      <c r="BG8" s="251"/>
      <c r="BH8" s="192"/>
      <c r="BI8" s="113"/>
      <c r="BJ8" s="113"/>
      <c r="BK8" s="113"/>
      <c r="BL8" s="113"/>
      <c r="BM8" s="113"/>
      <c r="BN8" s="113"/>
      <c r="BO8" s="113"/>
      <c r="BP8" s="113"/>
      <c r="BQ8" s="113"/>
      <c r="BR8" s="113"/>
      <c r="BS8" s="113"/>
      <c r="BT8" s="113"/>
      <c r="BU8" s="113"/>
      <c r="BV8" s="113"/>
      <c r="BW8" s="192"/>
      <c r="BX8" s="250"/>
      <c r="BY8" s="251"/>
      <c r="BZ8" s="251"/>
      <c r="CA8" s="251"/>
      <c r="CB8" s="160"/>
    </row>
    <row r="9" spans="1:80" ht="21.75" thickBot="1">
      <c r="A9" s="55"/>
      <c r="B9" s="59"/>
      <c r="C9" s="55"/>
      <c r="D9" s="323"/>
      <c r="E9" s="521" t="s">
        <v>23</v>
      </c>
      <c r="F9" s="522"/>
      <c r="G9" s="522"/>
      <c r="H9" s="522"/>
      <c r="I9" s="522"/>
      <c r="J9" s="522"/>
      <c r="K9" s="522"/>
      <c r="L9" s="522"/>
      <c r="M9" s="522"/>
      <c r="N9" s="522"/>
      <c r="O9" s="522"/>
      <c r="P9" s="522"/>
      <c r="Q9" s="522"/>
      <c r="R9" s="522"/>
      <c r="S9" s="522"/>
      <c r="T9" s="522"/>
      <c r="U9" s="522"/>
      <c r="V9" s="522"/>
      <c r="W9" s="522"/>
      <c r="X9" s="523"/>
      <c r="Y9" s="322"/>
      <c r="Z9" s="322"/>
      <c r="AA9" s="322"/>
      <c r="AB9" s="322"/>
      <c r="AC9" s="322"/>
      <c r="AD9" s="58"/>
      <c r="AE9" s="58"/>
      <c r="AF9" s="58"/>
      <c r="AG9" s="58"/>
      <c r="AW9" s="111"/>
      <c r="AX9" s="324"/>
      <c r="AY9" s="324"/>
      <c r="AZ9" s="251"/>
      <c r="BA9" s="251"/>
      <c r="BB9" s="251"/>
      <c r="BC9" s="251"/>
      <c r="BD9" s="252"/>
      <c r="BE9" s="250"/>
      <c r="BF9" s="251"/>
      <c r="BG9" s="251"/>
      <c r="BH9" s="253"/>
      <c r="BI9" s="118"/>
      <c r="BJ9" s="118"/>
      <c r="BK9" s="118"/>
      <c r="BL9" s="118"/>
      <c r="BM9" s="118"/>
      <c r="BN9" s="118"/>
      <c r="BO9" s="118"/>
      <c r="BP9" s="118"/>
      <c r="BQ9" s="118"/>
      <c r="BR9" s="118"/>
      <c r="BS9" s="118"/>
      <c r="BT9" s="118"/>
      <c r="BU9" s="118"/>
      <c r="BV9" s="118"/>
      <c r="BW9" s="253"/>
      <c r="BX9" s="252"/>
      <c r="BY9" s="250"/>
      <c r="BZ9" s="251"/>
      <c r="CA9" s="251"/>
      <c r="CB9" s="160"/>
    </row>
    <row r="10" spans="1:80" ht="18.75">
      <c r="A10" s="55"/>
      <c r="B10" s="59"/>
      <c r="C10" s="55"/>
      <c r="D10" s="323"/>
      <c r="E10" s="486" t="e">
        <f t="shared" ref="E10:X10" si="0">(E$93-((COUNTA(E$16:E$90)-E$93)/4-1))/COUNTA(E$16:E$90)</f>
        <v>#DIV/0!</v>
      </c>
      <c r="F10" s="486"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58"/>
      <c r="Z10" s="58"/>
      <c r="AA10" s="58"/>
      <c r="AB10" s="58"/>
      <c r="AC10" s="58"/>
      <c r="AD10" s="58"/>
      <c r="AE10" s="58"/>
      <c r="AF10" s="58"/>
      <c r="AG10" s="58"/>
      <c r="AW10" s="111"/>
      <c r="BD10" s="252"/>
      <c r="BE10" s="250"/>
      <c r="BF10" s="251"/>
      <c r="BG10" s="251"/>
      <c r="BH10" s="253"/>
      <c r="BI10" s="118"/>
      <c r="BJ10" s="118"/>
      <c r="BK10" s="118"/>
      <c r="BL10" s="118"/>
      <c r="BM10" s="118"/>
      <c r="BN10" s="118"/>
      <c r="BO10" s="118"/>
      <c r="BP10" s="118"/>
      <c r="BQ10" s="118"/>
      <c r="BR10" s="118"/>
      <c r="BS10" s="118"/>
      <c r="BT10" s="118"/>
      <c r="BU10" s="118"/>
      <c r="BV10" s="118"/>
      <c r="BW10" s="253"/>
      <c r="BX10" s="252"/>
      <c r="BY10" s="250"/>
      <c r="BZ10" s="251"/>
      <c r="CA10" s="251"/>
      <c r="CB10" s="160"/>
    </row>
    <row r="11" spans="1:80" ht="19.5" thickBot="1">
      <c r="A11" s="55"/>
      <c r="B11" s="59"/>
      <c r="C11" s="591" t="s">
        <v>17</v>
      </c>
      <c r="D11" s="592"/>
      <c r="E11" s="306"/>
      <c r="F11" s="306"/>
      <c r="G11" s="306"/>
      <c r="H11" s="306"/>
      <c r="I11" s="306"/>
      <c r="J11" s="306"/>
      <c r="K11" s="306"/>
      <c r="L11" s="306"/>
      <c r="M11" s="306"/>
      <c r="N11" s="306"/>
      <c r="O11" s="306"/>
      <c r="P11" s="306"/>
      <c r="Q11" s="306"/>
      <c r="R11" s="306"/>
      <c r="S11" s="306"/>
      <c r="T11" s="306"/>
      <c r="U11" s="306"/>
      <c r="V11" s="306"/>
      <c r="W11" s="306"/>
      <c r="X11" s="306"/>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2"/>
      <c r="BE11" s="250"/>
      <c r="BF11" s="251"/>
      <c r="BG11" s="251"/>
      <c r="BH11" s="253"/>
      <c r="BI11" s="118"/>
      <c r="BJ11" s="118"/>
      <c r="BK11" s="118"/>
      <c r="BL11" s="118"/>
      <c r="BM11" s="118"/>
      <c r="BN11" s="118"/>
      <c r="BO11" s="118"/>
      <c r="BP11" s="118"/>
      <c r="BQ11" s="118"/>
      <c r="BR11" s="118"/>
      <c r="BS11" s="118"/>
      <c r="BT11" s="118"/>
      <c r="BU11" s="118"/>
      <c r="BV11" s="118"/>
      <c r="BW11" s="253"/>
      <c r="BX11" s="252"/>
      <c r="BY11" s="250"/>
      <c r="BZ11" s="251"/>
      <c r="CA11" s="251"/>
      <c r="CB11" s="160"/>
    </row>
    <row r="12" spans="1:80" ht="19.5" thickBot="1">
      <c r="A12" s="55"/>
      <c r="B12" s="59"/>
      <c r="C12" s="591" t="s">
        <v>18</v>
      </c>
      <c r="D12" s="591"/>
      <c r="E12" s="306"/>
      <c r="F12" s="306"/>
      <c r="G12" s="306"/>
      <c r="H12" s="306"/>
      <c r="I12" s="306"/>
      <c r="J12" s="306"/>
      <c r="K12" s="306"/>
      <c r="L12" s="306"/>
      <c r="M12" s="306"/>
      <c r="N12" s="306"/>
      <c r="O12" s="306"/>
      <c r="P12" s="306"/>
      <c r="Q12" s="306"/>
      <c r="R12" s="306"/>
      <c r="S12" s="306"/>
      <c r="T12" s="306"/>
      <c r="U12" s="306"/>
      <c r="V12" s="306"/>
      <c r="W12" s="306"/>
      <c r="X12" s="306"/>
      <c r="Y12" s="118" t="s">
        <v>57</v>
      </c>
      <c r="Z12" s="58"/>
      <c r="AA12" s="58"/>
      <c r="AB12" s="58"/>
      <c r="AC12" s="58"/>
      <c r="AD12" s="58"/>
      <c r="AE12" s="58"/>
      <c r="AF12" s="58"/>
      <c r="AG12" s="58"/>
      <c r="AX12" s="595" t="s">
        <v>743</v>
      </c>
      <c r="AY12" s="596"/>
      <c r="AZ12" s="596"/>
      <c r="BA12" s="596"/>
      <c r="BB12" s="596"/>
      <c r="BC12" s="597"/>
    </row>
    <row r="13" spans="1:80" ht="19.5" thickBot="1">
      <c r="A13" s="55"/>
      <c r="B13" s="59"/>
      <c r="C13" s="591" t="s">
        <v>65</v>
      </c>
      <c r="D13" s="591"/>
      <c r="E13" s="230"/>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4">
        <f>COUNTIFS($E$12:$X$12,"Resolución de problemas-Numérico Variacional")+COUNTIF($E$12:$X$12,"Resolución de problemas-Espacial Métrico")+COUNTIF($E$12:$X$12,"Resolución de problemas-Aleatorio")</f>
        <v>0</v>
      </c>
      <c r="AY13" s="475">
        <f>COUNTIFS($E$12:$X$12,"Comunicación-Numérico Variacional")+COUNTIF($E$12:$X$12,"Comunicación-Espacial Métrico")+COUNTIF($E$12:$X$12,"Comunicación-Aleatorio")</f>
        <v>0</v>
      </c>
      <c r="AZ13" s="476">
        <f>COUNTIFS($E$12:$X$12,"Razonamiento-Numérico Variacional")+COUNTIF($E$12:$X$12,"Razonamiento-Espacial Métrico")+COUNTIF($E$12:$X$12,"Razonamiento-Aleatorio")</f>
        <v>0</v>
      </c>
      <c r="BA13" s="474">
        <f>COUNTIFS($E$11:$X$11,"Numérico Variacional")</f>
        <v>0</v>
      </c>
      <c r="BB13" s="475">
        <f>COUNTIF($E$11:$X$11,"Espacial Métrico")</f>
        <v>0</v>
      </c>
      <c r="BC13" s="476">
        <f>COUNTIF($E$11:$X$11,"Aleatorio")</f>
        <v>0</v>
      </c>
    </row>
    <row r="14" spans="1:80" ht="19.5" thickBot="1">
      <c r="A14" s="55"/>
      <c r="B14" s="59"/>
      <c r="C14" s="593" t="s">
        <v>55</v>
      </c>
      <c r="D14" s="593"/>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8" t="s">
        <v>104</v>
      </c>
      <c r="AY14" s="599"/>
      <c r="AZ14" s="600"/>
      <c r="BA14" s="601" t="s">
        <v>105</v>
      </c>
      <c r="BB14" s="602"/>
      <c r="BC14" s="603"/>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61" t="s">
        <v>100</v>
      </c>
      <c r="AY15" s="262" t="s">
        <v>2</v>
      </c>
      <c r="AZ15" s="263" t="s">
        <v>101</v>
      </c>
      <c r="BA15" s="264" t="s">
        <v>102</v>
      </c>
      <c r="BB15" s="265" t="s">
        <v>103</v>
      </c>
      <c r="BC15" s="266" t="s">
        <v>1</v>
      </c>
    </row>
    <row r="16" spans="1:80" ht="19.5" thickBot="1">
      <c r="A16" s="55"/>
      <c r="B16" s="457" t="str">
        <f>IF(C16&lt;&gt;"",1,"")</f>
        <v/>
      </c>
      <c r="C16" s="249"/>
      <c r="D16" s="240"/>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7" t="str">
        <f>IF(E16="","",(IF(E16=E$92,1,0)))</f>
        <v/>
      </c>
      <c r="AE16" s="267" t="str">
        <f t="shared" ref="AE16:AW29" si="1">IF(F16="","",(IF(F16=F$92,1,0)))</f>
        <v/>
      </c>
      <c r="AF16" s="267" t="str">
        <f t="shared" si="1"/>
        <v/>
      </c>
      <c r="AG16" s="267" t="str">
        <f t="shared" si="1"/>
        <v/>
      </c>
      <c r="AH16" s="267" t="str">
        <f t="shared" si="1"/>
        <v/>
      </c>
      <c r="AI16" s="267" t="str">
        <f t="shared" si="1"/>
        <v/>
      </c>
      <c r="AJ16" s="267" t="str">
        <f t="shared" si="1"/>
        <v/>
      </c>
      <c r="AK16" s="267" t="str">
        <f t="shared" si="1"/>
        <v/>
      </c>
      <c r="AL16" s="267" t="str">
        <f t="shared" si="1"/>
        <v/>
      </c>
      <c r="AM16" s="267" t="str">
        <f t="shared" si="1"/>
        <v/>
      </c>
      <c r="AN16" s="267" t="str">
        <f t="shared" si="1"/>
        <v/>
      </c>
      <c r="AO16" s="267" t="str">
        <f t="shared" si="1"/>
        <v/>
      </c>
      <c r="AP16" s="267" t="str">
        <f t="shared" si="1"/>
        <v/>
      </c>
      <c r="AQ16" s="267" t="str">
        <f t="shared" si="1"/>
        <v/>
      </c>
      <c r="AR16" s="267" t="str">
        <f t="shared" si="1"/>
        <v/>
      </c>
      <c r="AS16" s="267" t="str">
        <f t="shared" si="1"/>
        <v/>
      </c>
      <c r="AT16" s="267" t="str">
        <f t="shared" si="1"/>
        <v/>
      </c>
      <c r="AU16" s="267" t="str">
        <f t="shared" si="1"/>
        <v/>
      </c>
      <c r="AV16" s="267" t="str">
        <f t="shared" si="1"/>
        <v/>
      </c>
      <c r="AW16" s="267" t="str">
        <f t="shared" si="1"/>
        <v/>
      </c>
      <c r="AX16" s="472" t="str">
        <f>IF(AD16="","",SUMIF($E$12:$X$12,"Resolución de problemas-Numérico Variacional",$AD16:$AW16)+SUMIF($E$12:$X$12,"Resolución de problemas-Espacial Métrico",$AD16:$AW16)+SUMIF($E$12:$X$12,"Resolución de problemas-Aleatorio",$AD16:$AW16))</f>
        <v/>
      </c>
      <c r="AY16" s="472" t="str">
        <f>IF(AE16="","",SUMIF($E$12:$X$12,"Comunicación-Numérico Variacional",$AD16:$AW16)+SUMIF($E$12:$X$12,"Comunicación-Espacial Métrico",$AD16:$AW16)+SUMIF($E$12:$X$12,"Comunicación-Aleatorio",$AD16:$AW16))</f>
        <v/>
      </c>
      <c r="AZ16" s="472" t="str">
        <f>IF(AF16="","",SUMIF($E$12:$X$12,"Razonamiento-Numérico Variacional",$AD16:$AW16)+SUMIF($E$12:$X$12,"Razonamiento-Espacial Métrico",$AD16:$AW16)+SUMIF($E$12:$X$12,"Razonamiento-Aleatorio",$AD16:$AW16))</f>
        <v/>
      </c>
      <c r="BA16" s="472" t="str">
        <f>IF(AG16="","",SUMIF(E$11:X$11,"Numérico Variacional",AD16:AW16))</f>
        <v/>
      </c>
      <c r="BB16" s="472" t="str">
        <f>IF(AH16="","",SUMIF(E$11:X$11,"Espacial Métrico",AD16:AW16))</f>
        <v/>
      </c>
      <c r="BC16" s="472" t="str">
        <f>IF(AI16="","",SUMIF(E$11:X$11,"Aleatorio",AD16:AW16))</f>
        <v/>
      </c>
    </row>
    <row r="17" spans="1:55" ht="19.5" thickBot="1">
      <c r="A17" s="55"/>
      <c r="B17" s="458" t="str">
        <f>IF(C17&lt;&gt;"",1+B16,"")</f>
        <v/>
      </c>
      <c r="C17" s="239"/>
      <c r="D17" s="242"/>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7" t="str">
        <f t="shared" ref="AD17:AN56" si="2">IF(E17="","",(IF(E17=E$92,1,0)))</f>
        <v/>
      </c>
      <c r="AE17" s="267" t="str">
        <f t="shared" si="1"/>
        <v/>
      </c>
      <c r="AF17" s="267" t="str">
        <f t="shared" si="1"/>
        <v/>
      </c>
      <c r="AG17" s="267" t="str">
        <f t="shared" si="1"/>
        <v/>
      </c>
      <c r="AH17" s="267" t="str">
        <f t="shared" si="1"/>
        <v/>
      </c>
      <c r="AI17" s="267" t="str">
        <f t="shared" si="1"/>
        <v/>
      </c>
      <c r="AJ17" s="267" t="str">
        <f t="shared" si="1"/>
        <v/>
      </c>
      <c r="AK17" s="267" t="str">
        <f t="shared" si="1"/>
        <v/>
      </c>
      <c r="AL17" s="267" t="str">
        <f t="shared" si="1"/>
        <v/>
      </c>
      <c r="AM17" s="267" t="str">
        <f t="shared" si="1"/>
        <v/>
      </c>
      <c r="AN17" s="267" t="str">
        <f t="shared" si="1"/>
        <v/>
      </c>
      <c r="AO17" s="267" t="str">
        <f t="shared" si="1"/>
        <v/>
      </c>
      <c r="AP17" s="267" t="str">
        <f t="shared" si="1"/>
        <v/>
      </c>
      <c r="AQ17" s="267" t="str">
        <f t="shared" si="1"/>
        <v/>
      </c>
      <c r="AR17" s="267" t="str">
        <f t="shared" si="1"/>
        <v/>
      </c>
      <c r="AS17" s="267" t="str">
        <f t="shared" si="1"/>
        <v/>
      </c>
      <c r="AT17" s="267" t="str">
        <f t="shared" si="1"/>
        <v/>
      </c>
      <c r="AU17" s="267" t="str">
        <f t="shared" si="1"/>
        <v/>
      </c>
      <c r="AV17" s="267" t="str">
        <f t="shared" si="1"/>
        <v/>
      </c>
      <c r="AW17" s="267" t="str">
        <f t="shared" si="1"/>
        <v/>
      </c>
      <c r="AX17" s="472" t="str">
        <f t="shared" ref="AX17:AX80" si="3">IF(AD17="","",SUMIF($E$12:$X$12,"Resolución de problemas-Numérico Variacional",$AD17:$AW17)+SUMIF($E$12:$X$12,"Resolución de problemas-Espacial Métrico",$AD17:$AW17)+SUMIF($E$12:$X$12,"Resolución de problemas-Aleatorio",$AD17:$AW17))</f>
        <v/>
      </c>
      <c r="AY17" s="472" t="str">
        <f t="shared" ref="AY17:AY80" si="4">IF(AE17="","",SUMIF($E$12:$X$12,"Comunicación-Numérico Variacional",$AD17:$AW17)+SUMIF($E$12:$X$12,"Comunicación-Espacial Métrico",$AD17:$AW17)+SUMIF($E$12:$X$12,"Comunicación-Aleatorio",$AD17:$AW17))</f>
        <v/>
      </c>
      <c r="AZ17" s="472" t="str">
        <f t="shared" ref="AZ17:AZ80" si="5">IF(AF17="","",SUMIF($E$12:$X$12,"Razonamiento-Numérico Variacional",$AD17:$AW17)+SUMIF($E$12:$X$12,"Razonamiento-Espacial Métrico",$AD17:$AW17)+SUMIF($E$12:$X$12,"Razonamiento-Aleatorio",$AD17:$AW17))</f>
        <v/>
      </c>
      <c r="BA17" s="472" t="str">
        <f t="shared" ref="BA17:BA80" si="6">IF(AG17="","",SUMIF(E$11:X$11,"Numérico Variacional",AD17:AW17))</f>
        <v/>
      </c>
      <c r="BB17" s="472" t="str">
        <f t="shared" ref="BB17:BB80" si="7">IF(AH17="","",SUMIF(E$11:X$11,"Espacial Métrico",AD17:AW17))</f>
        <v/>
      </c>
      <c r="BC17" s="472" t="str">
        <f t="shared" ref="BC17:BC80" si="8">IF(AI17="","",SUMIF(E$11:X$11,"Aleatorio",AD17:AW17))</f>
        <v/>
      </c>
    </row>
    <row r="18" spans="1:55" ht="19.5" thickBot="1">
      <c r="A18" s="55"/>
      <c r="B18" s="458" t="str">
        <f t="shared" ref="B18:B81" si="9">IF(C18&lt;&gt;"",1+B17,"")</f>
        <v/>
      </c>
      <c r="C18" s="241"/>
      <c r="D18" s="242"/>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7" t="str">
        <f t="shared" si="2"/>
        <v/>
      </c>
      <c r="AE18" s="267" t="str">
        <f t="shared" si="1"/>
        <v/>
      </c>
      <c r="AF18" s="267" t="str">
        <f t="shared" si="1"/>
        <v/>
      </c>
      <c r="AG18" s="267" t="str">
        <f t="shared" si="1"/>
        <v/>
      </c>
      <c r="AH18" s="267" t="str">
        <f t="shared" si="1"/>
        <v/>
      </c>
      <c r="AI18" s="267" t="str">
        <f t="shared" si="1"/>
        <v/>
      </c>
      <c r="AJ18" s="267" t="str">
        <f t="shared" si="1"/>
        <v/>
      </c>
      <c r="AK18" s="267" t="str">
        <f t="shared" si="1"/>
        <v/>
      </c>
      <c r="AL18" s="267" t="str">
        <f t="shared" si="1"/>
        <v/>
      </c>
      <c r="AM18" s="267" t="str">
        <f t="shared" si="1"/>
        <v/>
      </c>
      <c r="AN18" s="267" t="str">
        <f t="shared" si="1"/>
        <v/>
      </c>
      <c r="AO18" s="267" t="str">
        <f t="shared" si="1"/>
        <v/>
      </c>
      <c r="AP18" s="267" t="str">
        <f t="shared" si="1"/>
        <v/>
      </c>
      <c r="AQ18" s="267" t="str">
        <f t="shared" si="1"/>
        <v/>
      </c>
      <c r="AR18" s="267" t="str">
        <f t="shared" si="1"/>
        <v/>
      </c>
      <c r="AS18" s="267" t="str">
        <f t="shared" si="1"/>
        <v/>
      </c>
      <c r="AT18" s="267" t="str">
        <f t="shared" si="1"/>
        <v/>
      </c>
      <c r="AU18" s="267" t="str">
        <f t="shared" si="1"/>
        <v/>
      </c>
      <c r="AV18" s="267" t="str">
        <f t="shared" si="1"/>
        <v/>
      </c>
      <c r="AW18" s="267" t="str">
        <f t="shared" si="1"/>
        <v/>
      </c>
      <c r="AX18" s="472" t="str">
        <f t="shared" si="3"/>
        <v/>
      </c>
      <c r="AY18" s="472" t="str">
        <f t="shared" si="4"/>
        <v/>
      </c>
      <c r="AZ18" s="472" t="str">
        <f t="shared" si="5"/>
        <v/>
      </c>
      <c r="BA18" s="472" t="str">
        <f t="shared" si="6"/>
        <v/>
      </c>
      <c r="BB18" s="472" t="str">
        <f t="shared" si="7"/>
        <v/>
      </c>
      <c r="BC18" s="472" t="str">
        <f t="shared" si="8"/>
        <v/>
      </c>
    </row>
    <row r="19" spans="1:55" ht="19.5" thickBot="1">
      <c r="A19" s="55"/>
      <c r="B19" s="458" t="str">
        <f t="shared" si="9"/>
        <v/>
      </c>
      <c r="C19" s="241"/>
      <c r="D19" s="242"/>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7" t="str">
        <f t="shared" si="2"/>
        <v/>
      </c>
      <c r="AE19" s="267" t="str">
        <f t="shared" si="1"/>
        <v/>
      </c>
      <c r="AF19" s="267" t="str">
        <f t="shared" si="1"/>
        <v/>
      </c>
      <c r="AG19" s="267" t="str">
        <f t="shared" si="1"/>
        <v/>
      </c>
      <c r="AH19" s="267" t="str">
        <f t="shared" si="1"/>
        <v/>
      </c>
      <c r="AI19" s="267" t="str">
        <f t="shared" si="1"/>
        <v/>
      </c>
      <c r="AJ19" s="267" t="str">
        <f t="shared" si="1"/>
        <v/>
      </c>
      <c r="AK19" s="267" t="str">
        <f t="shared" si="1"/>
        <v/>
      </c>
      <c r="AL19" s="267" t="str">
        <f t="shared" si="1"/>
        <v/>
      </c>
      <c r="AM19" s="267" t="str">
        <f t="shared" si="1"/>
        <v/>
      </c>
      <c r="AN19" s="267" t="str">
        <f t="shared" si="1"/>
        <v/>
      </c>
      <c r="AO19" s="267" t="str">
        <f t="shared" si="1"/>
        <v/>
      </c>
      <c r="AP19" s="267" t="str">
        <f t="shared" si="1"/>
        <v/>
      </c>
      <c r="AQ19" s="267" t="str">
        <f t="shared" si="1"/>
        <v/>
      </c>
      <c r="AR19" s="267" t="str">
        <f t="shared" si="1"/>
        <v/>
      </c>
      <c r="AS19" s="267" t="str">
        <f t="shared" si="1"/>
        <v/>
      </c>
      <c r="AT19" s="267" t="str">
        <f t="shared" si="1"/>
        <v/>
      </c>
      <c r="AU19" s="267" t="str">
        <f t="shared" si="1"/>
        <v/>
      </c>
      <c r="AV19" s="267" t="str">
        <f t="shared" si="1"/>
        <v/>
      </c>
      <c r="AW19" s="267" t="str">
        <f t="shared" si="1"/>
        <v/>
      </c>
      <c r="AX19" s="472" t="str">
        <f t="shared" si="3"/>
        <v/>
      </c>
      <c r="AY19" s="472" t="str">
        <f t="shared" si="4"/>
        <v/>
      </c>
      <c r="AZ19" s="472" t="str">
        <f t="shared" si="5"/>
        <v/>
      </c>
      <c r="BA19" s="472" t="str">
        <f t="shared" si="6"/>
        <v/>
      </c>
      <c r="BB19" s="472" t="str">
        <f t="shared" si="7"/>
        <v/>
      </c>
      <c r="BC19" s="472" t="str">
        <f t="shared" si="8"/>
        <v/>
      </c>
    </row>
    <row r="20" spans="1:55" ht="19.5" thickBot="1">
      <c r="A20" s="55"/>
      <c r="B20" s="458" t="str">
        <f t="shared" si="9"/>
        <v/>
      </c>
      <c r="C20" s="241"/>
      <c r="D20" s="242"/>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7" t="str">
        <f t="shared" si="2"/>
        <v/>
      </c>
      <c r="AE20" s="267" t="str">
        <f t="shared" si="1"/>
        <v/>
      </c>
      <c r="AF20" s="267" t="str">
        <f t="shared" si="1"/>
        <v/>
      </c>
      <c r="AG20" s="267" t="str">
        <f t="shared" si="1"/>
        <v/>
      </c>
      <c r="AH20" s="267" t="str">
        <f t="shared" si="1"/>
        <v/>
      </c>
      <c r="AI20" s="267" t="str">
        <f t="shared" si="1"/>
        <v/>
      </c>
      <c r="AJ20" s="267" t="str">
        <f t="shared" si="1"/>
        <v/>
      </c>
      <c r="AK20" s="267" t="str">
        <f t="shared" si="1"/>
        <v/>
      </c>
      <c r="AL20" s="267" t="str">
        <f t="shared" si="1"/>
        <v/>
      </c>
      <c r="AM20" s="267" t="str">
        <f t="shared" si="1"/>
        <v/>
      </c>
      <c r="AN20" s="267" t="str">
        <f t="shared" si="1"/>
        <v/>
      </c>
      <c r="AO20" s="267" t="str">
        <f t="shared" si="1"/>
        <v/>
      </c>
      <c r="AP20" s="267" t="str">
        <f t="shared" si="1"/>
        <v/>
      </c>
      <c r="AQ20" s="267" t="str">
        <f t="shared" si="1"/>
        <v/>
      </c>
      <c r="AR20" s="267" t="str">
        <f t="shared" si="1"/>
        <v/>
      </c>
      <c r="AS20" s="267" t="str">
        <f t="shared" si="1"/>
        <v/>
      </c>
      <c r="AT20" s="267" t="str">
        <f t="shared" si="1"/>
        <v/>
      </c>
      <c r="AU20" s="267" t="str">
        <f t="shared" si="1"/>
        <v/>
      </c>
      <c r="AV20" s="267" t="str">
        <f t="shared" si="1"/>
        <v/>
      </c>
      <c r="AW20" s="267" t="str">
        <f t="shared" si="1"/>
        <v/>
      </c>
      <c r="AX20" s="472" t="str">
        <f t="shared" si="3"/>
        <v/>
      </c>
      <c r="AY20" s="472" t="str">
        <f t="shared" si="4"/>
        <v/>
      </c>
      <c r="AZ20" s="472" t="str">
        <f t="shared" si="5"/>
        <v/>
      </c>
      <c r="BA20" s="472" t="str">
        <f t="shared" si="6"/>
        <v/>
      </c>
      <c r="BB20" s="472" t="str">
        <f t="shared" si="7"/>
        <v/>
      </c>
      <c r="BC20" s="472" t="str">
        <f t="shared" si="8"/>
        <v/>
      </c>
    </row>
    <row r="21" spans="1:55" ht="19.5" thickBot="1">
      <c r="A21" s="55"/>
      <c r="B21" s="458" t="str">
        <f t="shared" si="9"/>
        <v/>
      </c>
      <c r="C21" s="241"/>
      <c r="D21" s="242"/>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7" t="str">
        <f t="shared" si="2"/>
        <v/>
      </c>
      <c r="AE21" s="267" t="str">
        <f t="shared" si="1"/>
        <v/>
      </c>
      <c r="AF21" s="267" t="str">
        <f t="shared" si="1"/>
        <v/>
      </c>
      <c r="AG21" s="267" t="str">
        <f t="shared" si="1"/>
        <v/>
      </c>
      <c r="AH21" s="267" t="str">
        <f t="shared" si="1"/>
        <v/>
      </c>
      <c r="AI21" s="267" t="str">
        <f t="shared" si="1"/>
        <v/>
      </c>
      <c r="AJ21" s="267" t="str">
        <f t="shared" si="1"/>
        <v/>
      </c>
      <c r="AK21" s="267" t="str">
        <f t="shared" si="1"/>
        <v/>
      </c>
      <c r="AL21" s="267" t="str">
        <f t="shared" si="1"/>
        <v/>
      </c>
      <c r="AM21" s="267" t="str">
        <f t="shared" si="1"/>
        <v/>
      </c>
      <c r="AN21" s="267" t="str">
        <f t="shared" si="1"/>
        <v/>
      </c>
      <c r="AO21" s="267" t="str">
        <f t="shared" si="1"/>
        <v/>
      </c>
      <c r="AP21" s="267" t="str">
        <f t="shared" si="1"/>
        <v/>
      </c>
      <c r="AQ21" s="267" t="str">
        <f t="shared" si="1"/>
        <v/>
      </c>
      <c r="AR21" s="267" t="str">
        <f t="shared" si="1"/>
        <v/>
      </c>
      <c r="AS21" s="267" t="str">
        <f t="shared" si="1"/>
        <v/>
      </c>
      <c r="AT21" s="267" t="str">
        <f t="shared" si="1"/>
        <v/>
      </c>
      <c r="AU21" s="267" t="str">
        <f t="shared" si="1"/>
        <v/>
      </c>
      <c r="AV21" s="267" t="str">
        <f t="shared" si="1"/>
        <v/>
      </c>
      <c r="AW21" s="267" t="str">
        <f t="shared" si="1"/>
        <v/>
      </c>
      <c r="AX21" s="472" t="str">
        <f t="shared" si="3"/>
        <v/>
      </c>
      <c r="AY21" s="472" t="str">
        <f t="shared" si="4"/>
        <v/>
      </c>
      <c r="AZ21" s="472" t="str">
        <f t="shared" si="5"/>
        <v/>
      </c>
      <c r="BA21" s="472" t="str">
        <f t="shared" si="6"/>
        <v/>
      </c>
      <c r="BB21" s="472" t="str">
        <f t="shared" si="7"/>
        <v/>
      </c>
      <c r="BC21" s="472" t="str">
        <f t="shared" si="8"/>
        <v/>
      </c>
    </row>
    <row r="22" spans="1:55" ht="15.75" customHeight="1" thickBot="1">
      <c r="A22" s="55"/>
      <c r="B22" s="458" t="str">
        <f t="shared" si="9"/>
        <v/>
      </c>
      <c r="C22" s="241"/>
      <c r="D22" s="242"/>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7" t="str">
        <f t="shared" si="2"/>
        <v/>
      </c>
      <c r="AE22" s="267" t="str">
        <f t="shared" si="1"/>
        <v/>
      </c>
      <c r="AF22" s="267" t="str">
        <f t="shared" si="1"/>
        <v/>
      </c>
      <c r="AG22" s="267" t="str">
        <f t="shared" si="1"/>
        <v/>
      </c>
      <c r="AH22" s="267" t="str">
        <f t="shared" si="1"/>
        <v/>
      </c>
      <c r="AI22" s="267" t="str">
        <f t="shared" si="1"/>
        <v/>
      </c>
      <c r="AJ22" s="267" t="str">
        <f t="shared" si="1"/>
        <v/>
      </c>
      <c r="AK22" s="267" t="str">
        <f t="shared" si="1"/>
        <v/>
      </c>
      <c r="AL22" s="267" t="str">
        <f t="shared" si="1"/>
        <v/>
      </c>
      <c r="AM22" s="267" t="str">
        <f t="shared" si="1"/>
        <v/>
      </c>
      <c r="AN22" s="267" t="str">
        <f t="shared" si="1"/>
        <v/>
      </c>
      <c r="AO22" s="267" t="str">
        <f t="shared" si="1"/>
        <v/>
      </c>
      <c r="AP22" s="267" t="str">
        <f t="shared" si="1"/>
        <v/>
      </c>
      <c r="AQ22" s="267" t="str">
        <f t="shared" si="1"/>
        <v/>
      </c>
      <c r="AR22" s="267" t="str">
        <f t="shared" si="1"/>
        <v/>
      </c>
      <c r="AS22" s="267" t="str">
        <f t="shared" si="1"/>
        <v/>
      </c>
      <c r="AT22" s="267" t="str">
        <f t="shared" si="1"/>
        <v/>
      </c>
      <c r="AU22" s="267" t="str">
        <f t="shared" si="1"/>
        <v/>
      </c>
      <c r="AV22" s="267" t="str">
        <f t="shared" si="1"/>
        <v/>
      </c>
      <c r="AW22" s="267" t="str">
        <f t="shared" si="1"/>
        <v/>
      </c>
      <c r="AX22" s="472" t="str">
        <f t="shared" si="3"/>
        <v/>
      </c>
      <c r="AY22" s="472" t="str">
        <f t="shared" si="4"/>
        <v/>
      </c>
      <c r="AZ22" s="472" t="str">
        <f t="shared" si="5"/>
        <v/>
      </c>
      <c r="BA22" s="472" t="str">
        <f t="shared" si="6"/>
        <v/>
      </c>
      <c r="BB22" s="472" t="str">
        <f t="shared" si="7"/>
        <v/>
      </c>
      <c r="BC22" s="472" t="str">
        <f t="shared" si="8"/>
        <v/>
      </c>
    </row>
    <row r="23" spans="1:55" ht="15.75" customHeight="1" thickBot="1">
      <c r="A23" s="55"/>
      <c r="B23" s="458" t="str">
        <f t="shared" si="9"/>
        <v/>
      </c>
      <c r="C23" s="241"/>
      <c r="D23" s="242"/>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7" t="str">
        <f t="shared" si="2"/>
        <v/>
      </c>
      <c r="AE23" s="267" t="str">
        <f t="shared" si="1"/>
        <v/>
      </c>
      <c r="AF23" s="267" t="str">
        <f t="shared" si="1"/>
        <v/>
      </c>
      <c r="AG23" s="267" t="str">
        <f t="shared" si="1"/>
        <v/>
      </c>
      <c r="AH23" s="267" t="str">
        <f t="shared" si="1"/>
        <v/>
      </c>
      <c r="AI23" s="267" t="str">
        <f t="shared" si="1"/>
        <v/>
      </c>
      <c r="AJ23" s="267" t="str">
        <f t="shared" si="1"/>
        <v/>
      </c>
      <c r="AK23" s="267" t="str">
        <f t="shared" si="1"/>
        <v/>
      </c>
      <c r="AL23" s="267" t="str">
        <f t="shared" si="1"/>
        <v/>
      </c>
      <c r="AM23" s="267" t="str">
        <f t="shared" si="1"/>
        <v/>
      </c>
      <c r="AN23" s="267" t="str">
        <f t="shared" si="1"/>
        <v/>
      </c>
      <c r="AO23" s="267" t="str">
        <f t="shared" si="1"/>
        <v/>
      </c>
      <c r="AP23" s="267" t="str">
        <f t="shared" si="1"/>
        <v/>
      </c>
      <c r="AQ23" s="267" t="str">
        <f t="shared" si="1"/>
        <v/>
      </c>
      <c r="AR23" s="267" t="str">
        <f t="shared" si="1"/>
        <v/>
      </c>
      <c r="AS23" s="267" t="str">
        <f t="shared" si="1"/>
        <v/>
      </c>
      <c r="AT23" s="267" t="str">
        <f t="shared" si="1"/>
        <v/>
      </c>
      <c r="AU23" s="267" t="str">
        <f t="shared" si="1"/>
        <v/>
      </c>
      <c r="AV23" s="267" t="str">
        <f t="shared" si="1"/>
        <v/>
      </c>
      <c r="AW23" s="267" t="str">
        <f t="shared" si="1"/>
        <v/>
      </c>
      <c r="AX23" s="472" t="str">
        <f t="shared" si="3"/>
        <v/>
      </c>
      <c r="AY23" s="472" t="str">
        <f t="shared" si="4"/>
        <v/>
      </c>
      <c r="AZ23" s="472" t="str">
        <f t="shared" si="5"/>
        <v/>
      </c>
      <c r="BA23" s="472" t="str">
        <f t="shared" si="6"/>
        <v/>
      </c>
      <c r="BB23" s="472" t="str">
        <f t="shared" si="7"/>
        <v/>
      </c>
      <c r="BC23" s="472" t="str">
        <f t="shared" si="8"/>
        <v/>
      </c>
    </row>
    <row r="24" spans="1:55" ht="15.75" customHeight="1" thickBot="1">
      <c r="A24" s="55"/>
      <c r="B24" s="458" t="str">
        <f t="shared" si="9"/>
        <v/>
      </c>
      <c r="C24" s="241"/>
      <c r="D24" s="242"/>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7" t="str">
        <f t="shared" si="2"/>
        <v/>
      </c>
      <c r="AE24" s="267" t="str">
        <f t="shared" si="1"/>
        <v/>
      </c>
      <c r="AF24" s="267" t="str">
        <f t="shared" si="1"/>
        <v/>
      </c>
      <c r="AG24" s="267" t="str">
        <f t="shared" si="1"/>
        <v/>
      </c>
      <c r="AH24" s="267" t="str">
        <f t="shared" si="1"/>
        <v/>
      </c>
      <c r="AI24" s="267" t="str">
        <f t="shared" si="1"/>
        <v/>
      </c>
      <c r="AJ24" s="267" t="str">
        <f t="shared" si="1"/>
        <v/>
      </c>
      <c r="AK24" s="267" t="str">
        <f t="shared" si="1"/>
        <v/>
      </c>
      <c r="AL24" s="267" t="str">
        <f t="shared" si="1"/>
        <v/>
      </c>
      <c r="AM24" s="267" t="str">
        <f t="shared" si="1"/>
        <v/>
      </c>
      <c r="AN24" s="267" t="str">
        <f t="shared" si="1"/>
        <v/>
      </c>
      <c r="AO24" s="267" t="str">
        <f t="shared" si="1"/>
        <v/>
      </c>
      <c r="AP24" s="267" t="str">
        <f t="shared" si="1"/>
        <v/>
      </c>
      <c r="AQ24" s="267" t="str">
        <f t="shared" si="1"/>
        <v/>
      </c>
      <c r="AR24" s="267" t="str">
        <f t="shared" si="1"/>
        <v/>
      </c>
      <c r="AS24" s="267" t="str">
        <f t="shared" si="1"/>
        <v/>
      </c>
      <c r="AT24" s="267" t="str">
        <f t="shared" si="1"/>
        <v/>
      </c>
      <c r="AU24" s="267" t="str">
        <f t="shared" si="1"/>
        <v/>
      </c>
      <c r="AV24" s="267" t="str">
        <f t="shared" si="1"/>
        <v/>
      </c>
      <c r="AW24" s="267" t="str">
        <f t="shared" si="1"/>
        <v/>
      </c>
      <c r="AX24" s="472" t="str">
        <f t="shared" si="3"/>
        <v/>
      </c>
      <c r="AY24" s="472" t="str">
        <f t="shared" si="4"/>
        <v/>
      </c>
      <c r="AZ24" s="472" t="str">
        <f t="shared" si="5"/>
        <v/>
      </c>
      <c r="BA24" s="472" t="str">
        <f t="shared" si="6"/>
        <v/>
      </c>
      <c r="BB24" s="472" t="str">
        <f t="shared" si="7"/>
        <v/>
      </c>
      <c r="BC24" s="472" t="str">
        <f t="shared" si="8"/>
        <v/>
      </c>
    </row>
    <row r="25" spans="1:55" ht="15.75" customHeight="1" thickBot="1">
      <c r="A25" s="55"/>
      <c r="B25" s="458" t="str">
        <f t="shared" si="9"/>
        <v/>
      </c>
      <c r="C25" s="241"/>
      <c r="D25" s="242"/>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7" t="str">
        <f t="shared" si="2"/>
        <v/>
      </c>
      <c r="AE25" s="267" t="str">
        <f t="shared" si="1"/>
        <v/>
      </c>
      <c r="AF25" s="267" t="str">
        <f t="shared" si="1"/>
        <v/>
      </c>
      <c r="AG25" s="267" t="str">
        <f t="shared" si="1"/>
        <v/>
      </c>
      <c r="AH25" s="267" t="str">
        <f t="shared" si="1"/>
        <v/>
      </c>
      <c r="AI25" s="267" t="str">
        <f t="shared" si="1"/>
        <v/>
      </c>
      <c r="AJ25" s="267" t="str">
        <f t="shared" si="1"/>
        <v/>
      </c>
      <c r="AK25" s="267" t="str">
        <f t="shared" si="1"/>
        <v/>
      </c>
      <c r="AL25" s="267" t="str">
        <f t="shared" si="1"/>
        <v/>
      </c>
      <c r="AM25" s="267" t="str">
        <f t="shared" si="1"/>
        <v/>
      </c>
      <c r="AN25" s="267" t="str">
        <f t="shared" si="1"/>
        <v/>
      </c>
      <c r="AO25" s="267" t="str">
        <f t="shared" si="1"/>
        <v/>
      </c>
      <c r="AP25" s="267" t="str">
        <f t="shared" si="1"/>
        <v/>
      </c>
      <c r="AQ25" s="267" t="str">
        <f t="shared" si="1"/>
        <v/>
      </c>
      <c r="AR25" s="267" t="str">
        <f t="shared" si="1"/>
        <v/>
      </c>
      <c r="AS25" s="267" t="str">
        <f t="shared" si="1"/>
        <v/>
      </c>
      <c r="AT25" s="267" t="str">
        <f t="shared" si="1"/>
        <v/>
      </c>
      <c r="AU25" s="267" t="str">
        <f t="shared" si="1"/>
        <v/>
      </c>
      <c r="AV25" s="267" t="str">
        <f t="shared" si="1"/>
        <v/>
      </c>
      <c r="AW25" s="267" t="str">
        <f t="shared" si="1"/>
        <v/>
      </c>
      <c r="AX25" s="472" t="str">
        <f t="shared" si="3"/>
        <v/>
      </c>
      <c r="AY25" s="472" t="str">
        <f t="shared" si="4"/>
        <v/>
      </c>
      <c r="AZ25" s="472" t="str">
        <f t="shared" si="5"/>
        <v/>
      </c>
      <c r="BA25" s="472" t="str">
        <f t="shared" si="6"/>
        <v/>
      </c>
      <c r="BB25" s="472" t="str">
        <f t="shared" si="7"/>
        <v/>
      </c>
      <c r="BC25" s="472" t="str">
        <f t="shared" si="8"/>
        <v/>
      </c>
    </row>
    <row r="26" spans="1:55" ht="15.75" customHeight="1" thickBot="1">
      <c r="A26" s="55"/>
      <c r="B26" s="458" t="str">
        <f t="shared" si="9"/>
        <v/>
      </c>
      <c r="C26" s="241"/>
      <c r="D26" s="242"/>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7" t="str">
        <f t="shared" si="2"/>
        <v/>
      </c>
      <c r="AE26" s="267" t="str">
        <f t="shared" si="1"/>
        <v/>
      </c>
      <c r="AF26" s="267" t="str">
        <f t="shared" si="1"/>
        <v/>
      </c>
      <c r="AG26" s="267" t="str">
        <f t="shared" si="1"/>
        <v/>
      </c>
      <c r="AH26" s="267" t="str">
        <f t="shared" si="1"/>
        <v/>
      </c>
      <c r="AI26" s="267" t="str">
        <f t="shared" si="1"/>
        <v/>
      </c>
      <c r="AJ26" s="267" t="str">
        <f t="shared" si="1"/>
        <v/>
      </c>
      <c r="AK26" s="267" t="str">
        <f t="shared" si="1"/>
        <v/>
      </c>
      <c r="AL26" s="267" t="str">
        <f t="shared" si="1"/>
        <v/>
      </c>
      <c r="AM26" s="267" t="str">
        <f t="shared" si="1"/>
        <v/>
      </c>
      <c r="AN26" s="267" t="str">
        <f t="shared" si="1"/>
        <v/>
      </c>
      <c r="AO26" s="267" t="str">
        <f t="shared" si="1"/>
        <v/>
      </c>
      <c r="AP26" s="267" t="str">
        <f t="shared" si="1"/>
        <v/>
      </c>
      <c r="AQ26" s="267" t="str">
        <f t="shared" si="1"/>
        <v/>
      </c>
      <c r="AR26" s="267" t="str">
        <f t="shared" si="1"/>
        <v/>
      </c>
      <c r="AS26" s="267" t="str">
        <f t="shared" si="1"/>
        <v/>
      </c>
      <c r="AT26" s="267" t="str">
        <f t="shared" si="1"/>
        <v/>
      </c>
      <c r="AU26" s="267" t="str">
        <f t="shared" si="1"/>
        <v/>
      </c>
      <c r="AV26" s="267" t="str">
        <f t="shared" si="1"/>
        <v/>
      </c>
      <c r="AW26" s="267" t="str">
        <f t="shared" si="1"/>
        <v/>
      </c>
      <c r="AX26" s="472" t="str">
        <f t="shared" si="3"/>
        <v/>
      </c>
      <c r="AY26" s="472" t="str">
        <f t="shared" si="4"/>
        <v/>
      </c>
      <c r="AZ26" s="472" t="str">
        <f t="shared" si="5"/>
        <v/>
      </c>
      <c r="BA26" s="472" t="str">
        <f t="shared" si="6"/>
        <v/>
      </c>
      <c r="BB26" s="472" t="str">
        <f t="shared" si="7"/>
        <v/>
      </c>
      <c r="BC26" s="472" t="str">
        <f t="shared" si="8"/>
        <v/>
      </c>
    </row>
    <row r="27" spans="1:55" ht="15.75" customHeight="1" thickBot="1">
      <c r="A27" s="55"/>
      <c r="B27" s="458" t="str">
        <f t="shared" si="9"/>
        <v/>
      </c>
      <c r="C27" s="241"/>
      <c r="D27" s="242"/>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7" t="str">
        <f t="shared" si="2"/>
        <v/>
      </c>
      <c r="AE27" s="267" t="str">
        <f t="shared" si="1"/>
        <v/>
      </c>
      <c r="AF27" s="267" t="str">
        <f t="shared" si="1"/>
        <v/>
      </c>
      <c r="AG27" s="267" t="str">
        <f t="shared" si="1"/>
        <v/>
      </c>
      <c r="AH27" s="267" t="str">
        <f t="shared" si="1"/>
        <v/>
      </c>
      <c r="AI27" s="267" t="str">
        <f t="shared" si="1"/>
        <v/>
      </c>
      <c r="AJ27" s="267" t="str">
        <f t="shared" si="1"/>
        <v/>
      </c>
      <c r="AK27" s="267" t="str">
        <f t="shared" si="1"/>
        <v/>
      </c>
      <c r="AL27" s="267" t="str">
        <f t="shared" si="1"/>
        <v/>
      </c>
      <c r="AM27" s="267" t="str">
        <f t="shared" si="1"/>
        <v/>
      </c>
      <c r="AN27" s="267" t="str">
        <f t="shared" si="1"/>
        <v/>
      </c>
      <c r="AO27" s="267" t="str">
        <f t="shared" si="1"/>
        <v/>
      </c>
      <c r="AP27" s="267" t="str">
        <f t="shared" si="1"/>
        <v/>
      </c>
      <c r="AQ27" s="267" t="str">
        <f t="shared" si="1"/>
        <v/>
      </c>
      <c r="AR27" s="267" t="str">
        <f t="shared" si="1"/>
        <v/>
      </c>
      <c r="AS27" s="267" t="str">
        <f t="shared" si="1"/>
        <v/>
      </c>
      <c r="AT27" s="267" t="str">
        <f t="shared" si="1"/>
        <v/>
      </c>
      <c r="AU27" s="267" t="str">
        <f t="shared" si="1"/>
        <v/>
      </c>
      <c r="AV27" s="267" t="str">
        <f t="shared" si="1"/>
        <v/>
      </c>
      <c r="AW27" s="267" t="str">
        <f t="shared" si="1"/>
        <v/>
      </c>
      <c r="AX27" s="472" t="str">
        <f t="shared" si="3"/>
        <v/>
      </c>
      <c r="AY27" s="472" t="str">
        <f t="shared" si="4"/>
        <v/>
      </c>
      <c r="AZ27" s="472" t="str">
        <f t="shared" si="5"/>
        <v/>
      </c>
      <c r="BA27" s="472" t="str">
        <f t="shared" si="6"/>
        <v/>
      </c>
      <c r="BB27" s="472" t="str">
        <f t="shared" si="7"/>
        <v/>
      </c>
      <c r="BC27" s="472" t="str">
        <f t="shared" si="8"/>
        <v/>
      </c>
    </row>
    <row r="28" spans="1:55" ht="15.75" customHeight="1" thickBot="1">
      <c r="A28" s="55"/>
      <c r="B28" s="458" t="str">
        <f t="shared" si="9"/>
        <v/>
      </c>
      <c r="C28" s="241"/>
      <c r="D28" s="242"/>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7" t="str">
        <f t="shared" si="2"/>
        <v/>
      </c>
      <c r="AE28" s="267" t="str">
        <f t="shared" si="1"/>
        <v/>
      </c>
      <c r="AF28" s="267" t="str">
        <f t="shared" si="1"/>
        <v/>
      </c>
      <c r="AG28" s="267" t="str">
        <f t="shared" si="1"/>
        <v/>
      </c>
      <c r="AH28" s="267" t="str">
        <f t="shared" si="1"/>
        <v/>
      </c>
      <c r="AI28" s="267" t="str">
        <f t="shared" si="1"/>
        <v/>
      </c>
      <c r="AJ28" s="267" t="str">
        <f t="shared" si="1"/>
        <v/>
      </c>
      <c r="AK28" s="267" t="str">
        <f t="shared" si="1"/>
        <v/>
      </c>
      <c r="AL28" s="267" t="str">
        <f t="shared" si="1"/>
        <v/>
      </c>
      <c r="AM28" s="267" t="str">
        <f t="shared" si="1"/>
        <v/>
      </c>
      <c r="AN28" s="267" t="str">
        <f t="shared" si="1"/>
        <v/>
      </c>
      <c r="AO28" s="267" t="str">
        <f t="shared" si="1"/>
        <v/>
      </c>
      <c r="AP28" s="267" t="str">
        <f t="shared" si="1"/>
        <v/>
      </c>
      <c r="AQ28" s="267" t="str">
        <f t="shared" si="1"/>
        <v/>
      </c>
      <c r="AR28" s="267" t="str">
        <f t="shared" si="1"/>
        <v/>
      </c>
      <c r="AS28" s="267" t="str">
        <f t="shared" si="1"/>
        <v/>
      </c>
      <c r="AT28" s="267" t="str">
        <f t="shared" si="1"/>
        <v/>
      </c>
      <c r="AU28" s="267" t="str">
        <f t="shared" si="1"/>
        <v/>
      </c>
      <c r="AV28" s="267" t="str">
        <f t="shared" si="1"/>
        <v/>
      </c>
      <c r="AW28" s="267" t="str">
        <f t="shared" si="1"/>
        <v/>
      </c>
      <c r="AX28" s="472" t="str">
        <f t="shared" si="3"/>
        <v/>
      </c>
      <c r="AY28" s="472" t="str">
        <f t="shared" si="4"/>
        <v/>
      </c>
      <c r="AZ28" s="472" t="str">
        <f t="shared" si="5"/>
        <v/>
      </c>
      <c r="BA28" s="472" t="str">
        <f t="shared" si="6"/>
        <v/>
      </c>
      <c r="BB28" s="472" t="str">
        <f t="shared" si="7"/>
        <v/>
      </c>
      <c r="BC28" s="472" t="str">
        <f t="shared" si="8"/>
        <v/>
      </c>
    </row>
    <row r="29" spans="1:55" ht="15.75" customHeight="1" thickBot="1">
      <c r="A29" s="55"/>
      <c r="B29" s="458" t="str">
        <f t="shared" si="9"/>
        <v/>
      </c>
      <c r="C29" s="241"/>
      <c r="D29" s="242"/>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7" t="str">
        <f t="shared" si="2"/>
        <v/>
      </c>
      <c r="AE29" s="267" t="str">
        <f t="shared" si="1"/>
        <v/>
      </c>
      <c r="AF29" s="267" t="str">
        <f t="shared" si="1"/>
        <v/>
      </c>
      <c r="AG29" s="267" t="str">
        <f t="shared" si="1"/>
        <v/>
      </c>
      <c r="AH29" s="267" t="str">
        <f t="shared" si="1"/>
        <v/>
      </c>
      <c r="AI29" s="267" t="str">
        <f t="shared" si="1"/>
        <v/>
      </c>
      <c r="AJ29" s="267" t="str">
        <f t="shared" si="1"/>
        <v/>
      </c>
      <c r="AK29" s="267" t="str">
        <f t="shared" si="1"/>
        <v/>
      </c>
      <c r="AL29" s="267" t="str">
        <f t="shared" si="1"/>
        <v/>
      </c>
      <c r="AM29" s="267" t="str">
        <f t="shared" ref="AM29:AW52" si="10">IF(N29="","",(IF(N29=N$92,1,0)))</f>
        <v/>
      </c>
      <c r="AN29" s="267" t="str">
        <f t="shared" si="10"/>
        <v/>
      </c>
      <c r="AO29" s="267" t="str">
        <f t="shared" si="10"/>
        <v/>
      </c>
      <c r="AP29" s="267" t="str">
        <f t="shared" si="10"/>
        <v/>
      </c>
      <c r="AQ29" s="267" t="str">
        <f t="shared" si="10"/>
        <v/>
      </c>
      <c r="AR29" s="267" t="str">
        <f t="shared" si="10"/>
        <v/>
      </c>
      <c r="AS29" s="267" t="str">
        <f t="shared" si="10"/>
        <v/>
      </c>
      <c r="AT29" s="267" t="str">
        <f t="shared" si="10"/>
        <v/>
      </c>
      <c r="AU29" s="267" t="str">
        <f t="shared" si="10"/>
        <v/>
      </c>
      <c r="AV29" s="267" t="str">
        <f t="shared" si="10"/>
        <v/>
      </c>
      <c r="AW29" s="267" t="str">
        <f t="shared" si="10"/>
        <v/>
      </c>
      <c r="AX29" s="472" t="str">
        <f t="shared" si="3"/>
        <v/>
      </c>
      <c r="AY29" s="472" t="str">
        <f t="shared" si="4"/>
        <v/>
      </c>
      <c r="AZ29" s="472" t="str">
        <f t="shared" si="5"/>
        <v/>
      </c>
      <c r="BA29" s="472" t="str">
        <f t="shared" si="6"/>
        <v/>
      </c>
      <c r="BB29" s="472" t="str">
        <f t="shared" si="7"/>
        <v/>
      </c>
      <c r="BC29" s="472" t="str">
        <f t="shared" si="8"/>
        <v/>
      </c>
    </row>
    <row r="30" spans="1:55" ht="15.75" customHeight="1" thickBot="1">
      <c r="A30" s="55"/>
      <c r="B30" s="458" t="str">
        <f t="shared" si="9"/>
        <v/>
      </c>
      <c r="C30" s="243"/>
      <c r="D30" s="242"/>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7" t="str">
        <f t="shared" si="2"/>
        <v/>
      </c>
      <c r="AE30" s="267" t="str">
        <f t="shared" si="2"/>
        <v/>
      </c>
      <c r="AF30" s="267" t="str">
        <f t="shared" si="2"/>
        <v/>
      </c>
      <c r="AG30" s="267" t="str">
        <f t="shared" si="2"/>
        <v/>
      </c>
      <c r="AH30" s="267" t="str">
        <f t="shared" si="2"/>
        <v/>
      </c>
      <c r="AI30" s="267" t="str">
        <f t="shared" si="2"/>
        <v/>
      </c>
      <c r="AJ30" s="267" t="str">
        <f t="shared" si="2"/>
        <v/>
      </c>
      <c r="AK30" s="267" t="str">
        <f t="shared" si="2"/>
        <v/>
      </c>
      <c r="AL30" s="267" t="str">
        <f t="shared" si="2"/>
        <v/>
      </c>
      <c r="AM30" s="267" t="str">
        <f t="shared" si="10"/>
        <v/>
      </c>
      <c r="AN30" s="267" t="str">
        <f t="shared" si="10"/>
        <v/>
      </c>
      <c r="AO30" s="267" t="str">
        <f t="shared" si="10"/>
        <v/>
      </c>
      <c r="AP30" s="267" t="str">
        <f t="shared" si="10"/>
        <v/>
      </c>
      <c r="AQ30" s="267" t="str">
        <f t="shared" si="10"/>
        <v/>
      </c>
      <c r="AR30" s="267" t="str">
        <f t="shared" si="10"/>
        <v/>
      </c>
      <c r="AS30" s="267" t="str">
        <f t="shared" si="10"/>
        <v/>
      </c>
      <c r="AT30" s="267" t="str">
        <f t="shared" si="10"/>
        <v/>
      </c>
      <c r="AU30" s="267" t="str">
        <f t="shared" si="10"/>
        <v/>
      </c>
      <c r="AV30" s="267" t="str">
        <f t="shared" si="10"/>
        <v/>
      </c>
      <c r="AW30" s="267" t="str">
        <f t="shared" si="10"/>
        <v/>
      </c>
      <c r="AX30" s="472" t="str">
        <f t="shared" si="3"/>
        <v/>
      </c>
      <c r="AY30" s="472" t="str">
        <f t="shared" si="4"/>
        <v/>
      </c>
      <c r="AZ30" s="472" t="str">
        <f t="shared" si="5"/>
        <v/>
      </c>
      <c r="BA30" s="472" t="str">
        <f t="shared" si="6"/>
        <v/>
      </c>
      <c r="BB30" s="472" t="str">
        <f t="shared" si="7"/>
        <v/>
      </c>
      <c r="BC30" s="472" t="str">
        <f t="shared" si="8"/>
        <v/>
      </c>
    </row>
    <row r="31" spans="1:55" ht="15.75" customHeight="1" thickBot="1">
      <c r="A31" s="55"/>
      <c r="B31" s="458" t="str">
        <f t="shared" si="9"/>
        <v/>
      </c>
      <c r="C31" s="241"/>
      <c r="D31" s="242"/>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7" t="str">
        <f t="shared" si="2"/>
        <v/>
      </c>
      <c r="AE31" s="267" t="str">
        <f t="shared" si="2"/>
        <v/>
      </c>
      <c r="AF31" s="267" t="str">
        <f t="shared" si="2"/>
        <v/>
      </c>
      <c r="AG31" s="267" t="str">
        <f t="shared" si="2"/>
        <v/>
      </c>
      <c r="AH31" s="267" t="str">
        <f t="shared" si="2"/>
        <v/>
      </c>
      <c r="AI31" s="267" t="str">
        <f t="shared" si="2"/>
        <v/>
      </c>
      <c r="AJ31" s="267" t="str">
        <f t="shared" si="2"/>
        <v/>
      </c>
      <c r="AK31" s="267" t="str">
        <f t="shared" si="2"/>
        <v/>
      </c>
      <c r="AL31" s="267" t="str">
        <f t="shared" si="2"/>
        <v/>
      </c>
      <c r="AM31" s="267" t="str">
        <f t="shared" si="10"/>
        <v/>
      </c>
      <c r="AN31" s="267" t="str">
        <f t="shared" si="10"/>
        <v/>
      </c>
      <c r="AO31" s="267" t="str">
        <f t="shared" si="10"/>
        <v/>
      </c>
      <c r="AP31" s="267" t="str">
        <f t="shared" si="10"/>
        <v/>
      </c>
      <c r="AQ31" s="267" t="str">
        <f t="shared" si="10"/>
        <v/>
      </c>
      <c r="AR31" s="267" t="str">
        <f t="shared" si="10"/>
        <v/>
      </c>
      <c r="AS31" s="267" t="str">
        <f t="shared" si="10"/>
        <v/>
      </c>
      <c r="AT31" s="267" t="str">
        <f t="shared" si="10"/>
        <v/>
      </c>
      <c r="AU31" s="267" t="str">
        <f t="shared" si="10"/>
        <v/>
      </c>
      <c r="AV31" s="267" t="str">
        <f t="shared" si="10"/>
        <v/>
      </c>
      <c r="AW31" s="267" t="str">
        <f t="shared" si="10"/>
        <v/>
      </c>
      <c r="AX31" s="472" t="str">
        <f t="shared" si="3"/>
        <v/>
      </c>
      <c r="AY31" s="472" t="str">
        <f t="shared" si="4"/>
        <v/>
      </c>
      <c r="AZ31" s="472" t="str">
        <f t="shared" si="5"/>
        <v/>
      </c>
      <c r="BA31" s="472" t="str">
        <f t="shared" si="6"/>
        <v/>
      </c>
      <c r="BB31" s="472" t="str">
        <f t="shared" si="7"/>
        <v/>
      </c>
      <c r="BC31" s="472" t="str">
        <f t="shared" si="8"/>
        <v/>
      </c>
    </row>
    <row r="32" spans="1:55" ht="15.75" customHeight="1" thickBot="1">
      <c r="A32" s="55"/>
      <c r="B32" s="458" t="str">
        <f t="shared" si="9"/>
        <v/>
      </c>
      <c r="C32" s="244"/>
      <c r="D32" s="245"/>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7" t="str">
        <f t="shared" si="2"/>
        <v/>
      </c>
      <c r="AE32" s="267" t="str">
        <f t="shared" si="2"/>
        <v/>
      </c>
      <c r="AF32" s="267" t="str">
        <f t="shared" si="2"/>
        <v/>
      </c>
      <c r="AG32" s="267" t="str">
        <f t="shared" si="2"/>
        <v/>
      </c>
      <c r="AH32" s="267" t="str">
        <f t="shared" si="2"/>
        <v/>
      </c>
      <c r="AI32" s="267" t="str">
        <f t="shared" si="2"/>
        <v/>
      </c>
      <c r="AJ32" s="267" t="str">
        <f t="shared" si="2"/>
        <v/>
      </c>
      <c r="AK32" s="267" t="str">
        <f t="shared" si="2"/>
        <v/>
      </c>
      <c r="AL32" s="267" t="str">
        <f t="shared" si="2"/>
        <v/>
      </c>
      <c r="AM32" s="267" t="str">
        <f t="shared" si="10"/>
        <v/>
      </c>
      <c r="AN32" s="267" t="str">
        <f t="shared" si="10"/>
        <v/>
      </c>
      <c r="AO32" s="267" t="str">
        <f t="shared" si="10"/>
        <v/>
      </c>
      <c r="AP32" s="267" t="str">
        <f t="shared" si="10"/>
        <v/>
      </c>
      <c r="AQ32" s="267" t="str">
        <f t="shared" si="10"/>
        <v/>
      </c>
      <c r="AR32" s="267" t="str">
        <f t="shared" si="10"/>
        <v/>
      </c>
      <c r="AS32" s="267" t="str">
        <f t="shared" si="10"/>
        <v/>
      </c>
      <c r="AT32" s="267" t="str">
        <f t="shared" si="10"/>
        <v/>
      </c>
      <c r="AU32" s="267" t="str">
        <f t="shared" si="10"/>
        <v/>
      </c>
      <c r="AV32" s="267" t="str">
        <f t="shared" si="10"/>
        <v/>
      </c>
      <c r="AW32" s="267" t="str">
        <f t="shared" si="10"/>
        <v/>
      </c>
      <c r="AX32" s="472" t="str">
        <f t="shared" si="3"/>
        <v/>
      </c>
      <c r="AY32" s="472" t="str">
        <f t="shared" si="4"/>
        <v/>
      </c>
      <c r="AZ32" s="472" t="str">
        <f t="shared" si="5"/>
        <v/>
      </c>
      <c r="BA32" s="472" t="str">
        <f t="shared" si="6"/>
        <v/>
      </c>
      <c r="BB32" s="472" t="str">
        <f t="shared" si="7"/>
        <v/>
      </c>
      <c r="BC32" s="472" t="str">
        <f t="shared" si="8"/>
        <v/>
      </c>
    </row>
    <row r="33" spans="1:55" ht="15.75" customHeight="1" thickBot="1">
      <c r="A33" s="55"/>
      <c r="B33" s="458" t="str">
        <f t="shared" si="9"/>
        <v/>
      </c>
      <c r="C33" s="244"/>
      <c r="D33" s="245"/>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7" t="str">
        <f t="shared" si="2"/>
        <v/>
      </c>
      <c r="AE33" s="267" t="str">
        <f t="shared" si="2"/>
        <v/>
      </c>
      <c r="AF33" s="267" t="str">
        <f t="shared" si="2"/>
        <v/>
      </c>
      <c r="AG33" s="267" t="str">
        <f t="shared" si="2"/>
        <v/>
      </c>
      <c r="AH33" s="267" t="str">
        <f t="shared" si="2"/>
        <v/>
      </c>
      <c r="AI33" s="267" t="str">
        <f t="shared" si="2"/>
        <v/>
      </c>
      <c r="AJ33" s="267" t="str">
        <f t="shared" si="2"/>
        <v/>
      </c>
      <c r="AK33" s="267" t="str">
        <f t="shared" si="2"/>
        <v/>
      </c>
      <c r="AL33" s="267" t="str">
        <f t="shared" si="2"/>
        <v/>
      </c>
      <c r="AM33" s="267" t="str">
        <f t="shared" si="10"/>
        <v/>
      </c>
      <c r="AN33" s="267" t="str">
        <f t="shared" si="10"/>
        <v/>
      </c>
      <c r="AO33" s="267" t="str">
        <f t="shared" si="10"/>
        <v/>
      </c>
      <c r="AP33" s="267" t="str">
        <f t="shared" si="10"/>
        <v/>
      </c>
      <c r="AQ33" s="267" t="str">
        <f t="shared" si="10"/>
        <v/>
      </c>
      <c r="AR33" s="267" t="str">
        <f t="shared" si="10"/>
        <v/>
      </c>
      <c r="AS33" s="267" t="str">
        <f t="shared" si="10"/>
        <v/>
      </c>
      <c r="AT33" s="267" t="str">
        <f t="shared" si="10"/>
        <v/>
      </c>
      <c r="AU33" s="267" t="str">
        <f t="shared" si="10"/>
        <v/>
      </c>
      <c r="AV33" s="267" t="str">
        <f t="shared" si="10"/>
        <v/>
      </c>
      <c r="AW33" s="267" t="str">
        <f t="shared" si="10"/>
        <v/>
      </c>
      <c r="AX33" s="472" t="str">
        <f t="shared" si="3"/>
        <v/>
      </c>
      <c r="AY33" s="472" t="str">
        <f t="shared" si="4"/>
        <v/>
      </c>
      <c r="AZ33" s="472" t="str">
        <f t="shared" si="5"/>
        <v/>
      </c>
      <c r="BA33" s="472" t="str">
        <f t="shared" si="6"/>
        <v/>
      </c>
      <c r="BB33" s="472" t="str">
        <f t="shared" si="7"/>
        <v/>
      </c>
      <c r="BC33" s="472" t="str">
        <f t="shared" si="8"/>
        <v/>
      </c>
    </row>
    <row r="34" spans="1:55" ht="15.75" customHeight="1" thickBot="1">
      <c r="A34" s="55"/>
      <c r="B34" s="458" t="str">
        <f t="shared" si="9"/>
        <v/>
      </c>
      <c r="C34" s="244"/>
      <c r="D34" s="245"/>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7" t="str">
        <f t="shared" si="2"/>
        <v/>
      </c>
      <c r="AE34" s="267" t="str">
        <f t="shared" si="2"/>
        <v/>
      </c>
      <c r="AF34" s="267" t="str">
        <f t="shared" si="2"/>
        <v/>
      </c>
      <c r="AG34" s="267" t="str">
        <f t="shared" si="2"/>
        <v/>
      </c>
      <c r="AH34" s="267" t="str">
        <f t="shared" si="2"/>
        <v/>
      </c>
      <c r="AI34" s="267" t="str">
        <f t="shared" si="2"/>
        <v/>
      </c>
      <c r="AJ34" s="267" t="str">
        <f t="shared" si="2"/>
        <v/>
      </c>
      <c r="AK34" s="267" t="str">
        <f t="shared" si="2"/>
        <v/>
      </c>
      <c r="AL34" s="267" t="str">
        <f t="shared" si="2"/>
        <v/>
      </c>
      <c r="AM34" s="267" t="str">
        <f t="shared" si="10"/>
        <v/>
      </c>
      <c r="AN34" s="267" t="str">
        <f t="shared" si="10"/>
        <v/>
      </c>
      <c r="AO34" s="267" t="str">
        <f t="shared" si="10"/>
        <v/>
      </c>
      <c r="AP34" s="267" t="str">
        <f t="shared" si="10"/>
        <v/>
      </c>
      <c r="AQ34" s="267" t="str">
        <f t="shared" si="10"/>
        <v/>
      </c>
      <c r="AR34" s="267" t="str">
        <f t="shared" si="10"/>
        <v/>
      </c>
      <c r="AS34" s="267" t="str">
        <f t="shared" si="10"/>
        <v/>
      </c>
      <c r="AT34" s="267" t="str">
        <f t="shared" si="10"/>
        <v/>
      </c>
      <c r="AU34" s="267" t="str">
        <f t="shared" si="10"/>
        <v/>
      </c>
      <c r="AV34" s="267" t="str">
        <f t="shared" si="10"/>
        <v/>
      </c>
      <c r="AW34" s="267" t="str">
        <f t="shared" si="10"/>
        <v/>
      </c>
      <c r="AX34" s="472" t="str">
        <f t="shared" si="3"/>
        <v/>
      </c>
      <c r="AY34" s="472" t="str">
        <f t="shared" si="4"/>
        <v/>
      </c>
      <c r="AZ34" s="472" t="str">
        <f t="shared" si="5"/>
        <v/>
      </c>
      <c r="BA34" s="472" t="str">
        <f t="shared" si="6"/>
        <v/>
      </c>
      <c r="BB34" s="472" t="str">
        <f t="shared" si="7"/>
        <v/>
      </c>
      <c r="BC34" s="472" t="str">
        <f t="shared" si="8"/>
        <v/>
      </c>
    </row>
    <row r="35" spans="1:55" ht="15.75" customHeight="1" thickBot="1">
      <c r="A35" s="55"/>
      <c r="B35" s="458" t="str">
        <f t="shared" si="9"/>
        <v/>
      </c>
      <c r="C35" s="244"/>
      <c r="D35" s="245"/>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7" t="str">
        <f t="shared" si="2"/>
        <v/>
      </c>
      <c r="AE35" s="267" t="str">
        <f t="shared" si="2"/>
        <v/>
      </c>
      <c r="AF35" s="267" t="str">
        <f t="shared" si="2"/>
        <v/>
      </c>
      <c r="AG35" s="267" t="str">
        <f t="shared" si="2"/>
        <v/>
      </c>
      <c r="AH35" s="267" t="str">
        <f t="shared" si="2"/>
        <v/>
      </c>
      <c r="AI35" s="267" t="str">
        <f t="shared" si="2"/>
        <v/>
      </c>
      <c r="AJ35" s="267" t="str">
        <f t="shared" si="2"/>
        <v/>
      </c>
      <c r="AK35" s="267" t="str">
        <f t="shared" si="2"/>
        <v/>
      </c>
      <c r="AL35" s="267" t="str">
        <f t="shared" si="2"/>
        <v/>
      </c>
      <c r="AM35" s="267" t="str">
        <f t="shared" si="10"/>
        <v/>
      </c>
      <c r="AN35" s="267" t="str">
        <f t="shared" si="10"/>
        <v/>
      </c>
      <c r="AO35" s="267" t="str">
        <f t="shared" si="10"/>
        <v/>
      </c>
      <c r="AP35" s="267" t="str">
        <f t="shared" si="10"/>
        <v/>
      </c>
      <c r="AQ35" s="267" t="str">
        <f t="shared" si="10"/>
        <v/>
      </c>
      <c r="AR35" s="267" t="str">
        <f t="shared" si="10"/>
        <v/>
      </c>
      <c r="AS35" s="267" t="str">
        <f t="shared" si="10"/>
        <v/>
      </c>
      <c r="AT35" s="267" t="str">
        <f t="shared" si="10"/>
        <v/>
      </c>
      <c r="AU35" s="267" t="str">
        <f t="shared" si="10"/>
        <v/>
      </c>
      <c r="AV35" s="267" t="str">
        <f t="shared" si="10"/>
        <v/>
      </c>
      <c r="AW35" s="267" t="str">
        <f t="shared" si="10"/>
        <v/>
      </c>
      <c r="AX35" s="472" t="str">
        <f t="shared" si="3"/>
        <v/>
      </c>
      <c r="AY35" s="472" t="str">
        <f t="shared" si="4"/>
        <v/>
      </c>
      <c r="AZ35" s="472" t="str">
        <f t="shared" si="5"/>
        <v/>
      </c>
      <c r="BA35" s="472" t="str">
        <f t="shared" si="6"/>
        <v/>
      </c>
      <c r="BB35" s="472" t="str">
        <f t="shared" si="7"/>
        <v/>
      </c>
      <c r="BC35" s="472" t="str">
        <f t="shared" si="8"/>
        <v/>
      </c>
    </row>
    <row r="36" spans="1:55" ht="15.75" customHeight="1" thickBot="1">
      <c r="A36" s="55"/>
      <c r="B36" s="458" t="str">
        <f t="shared" si="9"/>
        <v/>
      </c>
      <c r="C36" s="244"/>
      <c r="D36" s="245"/>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7" t="str">
        <f t="shared" si="2"/>
        <v/>
      </c>
      <c r="AE36" s="267" t="str">
        <f t="shared" si="2"/>
        <v/>
      </c>
      <c r="AF36" s="267" t="str">
        <f t="shared" si="2"/>
        <v/>
      </c>
      <c r="AG36" s="267" t="str">
        <f t="shared" si="2"/>
        <v/>
      </c>
      <c r="AH36" s="267" t="str">
        <f t="shared" si="2"/>
        <v/>
      </c>
      <c r="AI36" s="267" t="str">
        <f t="shared" si="2"/>
        <v/>
      </c>
      <c r="AJ36" s="267" t="str">
        <f t="shared" si="2"/>
        <v/>
      </c>
      <c r="AK36" s="267" t="str">
        <f t="shared" si="2"/>
        <v/>
      </c>
      <c r="AL36" s="267" t="str">
        <f t="shared" si="2"/>
        <v/>
      </c>
      <c r="AM36" s="267" t="str">
        <f t="shared" si="10"/>
        <v/>
      </c>
      <c r="AN36" s="267" t="str">
        <f t="shared" si="10"/>
        <v/>
      </c>
      <c r="AO36" s="267" t="str">
        <f t="shared" si="10"/>
        <v/>
      </c>
      <c r="AP36" s="267" t="str">
        <f t="shared" si="10"/>
        <v/>
      </c>
      <c r="AQ36" s="267" t="str">
        <f t="shared" si="10"/>
        <v/>
      </c>
      <c r="AR36" s="267" t="str">
        <f t="shared" si="10"/>
        <v/>
      </c>
      <c r="AS36" s="267" t="str">
        <f t="shared" si="10"/>
        <v/>
      </c>
      <c r="AT36" s="267" t="str">
        <f t="shared" si="10"/>
        <v/>
      </c>
      <c r="AU36" s="267" t="str">
        <f t="shared" si="10"/>
        <v/>
      </c>
      <c r="AV36" s="267" t="str">
        <f t="shared" si="10"/>
        <v/>
      </c>
      <c r="AW36" s="267" t="str">
        <f t="shared" si="10"/>
        <v/>
      </c>
      <c r="AX36" s="472" t="str">
        <f t="shared" si="3"/>
        <v/>
      </c>
      <c r="AY36" s="472" t="str">
        <f t="shared" si="4"/>
        <v/>
      </c>
      <c r="AZ36" s="472" t="str">
        <f t="shared" si="5"/>
        <v/>
      </c>
      <c r="BA36" s="472" t="str">
        <f t="shared" si="6"/>
        <v/>
      </c>
      <c r="BB36" s="472" t="str">
        <f t="shared" si="7"/>
        <v/>
      </c>
      <c r="BC36" s="472" t="str">
        <f t="shared" si="8"/>
        <v/>
      </c>
    </row>
    <row r="37" spans="1:55" ht="15.75" customHeight="1" thickBot="1">
      <c r="A37" s="55"/>
      <c r="B37" s="458" t="str">
        <f t="shared" si="9"/>
        <v/>
      </c>
      <c r="C37" s="244"/>
      <c r="D37" s="245"/>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7" t="str">
        <f t="shared" si="2"/>
        <v/>
      </c>
      <c r="AE37" s="267" t="str">
        <f t="shared" si="2"/>
        <v/>
      </c>
      <c r="AF37" s="267" t="str">
        <f t="shared" si="2"/>
        <v/>
      </c>
      <c r="AG37" s="267" t="str">
        <f t="shared" si="2"/>
        <v/>
      </c>
      <c r="AH37" s="267" t="str">
        <f t="shared" si="2"/>
        <v/>
      </c>
      <c r="AI37" s="267" t="str">
        <f t="shared" si="2"/>
        <v/>
      </c>
      <c r="AJ37" s="267" t="str">
        <f t="shared" si="2"/>
        <v/>
      </c>
      <c r="AK37" s="267" t="str">
        <f t="shared" si="2"/>
        <v/>
      </c>
      <c r="AL37" s="267" t="str">
        <f t="shared" si="2"/>
        <v/>
      </c>
      <c r="AM37" s="267" t="str">
        <f t="shared" si="10"/>
        <v/>
      </c>
      <c r="AN37" s="267" t="str">
        <f t="shared" si="10"/>
        <v/>
      </c>
      <c r="AO37" s="267" t="str">
        <f t="shared" si="10"/>
        <v/>
      </c>
      <c r="AP37" s="267" t="str">
        <f t="shared" si="10"/>
        <v/>
      </c>
      <c r="AQ37" s="267" t="str">
        <f t="shared" si="10"/>
        <v/>
      </c>
      <c r="AR37" s="267" t="str">
        <f t="shared" si="10"/>
        <v/>
      </c>
      <c r="AS37" s="267" t="str">
        <f t="shared" si="10"/>
        <v/>
      </c>
      <c r="AT37" s="267" t="str">
        <f t="shared" si="10"/>
        <v/>
      </c>
      <c r="AU37" s="267" t="str">
        <f t="shared" si="10"/>
        <v/>
      </c>
      <c r="AV37" s="267" t="str">
        <f t="shared" si="10"/>
        <v/>
      </c>
      <c r="AW37" s="267" t="str">
        <f t="shared" si="10"/>
        <v/>
      </c>
      <c r="AX37" s="472" t="str">
        <f t="shared" si="3"/>
        <v/>
      </c>
      <c r="AY37" s="472" t="str">
        <f t="shared" si="4"/>
        <v/>
      </c>
      <c r="AZ37" s="472" t="str">
        <f t="shared" si="5"/>
        <v/>
      </c>
      <c r="BA37" s="472" t="str">
        <f t="shared" si="6"/>
        <v/>
      </c>
      <c r="BB37" s="472" t="str">
        <f t="shared" si="7"/>
        <v/>
      </c>
      <c r="BC37" s="472" t="str">
        <f t="shared" si="8"/>
        <v/>
      </c>
    </row>
    <row r="38" spans="1:55" ht="15.75" customHeight="1" thickBot="1">
      <c r="A38" s="55"/>
      <c r="B38" s="458" t="str">
        <f t="shared" si="9"/>
        <v/>
      </c>
      <c r="C38" s="244"/>
      <c r="D38" s="245"/>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7" t="str">
        <f t="shared" si="2"/>
        <v/>
      </c>
      <c r="AE38" s="267" t="str">
        <f t="shared" si="2"/>
        <v/>
      </c>
      <c r="AF38" s="267" t="str">
        <f t="shared" si="2"/>
        <v/>
      </c>
      <c r="AG38" s="267" t="str">
        <f t="shared" si="2"/>
        <v/>
      </c>
      <c r="AH38" s="267" t="str">
        <f t="shared" si="2"/>
        <v/>
      </c>
      <c r="AI38" s="267" t="str">
        <f t="shared" si="2"/>
        <v/>
      </c>
      <c r="AJ38" s="267" t="str">
        <f t="shared" si="2"/>
        <v/>
      </c>
      <c r="AK38" s="267" t="str">
        <f t="shared" si="2"/>
        <v/>
      </c>
      <c r="AL38" s="267" t="str">
        <f t="shared" si="2"/>
        <v/>
      </c>
      <c r="AM38" s="267" t="str">
        <f t="shared" si="10"/>
        <v/>
      </c>
      <c r="AN38" s="267" t="str">
        <f t="shared" si="10"/>
        <v/>
      </c>
      <c r="AO38" s="267" t="str">
        <f t="shared" si="10"/>
        <v/>
      </c>
      <c r="AP38" s="267" t="str">
        <f t="shared" si="10"/>
        <v/>
      </c>
      <c r="AQ38" s="267" t="str">
        <f t="shared" si="10"/>
        <v/>
      </c>
      <c r="AR38" s="267" t="str">
        <f t="shared" si="10"/>
        <v/>
      </c>
      <c r="AS38" s="267" t="str">
        <f t="shared" si="10"/>
        <v/>
      </c>
      <c r="AT38" s="267" t="str">
        <f t="shared" si="10"/>
        <v/>
      </c>
      <c r="AU38" s="267" t="str">
        <f t="shared" si="10"/>
        <v/>
      </c>
      <c r="AV38" s="267" t="str">
        <f t="shared" si="10"/>
        <v/>
      </c>
      <c r="AW38" s="267" t="str">
        <f t="shared" si="10"/>
        <v/>
      </c>
      <c r="AX38" s="472" t="str">
        <f t="shared" si="3"/>
        <v/>
      </c>
      <c r="AY38" s="472" t="str">
        <f t="shared" si="4"/>
        <v/>
      </c>
      <c r="AZ38" s="472" t="str">
        <f t="shared" si="5"/>
        <v/>
      </c>
      <c r="BA38" s="472" t="str">
        <f t="shared" si="6"/>
        <v/>
      </c>
      <c r="BB38" s="472" t="str">
        <f t="shared" si="7"/>
        <v/>
      </c>
      <c r="BC38" s="472" t="str">
        <f t="shared" si="8"/>
        <v/>
      </c>
    </row>
    <row r="39" spans="1:55" ht="15.75" customHeight="1" thickBot="1">
      <c r="A39" s="55"/>
      <c r="B39" s="458" t="str">
        <f t="shared" si="9"/>
        <v/>
      </c>
      <c r="C39" s="244"/>
      <c r="D39" s="245"/>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7" t="str">
        <f t="shared" si="2"/>
        <v/>
      </c>
      <c r="AE39" s="267" t="str">
        <f t="shared" si="2"/>
        <v/>
      </c>
      <c r="AF39" s="267" t="str">
        <f t="shared" si="2"/>
        <v/>
      </c>
      <c r="AG39" s="267" t="str">
        <f t="shared" si="2"/>
        <v/>
      </c>
      <c r="AH39" s="267" t="str">
        <f t="shared" si="2"/>
        <v/>
      </c>
      <c r="AI39" s="267" t="str">
        <f t="shared" si="2"/>
        <v/>
      </c>
      <c r="AJ39" s="267" t="str">
        <f t="shared" si="2"/>
        <v/>
      </c>
      <c r="AK39" s="267" t="str">
        <f t="shared" si="2"/>
        <v/>
      </c>
      <c r="AL39" s="267" t="str">
        <f t="shared" si="2"/>
        <v/>
      </c>
      <c r="AM39" s="267" t="str">
        <f t="shared" si="10"/>
        <v/>
      </c>
      <c r="AN39" s="267" t="str">
        <f t="shared" si="10"/>
        <v/>
      </c>
      <c r="AO39" s="267" t="str">
        <f t="shared" si="10"/>
        <v/>
      </c>
      <c r="AP39" s="267" t="str">
        <f t="shared" si="10"/>
        <v/>
      </c>
      <c r="AQ39" s="267" t="str">
        <f t="shared" si="10"/>
        <v/>
      </c>
      <c r="AR39" s="267" t="str">
        <f t="shared" si="10"/>
        <v/>
      </c>
      <c r="AS39" s="267" t="str">
        <f t="shared" si="10"/>
        <v/>
      </c>
      <c r="AT39" s="267" t="str">
        <f t="shared" si="10"/>
        <v/>
      </c>
      <c r="AU39" s="267" t="str">
        <f t="shared" si="10"/>
        <v/>
      </c>
      <c r="AV39" s="267" t="str">
        <f t="shared" si="10"/>
        <v/>
      </c>
      <c r="AW39" s="267" t="str">
        <f t="shared" si="10"/>
        <v/>
      </c>
      <c r="AX39" s="472" t="str">
        <f t="shared" si="3"/>
        <v/>
      </c>
      <c r="AY39" s="472" t="str">
        <f t="shared" si="4"/>
        <v/>
      </c>
      <c r="AZ39" s="472" t="str">
        <f t="shared" si="5"/>
        <v/>
      </c>
      <c r="BA39" s="472" t="str">
        <f t="shared" si="6"/>
        <v/>
      </c>
      <c r="BB39" s="472" t="str">
        <f t="shared" si="7"/>
        <v/>
      </c>
      <c r="BC39" s="472" t="str">
        <f t="shared" si="8"/>
        <v/>
      </c>
    </row>
    <row r="40" spans="1:55" ht="15.75" customHeight="1" thickBot="1">
      <c r="A40" s="55"/>
      <c r="B40" s="458" t="str">
        <f t="shared" si="9"/>
        <v/>
      </c>
      <c r="C40" s="244"/>
      <c r="D40" s="245"/>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7" t="str">
        <f t="shared" si="2"/>
        <v/>
      </c>
      <c r="AE40" s="267" t="str">
        <f t="shared" si="2"/>
        <v/>
      </c>
      <c r="AF40" s="267" t="str">
        <f t="shared" si="2"/>
        <v/>
      </c>
      <c r="AG40" s="267" t="str">
        <f t="shared" si="2"/>
        <v/>
      </c>
      <c r="AH40" s="267" t="str">
        <f t="shared" si="2"/>
        <v/>
      </c>
      <c r="AI40" s="267" t="str">
        <f t="shared" si="2"/>
        <v/>
      </c>
      <c r="AJ40" s="267" t="str">
        <f t="shared" si="2"/>
        <v/>
      </c>
      <c r="AK40" s="267" t="str">
        <f t="shared" si="2"/>
        <v/>
      </c>
      <c r="AL40" s="267" t="str">
        <f t="shared" si="2"/>
        <v/>
      </c>
      <c r="AM40" s="267" t="str">
        <f t="shared" si="10"/>
        <v/>
      </c>
      <c r="AN40" s="267" t="str">
        <f t="shared" si="10"/>
        <v/>
      </c>
      <c r="AO40" s="267" t="str">
        <f t="shared" si="10"/>
        <v/>
      </c>
      <c r="AP40" s="267" t="str">
        <f t="shared" si="10"/>
        <v/>
      </c>
      <c r="AQ40" s="267" t="str">
        <f t="shared" si="10"/>
        <v/>
      </c>
      <c r="AR40" s="267" t="str">
        <f t="shared" si="10"/>
        <v/>
      </c>
      <c r="AS40" s="267" t="str">
        <f t="shared" si="10"/>
        <v/>
      </c>
      <c r="AT40" s="267" t="str">
        <f t="shared" si="10"/>
        <v/>
      </c>
      <c r="AU40" s="267" t="str">
        <f t="shared" si="10"/>
        <v/>
      </c>
      <c r="AV40" s="267" t="str">
        <f t="shared" si="10"/>
        <v/>
      </c>
      <c r="AW40" s="267" t="str">
        <f t="shared" si="10"/>
        <v/>
      </c>
      <c r="AX40" s="472" t="str">
        <f t="shared" si="3"/>
        <v/>
      </c>
      <c r="AY40" s="472" t="str">
        <f t="shared" si="4"/>
        <v/>
      </c>
      <c r="AZ40" s="472" t="str">
        <f t="shared" si="5"/>
        <v/>
      </c>
      <c r="BA40" s="472" t="str">
        <f t="shared" si="6"/>
        <v/>
      </c>
      <c r="BB40" s="472" t="str">
        <f t="shared" si="7"/>
        <v/>
      </c>
      <c r="BC40" s="472" t="str">
        <f t="shared" si="8"/>
        <v/>
      </c>
    </row>
    <row r="41" spans="1:55" ht="15.75" customHeight="1" thickBot="1">
      <c r="A41" s="55"/>
      <c r="B41" s="458" t="str">
        <f t="shared" si="9"/>
        <v/>
      </c>
      <c r="C41" s="244"/>
      <c r="D41" s="245"/>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7" t="str">
        <f t="shared" si="2"/>
        <v/>
      </c>
      <c r="AE41" s="267" t="str">
        <f t="shared" si="2"/>
        <v/>
      </c>
      <c r="AF41" s="267" t="str">
        <f t="shared" si="2"/>
        <v/>
      </c>
      <c r="AG41" s="267" t="str">
        <f t="shared" si="2"/>
        <v/>
      </c>
      <c r="AH41" s="267" t="str">
        <f t="shared" si="2"/>
        <v/>
      </c>
      <c r="AI41" s="267" t="str">
        <f t="shared" si="2"/>
        <v/>
      </c>
      <c r="AJ41" s="267" t="str">
        <f t="shared" si="2"/>
        <v/>
      </c>
      <c r="AK41" s="267" t="str">
        <f t="shared" si="2"/>
        <v/>
      </c>
      <c r="AL41" s="267" t="str">
        <f t="shared" si="2"/>
        <v/>
      </c>
      <c r="AM41" s="267" t="str">
        <f t="shared" si="10"/>
        <v/>
      </c>
      <c r="AN41" s="267" t="str">
        <f t="shared" si="10"/>
        <v/>
      </c>
      <c r="AO41" s="267" t="str">
        <f t="shared" si="10"/>
        <v/>
      </c>
      <c r="AP41" s="267" t="str">
        <f t="shared" si="10"/>
        <v/>
      </c>
      <c r="AQ41" s="267" t="str">
        <f t="shared" si="10"/>
        <v/>
      </c>
      <c r="AR41" s="267" t="str">
        <f t="shared" si="10"/>
        <v/>
      </c>
      <c r="AS41" s="267" t="str">
        <f t="shared" si="10"/>
        <v/>
      </c>
      <c r="AT41" s="267" t="str">
        <f t="shared" si="10"/>
        <v/>
      </c>
      <c r="AU41" s="267" t="str">
        <f t="shared" si="10"/>
        <v/>
      </c>
      <c r="AV41" s="267" t="str">
        <f t="shared" si="10"/>
        <v/>
      </c>
      <c r="AW41" s="267" t="str">
        <f t="shared" si="10"/>
        <v/>
      </c>
      <c r="AX41" s="472" t="str">
        <f t="shared" si="3"/>
        <v/>
      </c>
      <c r="AY41" s="472" t="str">
        <f t="shared" si="4"/>
        <v/>
      </c>
      <c r="AZ41" s="472" t="str">
        <f t="shared" si="5"/>
        <v/>
      </c>
      <c r="BA41" s="472" t="str">
        <f t="shared" si="6"/>
        <v/>
      </c>
      <c r="BB41" s="472" t="str">
        <f t="shared" si="7"/>
        <v/>
      </c>
      <c r="BC41" s="472" t="str">
        <f t="shared" si="8"/>
        <v/>
      </c>
    </row>
    <row r="42" spans="1:55" ht="15.75" customHeight="1" thickBot="1">
      <c r="A42" s="55"/>
      <c r="B42" s="458" t="str">
        <f t="shared" si="9"/>
        <v/>
      </c>
      <c r="C42" s="244"/>
      <c r="D42" s="245"/>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7" t="str">
        <f t="shared" si="2"/>
        <v/>
      </c>
      <c r="AE42" s="267" t="str">
        <f t="shared" si="2"/>
        <v/>
      </c>
      <c r="AF42" s="267" t="str">
        <f t="shared" si="2"/>
        <v/>
      </c>
      <c r="AG42" s="267" t="str">
        <f t="shared" si="2"/>
        <v/>
      </c>
      <c r="AH42" s="267" t="str">
        <f t="shared" si="2"/>
        <v/>
      </c>
      <c r="AI42" s="267" t="str">
        <f t="shared" si="2"/>
        <v/>
      </c>
      <c r="AJ42" s="267" t="str">
        <f t="shared" si="2"/>
        <v/>
      </c>
      <c r="AK42" s="267" t="str">
        <f t="shared" si="2"/>
        <v/>
      </c>
      <c r="AL42" s="267" t="str">
        <f t="shared" si="2"/>
        <v/>
      </c>
      <c r="AM42" s="267" t="str">
        <f t="shared" si="10"/>
        <v/>
      </c>
      <c r="AN42" s="267" t="str">
        <f t="shared" si="10"/>
        <v/>
      </c>
      <c r="AO42" s="267" t="str">
        <f t="shared" si="10"/>
        <v/>
      </c>
      <c r="AP42" s="267" t="str">
        <f t="shared" si="10"/>
        <v/>
      </c>
      <c r="AQ42" s="267" t="str">
        <f t="shared" si="10"/>
        <v/>
      </c>
      <c r="AR42" s="267" t="str">
        <f t="shared" si="10"/>
        <v/>
      </c>
      <c r="AS42" s="267" t="str">
        <f t="shared" si="10"/>
        <v/>
      </c>
      <c r="AT42" s="267" t="str">
        <f t="shared" si="10"/>
        <v/>
      </c>
      <c r="AU42" s="267" t="str">
        <f t="shared" si="10"/>
        <v/>
      </c>
      <c r="AV42" s="267" t="str">
        <f t="shared" si="10"/>
        <v/>
      </c>
      <c r="AW42" s="267" t="str">
        <f t="shared" si="10"/>
        <v/>
      </c>
      <c r="AX42" s="472" t="str">
        <f t="shared" si="3"/>
        <v/>
      </c>
      <c r="AY42" s="472" t="str">
        <f t="shared" si="4"/>
        <v/>
      </c>
      <c r="AZ42" s="472" t="str">
        <f t="shared" si="5"/>
        <v/>
      </c>
      <c r="BA42" s="472" t="str">
        <f t="shared" si="6"/>
        <v/>
      </c>
      <c r="BB42" s="472" t="str">
        <f t="shared" si="7"/>
        <v/>
      </c>
      <c r="BC42" s="472" t="str">
        <f t="shared" si="8"/>
        <v/>
      </c>
    </row>
    <row r="43" spans="1:55" ht="15.75" customHeight="1" thickBot="1">
      <c r="A43" s="55"/>
      <c r="B43" s="458" t="str">
        <f t="shared" si="9"/>
        <v/>
      </c>
      <c r="C43" s="244"/>
      <c r="D43" s="245"/>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7" t="str">
        <f t="shared" si="2"/>
        <v/>
      </c>
      <c r="AE43" s="267" t="str">
        <f t="shared" si="2"/>
        <v/>
      </c>
      <c r="AF43" s="267" t="str">
        <f t="shared" si="2"/>
        <v/>
      </c>
      <c r="AG43" s="267" t="str">
        <f t="shared" si="2"/>
        <v/>
      </c>
      <c r="AH43" s="267" t="str">
        <f t="shared" si="2"/>
        <v/>
      </c>
      <c r="AI43" s="267" t="str">
        <f t="shared" si="2"/>
        <v/>
      </c>
      <c r="AJ43" s="267" t="str">
        <f t="shared" si="2"/>
        <v/>
      </c>
      <c r="AK43" s="267" t="str">
        <f t="shared" si="2"/>
        <v/>
      </c>
      <c r="AL43" s="267" t="str">
        <f t="shared" si="2"/>
        <v/>
      </c>
      <c r="AM43" s="267" t="str">
        <f t="shared" si="10"/>
        <v/>
      </c>
      <c r="AN43" s="267" t="str">
        <f t="shared" si="10"/>
        <v/>
      </c>
      <c r="AO43" s="267" t="str">
        <f t="shared" si="10"/>
        <v/>
      </c>
      <c r="AP43" s="267" t="str">
        <f t="shared" si="10"/>
        <v/>
      </c>
      <c r="AQ43" s="267" t="str">
        <f t="shared" si="10"/>
        <v/>
      </c>
      <c r="AR43" s="267" t="str">
        <f t="shared" si="10"/>
        <v/>
      </c>
      <c r="AS43" s="267" t="str">
        <f t="shared" si="10"/>
        <v/>
      </c>
      <c r="AT43" s="267" t="str">
        <f t="shared" si="10"/>
        <v/>
      </c>
      <c r="AU43" s="267" t="str">
        <f t="shared" si="10"/>
        <v/>
      </c>
      <c r="AV43" s="267" t="str">
        <f t="shared" si="10"/>
        <v/>
      </c>
      <c r="AW43" s="267" t="str">
        <f t="shared" si="10"/>
        <v/>
      </c>
      <c r="AX43" s="472" t="str">
        <f t="shared" si="3"/>
        <v/>
      </c>
      <c r="AY43" s="472" t="str">
        <f t="shared" si="4"/>
        <v/>
      </c>
      <c r="AZ43" s="472" t="str">
        <f t="shared" si="5"/>
        <v/>
      </c>
      <c r="BA43" s="472" t="str">
        <f t="shared" si="6"/>
        <v/>
      </c>
      <c r="BB43" s="472" t="str">
        <f t="shared" si="7"/>
        <v/>
      </c>
      <c r="BC43" s="472" t="str">
        <f t="shared" si="8"/>
        <v/>
      </c>
    </row>
    <row r="44" spans="1:55" ht="15.75" customHeight="1" thickBot="1">
      <c r="A44" s="55"/>
      <c r="B44" s="458" t="str">
        <f t="shared" si="9"/>
        <v/>
      </c>
      <c r="C44" s="244"/>
      <c r="D44" s="245"/>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7" t="str">
        <f t="shared" si="2"/>
        <v/>
      </c>
      <c r="AE44" s="267" t="str">
        <f t="shared" si="2"/>
        <v/>
      </c>
      <c r="AF44" s="267" t="str">
        <f t="shared" si="2"/>
        <v/>
      </c>
      <c r="AG44" s="267" t="str">
        <f t="shared" si="2"/>
        <v/>
      </c>
      <c r="AH44" s="267" t="str">
        <f t="shared" si="2"/>
        <v/>
      </c>
      <c r="AI44" s="267" t="str">
        <f t="shared" si="2"/>
        <v/>
      </c>
      <c r="AJ44" s="267" t="str">
        <f t="shared" si="2"/>
        <v/>
      </c>
      <c r="AK44" s="267" t="str">
        <f t="shared" si="2"/>
        <v/>
      </c>
      <c r="AL44" s="267" t="str">
        <f t="shared" si="2"/>
        <v/>
      </c>
      <c r="AM44" s="267" t="str">
        <f t="shared" si="10"/>
        <v/>
      </c>
      <c r="AN44" s="267" t="str">
        <f t="shared" si="10"/>
        <v/>
      </c>
      <c r="AO44" s="267" t="str">
        <f t="shared" si="10"/>
        <v/>
      </c>
      <c r="AP44" s="267" t="str">
        <f t="shared" si="10"/>
        <v/>
      </c>
      <c r="AQ44" s="267" t="str">
        <f t="shared" si="10"/>
        <v/>
      </c>
      <c r="AR44" s="267" t="str">
        <f t="shared" si="10"/>
        <v/>
      </c>
      <c r="AS44" s="267" t="str">
        <f t="shared" si="10"/>
        <v/>
      </c>
      <c r="AT44" s="267" t="str">
        <f t="shared" si="10"/>
        <v/>
      </c>
      <c r="AU44" s="267" t="str">
        <f t="shared" si="10"/>
        <v/>
      </c>
      <c r="AV44" s="267" t="str">
        <f t="shared" si="10"/>
        <v/>
      </c>
      <c r="AW44" s="267" t="str">
        <f t="shared" si="10"/>
        <v/>
      </c>
      <c r="AX44" s="472" t="str">
        <f t="shared" si="3"/>
        <v/>
      </c>
      <c r="AY44" s="472" t="str">
        <f t="shared" si="4"/>
        <v/>
      </c>
      <c r="AZ44" s="472" t="str">
        <f t="shared" si="5"/>
        <v/>
      </c>
      <c r="BA44" s="472" t="str">
        <f t="shared" si="6"/>
        <v/>
      </c>
      <c r="BB44" s="472" t="str">
        <f t="shared" si="7"/>
        <v/>
      </c>
      <c r="BC44" s="472" t="str">
        <f t="shared" si="8"/>
        <v/>
      </c>
    </row>
    <row r="45" spans="1:55" ht="15.75" customHeight="1" thickBot="1">
      <c r="A45" s="55"/>
      <c r="B45" s="458" t="str">
        <f t="shared" si="9"/>
        <v/>
      </c>
      <c r="C45" s="244"/>
      <c r="D45" s="245"/>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7" t="str">
        <f t="shared" si="2"/>
        <v/>
      </c>
      <c r="AE45" s="267" t="str">
        <f t="shared" si="2"/>
        <v/>
      </c>
      <c r="AF45" s="267" t="str">
        <f t="shared" si="2"/>
        <v/>
      </c>
      <c r="AG45" s="267" t="str">
        <f t="shared" si="2"/>
        <v/>
      </c>
      <c r="AH45" s="267" t="str">
        <f t="shared" si="2"/>
        <v/>
      </c>
      <c r="AI45" s="267" t="str">
        <f t="shared" si="2"/>
        <v/>
      </c>
      <c r="AJ45" s="267" t="str">
        <f t="shared" si="2"/>
        <v/>
      </c>
      <c r="AK45" s="267" t="str">
        <f t="shared" si="2"/>
        <v/>
      </c>
      <c r="AL45" s="267" t="str">
        <f t="shared" si="2"/>
        <v/>
      </c>
      <c r="AM45" s="267" t="str">
        <f t="shared" si="10"/>
        <v/>
      </c>
      <c r="AN45" s="267" t="str">
        <f t="shared" si="10"/>
        <v/>
      </c>
      <c r="AO45" s="267" t="str">
        <f t="shared" si="10"/>
        <v/>
      </c>
      <c r="AP45" s="267" t="str">
        <f t="shared" si="10"/>
        <v/>
      </c>
      <c r="AQ45" s="267" t="str">
        <f t="shared" si="10"/>
        <v/>
      </c>
      <c r="AR45" s="267" t="str">
        <f t="shared" si="10"/>
        <v/>
      </c>
      <c r="AS45" s="267" t="str">
        <f t="shared" si="10"/>
        <v/>
      </c>
      <c r="AT45" s="267" t="str">
        <f t="shared" si="10"/>
        <v/>
      </c>
      <c r="AU45" s="267" t="str">
        <f t="shared" si="10"/>
        <v/>
      </c>
      <c r="AV45" s="267" t="str">
        <f t="shared" si="10"/>
        <v/>
      </c>
      <c r="AW45" s="267" t="str">
        <f t="shared" si="10"/>
        <v/>
      </c>
      <c r="AX45" s="472" t="str">
        <f t="shared" si="3"/>
        <v/>
      </c>
      <c r="AY45" s="472" t="str">
        <f t="shared" si="4"/>
        <v/>
      </c>
      <c r="AZ45" s="472" t="str">
        <f t="shared" si="5"/>
        <v/>
      </c>
      <c r="BA45" s="472" t="str">
        <f t="shared" si="6"/>
        <v/>
      </c>
      <c r="BB45" s="472" t="str">
        <f t="shared" si="7"/>
        <v/>
      </c>
      <c r="BC45" s="472" t="str">
        <f t="shared" si="8"/>
        <v/>
      </c>
    </row>
    <row r="46" spans="1:55" ht="15.75" customHeight="1" thickBot="1">
      <c r="A46" s="55"/>
      <c r="B46" s="458" t="str">
        <f t="shared" si="9"/>
        <v/>
      </c>
      <c r="C46" s="244"/>
      <c r="D46" s="245"/>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7" t="str">
        <f t="shared" si="2"/>
        <v/>
      </c>
      <c r="AE46" s="267" t="str">
        <f t="shared" si="2"/>
        <v/>
      </c>
      <c r="AF46" s="267" t="str">
        <f t="shared" si="2"/>
        <v/>
      </c>
      <c r="AG46" s="267" t="str">
        <f t="shared" si="2"/>
        <v/>
      </c>
      <c r="AH46" s="267" t="str">
        <f t="shared" si="2"/>
        <v/>
      </c>
      <c r="AI46" s="267" t="str">
        <f t="shared" si="2"/>
        <v/>
      </c>
      <c r="AJ46" s="267" t="str">
        <f t="shared" si="2"/>
        <v/>
      </c>
      <c r="AK46" s="267" t="str">
        <f t="shared" si="2"/>
        <v/>
      </c>
      <c r="AL46" s="267" t="str">
        <f t="shared" si="2"/>
        <v/>
      </c>
      <c r="AM46" s="267" t="str">
        <f t="shared" si="10"/>
        <v/>
      </c>
      <c r="AN46" s="267" t="str">
        <f t="shared" si="10"/>
        <v/>
      </c>
      <c r="AO46" s="267" t="str">
        <f t="shared" si="10"/>
        <v/>
      </c>
      <c r="AP46" s="267" t="str">
        <f t="shared" si="10"/>
        <v/>
      </c>
      <c r="AQ46" s="267" t="str">
        <f t="shared" si="10"/>
        <v/>
      </c>
      <c r="AR46" s="267" t="str">
        <f t="shared" si="10"/>
        <v/>
      </c>
      <c r="AS46" s="267" t="str">
        <f t="shared" si="10"/>
        <v/>
      </c>
      <c r="AT46" s="267" t="str">
        <f t="shared" si="10"/>
        <v/>
      </c>
      <c r="AU46" s="267" t="str">
        <f t="shared" si="10"/>
        <v/>
      </c>
      <c r="AV46" s="267" t="str">
        <f t="shared" si="10"/>
        <v/>
      </c>
      <c r="AW46" s="267" t="str">
        <f t="shared" si="10"/>
        <v/>
      </c>
      <c r="AX46" s="472" t="str">
        <f t="shared" si="3"/>
        <v/>
      </c>
      <c r="AY46" s="472" t="str">
        <f t="shared" si="4"/>
        <v/>
      </c>
      <c r="AZ46" s="472" t="str">
        <f t="shared" si="5"/>
        <v/>
      </c>
      <c r="BA46" s="472" t="str">
        <f t="shared" si="6"/>
        <v/>
      </c>
      <c r="BB46" s="472" t="str">
        <f t="shared" si="7"/>
        <v/>
      </c>
      <c r="BC46" s="472" t="str">
        <f t="shared" si="8"/>
        <v/>
      </c>
    </row>
    <row r="47" spans="1:55" ht="15.75" customHeight="1" thickBot="1">
      <c r="A47" s="55"/>
      <c r="B47" s="458" t="str">
        <f t="shared" si="9"/>
        <v/>
      </c>
      <c r="C47" s="244"/>
      <c r="D47" s="245"/>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7" t="str">
        <f t="shared" si="2"/>
        <v/>
      </c>
      <c r="AE47" s="267" t="str">
        <f t="shared" si="2"/>
        <v/>
      </c>
      <c r="AF47" s="267" t="str">
        <f t="shared" si="2"/>
        <v/>
      </c>
      <c r="AG47" s="267" t="str">
        <f t="shared" si="2"/>
        <v/>
      </c>
      <c r="AH47" s="267" t="str">
        <f t="shared" si="2"/>
        <v/>
      </c>
      <c r="AI47" s="267" t="str">
        <f t="shared" si="2"/>
        <v/>
      </c>
      <c r="AJ47" s="267" t="str">
        <f t="shared" si="2"/>
        <v/>
      </c>
      <c r="AK47" s="267" t="str">
        <f t="shared" si="2"/>
        <v/>
      </c>
      <c r="AL47" s="267" t="str">
        <f t="shared" si="2"/>
        <v/>
      </c>
      <c r="AM47" s="267" t="str">
        <f t="shared" si="10"/>
        <v/>
      </c>
      <c r="AN47" s="267" t="str">
        <f t="shared" si="10"/>
        <v/>
      </c>
      <c r="AO47" s="267" t="str">
        <f t="shared" si="10"/>
        <v/>
      </c>
      <c r="AP47" s="267" t="str">
        <f t="shared" si="10"/>
        <v/>
      </c>
      <c r="AQ47" s="267" t="str">
        <f t="shared" si="10"/>
        <v/>
      </c>
      <c r="AR47" s="267" t="str">
        <f t="shared" si="10"/>
        <v/>
      </c>
      <c r="AS47" s="267" t="str">
        <f t="shared" si="10"/>
        <v/>
      </c>
      <c r="AT47" s="267" t="str">
        <f t="shared" si="10"/>
        <v/>
      </c>
      <c r="AU47" s="267" t="str">
        <f t="shared" si="10"/>
        <v/>
      </c>
      <c r="AV47" s="267" t="str">
        <f t="shared" si="10"/>
        <v/>
      </c>
      <c r="AW47" s="267" t="str">
        <f t="shared" si="10"/>
        <v/>
      </c>
      <c r="AX47" s="472" t="str">
        <f t="shared" si="3"/>
        <v/>
      </c>
      <c r="AY47" s="472" t="str">
        <f t="shared" si="4"/>
        <v/>
      </c>
      <c r="AZ47" s="472" t="str">
        <f t="shared" si="5"/>
        <v/>
      </c>
      <c r="BA47" s="472" t="str">
        <f t="shared" si="6"/>
        <v/>
      </c>
      <c r="BB47" s="472" t="str">
        <f t="shared" si="7"/>
        <v/>
      </c>
      <c r="BC47" s="472" t="str">
        <f t="shared" si="8"/>
        <v/>
      </c>
    </row>
    <row r="48" spans="1:55" ht="15.75" customHeight="1" thickBot="1">
      <c r="A48" s="55"/>
      <c r="B48" s="458" t="str">
        <f t="shared" si="9"/>
        <v/>
      </c>
      <c r="C48" s="244"/>
      <c r="D48" s="245"/>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7" t="str">
        <f t="shared" si="2"/>
        <v/>
      </c>
      <c r="AE48" s="267" t="str">
        <f t="shared" si="2"/>
        <v/>
      </c>
      <c r="AF48" s="267" t="str">
        <f t="shared" si="2"/>
        <v/>
      </c>
      <c r="AG48" s="267" t="str">
        <f t="shared" si="2"/>
        <v/>
      </c>
      <c r="AH48" s="267" t="str">
        <f t="shared" si="2"/>
        <v/>
      </c>
      <c r="AI48" s="267" t="str">
        <f t="shared" si="2"/>
        <v/>
      </c>
      <c r="AJ48" s="267" t="str">
        <f t="shared" si="2"/>
        <v/>
      </c>
      <c r="AK48" s="267" t="str">
        <f t="shared" si="2"/>
        <v/>
      </c>
      <c r="AL48" s="267" t="str">
        <f t="shared" si="2"/>
        <v/>
      </c>
      <c r="AM48" s="267" t="str">
        <f t="shared" si="10"/>
        <v/>
      </c>
      <c r="AN48" s="267" t="str">
        <f t="shared" si="10"/>
        <v/>
      </c>
      <c r="AO48" s="267" t="str">
        <f t="shared" si="10"/>
        <v/>
      </c>
      <c r="AP48" s="267" t="str">
        <f t="shared" si="10"/>
        <v/>
      </c>
      <c r="AQ48" s="267" t="str">
        <f t="shared" si="10"/>
        <v/>
      </c>
      <c r="AR48" s="267" t="str">
        <f t="shared" si="10"/>
        <v/>
      </c>
      <c r="AS48" s="267" t="str">
        <f t="shared" si="10"/>
        <v/>
      </c>
      <c r="AT48" s="267" t="str">
        <f t="shared" si="10"/>
        <v/>
      </c>
      <c r="AU48" s="267" t="str">
        <f t="shared" si="10"/>
        <v/>
      </c>
      <c r="AV48" s="267" t="str">
        <f t="shared" si="10"/>
        <v/>
      </c>
      <c r="AW48" s="267" t="str">
        <f t="shared" si="10"/>
        <v/>
      </c>
      <c r="AX48" s="472" t="str">
        <f t="shared" si="3"/>
        <v/>
      </c>
      <c r="AY48" s="472" t="str">
        <f t="shared" si="4"/>
        <v/>
      </c>
      <c r="AZ48" s="472" t="str">
        <f t="shared" si="5"/>
        <v/>
      </c>
      <c r="BA48" s="472" t="str">
        <f t="shared" si="6"/>
        <v/>
      </c>
      <c r="BB48" s="472" t="str">
        <f t="shared" si="7"/>
        <v/>
      </c>
      <c r="BC48" s="472" t="str">
        <f t="shared" si="8"/>
        <v/>
      </c>
    </row>
    <row r="49" spans="1:55" ht="15.75" customHeight="1" thickBot="1">
      <c r="A49" s="55"/>
      <c r="B49" s="458" t="str">
        <f t="shared" si="9"/>
        <v/>
      </c>
      <c r="C49" s="244"/>
      <c r="D49" s="245"/>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7" t="str">
        <f t="shared" si="2"/>
        <v/>
      </c>
      <c r="AE49" s="267" t="str">
        <f t="shared" si="2"/>
        <v/>
      </c>
      <c r="AF49" s="267" t="str">
        <f t="shared" si="2"/>
        <v/>
      </c>
      <c r="AG49" s="267" t="str">
        <f t="shared" si="2"/>
        <v/>
      </c>
      <c r="AH49" s="267" t="str">
        <f t="shared" si="2"/>
        <v/>
      </c>
      <c r="AI49" s="267" t="str">
        <f t="shared" si="2"/>
        <v/>
      </c>
      <c r="AJ49" s="267" t="str">
        <f t="shared" si="2"/>
        <v/>
      </c>
      <c r="AK49" s="267" t="str">
        <f t="shared" si="2"/>
        <v/>
      </c>
      <c r="AL49" s="267" t="str">
        <f t="shared" si="2"/>
        <v/>
      </c>
      <c r="AM49" s="267" t="str">
        <f t="shared" si="10"/>
        <v/>
      </c>
      <c r="AN49" s="267" t="str">
        <f t="shared" si="10"/>
        <v/>
      </c>
      <c r="AO49" s="267" t="str">
        <f t="shared" si="10"/>
        <v/>
      </c>
      <c r="AP49" s="267" t="str">
        <f t="shared" si="10"/>
        <v/>
      </c>
      <c r="AQ49" s="267" t="str">
        <f t="shared" si="10"/>
        <v/>
      </c>
      <c r="AR49" s="267" t="str">
        <f t="shared" si="10"/>
        <v/>
      </c>
      <c r="AS49" s="267" t="str">
        <f t="shared" si="10"/>
        <v/>
      </c>
      <c r="AT49" s="267" t="str">
        <f t="shared" si="10"/>
        <v/>
      </c>
      <c r="AU49" s="267" t="str">
        <f t="shared" si="10"/>
        <v/>
      </c>
      <c r="AV49" s="267" t="str">
        <f t="shared" si="10"/>
        <v/>
      </c>
      <c r="AW49" s="267" t="str">
        <f t="shared" si="10"/>
        <v/>
      </c>
      <c r="AX49" s="472" t="str">
        <f t="shared" si="3"/>
        <v/>
      </c>
      <c r="AY49" s="472" t="str">
        <f t="shared" si="4"/>
        <v/>
      </c>
      <c r="AZ49" s="472" t="str">
        <f t="shared" si="5"/>
        <v/>
      </c>
      <c r="BA49" s="472" t="str">
        <f t="shared" si="6"/>
        <v/>
      </c>
      <c r="BB49" s="472" t="str">
        <f t="shared" si="7"/>
        <v/>
      </c>
      <c r="BC49" s="472" t="str">
        <f t="shared" si="8"/>
        <v/>
      </c>
    </row>
    <row r="50" spans="1:55" ht="15.75" customHeight="1" thickBot="1">
      <c r="A50" s="55"/>
      <c r="B50" s="458" t="str">
        <f t="shared" si="9"/>
        <v/>
      </c>
      <c r="C50" s="244"/>
      <c r="D50" s="245"/>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7" t="str">
        <f t="shared" si="2"/>
        <v/>
      </c>
      <c r="AE50" s="267" t="str">
        <f t="shared" si="2"/>
        <v/>
      </c>
      <c r="AF50" s="267" t="str">
        <f t="shared" si="2"/>
        <v/>
      </c>
      <c r="AG50" s="267" t="str">
        <f t="shared" si="2"/>
        <v/>
      </c>
      <c r="AH50" s="267" t="str">
        <f t="shared" si="2"/>
        <v/>
      </c>
      <c r="AI50" s="267" t="str">
        <f t="shared" si="2"/>
        <v/>
      </c>
      <c r="AJ50" s="267" t="str">
        <f t="shared" si="2"/>
        <v/>
      </c>
      <c r="AK50" s="267" t="str">
        <f t="shared" si="2"/>
        <v/>
      </c>
      <c r="AL50" s="267" t="str">
        <f t="shared" si="2"/>
        <v/>
      </c>
      <c r="AM50" s="267" t="str">
        <f t="shared" si="10"/>
        <v/>
      </c>
      <c r="AN50" s="267" t="str">
        <f t="shared" si="10"/>
        <v/>
      </c>
      <c r="AO50" s="267" t="str">
        <f t="shared" si="10"/>
        <v/>
      </c>
      <c r="AP50" s="267" t="str">
        <f t="shared" si="10"/>
        <v/>
      </c>
      <c r="AQ50" s="267" t="str">
        <f t="shared" si="10"/>
        <v/>
      </c>
      <c r="AR50" s="267" t="str">
        <f t="shared" si="10"/>
        <v/>
      </c>
      <c r="AS50" s="267" t="str">
        <f t="shared" si="10"/>
        <v/>
      </c>
      <c r="AT50" s="267" t="str">
        <f t="shared" si="10"/>
        <v/>
      </c>
      <c r="AU50" s="267" t="str">
        <f t="shared" si="10"/>
        <v/>
      </c>
      <c r="AV50" s="267" t="str">
        <f t="shared" si="10"/>
        <v/>
      </c>
      <c r="AW50" s="267" t="str">
        <f t="shared" si="10"/>
        <v/>
      </c>
      <c r="AX50" s="472" t="str">
        <f t="shared" si="3"/>
        <v/>
      </c>
      <c r="AY50" s="472" t="str">
        <f t="shared" si="4"/>
        <v/>
      </c>
      <c r="AZ50" s="472" t="str">
        <f t="shared" si="5"/>
        <v/>
      </c>
      <c r="BA50" s="472" t="str">
        <f t="shared" si="6"/>
        <v/>
      </c>
      <c r="BB50" s="472" t="str">
        <f t="shared" si="7"/>
        <v/>
      </c>
      <c r="BC50" s="472" t="str">
        <f t="shared" si="8"/>
        <v/>
      </c>
    </row>
    <row r="51" spans="1:55" ht="15.75" customHeight="1" thickBot="1">
      <c r="A51" s="55"/>
      <c r="B51" s="458" t="str">
        <f t="shared" si="9"/>
        <v/>
      </c>
      <c r="C51" s="244"/>
      <c r="D51" s="245"/>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7" t="str">
        <f t="shared" si="2"/>
        <v/>
      </c>
      <c r="AE51" s="267" t="str">
        <f t="shared" si="2"/>
        <v/>
      </c>
      <c r="AF51" s="267" t="str">
        <f t="shared" si="2"/>
        <v/>
      </c>
      <c r="AG51" s="267" t="str">
        <f t="shared" si="2"/>
        <v/>
      </c>
      <c r="AH51" s="267" t="str">
        <f t="shared" si="2"/>
        <v/>
      </c>
      <c r="AI51" s="267" t="str">
        <f t="shared" si="2"/>
        <v/>
      </c>
      <c r="AJ51" s="267" t="str">
        <f t="shared" si="2"/>
        <v/>
      </c>
      <c r="AK51" s="267" t="str">
        <f t="shared" si="2"/>
        <v/>
      </c>
      <c r="AL51" s="267" t="str">
        <f t="shared" si="2"/>
        <v/>
      </c>
      <c r="AM51" s="267" t="str">
        <f t="shared" si="10"/>
        <v/>
      </c>
      <c r="AN51" s="267" t="str">
        <f t="shared" si="10"/>
        <v/>
      </c>
      <c r="AO51" s="267" t="str">
        <f t="shared" si="10"/>
        <v/>
      </c>
      <c r="AP51" s="267" t="str">
        <f t="shared" si="10"/>
        <v/>
      </c>
      <c r="AQ51" s="267" t="str">
        <f t="shared" si="10"/>
        <v/>
      </c>
      <c r="AR51" s="267" t="str">
        <f t="shared" si="10"/>
        <v/>
      </c>
      <c r="AS51" s="267" t="str">
        <f t="shared" si="10"/>
        <v/>
      </c>
      <c r="AT51" s="267" t="str">
        <f t="shared" si="10"/>
        <v/>
      </c>
      <c r="AU51" s="267" t="str">
        <f t="shared" si="10"/>
        <v/>
      </c>
      <c r="AV51" s="267" t="str">
        <f t="shared" si="10"/>
        <v/>
      </c>
      <c r="AW51" s="267" t="str">
        <f t="shared" si="10"/>
        <v/>
      </c>
      <c r="AX51" s="472" t="str">
        <f t="shared" si="3"/>
        <v/>
      </c>
      <c r="AY51" s="472" t="str">
        <f t="shared" si="4"/>
        <v/>
      </c>
      <c r="AZ51" s="472" t="str">
        <f t="shared" si="5"/>
        <v/>
      </c>
      <c r="BA51" s="472" t="str">
        <f t="shared" si="6"/>
        <v/>
      </c>
      <c r="BB51" s="472" t="str">
        <f t="shared" si="7"/>
        <v/>
      </c>
      <c r="BC51" s="472" t="str">
        <f t="shared" si="8"/>
        <v/>
      </c>
    </row>
    <row r="52" spans="1:55" ht="15.75" customHeight="1" thickBot="1">
      <c r="A52" s="55"/>
      <c r="B52" s="458" t="str">
        <f t="shared" si="9"/>
        <v/>
      </c>
      <c r="C52" s="244"/>
      <c r="D52" s="245"/>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7" t="str">
        <f t="shared" si="2"/>
        <v/>
      </c>
      <c r="AE52" s="267" t="str">
        <f t="shared" si="2"/>
        <v/>
      </c>
      <c r="AF52" s="267" t="str">
        <f t="shared" si="2"/>
        <v/>
      </c>
      <c r="AG52" s="267" t="str">
        <f t="shared" si="2"/>
        <v/>
      </c>
      <c r="AH52" s="267" t="str">
        <f t="shared" si="2"/>
        <v/>
      </c>
      <c r="AI52" s="267" t="str">
        <f t="shared" si="2"/>
        <v/>
      </c>
      <c r="AJ52" s="267" t="str">
        <f t="shared" si="2"/>
        <v/>
      </c>
      <c r="AK52" s="267" t="str">
        <f t="shared" si="2"/>
        <v/>
      </c>
      <c r="AL52" s="267" t="str">
        <f t="shared" si="2"/>
        <v/>
      </c>
      <c r="AM52" s="267" t="str">
        <f t="shared" si="10"/>
        <v/>
      </c>
      <c r="AN52" s="267" t="str">
        <f t="shared" si="10"/>
        <v/>
      </c>
      <c r="AO52" s="267" t="str">
        <f t="shared" ref="AO52:AW80" si="11">IF(P52="","",(IF(P52=P$92,1,0)))</f>
        <v/>
      </c>
      <c r="AP52" s="267" t="str">
        <f t="shared" si="11"/>
        <v/>
      </c>
      <c r="AQ52" s="267" t="str">
        <f t="shared" si="11"/>
        <v/>
      </c>
      <c r="AR52" s="267" t="str">
        <f t="shared" si="11"/>
        <v/>
      </c>
      <c r="AS52" s="267" t="str">
        <f t="shared" si="11"/>
        <v/>
      </c>
      <c r="AT52" s="267" t="str">
        <f t="shared" si="11"/>
        <v/>
      </c>
      <c r="AU52" s="267" t="str">
        <f t="shared" si="11"/>
        <v/>
      </c>
      <c r="AV52" s="267" t="str">
        <f t="shared" si="11"/>
        <v/>
      </c>
      <c r="AW52" s="267" t="str">
        <f t="shared" si="11"/>
        <v/>
      </c>
      <c r="AX52" s="472" t="str">
        <f t="shared" si="3"/>
        <v/>
      </c>
      <c r="AY52" s="472" t="str">
        <f t="shared" si="4"/>
        <v/>
      </c>
      <c r="AZ52" s="472" t="str">
        <f t="shared" si="5"/>
        <v/>
      </c>
      <c r="BA52" s="472" t="str">
        <f t="shared" si="6"/>
        <v/>
      </c>
      <c r="BB52" s="472" t="str">
        <f t="shared" si="7"/>
        <v/>
      </c>
      <c r="BC52" s="472" t="str">
        <f t="shared" si="8"/>
        <v/>
      </c>
    </row>
    <row r="53" spans="1:55" ht="15.75" customHeight="1" thickBot="1">
      <c r="A53" s="55"/>
      <c r="B53" s="458" t="str">
        <f t="shared" si="9"/>
        <v/>
      </c>
      <c r="C53" s="244"/>
      <c r="D53" s="245"/>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7" t="str">
        <f t="shared" si="2"/>
        <v/>
      </c>
      <c r="AE53" s="267" t="str">
        <f t="shared" si="2"/>
        <v/>
      </c>
      <c r="AF53" s="267" t="str">
        <f t="shared" si="2"/>
        <v/>
      </c>
      <c r="AG53" s="267" t="str">
        <f t="shared" si="2"/>
        <v/>
      </c>
      <c r="AH53" s="267" t="str">
        <f t="shared" si="2"/>
        <v/>
      </c>
      <c r="AI53" s="267" t="str">
        <f t="shared" si="2"/>
        <v/>
      </c>
      <c r="AJ53" s="267" t="str">
        <f t="shared" si="2"/>
        <v/>
      </c>
      <c r="AK53" s="267" t="str">
        <f t="shared" si="2"/>
        <v/>
      </c>
      <c r="AL53" s="267" t="str">
        <f t="shared" si="2"/>
        <v/>
      </c>
      <c r="AM53" s="267" t="str">
        <f t="shared" si="2"/>
        <v/>
      </c>
      <c r="AN53" s="267" t="str">
        <f t="shared" si="2"/>
        <v/>
      </c>
      <c r="AO53" s="267" t="str">
        <f t="shared" si="11"/>
        <v/>
      </c>
      <c r="AP53" s="267" t="str">
        <f t="shared" si="11"/>
        <v/>
      </c>
      <c r="AQ53" s="267" t="str">
        <f t="shared" si="11"/>
        <v/>
      </c>
      <c r="AR53" s="267" t="str">
        <f t="shared" si="11"/>
        <v/>
      </c>
      <c r="AS53" s="267" t="str">
        <f t="shared" si="11"/>
        <v/>
      </c>
      <c r="AT53" s="267" t="str">
        <f t="shared" si="11"/>
        <v/>
      </c>
      <c r="AU53" s="267" t="str">
        <f t="shared" si="11"/>
        <v/>
      </c>
      <c r="AV53" s="267" t="str">
        <f t="shared" si="11"/>
        <v/>
      </c>
      <c r="AW53" s="267" t="str">
        <f t="shared" si="11"/>
        <v/>
      </c>
      <c r="AX53" s="472" t="str">
        <f t="shared" si="3"/>
        <v/>
      </c>
      <c r="AY53" s="472" t="str">
        <f t="shared" si="4"/>
        <v/>
      </c>
      <c r="AZ53" s="472" t="str">
        <f t="shared" si="5"/>
        <v/>
      </c>
      <c r="BA53" s="472" t="str">
        <f t="shared" si="6"/>
        <v/>
      </c>
      <c r="BB53" s="472" t="str">
        <f t="shared" si="7"/>
        <v/>
      </c>
      <c r="BC53" s="472" t="str">
        <f t="shared" si="8"/>
        <v/>
      </c>
    </row>
    <row r="54" spans="1:55" ht="15.75" customHeight="1" thickBot="1">
      <c r="A54" s="55"/>
      <c r="B54" s="458" t="str">
        <f t="shared" si="9"/>
        <v/>
      </c>
      <c r="C54" s="244"/>
      <c r="D54" s="245"/>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7" t="str">
        <f t="shared" si="2"/>
        <v/>
      </c>
      <c r="AE54" s="267" t="str">
        <f t="shared" si="2"/>
        <v/>
      </c>
      <c r="AF54" s="267" t="str">
        <f t="shared" si="2"/>
        <v/>
      </c>
      <c r="AG54" s="267" t="str">
        <f t="shared" si="2"/>
        <v/>
      </c>
      <c r="AH54" s="267" t="str">
        <f t="shared" si="2"/>
        <v/>
      </c>
      <c r="AI54" s="267" t="str">
        <f t="shared" si="2"/>
        <v/>
      </c>
      <c r="AJ54" s="267" t="str">
        <f t="shared" si="2"/>
        <v/>
      </c>
      <c r="AK54" s="267" t="str">
        <f t="shared" si="2"/>
        <v/>
      </c>
      <c r="AL54" s="267" t="str">
        <f t="shared" si="2"/>
        <v/>
      </c>
      <c r="AM54" s="267" t="str">
        <f t="shared" si="2"/>
        <v/>
      </c>
      <c r="AN54" s="267" t="str">
        <f t="shared" si="2"/>
        <v/>
      </c>
      <c r="AO54" s="267" t="str">
        <f t="shared" si="11"/>
        <v/>
      </c>
      <c r="AP54" s="267" t="str">
        <f t="shared" si="11"/>
        <v/>
      </c>
      <c r="AQ54" s="267" t="str">
        <f t="shared" si="11"/>
        <v/>
      </c>
      <c r="AR54" s="267" t="str">
        <f t="shared" si="11"/>
        <v/>
      </c>
      <c r="AS54" s="267" t="str">
        <f t="shared" si="11"/>
        <v/>
      </c>
      <c r="AT54" s="267" t="str">
        <f t="shared" si="11"/>
        <v/>
      </c>
      <c r="AU54" s="267" t="str">
        <f t="shared" si="11"/>
        <v/>
      </c>
      <c r="AV54" s="267" t="str">
        <f t="shared" si="11"/>
        <v/>
      </c>
      <c r="AW54" s="267" t="str">
        <f t="shared" si="11"/>
        <v/>
      </c>
      <c r="AX54" s="472" t="str">
        <f t="shared" si="3"/>
        <v/>
      </c>
      <c r="AY54" s="472" t="str">
        <f t="shared" si="4"/>
        <v/>
      </c>
      <c r="AZ54" s="472" t="str">
        <f t="shared" si="5"/>
        <v/>
      </c>
      <c r="BA54" s="472" t="str">
        <f t="shared" si="6"/>
        <v/>
      </c>
      <c r="BB54" s="472" t="str">
        <f t="shared" si="7"/>
        <v/>
      </c>
      <c r="BC54" s="472" t="str">
        <f t="shared" si="8"/>
        <v/>
      </c>
    </row>
    <row r="55" spans="1:55" ht="15.75" customHeight="1" thickBot="1">
      <c r="A55" s="55"/>
      <c r="B55" s="458" t="str">
        <f t="shared" si="9"/>
        <v/>
      </c>
      <c r="C55" s="244"/>
      <c r="D55" s="245"/>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7" t="str">
        <f t="shared" si="2"/>
        <v/>
      </c>
      <c r="AE55" s="267" t="str">
        <f t="shared" si="2"/>
        <v/>
      </c>
      <c r="AF55" s="267" t="str">
        <f t="shared" si="2"/>
        <v/>
      </c>
      <c r="AG55" s="267" t="str">
        <f t="shared" si="2"/>
        <v/>
      </c>
      <c r="AH55" s="267" t="str">
        <f t="shared" si="2"/>
        <v/>
      </c>
      <c r="AI55" s="267" t="str">
        <f t="shared" si="2"/>
        <v/>
      </c>
      <c r="AJ55" s="267" t="str">
        <f t="shared" si="2"/>
        <v/>
      </c>
      <c r="AK55" s="267" t="str">
        <f t="shared" si="2"/>
        <v/>
      </c>
      <c r="AL55" s="267" t="str">
        <f t="shared" si="2"/>
        <v/>
      </c>
      <c r="AM55" s="267" t="str">
        <f t="shared" si="2"/>
        <v/>
      </c>
      <c r="AN55" s="267" t="str">
        <f t="shared" si="2"/>
        <v/>
      </c>
      <c r="AO55" s="267" t="str">
        <f t="shared" si="11"/>
        <v/>
      </c>
      <c r="AP55" s="267" t="str">
        <f t="shared" si="11"/>
        <v/>
      </c>
      <c r="AQ55" s="267" t="str">
        <f t="shared" si="11"/>
        <v/>
      </c>
      <c r="AR55" s="267" t="str">
        <f t="shared" si="11"/>
        <v/>
      </c>
      <c r="AS55" s="267" t="str">
        <f t="shared" si="11"/>
        <v/>
      </c>
      <c r="AT55" s="267" t="str">
        <f t="shared" si="11"/>
        <v/>
      </c>
      <c r="AU55" s="267" t="str">
        <f t="shared" si="11"/>
        <v/>
      </c>
      <c r="AV55" s="267" t="str">
        <f t="shared" si="11"/>
        <v/>
      </c>
      <c r="AW55" s="267" t="str">
        <f t="shared" si="11"/>
        <v/>
      </c>
      <c r="AX55" s="472" t="str">
        <f t="shared" si="3"/>
        <v/>
      </c>
      <c r="AY55" s="472" t="str">
        <f t="shared" si="4"/>
        <v/>
      </c>
      <c r="AZ55" s="472" t="str">
        <f t="shared" si="5"/>
        <v/>
      </c>
      <c r="BA55" s="472" t="str">
        <f t="shared" si="6"/>
        <v/>
      </c>
      <c r="BB55" s="472" t="str">
        <f t="shared" si="7"/>
        <v/>
      </c>
      <c r="BC55" s="472" t="str">
        <f t="shared" si="8"/>
        <v/>
      </c>
    </row>
    <row r="56" spans="1:55" ht="15.75" customHeight="1" thickBot="1">
      <c r="A56" s="55"/>
      <c r="B56" s="458" t="str">
        <f t="shared" si="9"/>
        <v/>
      </c>
      <c r="C56" s="244"/>
      <c r="D56" s="245"/>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7" t="str">
        <f t="shared" si="2"/>
        <v/>
      </c>
      <c r="AE56" s="267" t="str">
        <f t="shared" si="2"/>
        <v/>
      </c>
      <c r="AF56" s="267" t="str">
        <f t="shared" ref="AF56:AQ83" si="12">IF(G56="","",(IF(G56=G$92,1,0)))</f>
        <v/>
      </c>
      <c r="AG56" s="267" t="str">
        <f t="shared" si="12"/>
        <v/>
      </c>
      <c r="AH56" s="267" t="str">
        <f t="shared" si="12"/>
        <v/>
      </c>
      <c r="AI56" s="267" t="str">
        <f t="shared" si="12"/>
        <v/>
      </c>
      <c r="AJ56" s="267" t="str">
        <f t="shared" si="12"/>
        <v/>
      </c>
      <c r="AK56" s="267" t="str">
        <f t="shared" si="12"/>
        <v/>
      </c>
      <c r="AL56" s="267" t="str">
        <f t="shared" si="12"/>
        <v/>
      </c>
      <c r="AM56" s="267" t="str">
        <f t="shared" si="12"/>
        <v/>
      </c>
      <c r="AN56" s="267" t="str">
        <f t="shared" si="12"/>
        <v/>
      </c>
      <c r="AO56" s="267" t="str">
        <f t="shared" si="11"/>
        <v/>
      </c>
      <c r="AP56" s="267" t="str">
        <f t="shared" si="11"/>
        <v/>
      </c>
      <c r="AQ56" s="267" t="str">
        <f t="shared" si="11"/>
        <v/>
      </c>
      <c r="AR56" s="267" t="str">
        <f t="shared" si="11"/>
        <v/>
      </c>
      <c r="AS56" s="267" t="str">
        <f t="shared" si="11"/>
        <v/>
      </c>
      <c r="AT56" s="267" t="str">
        <f t="shared" si="11"/>
        <v/>
      </c>
      <c r="AU56" s="267" t="str">
        <f t="shared" si="11"/>
        <v/>
      </c>
      <c r="AV56" s="267" t="str">
        <f t="shared" si="11"/>
        <v/>
      </c>
      <c r="AW56" s="267" t="str">
        <f t="shared" si="11"/>
        <v/>
      </c>
      <c r="AX56" s="472" t="str">
        <f t="shared" si="3"/>
        <v/>
      </c>
      <c r="AY56" s="472" t="str">
        <f t="shared" si="4"/>
        <v/>
      </c>
      <c r="AZ56" s="472" t="str">
        <f t="shared" si="5"/>
        <v/>
      </c>
      <c r="BA56" s="472" t="str">
        <f t="shared" si="6"/>
        <v/>
      </c>
      <c r="BB56" s="472" t="str">
        <f t="shared" si="7"/>
        <v/>
      </c>
      <c r="BC56" s="472" t="str">
        <f t="shared" si="8"/>
        <v/>
      </c>
    </row>
    <row r="57" spans="1:55" ht="15.75" customHeight="1" thickBot="1">
      <c r="A57" s="55"/>
      <c r="B57" s="458" t="str">
        <f t="shared" si="9"/>
        <v/>
      </c>
      <c r="C57" s="244"/>
      <c r="D57" s="245"/>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7" t="str">
        <f t="shared" ref="AD57:AK90" si="13">IF(E57="","",(IF(E57=E$92,1,0)))</f>
        <v/>
      </c>
      <c r="AE57" s="267" t="str">
        <f t="shared" si="13"/>
        <v/>
      </c>
      <c r="AF57" s="267" t="str">
        <f t="shared" si="12"/>
        <v/>
      </c>
      <c r="AG57" s="267" t="str">
        <f t="shared" si="12"/>
        <v/>
      </c>
      <c r="AH57" s="267" t="str">
        <f t="shared" si="12"/>
        <v/>
      </c>
      <c r="AI57" s="267" t="str">
        <f t="shared" si="12"/>
        <v/>
      </c>
      <c r="AJ57" s="267" t="str">
        <f t="shared" si="12"/>
        <v/>
      </c>
      <c r="AK57" s="267" t="str">
        <f t="shared" si="12"/>
        <v/>
      </c>
      <c r="AL57" s="267" t="str">
        <f t="shared" si="12"/>
        <v/>
      </c>
      <c r="AM57" s="267" t="str">
        <f t="shared" si="12"/>
        <v/>
      </c>
      <c r="AN57" s="267" t="str">
        <f t="shared" si="12"/>
        <v/>
      </c>
      <c r="AO57" s="267" t="str">
        <f t="shared" si="11"/>
        <v/>
      </c>
      <c r="AP57" s="267" t="str">
        <f t="shared" si="11"/>
        <v/>
      </c>
      <c r="AQ57" s="267" t="str">
        <f t="shared" si="11"/>
        <v/>
      </c>
      <c r="AR57" s="267" t="str">
        <f t="shared" si="11"/>
        <v/>
      </c>
      <c r="AS57" s="267" t="str">
        <f t="shared" si="11"/>
        <v/>
      </c>
      <c r="AT57" s="267" t="str">
        <f t="shared" si="11"/>
        <v/>
      </c>
      <c r="AU57" s="267" t="str">
        <f t="shared" si="11"/>
        <v/>
      </c>
      <c r="AV57" s="267" t="str">
        <f t="shared" si="11"/>
        <v/>
      </c>
      <c r="AW57" s="267" t="str">
        <f t="shared" si="11"/>
        <v/>
      </c>
      <c r="AX57" s="472" t="str">
        <f t="shared" si="3"/>
        <v/>
      </c>
      <c r="AY57" s="472" t="str">
        <f t="shared" si="4"/>
        <v/>
      </c>
      <c r="AZ57" s="472" t="str">
        <f t="shared" si="5"/>
        <v/>
      </c>
      <c r="BA57" s="472" t="str">
        <f t="shared" si="6"/>
        <v/>
      </c>
      <c r="BB57" s="472" t="str">
        <f t="shared" si="7"/>
        <v/>
      </c>
      <c r="BC57" s="472" t="str">
        <f t="shared" si="8"/>
        <v/>
      </c>
    </row>
    <row r="58" spans="1:55" ht="15.75" customHeight="1" thickBot="1">
      <c r="A58" s="55"/>
      <c r="B58" s="458" t="str">
        <f t="shared" si="9"/>
        <v/>
      </c>
      <c r="C58" s="246"/>
      <c r="D58" s="247"/>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7" t="str">
        <f t="shared" si="13"/>
        <v/>
      </c>
      <c r="AE58" s="267" t="str">
        <f t="shared" si="13"/>
        <v/>
      </c>
      <c r="AF58" s="267" t="str">
        <f t="shared" si="12"/>
        <v/>
      </c>
      <c r="AG58" s="267" t="str">
        <f t="shared" si="12"/>
        <v/>
      </c>
      <c r="AH58" s="267" t="str">
        <f t="shared" si="12"/>
        <v/>
      </c>
      <c r="AI58" s="267" t="str">
        <f t="shared" si="12"/>
        <v/>
      </c>
      <c r="AJ58" s="267" t="str">
        <f t="shared" si="12"/>
        <v/>
      </c>
      <c r="AK58" s="267" t="str">
        <f t="shared" si="12"/>
        <v/>
      </c>
      <c r="AL58" s="267" t="str">
        <f t="shared" si="12"/>
        <v/>
      </c>
      <c r="AM58" s="267" t="str">
        <f t="shared" si="12"/>
        <v/>
      </c>
      <c r="AN58" s="267" t="str">
        <f t="shared" si="12"/>
        <v/>
      </c>
      <c r="AO58" s="267" t="str">
        <f t="shared" si="11"/>
        <v/>
      </c>
      <c r="AP58" s="267" t="str">
        <f t="shared" si="11"/>
        <v/>
      </c>
      <c r="AQ58" s="267" t="str">
        <f t="shared" si="11"/>
        <v/>
      </c>
      <c r="AR58" s="267" t="str">
        <f t="shared" si="11"/>
        <v/>
      </c>
      <c r="AS58" s="267" t="str">
        <f t="shared" si="11"/>
        <v/>
      </c>
      <c r="AT58" s="267" t="str">
        <f t="shared" si="11"/>
        <v/>
      </c>
      <c r="AU58" s="267" t="str">
        <f t="shared" si="11"/>
        <v/>
      </c>
      <c r="AV58" s="267" t="str">
        <f t="shared" si="11"/>
        <v/>
      </c>
      <c r="AW58" s="267" t="str">
        <f t="shared" si="11"/>
        <v/>
      </c>
      <c r="AX58" s="472" t="str">
        <f t="shared" si="3"/>
        <v/>
      </c>
      <c r="AY58" s="472" t="str">
        <f t="shared" si="4"/>
        <v/>
      </c>
      <c r="AZ58" s="472" t="str">
        <f t="shared" si="5"/>
        <v/>
      </c>
      <c r="BA58" s="472" t="str">
        <f t="shared" si="6"/>
        <v/>
      </c>
      <c r="BB58" s="472" t="str">
        <f t="shared" si="7"/>
        <v/>
      </c>
      <c r="BC58" s="472" t="str">
        <f t="shared" si="8"/>
        <v/>
      </c>
    </row>
    <row r="59" spans="1:55" ht="15.75" customHeight="1" thickBot="1">
      <c r="A59" s="55"/>
      <c r="B59" s="458" t="str">
        <f t="shared" si="9"/>
        <v/>
      </c>
      <c r="C59" s="244"/>
      <c r="D59" s="245"/>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7" t="str">
        <f t="shared" si="13"/>
        <v/>
      </c>
      <c r="AE59" s="267" t="str">
        <f t="shared" si="13"/>
        <v/>
      </c>
      <c r="AF59" s="267" t="str">
        <f t="shared" si="12"/>
        <v/>
      </c>
      <c r="AG59" s="267" t="str">
        <f t="shared" si="12"/>
        <v/>
      </c>
      <c r="AH59" s="267" t="str">
        <f t="shared" si="12"/>
        <v/>
      </c>
      <c r="AI59" s="267" t="str">
        <f t="shared" si="12"/>
        <v/>
      </c>
      <c r="AJ59" s="267" t="str">
        <f t="shared" si="12"/>
        <v/>
      </c>
      <c r="AK59" s="267" t="str">
        <f t="shared" si="12"/>
        <v/>
      </c>
      <c r="AL59" s="267" t="str">
        <f t="shared" si="12"/>
        <v/>
      </c>
      <c r="AM59" s="267" t="str">
        <f t="shared" si="12"/>
        <v/>
      </c>
      <c r="AN59" s="267" t="str">
        <f t="shared" si="12"/>
        <v/>
      </c>
      <c r="AO59" s="267" t="str">
        <f t="shared" si="11"/>
        <v/>
      </c>
      <c r="AP59" s="267" t="str">
        <f t="shared" si="11"/>
        <v/>
      </c>
      <c r="AQ59" s="267" t="str">
        <f t="shared" si="11"/>
        <v/>
      </c>
      <c r="AR59" s="267" t="str">
        <f t="shared" si="11"/>
        <v/>
      </c>
      <c r="AS59" s="267" t="str">
        <f t="shared" si="11"/>
        <v/>
      </c>
      <c r="AT59" s="267" t="str">
        <f t="shared" si="11"/>
        <v/>
      </c>
      <c r="AU59" s="267" t="str">
        <f t="shared" si="11"/>
        <v/>
      </c>
      <c r="AV59" s="267" t="str">
        <f t="shared" si="11"/>
        <v/>
      </c>
      <c r="AW59" s="267" t="str">
        <f t="shared" si="11"/>
        <v/>
      </c>
      <c r="AX59" s="472" t="str">
        <f t="shared" si="3"/>
        <v/>
      </c>
      <c r="AY59" s="472" t="str">
        <f t="shared" si="4"/>
        <v/>
      </c>
      <c r="AZ59" s="472" t="str">
        <f t="shared" si="5"/>
        <v/>
      </c>
      <c r="BA59" s="472" t="str">
        <f t="shared" si="6"/>
        <v/>
      </c>
      <c r="BB59" s="472" t="str">
        <f t="shared" si="7"/>
        <v/>
      </c>
      <c r="BC59" s="472" t="str">
        <f t="shared" si="8"/>
        <v/>
      </c>
    </row>
    <row r="60" spans="1:55" ht="15.75" customHeight="1" thickBot="1">
      <c r="A60" s="55"/>
      <c r="B60" s="458" t="str">
        <f t="shared" si="9"/>
        <v/>
      </c>
      <c r="C60" s="244"/>
      <c r="D60" s="245"/>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7" t="str">
        <f t="shared" si="13"/>
        <v/>
      </c>
      <c r="AE60" s="267" t="str">
        <f t="shared" si="13"/>
        <v/>
      </c>
      <c r="AF60" s="267" t="str">
        <f t="shared" si="12"/>
        <v/>
      </c>
      <c r="AG60" s="267" t="str">
        <f t="shared" si="12"/>
        <v/>
      </c>
      <c r="AH60" s="267" t="str">
        <f t="shared" si="12"/>
        <v/>
      </c>
      <c r="AI60" s="267" t="str">
        <f t="shared" si="12"/>
        <v/>
      </c>
      <c r="AJ60" s="267" t="str">
        <f t="shared" si="12"/>
        <v/>
      </c>
      <c r="AK60" s="267" t="str">
        <f t="shared" si="12"/>
        <v/>
      </c>
      <c r="AL60" s="267" t="str">
        <f t="shared" si="12"/>
        <v/>
      </c>
      <c r="AM60" s="267" t="str">
        <f t="shared" si="12"/>
        <v/>
      </c>
      <c r="AN60" s="267" t="str">
        <f t="shared" si="12"/>
        <v/>
      </c>
      <c r="AO60" s="267" t="str">
        <f t="shared" si="11"/>
        <v/>
      </c>
      <c r="AP60" s="267" t="str">
        <f t="shared" si="11"/>
        <v/>
      </c>
      <c r="AQ60" s="267" t="str">
        <f t="shared" si="11"/>
        <v/>
      </c>
      <c r="AR60" s="267" t="str">
        <f t="shared" si="11"/>
        <v/>
      </c>
      <c r="AS60" s="267" t="str">
        <f t="shared" si="11"/>
        <v/>
      </c>
      <c r="AT60" s="267" t="str">
        <f t="shared" si="11"/>
        <v/>
      </c>
      <c r="AU60" s="267" t="str">
        <f t="shared" si="11"/>
        <v/>
      </c>
      <c r="AV60" s="267" t="str">
        <f t="shared" si="11"/>
        <v/>
      </c>
      <c r="AW60" s="267" t="str">
        <f t="shared" si="11"/>
        <v/>
      </c>
      <c r="AX60" s="472" t="str">
        <f t="shared" si="3"/>
        <v/>
      </c>
      <c r="AY60" s="472" t="str">
        <f t="shared" si="4"/>
        <v/>
      </c>
      <c r="AZ60" s="472" t="str">
        <f t="shared" si="5"/>
        <v/>
      </c>
      <c r="BA60" s="472" t="str">
        <f t="shared" si="6"/>
        <v/>
      </c>
      <c r="BB60" s="472" t="str">
        <f t="shared" si="7"/>
        <v/>
      </c>
      <c r="BC60" s="472" t="str">
        <f t="shared" si="8"/>
        <v/>
      </c>
    </row>
    <row r="61" spans="1:55" ht="15.75" customHeight="1" thickBot="1">
      <c r="A61" s="55"/>
      <c r="B61" s="458" t="str">
        <f t="shared" si="9"/>
        <v/>
      </c>
      <c r="C61" s="244"/>
      <c r="D61" s="245"/>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7" t="str">
        <f t="shared" si="13"/>
        <v/>
      </c>
      <c r="AE61" s="267" t="str">
        <f t="shared" si="13"/>
        <v/>
      </c>
      <c r="AF61" s="267" t="str">
        <f t="shared" si="12"/>
        <v/>
      </c>
      <c r="AG61" s="267" t="str">
        <f t="shared" si="12"/>
        <v/>
      </c>
      <c r="AH61" s="267" t="str">
        <f t="shared" si="12"/>
        <v/>
      </c>
      <c r="AI61" s="267" t="str">
        <f t="shared" si="12"/>
        <v/>
      </c>
      <c r="AJ61" s="267" t="str">
        <f t="shared" si="12"/>
        <v/>
      </c>
      <c r="AK61" s="267" t="str">
        <f t="shared" si="12"/>
        <v/>
      </c>
      <c r="AL61" s="267" t="str">
        <f t="shared" si="12"/>
        <v/>
      </c>
      <c r="AM61" s="267" t="str">
        <f t="shared" si="12"/>
        <v/>
      </c>
      <c r="AN61" s="267" t="str">
        <f t="shared" si="12"/>
        <v/>
      </c>
      <c r="AO61" s="267" t="str">
        <f t="shared" si="11"/>
        <v/>
      </c>
      <c r="AP61" s="267" t="str">
        <f t="shared" si="11"/>
        <v/>
      </c>
      <c r="AQ61" s="267" t="str">
        <f t="shared" si="11"/>
        <v/>
      </c>
      <c r="AR61" s="267" t="str">
        <f t="shared" si="11"/>
        <v/>
      </c>
      <c r="AS61" s="267" t="str">
        <f t="shared" si="11"/>
        <v/>
      </c>
      <c r="AT61" s="267" t="str">
        <f t="shared" si="11"/>
        <v/>
      </c>
      <c r="AU61" s="267" t="str">
        <f t="shared" si="11"/>
        <v/>
      </c>
      <c r="AV61" s="267" t="str">
        <f t="shared" si="11"/>
        <v/>
      </c>
      <c r="AW61" s="267" t="str">
        <f t="shared" si="11"/>
        <v/>
      </c>
      <c r="AX61" s="472" t="str">
        <f t="shared" si="3"/>
        <v/>
      </c>
      <c r="AY61" s="472" t="str">
        <f t="shared" si="4"/>
        <v/>
      </c>
      <c r="AZ61" s="472" t="str">
        <f t="shared" si="5"/>
        <v/>
      </c>
      <c r="BA61" s="472" t="str">
        <f t="shared" si="6"/>
        <v/>
      </c>
      <c r="BB61" s="472" t="str">
        <f t="shared" si="7"/>
        <v/>
      </c>
      <c r="BC61" s="472" t="str">
        <f t="shared" si="8"/>
        <v/>
      </c>
    </row>
    <row r="62" spans="1:55" ht="15.75" customHeight="1" thickBot="1">
      <c r="A62" s="55"/>
      <c r="B62" s="458" t="str">
        <f t="shared" si="9"/>
        <v/>
      </c>
      <c r="C62" s="244"/>
      <c r="D62" s="245"/>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7" t="str">
        <f t="shared" si="13"/>
        <v/>
      </c>
      <c r="AE62" s="267" t="str">
        <f t="shared" si="13"/>
        <v/>
      </c>
      <c r="AF62" s="267" t="str">
        <f t="shared" si="12"/>
        <v/>
      </c>
      <c r="AG62" s="267" t="str">
        <f t="shared" si="12"/>
        <v/>
      </c>
      <c r="AH62" s="267" t="str">
        <f t="shared" si="12"/>
        <v/>
      </c>
      <c r="AI62" s="267" t="str">
        <f t="shared" si="12"/>
        <v/>
      </c>
      <c r="AJ62" s="267" t="str">
        <f t="shared" si="12"/>
        <v/>
      </c>
      <c r="AK62" s="267" t="str">
        <f t="shared" si="12"/>
        <v/>
      </c>
      <c r="AL62" s="267" t="str">
        <f t="shared" si="12"/>
        <v/>
      </c>
      <c r="AM62" s="267" t="str">
        <f t="shared" si="12"/>
        <v/>
      </c>
      <c r="AN62" s="267" t="str">
        <f t="shared" si="12"/>
        <v/>
      </c>
      <c r="AO62" s="267" t="str">
        <f t="shared" si="11"/>
        <v/>
      </c>
      <c r="AP62" s="267" t="str">
        <f t="shared" si="11"/>
        <v/>
      </c>
      <c r="AQ62" s="267" t="str">
        <f t="shared" si="11"/>
        <v/>
      </c>
      <c r="AR62" s="267" t="str">
        <f t="shared" si="11"/>
        <v/>
      </c>
      <c r="AS62" s="267" t="str">
        <f t="shared" si="11"/>
        <v/>
      </c>
      <c r="AT62" s="267" t="str">
        <f t="shared" si="11"/>
        <v/>
      </c>
      <c r="AU62" s="267" t="str">
        <f t="shared" si="11"/>
        <v/>
      </c>
      <c r="AV62" s="267" t="str">
        <f t="shared" si="11"/>
        <v/>
      </c>
      <c r="AW62" s="267" t="str">
        <f t="shared" si="11"/>
        <v/>
      </c>
      <c r="AX62" s="472" t="str">
        <f t="shared" si="3"/>
        <v/>
      </c>
      <c r="AY62" s="472" t="str">
        <f t="shared" si="4"/>
        <v/>
      </c>
      <c r="AZ62" s="472" t="str">
        <f t="shared" si="5"/>
        <v/>
      </c>
      <c r="BA62" s="472" t="str">
        <f t="shared" si="6"/>
        <v/>
      </c>
      <c r="BB62" s="472" t="str">
        <f t="shared" si="7"/>
        <v/>
      </c>
      <c r="BC62" s="472" t="str">
        <f t="shared" si="8"/>
        <v/>
      </c>
    </row>
    <row r="63" spans="1:55" ht="15.75" customHeight="1" thickBot="1">
      <c r="A63" s="55"/>
      <c r="B63" s="458" t="str">
        <f t="shared" si="9"/>
        <v/>
      </c>
      <c r="C63" s="244"/>
      <c r="D63" s="245"/>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7" t="str">
        <f t="shared" si="13"/>
        <v/>
      </c>
      <c r="AE63" s="267" t="str">
        <f t="shared" si="13"/>
        <v/>
      </c>
      <c r="AF63" s="267" t="str">
        <f t="shared" si="12"/>
        <v/>
      </c>
      <c r="AG63" s="267" t="str">
        <f t="shared" si="12"/>
        <v/>
      </c>
      <c r="AH63" s="267" t="str">
        <f t="shared" si="12"/>
        <v/>
      </c>
      <c r="AI63" s="267" t="str">
        <f t="shared" si="12"/>
        <v/>
      </c>
      <c r="AJ63" s="267" t="str">
        <f t="shared" si="12"/>
        <v/>
      </c>
      <c r="AK63" s="267" t="str">
        <f t="shared" si="12"/>
        <v/>
      </c>
      <c r="AL63" s="267" t="str">
        <f t="shared" si="12"/>
        <v/>
      </c>
      <c r="AM63" s="267" t="str">
        <f t="shared" si="12"/>
        <v/>
      </c>
      <c r="AN63" s="267" t="str">
        <f t="shared" si="12"/>
        <v/>
      </c>
      <c r="AO63" s="267" t="str">
        <f t="shared" si="11"/>
        <v/>
      </c>
      <c r="AP63" s="267" t="str">
        <f t="shared" si="11"/>
        <v/>
      </c>
      <c r="AQ63" s="267" t="str">
        <f t="shared" si="11"/>
        <v/>
      </c>
      <c r="AR63" s="267" t="str">
        <f t="shared" si="11"/>
        <v/>
      </c>
      <c r="AS63" s="267" t="str">
        <f t="shared" si="11"/>
        <v/>
      </c>
      <c r="AT63" s="267" t="str">
        <f t="shared" si="11"/>
        <v/>
      </c>
      <c r="AU63" s="267" t="str">
        <f t="shared" si="11"/>
        <v/>
      </c>
      <c r="AV63" s="267" t="str">
        <f t="shared" si="11"/>
        <v/>
      </c>
      <c r="AW63" s="267" t="str">
        <f t="shared" si="11"/>
        <v/>
      </c>
      <c r="AX63" s="472" t="str">
        <f t="shared" si="3"/>
        <v/>
      </c>
      <c r="AY63" s="472" t="str">
        <f t="shared" si="4"/>
        <v/>
      </c>
      <c r="AZ63" s="472" t="str">
        <f t="shared" si="5"/>
        <v/>
      </c>
      <c r="BA63" s="472" t="str">
        <f t="shared" si="6"/>
        <v/>
      </c>
      <c r="BB63" s="472" t="str">
        <f t="shared" si="7"/>
        <v/>
      </c>
      <c r="BC63" s="472" t="str">
        <f t="shared" si="8"/>
        <v/>
      </c>
    </row>
    <row r="64" spans="1:55" ht="15.75" customHeight="1" thickBot="1">
      <c r="A64" s="55"/>
      <c r="B64" s="458" t="str">
        <f t="shared" si="9"/>
        <v/>
      </c>
      <c r="C64" s="244"/>
      <c r="D64" s="245"/>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7" t="str">
        <f t="shared" si="13"/>
        <v/>
      </c>
      <c r="AE64" s="267" t="str">
        <f t="shared" si="13"/>
        <v/>
      </c>
      <c r="AF64" s="267" t="str">
        <f t="shared" si="12"/>
        <v/>
      </c>
      <c r="AG64" s="267" t="str">
        <f t="shared" si="12"/>
        <v/>
      </c>
      <c r="AH64" s="267" t="str">
        <f t="shared" si="12"/>
        <v/>
      </c>
      <c r="AI64" s="267" t="str">
        <f t="shared" si="12"/>
        <v/>
      </c>
      <c r="AJ64" s="267" t="str">
        <f t="shared" si="12"/>
        <v/>
      </c>
      <c r="AK64" s="267" t="str">
        <f t="shared" si="12"/>
        <v/>
      </c>
      <c r="AL64" s="267" t="str">
        <f t="shared" si="12"/>
        <v/>
      </c>
      <c r="AM64" s="267" t="str">
        <f t="shared" si="12"/>
        <v/>
      </c>
      <c r="AN64" s="267" t="str">
        <f t="shared" si="12"/>
        <v/>
      </c>
      <c r="AO64" s="267" t="str">
        <f t="shared" si="11"/>
        <v/>
      </c>
      <c r="AP64" s="267" t="str">
        <f t="shared" si="11"/>
        <v/>
      </c>
      <c r="AQ64" s="267" t="str">
        <f t="shared" si="11"/>
        <v/>
      </c>
      <c r="AR64" s="267" t="str">
        <f t="shared" si="11"/>
        <v/>
      </c>
      <c r="AS64" s="267" t="str">
        <f t="shared" si="11"/>
        <v/>
      </c>
      <c r="AT64" s="267" t="str">
        <f t="shared" si="11"/>
        <v/>
      </c>
      <c r="AU64" s="267" t="str">
        <f t="shared" si="11"/>
        <v/>
      </c>
      <c r="AV64" s="267" t="str">
        <f t="shared" si="11"/>
        <v/>
      </c>
      <c r="AW64" s="267" t="str">
        <f t="shared" si="11"/>
        <v/>
      </c>
      <c r="AX64" s="472" t="str">
        <f t="shared" si="3"/>
        <v/>
      </c>
      <c r="AY64" s="472" t="str">
        <f t="shared" si="4"/>
        <v/>
      </c>
      <c r="AZ64" s="472" t="str">
        <f t="shared" si="5"/>
        <v/>
      </c>
      <c r="BA64" s="472" t="str">
        <f t="shared" si="6"/>
        <v/>
      </c>
      <c r="BB64" s="472" t="str">
        <f t="shared" si="7"/>
        <v/>
      </c>
      <c r="BC64" s="472" t="str">
        <f t="shared" si="8"/>
        <v/>
      </c>
    </row>
    <row r="65" spans="1:55" ht="15.75" customHeight="1" thickBot="1">
      <c r="A65" s="55"/>
      <c r="B65" s="458" t="str">
        <f t="shared" si="9"/>
        <v/>
      </c>
      <c r="C65" s="244"/>
      <c r="D65" s="245"/>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7" t="str">
        <f t="shared" si="13"/>
        <v/>
      </c>
      <c r="AE65" s="267" t="str">
        <f t="shared" si="13"/>
        <v/>
      </c>
      <c r="AF65" s="267" t="str">
        <f t="shared" si="12"/>
        <v/>
      </c>
      <c r="AG65" s="267" t="str">
        <f t="shared" si="12"/>
        <v/>
      </c>
      <c r="AH65" s="267" t="str">
        <f t="shared" si="12"/>
        <v/>
      </c>
      <c r="AI65" s="267" t="str">
        <f t="shared" si="12"/>
        <v/>
      </c>
      <c r="AJ65" s="267" t="str">
        <f t="shared" si="12"/>
        <v/>
      </c>
      <c r="AK65" s="267" t="str">
        <f t="shared" si="12"/>
        <v/>
      </c>
      <c r="AL65" s="267" t="str">
        <f t="shared" si="12"/>
        <v/>
      </c>
      <c r="AM65" s="267" t="str">
        <f t="shared" si="12"/>
        <v/>
      </c>
      <c r="AN65" s="267" t="str">
        <f t="shared" si="12"/>
        <v/>
      </c>
      <c r="AO65" s="267" t="str">
        <f t="shared" si="11"/>
        <v/>
      </c>
      <c r="AP65" s="267" t="str">
        <f t="shared" si="11"/>
        <v/>
      </c>
      <c r="AQ65" s="267" t="str">
        <f t="shared" si="11"/>
        <v/>
      </c>
      <c r="AR65" s="267" t="str">
        <f t="shared" si="11"/>
        <v/>
      </c>
      <c r="AS65" s="267" t="str">
        <f t="shared" si="11"/>
        <v/>
      </c>
      <c r="AT65" s="267" t="str">
        <f t="shared" si="11"/>
        <v/>
      </c>
      <c r="AU65" s="267" t="str">
        <f t="shared" si="11"/>
        <v/>
      </c>
      <c r="AV65" s="267" t="str">
        <f t="shared" si="11"/>
        <v/>
      </c>
      <c r="AW65" s="267" t="str">
        <f t="shared" si="11"/>
        <v/>
      </c>
      <c r="AX65" s="472" t="str">
        <f t="shared" si="3"/>
        <v/>
      </c>
      <c r="AY65" s="472" t="str">
        <f t="shared" si="4"/>
        <v/>
      </c>
      <c r="AZ65" s="472" t="str">
        <f t="shared" si="5"/>
        <v/>
      </c>
      <c r="BA65" s="472" t="str">
        <f t="shared" si="6"/>
        <v/>
      </c>
      <c r="BB65" s="472" t="str">
        <f t="shared" si="7"/>
        <v/>
      </c>
      <c r="BC65" s="472" t="str">
        <f t="shared" si="8"/>
        <v/>
      </c>
    </row>
    <row r="66" spans="1:55" ht="15.75" customHeight="1" thickBot="1">
      <c r="A66" s="55"/>
      <c r="B66" s="458" t="str">
        <f t="shared" si="9"/>
        <v/>
      </c>
      <c r="C66" s="244"/>
      <c r="D66" s="245"/>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7" t="str">
        <f t="shared" si="13"/>
        <v/>
      </c>
      <c r="AE66" s="267" t="str">
        <f t="shared" si="13"/>
        <v/>
      </c>
      <c r="AF66" s="267" t="str">
        <f t="shared" si="12"/>
        <v/>
      </c>
      <c r="AG66" s="267" t="str">
        <f t="shared" si="12"/>
        <v/>
      </c>
      <c r="AH66" s="267" t="str">
        <f t="shared" si="12"/>
        <v/>
      </c>
      <c r="AI66" s="267" t="str">
        <f t="shared" si="12"/>
        <v/>
      </c>
      <c r="AJ66" s="267" t="str">
        <f t="shared" si="12"/>
        <v/>
      </c>
      <c r="AK66" s="267" t="str">
        <f t="shared" si="12"/>
        <v/>
      </c>
      <c r="AL66" s="267" t="str">
        <f t="shared" si="12"/>
        <v/>
      </c>
      <c r="AM66" s="267" t="str">
        <f t="shared" si="12"/>
        <v/>
      </c>
      <c r="AN66" s="267" t="str">
        <f t="shared" si="12"/>
        <v/>
      </c>
      <c r="AO66" s="267" t="str">
        <f t="shared" si="11"/>
        <v/>
      </c>
      <c r="AP66" s="267" t="str">
        <f t="shared" si="11"/>
        <v/>
      </c>
      <c r="AQ66" s="267" t="str">
        <f t="shared" si="11"/>
        <v/>
      </c>
      <c r="AR66" s="267" t="str">
        <f t="shared" si="11"/>
        <v/>
      </c>
      <c r="AS66" s="267" t="str">
        <f t="shared" si="11"/>
        <v/>
      </c>
      <c r="AT66" s="267" t="str">
        <f t="shared" si="11"/>
        <v/>
      </c>
      <c r="AU66" s="267" t="str">
        <f t="shared" si="11"/>
        <v/>
      </c>
      <c r="AV66" s="267" t="str">
        <f t="shared" si="11"/>
        <v/>
      </c>
      <c r="AW66" s="267" t="str">
        <f t="shared" si="11"/>
        <v/>
      </c>
      <c r="AX66" s="472" t="str">
        <f t="shared" si="3"/>
        <v/>
      </c>
      <c r="AY66" s="472" t="str">
        <f t="shared" si="4"/>
        <v/>
      </c>
      <c r="AZ66" s="472" t="str">
        <f t="shared" si="5"/>
        <v/>
      </c>
      <c r="BA66" s="472" t="str">
        <f t="shared" si="6"/>
        <v/>
      </c>
      <c r="BB66" s="472" t="str">
        <f t="shared" si="7"/>
        <v/>
      </c>
      <c r="BC66" s="472" t="str">
        <f t="shared" si="8"/>
        <v/>
      </c>
    </row>
    <row r="67" spans="1:55" ht="15.75" customHeight="1" thickBot="1">
      <c r="A67" s="55"/>
      <c r="B67" s="458" t="str">
        <f t="shared" si="9"/>
        <v/>
      </c>
      <c r="C67" s="244"/>
      <c r="D67" s="245"/>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7" t="str">
        <f t="shared" si="13"/>
        <v/>
      </c>
      <c r="AE67" s="267" t="str">
        <f t="shared" si="13"/>
        <v/>
      </c>
      <c r="AF67" s="267" t="str">
        <f t="shared" si="12"/>
        <v/>
      </c>
      <c r="AG67" s="267" t="str">
        <f t="shared" si="12"/>
        <v/>
      </c>
      <c r="AH67" s="267" t="str">
        <f t="shared" si="12"/>
        <v/>
      </c>
      <c r="AI67" s="267" t="str">
        <f t="shared" si="12"/>
        <v/>
      </c>
      <c r="AJ67" s="267" t="str">
        <f t="shared" si="12"/>
        <v/>
      </c>
      <c r="AK67" s="267" t="str">
        <f t="shared" si="12"/>
        <v/>
      </c>
      <c r="AL67" s="267" t="str">
        <f t="shared" si="12"/>
        <v/>
      </c>
      <c r="AM67" s="267" t="str">
        <f t="shared" si="12"/>
        <v/>
      </c>
      <c r="AN67" s="267" t="str">
        <f t="shared" si="12"/>
        <v/>
      </c>
      <c r="AO67" s="267" t="str">
        <f t="shared" si="11"/>
        <v/>
      </c>
      <c r="AP67" s="267" t="str">
        <f t="shared" si="11"/>
        <v/>
      </c>
      <c r="AQ67" s="267" t="str">
        <f t="shared" si="11"/>
        <v/>
      </c>
      <c r="AR67" s="267" t="str">
        <f t="shared" si="11"/>
        <v/>
      </c>
      <c r="AS67" s="267" t="str">
        <f t="shared" si="11"/>
        <v/>
      </c>
      <c r="AT67" s="267" t="str">
        <f t="shared" si="11"/>
        <v/>
      </c>
      <c r="AU67" s="267" t="str">
        <f t="shared" si="11"/>
        <v/>
      </c>
      <c r="AV67" s="267" t="str">
        <f t="shared" si="11"/>
        <v/>
      </c>
      <c r="AW67" s="267" t="str">
        <f t="shared" si="11"/>
        <v/>
      </c>
      <c r="AX67" s="472" t="str">
        <f t="shared" si="3"/>
        <v/>
      </c>
      <c r="AY67" s="472" t="str">
        <f t="shared" si="4"/>
        <v/>
      </c>
      <c r="AZ67" s="472" t="str">
        <f t="shared" si="5"/>
        <v/>
      </c>
      <c r="BA67" s="472" t="str">
        <f t="shared" si="6"/>
        <v/>
      </c>
      <c r="BB67" s="472" t="str">
        <f t="shared" si="7"/>
        <v/>
      </c>
      <c r="BC67" s="472" t="str">
        <f t="shared" si="8"/>
        <v/>
      </c>
    </row>
    <row r="68" spans="1:55" ht="15.75" customHeight="1" thickBot="1">
      <c r="A68" s="55"/>
      <c r="B68" s="458" t="str">
        <f t="shared" si="9"/>
        <v/>
      </c>
      <c r="C68" s="244"/>
      <c r="D68" s="245"/>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7" t="str">
        <f t="shared" si="13"/>
        <v/>
      </c>
      <c r="AE68" s="267" t="str">
        <f t="shared" si="13"/>
        <v/>
      </c>
      <c r="AF68" s="267" t="str">
        <f t="shared" si="12"/>
        <v/>
      </c>
      <c r="AG68" s="267" t="str">
        <f t="shared" si="12"/>
        <v/>
      </c>
      <c r="AH68" s="267" t="str">
        <f t="shared" si="12"/>
        <v/>
      </c>
      <c r="AI68" s="267" t="str">
        <f t="shared" si="12"/>
        <v/>
      </c>
      <c r="AJ68" s="267" t="str">
        <f t="shared" si="12"/>
        <v/>
      </c>
      <c r="AK68" s="267" t="str">
        <f t="shared" si="12"/>
        <v/>
      </c>
      <c r="AL68" s="267" t="str">
        <f t="shared" si="12"/>
        <v/>
      </c>
      <c r="AM68" s="267" t="str">
        <f t="shared" si="12"/>
        <v/>
      </c>
      <c r="AN68" s="267" t="str">
        <f t="shared" si="12"/>
        <v/>
      </c>
      <c r="AO68" s="267" t="str">
        <f t="shared" si="11"/>
        <v/>
      </c>
      <c r="AP68" s="267" t="str">
        <f t="shared" si="11"/>
        <v/>
      </c>
      <c r="AQ68" s="267" t="str">
        <f t="shared" si="11"/>
        <v/>
      </c>
      <c r="AR68" s="267" t="str">
        <f t="shared" si="11"/>
        <v/>
      </c>
      <c r="AS68" s="267" t="str">
        <f t="shared" si="11"/>
        <v/>
      </c>
      <c r="AT68" s="267" t="str">
        <f t="shared" si="11"/>
        <v/>
      </c>
      <c r="AU68" s="267" t="str">
        <f t="shared" si="11"/>
        <v/>
      </c>
      <c r="AV68" s="267" t="str">
        <f t="shared" si="11"/>
        <v/>
      </c>
      <c r="AW68" s="267" t="str">
        <f t="shared" si="11"/>
        <v/>
      </c>
      <c r="AX68" s="472" t="str">
        <f t="shared" si="3"/>
        <v/>
      </c>
      <c r="AY68" s="472" t="str">
        <f t="shared" si="4"/>
        <v/>
      </c>
      <c r="AZ68" s="472" t="str">
        <f t="shared" si="5"/>
        <v/>
      </c>
      <c r="BA68" s="472" t="str">
        <f t="shared" si="6"/>
        <v/>
      </c>
      <c r="BB68" s="472" t="str">
        <f t="shared" si="7"/>
        <v/>
      </c>
      <c r="BC68" s="472" t="str">
        <f t="shared" si="8"/>
        <v/>
      </c>
    </row>
    <row r="69" spans="1:55" ht="15.75" customHeight="1" thickBot="1">
      <c r="A69" s="55"/>
      <c r="B69" s="458" t="str">
        <f t="shared" si="9"/>
        <v/>
      </c>
      <c r="C69" s="244"/>
      <c r="D69" s="245"/>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7" t="str">
        <f t="shared" si="13"/>
        <v/>
      </c>
      <c r="AE69" s="267" t="str">
        <f t="shared" si="13"/>
        <v/>
      </c>
      <c r="AF69" s="267" t="str">
        <f t="shared" si="12"/>
        <v/>
      </c>
      <c r="AG69" s="267" t="str">
        <f t="shared" si="12"/>
        <v/>
      </c>
      <c r="AH69" s="267" t="str">
        <f t="shared" si="12"/>
        <v/>
      </c>
      <c r="AI69" s="267" t="str">
        <f t="shared" si="12"/>
        <v/>
      </c>
      <c r="AJ69" s="267" t="str">
        <f t="shared" si="12"/>
        <v/>
      </c>
      <c r="AK69" s="267" t="str">
        <f t="shared" si="12"/>
        <v/>
      </c>
      <c r="AL69" s="267" t="str">
        <f t="shared" si="12"/>
        <v/>
      </c>
      <c r="AM69" s="267" t="str">
        <f t="shared" si="12"/>
        <v/>
      </c>
      <c r="AN69" s="267" t="str">
        <f t="shared" si="12"/>
        <v/>
      </c>
      <c r="AO69" s="267" t="str">
        <f t="shared" si="11"/>
        <v/>
      </c>
      <c r="AP69" s="267" t="str">
        <f t="shared" si="11"/>
        <v/>
      </c>
      <c r="AQ69" s="267" t="str">
        <f t="shared" si="11"/>
        <v/>
      </c>
      <c r="AR69" s="267" t="str">
        <f t="shared" si="11"/>
        <v/>
      </c>
      <c r="AS69" s="267" t="str">
        <f t="shared" si="11"/>
        <v/>
      </c>
      <c r="AT69" s="267" t="str">
        <f t="shared" si="11"/>
        <v/>
      </c>
      <c r="AU69" s="267" t="str">
        <f t="shared" si="11"/>
        <v/>
      </c>
      <c r="AV69" s="267" t="str">
        <f t="shared" si="11"/>
        <v/>
      </c>
      <c r="AW69" s="267" t="str">
        <f t="shared" si="11"/>
        <v/>
      </c>
      <c r="AX69" s="472" t="str">
        <f t="shared" si="3"/>
        <v/>
      </c>
      <c r="AY69" s="472" t="str">
        <f t="shared" si="4"/>
        <v/>
      </c>
      <c r="AZ69" s="472" t="str">
        <f t="shared" si="5"/>
        <v/>
      </c>
      <c r="BA69" s="472" t="str">
        <f t="shared" si="6"/>
        <v/>
      </c>
      <c r="BB69" s="472" t="str">
        <f t="shared" si="7"/>
        <v/>
      </c>
      <c r="BC69" s="472" t="str">
        <f t="shared" si="8"/>
        <v/>
      </c>
    </row>
    <row r="70" spans="1:55" ht="15.75" customHeight="1" thickBot="1">
      <c r="A70" s="55"/>
      <c r="B70" s="458" t="str">
        <f t="shared" si="9"/>
        <v/>
      </c>
      <c r="C70" s="244"/>
      <c r="D70" s="245"/>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7" t="str">
        <f t="shared" si="13"/>
        <v/>
      </c>
      <c r="AE70" s="267" t="str">
        <f t="shared" si="13"/>
        <v/>
      </c>
      <c r="AF70" s="267" t="str">
        <f t="shared" si="12"/>
        <v/>
      </c>
      <c r="AG70" s="267" t="str">
        <f t="shared" si="12"/>
        <v/>
      </c>
      <c r="AH70" s="267" t="str">
        <f t="shared" si="12"/>
        <v/>
      </c>
      <c r="AI70" s="267" t="str">
        <f t="shared" si="12"/>
        <v/>
      </c>
      <c r="AJ70" s="267" t="str">
        <f t="shared" si="12"/>
        <v/>
      </c>
      <c r="AK70" s="267" t="str">
        <f t="shared" si="12"/>
        <v/>
      </c>
      <c r="AL70" s="267" t="str">
        <f t="shared" si="12"/>
        <v/>
      </c>
      <c r="AM70" s="267" t="str">
        <f t="shared" si="12"/>
        <v/>
      </c>
      <c r="AN70" s="267" t="str">
        <f t="shared" si="12"/>
        <v/>
      </c>
      <c r="AO70" s="267" t="str">
        <f t="shared" si="11"/>
        <v/>
      </c>
      <c r="AP70" s="267" t="str">
        <f t="shared" si="11"/>
        <v/>
      </c>
      <c r="AQ70" s="267" t="str">
        <f t="shared" si="11"/>
        <v/>
      </c>
      <c r="AR70" s="267" t="str">
        <f t="shared" si="11"/>
        <v/>
      </c>
      <c r="AS70" s="267" t="str">
        <f t="shared" si="11"/>
        <v/>
      </c>
      <c r="AT70" s="267" t="str">
        <f t="shared" si="11"/>
        <v/>
      </c>
      <c r="AU70" s="267" t="str">
        <f t="shared" si="11"/>
        <v/>
      </c>
      <c r="AV70" s="267" t="str">
        <f t="shared" si="11"/>
        <v/>
      </c>
      <c r="AW70" s="267" t="str">
        <f t="shared" si="11"/>
        <v/>
      </c>
      <c r="AX70" s="472" t="str">
        <f t="shared" si="3"/>
        <v/>
      </c>
      <c r="AY70" s="472" t="str">
        <f t="shared" si="4"/>
        <v/>
      </c>
      <c r="AZ70" s="472" t="str">
        <f t="shared" si="5"/>
        <v/>
      </c>
      <c r="BA70" s="472" t="str">
        <f t="shared" si="6"/>
        <v/>
      </c>
      <c r="BB70" s="472" t="str">
        <f t="shared" si="7"/>
        <v/>
      </c>
      <c r="BC70" s="472" t="str">
        <f t="shared" si="8"/>
        <v/>
      </c>
    </row>
    <row r="71" spans="1:55" ht="15.75" customHeight="1" thickBot="1">
      <c r="A71" s="55"/>
      <c r="B71" s="458" t="str">
        <f t="shared" si="9"/>
        <v/>
      </c>
      <c r="C71" s="244"/>
      <c r="D71" s="245"/>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7" t="str">
        <f t="shared" si="13"/>
        <v/>
      </c>
      <c r="AE71" s="267" t="str">
        <f t="shared" si="13"/>
        <v/>
      </c>
      <c r="AF71" s="267" t="str">
        <f t="shared" si="12"/>
        <v/>
      </c>
      <c r="AG71" s="267" t="str">
        <f t="shared" si="12"/>
        <v/>
      </c>
      <c r="AH71" s="267" t="str">
        <f t="shared" si="12"/>
        <v/>
      </c>
      <c r="AI71" s="267" t="str">
        <f t="shared" si="12"/>
        <v/>
      </c>
      <c r="AJ71" s="267" t="str">
        <f t="shared" si="12"/>
        <v/>
      </c>
      <c r="AK71" s="267" t="str">
        <f t="shared" si="12"/>
        <v/>
      </c>
      <c r="AL71" s="267" t="str">
        <f t="shared" si="12"/>
        <v/>
      </c>
      <c r="AM71" s="267" t="str">
        <f t="shared" si="12"/>
        <v/>
      </c>
      <c r="AN71" s="267" t="str">
        <f t="shared" si="12"/>
        <v/>
      </c>
      <c r="AO71" s="267" t="str">
        <f t="shared" si="11"/>
        <v/>
      </c>
      <c r="AP71" s="267" t="str">
        <f t="shared" si="11"/>
        <v/>
      </c>
      <c r="AQ71" s="267" t="str">
        <f t="shared" si="11"/>
        <v/>
      </c>
      <c r="AR71" s="267" t="str">
        <f t="shared" si="11"/>
        <v/>
      </c>
      <c r="AS71" s="267" t="str">
        <f t="shared" si="11"/>
        <v/>
      </c>
      <c r="AT71" s="267" t="str">
        <f t="shared" si="11"/>
        <v/>
      </c>
      <c r="AU71" s="267" t="str">
        <f t="shared" si="11"/>
        <v/>
      </c>
      <c r="AV71" s="267" t="str">
        <f t="shared" si="11"/>
        <v/>
      </c>
      <c r="AW71" s="267" t="str">
        <f t="shared" si="11"/>
        <v/>
      </c>
      <c r="AX71" s="472" t="str">
        <f t="shared" si="3"/>
        <v/>
      </c>
      <c r="AY71" s="472" t="str">
        <f t="shared" si="4"/>
        <v/>
      </c>
      <c r="AZ71" s="472" t="str">
        <f t="shared" si="5"/>
        <v/>
      </c>
      <c r="BA71" s="472" t="str">
        <f t="shared" si="6"/>
        <v/>
      </c>
      <c r="BB71" s="472" t="str">
        <f t="shared" si="7"/>
        <v/>
      </c>
      <c r="BC71" s="472" t="str">
        <f t="shared" si="8"/>
        <v/>
      </c>
    </row>
    <row r="72" spans="1:55" ht="15.75" customHeight="1" thickBot="1">
      <c r="A72" s="55"/>
      <c r="B72" s="458" t="str">
        <f t="shared" si="9"/>
        <v/>
      </c>
      <c r="C72" s="244"/>
      <c r="D72" s="245"/>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7" t="str">
        <f t="shared" si="13"/>
        <v/>
      </c>
      <c r="AE72" s="267" t="str">
        <f t="shared" si="13"/>
        <v/>
      </c>
      <c r="AF72" s="267" t="str">
        <f t="shared" si="12"/>
        <v/>
      </c>
      <c r="AG72" s="267" t="str">
        <f t="shared" si="12"/>
        <v/>
      </c>
      <c r="AH72" s="267" t="str">
        <f t="shared" si="12"/>
        <v/>
      </c>
      <c r="AI72" s="267" t="str">
        <f t="shared" si="12"/>
        <v/>
      </c>
      <c r="AJ72" s="267" t="str">
        <f t="shared" si="12"/>
        <v/>
      </c>
      <c r="AK72" s="267" t="str">
        <f t="shared" si="12"/>
        <v/>
      </c>
      <c r="AL72" s="267" t="str">
        <f t="shared" si="12"/>
        <v/>
      </c>
      <c r="AM72" s="267" t="str">
        <f t="shared" si="12"/>
        <v/>
      </c>
      <c r="AN72" s="267" t="str">
        <f t="shared" si="12"/>
        <v/>
      </c>
      <c r="AO72" s="267" t="str">
        <f t="shared" si="11"/>
        <v/>
      </c>
      <c r="AP72" s="267" t="str">
        <f t="shared" si="11"/>
        <v/>
      </c>
      <c r="AQ72" s="267" t="str">
        <f t="shared" si="11"/>
        <v/>
      </c>
      <c r="AR72" s="267" t="str">
        <f t="shared" si="11"/>
        <v/>
      </c>
      <c r="AS72" s="267" t="str">
        <f t="shared" si="11"/>
        <v/>
      </c>
      <c r="AT72" s="267" t="str">
        <f t="shared" si="11"/>
        <v/>
      </c>
      <c r="AU72" s="267" t="str">
        <f t="shared" si="11"/>
        <v/>
      </c>
      <c r="AV72" s="267" t="str">
        <f t="shared" si="11"/>
        <v/>
      </c>
      <c r="AW72" s="267" t="str">
        <f t="shared" si="11"/>
        <v/>
      </c>
      <c r="AX72" s="472" t="str">
        <f t="shared" si="3"/>
        <v/>
      </c>
      <c r="AY72" s="472" t="str">
        <f t="shared" si="4"/>
        <v/>
      </c>
      <c r="AZ72" s="472" t="str">
        <f t="shared" si="5"/>
        <v/>
      </c>
      <c r="BA72" s="472" t="str">
        <f t="shared" si="6"/>
        <v/>
      </c>
      <c r="BB72" s="472" t="str">
        <f t="shared" si="7"/>
        <v/>
      </c>
      <c r="BC72" s="472" t="str">
        <f t="shared" si="8"/>
        <v/>
      </c>
    </row>
    <row r="73" spans="1:55" ht="15.75" customHeight="1" thickBot="1">
      <c r="A73" s="55"/>
      <c r="B73" s="458" t="str">
        <f t="shared" si="9"/>
        <v/>
      </c>
      <c r="C73" s="244"/>
      <c r="D73" s="245"/>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7" t="str">
        <f t="shared" si="13"/>
        <v/>
      </c>
      <c r="AE73" s="267" t="str">
        <f t="shared" si="13"/>
        <v/>
      </c>
      <c r="AF73" s="267" t="str">
        <f t="shared" si="12"/>
        <v/>
      </c>
      <c r="AG73" s="267" t="str">
        <f t="shared" si="12"/>
        <v/>
      </c>
      <c r="AH73" s="267" t="str">
        <f t="shared" si="12"/>
        <v/>
      </c>
      <c r="AI73" s="267" t="str">
        <f t="shared" si="12"/>
        <v/>
      </c>
      <c r="AJ73" s="267" t="str">
        <f t="shared" si="12"/>
        <v/>
      </c>
      <c r="AK73" s="267" t="str">
        <f t="shared" si="12"/>
        <v/>
      </c>
      <c r="AL73" s="267" t="str">
        <f t="shared" si="12"/>
        <v/>
      </c>
      <c r="AM73" s="267" t="str">
        <f t="shared" si="12"/>
        <v/>
      </c>
      <c r="AN73" s="267" t="str">
        <f t="shared" si="12"/>
        <v/>
      </c>
      <c r="AO73" s="267" t="str">
        <f t="shared" si="11"/>
        <v/>
      </c>
      <c r="AP73" s="267" t="str">
        <f t="shared" si="11"/>
        <v/>
      </c>
      <c r="AQ73" s="267" t="str">
        <f t="shared" si="11"/>
        <v/>
      </c>
      <c r="AR73" s="267" t="str">
        <f t="shared" si="11"/>
        <v/>
      </c>
      <c r="AS73" s="267" t="str">
        <f t="shared" si="11"/>
        <v/>
      </c>
      <c r="AT73" s="267" t="str">
        <f t="shared" si="11"/>
        <v/>
      </c>
      <c r="AU73" s="267" t="str">
        <f t="shared" si="11"/>
        <v/>
      </c>
      <c r="AV73" s="267" t="str">
        <f t="shared" si="11"/>
        <v/>
      </c>
      <c r="AW73" s="267" t="str">
        <f t="shared" si="11"/>
        <v/>
      </c>
      <c r="AX73" s="472" t="str">
        <f t="shared" si="3"/>
        <v/>
      </c>
      <c r="AY73" s="472" t="str">
        <f t="shared" si="4"/>
        <v/>
      </c>
      <c r="AZ73" s="472" t="str">
        <f t="shared" si="5"/>
        <v/>
      </c>
      <c r="BA73" s="472" t="str">
        <f t="shared" si="6"/>
        <v/>
      </c>
      <c r="BB73" s="472" t="str">
        <f t="shared" si="7"/>
        <v/>
      </c>
      <c r="BC73" s="472" t="str">
        <f t="shared" si="8"/>
        <v/>
      </c>
    </row>
    <row r="74" spans="1:55" ht="15.75" customHeight="1" thickBot="1">
      <c r="A74" s="55"/>
      <c r="B74" s="458" t="str">
        <f t="shared" si="9"/>
        <v/>
      </c>
      <c r="C74" s="244"/>
      <c r="D74" s="245"/>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7" t="str">
        <f t="shared" si="13"/>
        <v/>
      </c>
      <c r="AE74" s="267" t="str">
        <f t="shared" si="13"/>
        <v/>
      </c>
      <c r="AF74" s="267" t="str">
        <f t="shared" si="12"/>
        <v/>
      </c>
      <c r="AG74" s="267" t="str">
        <f t="shared" si="12"/>
        <v/>
      </c>
      <c r="AH74" s="267" t="str">
        <f t="shared" si="12"/>
        <v/>
      </c>
      <c r="AI74" s="267" t="str">
        <f t="shared" si="12"/>
        <v/>
      </c>
      <c r="AJ74" s="267" t="str">
        <f t="shared" si="12"/>
        <v/>
      </c>
      <c r="AK74" s="267" t="str">
        <f t="shared" si="12"/>
        <v/>
      </c>
      <c r="AL74" s="267" t="str">
        <f t="shared" si="12"/>
        <v/>
      </c>
      <c r="AM74" s="267" t="str">
        <f t="shared" si="12"/>
        <v/>
      </c>
      <c r="AN74" s="267" t="str">
        <f t="shared" si="12"/>
        <v/>
      </c>
      <c r="AO74" s="267" t="str">
        <f t="shared" si="11"/>
        <v/>
      </c>
      <c r="AP74" s="267" t="str">
        <f t="shared" si="11"/>
        <v/>
      </c>
      <c r="AQ74" s="267" t="str">
        <f t="shared" si="11"/>
        <v/>
      </c>
      <c r="AR74" s="267" t="str">
        <f t="shared" si="11"/>
        <v/>
      </c>
      <c r="AS74" s="267" t="str">
        <f t="shared" si="11"/>
        <v/>
      </c>
      <c r="AT74" s="267" t="str">
        <f t="shared" si="11"/>
        <v/>
      </c>
      <c r="AU74" s="267" t="str">
        <f t="shared" si="11"/>
        <v/>
      </c>
      <c r="AV74" s="267" t="str">
        <f t="shared" si="11"/>
        <v/>
      </c>
      <c r="AW74" s="267" t="str">
        <f t="shared" si="11"/>
        <v/>
      </c>
      <c r="AX74" s="472" t="str">
        <f t="shared" si="3"/>
        <v/>
      </c>
      <c r="AY74" s="472" t="str">
        <f t="shared" si="4"/>
        <v/>
      </c>
      <c r="AZ74" s="472" t="str">
        <f t="shared" si="5"/>
        <v/>
      </c>
      <c r="BA74" s="472" t="str">
        <f t="shared" si="6"/>
        <v/>
      </c>
      <c r="BB74" s="472" t="str">
        <f t="shared" si="7"/>
        <v/>
      </c>
      <c r="BC74" s="472" t="str">
        <f t="shared" si="8"/>
        <v/>
      </c>
    </row>
    <row r="75" spans="1:55" ht="15.75" customHeight="1" thickBot="1">
      <c r="A75" s="55"/>
      <c r="B75" s="458" t="str">
        <f t="shared" si="9"/>
        <v/>
      </c>
      <c r="C75" s="244"/>
      <c r="D75" s="245"/>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7" t="str">
        <f t="shared" si="13"/>
        <v/>
      </c>
      <c r="AE75" s="267" t="str">
        <f t="shared" si="13"/>
        <v/>
      </c>
      <c r="AF75" s="267" t="str">
        <f t="shared" si="12"/>
        <v/>
      </c>
      <c r="AG75" s="267" t="str">
        <f t="shared" si="12"/>
        <v/>
      </c>
      <c r="AH75" s="267" t="str">
        <f t="shared" si="12"/>
        <v/>
      </c>
      <c r="AI75" s="267" t="str">
        <f t="shared" si="12"/>
        <v/>
      </c>
      <c r="AJ75" s="267" t="str">
        <f t="shared" si="12"/>
        <v/>
      </c>
      <c r="AK75" s="267" t="str">
        <f t="shared" si="12"/>
        <v/>
      </c>
      <c r="AL75" s="267" t="str">
        <f t="shared" si="12"/>
        <v/>
      </c>
      <c r="AM75" s="267" t="str">
        <f t="shared" si="12"/>
        <v/>
      </c>
      <c r="AN75" s="267" t="str">
        <f t="shared" si="12"/>
        <v/>
      </c>
      <c r="AO75" s="267" t="str">
        <f t="shared" si="11"/>
        <v/>
      </c>
      <c r="AP75" s="267" t="str">
        <f t="shared" si="11"/>
        <v/>
      </c>
      <c r="AQ75" s="267" t="str">
        <f t="shared" si="11"/>
        <v/>
      </c>
      <c r="AR75" s="267" t="str">
        <f t="shared" si="11"/>
        <v/>
      </c>
      <c r="AS75" s="267" t="str">
        <f t="shared" si="11"/>
        <v/>
      </c>
      <c r="AT75" s="267" t="str">
        <f t="shared" si="11"/>
        <v/>
      </c>
      <c r="AU75" s="267" t="str">
        <f t="shared" si="11"/>
        <v/>
      </c>
      <c r="AV75" s="267" t="str">
        <f t="shared" si="11"/>
        <v/>
      </c>
      <c r="AW75" s="267" t="str">
        <f t="shared" si="11"/>
        <v/>
      </c>
      <c r="AX75" s="472" t="str">
        <f t="shared" si="3"/>
        <v/>
      </c>
      <c r="AY75" s="472" t="str">
        <f t="shared" si="4"/>
        <v/>
      </c>
      <c r="AZ75" s="472" t="str">
        <f t="shared" si="5"/>
        <v/>
      </c>
      <c r="BA75" s="472" t="str">
        <f t="shared" si="6"/>
        <v/>
      </c>
      <c r="BB75" s="472" t="str">
        <f t="shared" si="7"/>
        <v/>
      </c>
      <c r="BC75" s="472" t="str">
        <f t="shared" si="8"/>
        <v/>
      </c>
    </row>
    <row r="76" spans="1:55" ht="15.75" customHeight="1" thickBot="1">
      <c r="A76" s="55"/>
      <c r="B76" s="458" t="str">
        <f t="shared" si="9"/>
        <v/>
      </c>
      <c r="C76" s="244"/>
      <c r="D76" s="245"/>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7" t="str">
        <f t="shared" si="13"/>
        <v/>
      </c>
      <c r="AE76" s="267" t="str">
        <f t="shared" si="13"/>
        <v/>
      </c>
      <c r="AF76" s="267" t="str">
        <f t="shared" si="12"/>
        <v/>
      </c>
      <c r="AG76" s="267" t="str">
        <f t="shared" si="12"/>
        <v/>
      </c>
      <c r="AH76" s="267" t="str">
        <f t="shared" si="12"/>
        <v/>
      </c>
      <c r="AI76" s="267" t="str">
        <f t="shared" si="12"/>
        <v/>
      </c>
      <c r="AJ76" s="267" t="str">
        <f t="shared" si="12"/>
        <v/>
      </c>
      <c r="AK76" s="267" t="str">
        <f t="shared" si="12"/>
        <v/>
      </c>
      <c r="AL76" s="267" t="str">
        <f t="shared" si="12"/>
        <v/>
      </c>
      <c r="AM76" s="267" t="str">
        <f t="shared" si="12"/>
        <v/>
      </c>
      <c r="AN76" s="267" t="str">
        <f t="shared" si="12"/>
        <v/>
      </c>
      <c r="AO76" s="267" t="str">
        <f t="shared" si="11"/>
        <v/>
      </c>
      <c r="AP76" s="267" t="str">
        <f t="shared" si="11"/>
        <v/>
      </c>
      <c r="AQ76" s="267" t="str">
        <f t="shared" si="11"/>
        <v/>
      </c>
      <c r="AR76" s="267" t="str">
        <f t="shared" si="11"/>
        <v/>
      </c>
      <c r="AS76" s="267" t="str">
        <f t="shared" si="11"/>
        <v/>
      </c>
      <c r="AT76" s="267" t="str">
        <f t="shared" si="11"/>
        <v/>
      </c>
      <c r="AU76" s="267" t="str">
        <f t="shared" si="11"/>
        <v/>
      </c>
      <c r="AV76" s="267" t="str">
        <f t="shared" si="11"/>
        <v/>
      </c>
      <c r="AW76" s="267" t="str">
        <f t="shared" si="11"/>
        <v/>
      </c>
      <c r="AX76" s="472" t="str">
        <f t="shared" si="3"/>
        <v/>
      </c>
      <c r="AY76" s="472" t="str">
        <f t="shared" si="4"/>
        <v/>
      </c>
      <c r="AZ76" s="472" t="str">
        <f t="shared" si="5"/>
        <v/>
      </c>
      <c r="BA76" s="472" t="str">
        <f t="shared" si="6"/>
        <v/>
      </c>
      <c r="BB76" s="472" t="str">
        <f t="shared" si="7"/>
        <v/>
      </c>
      <c r="BC76" s="472" t="str">
        <f t="shared" si="8"/>
        <v/>
      </c>
    </row>
    <row r="77" spans="1:55" ht="15.75" customHeight="1" thickBot="1">
      <c r="A77" s="55"/>
      <c r="B77" s="458" t="str">
        <f t="shared" si="9"/>
        <v/>
      </c>
      <c r="C77" s="244"/>
      <c r="D77" s="245"/>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7" t="str">
        <f t="shared" si="13"/>
        <v/>
      </c>
      <c r="AE77" s="267" t="str">
        <f t="shared" si="13"/>
        <v/>
      </c>
      <c r="AF77" s="267" t="str">
        <f t="shared" si="12"/>
        <v/>
      </c>
      <c r="AG77" s="267" t="str">
        <f t="shared" si="12"/>
        <v/>
      </c>
      <c r="AH77" s="267" t="str">
        <f t="shared" si="12"/>
        <v/>
      </c>
      <c r="AI77" s="267" t="str">
        <f t="shared" si="12"/>
        <v/>
      </c>
      <c r="AJ77" s="267" t="str">
        <f t="shared" si="12"/>
        <v/>
      </c>
      <c r="AK77" s="267" t="str">
        <f t="shared" si="12"/>
        <v/>
      </c>
      <c r="AL77" s="267" t="str">
        <f t="shared" si="12"/>
        <v/>
      </c>
      <c r="AM77" s="267" t="str">
        <f t="shared" si="12"/>
        <v/>
      </c>
      <c r="AN77" s="267" t="str">
        <f t="shared" si="12"/>
        <v/>
      </c>
      <c r="AO77" s="267" t="str">
        <f t="shared" si="11"/>
        <v/>
      </c>
      <c r="AP77" s="267" t="str">
        <f t="shared" si="11"/>
        <v/>
      </c>
      <c r="AQ77" s="267" t="str">
        <f t="shared" si="11"/>
        <v/>
      </c>
      <c r="AR77" s="267" t="str">
        <f t="shared" si="11"/>
        <v/>
      </c>
      <c r="AS77" s="267" t="str">
        <f t="shared" si="11"/>
        <v/>
      </c>
      <c r="AT77" s="267" t="str">
        <f t="shared" si="11"/>
        <v/>
      </c>
      <c r="AU77" s="267" t="str">
        <f t="shared" si="11"/>
        <v/>
      </c>
      <c r="AV77" s="267" t="str">
        <f t="shared" si="11"/>
        <v/>
      </c>
      <c r="AW77" s="267" t="str">
        <f t="shared" si="11"/>
        <v/>
      </c>
      <c r="AX77" s="472" t="str">
        <f t="shared" si="3"/>
        <v/>
      </c>
      <c r="AY77" s="472" t="str">
        <f t="shared" si="4"/>
        <v/>
      </c>
      <c r="AZ77" s="472" t="str">
        <f t="shared" si="5"/>
        <v/>
      </c>
      <c r="BA77" s="472" t="str">
        <f t="shared" si="6"/>
        <v/>
      </c>
      <c r="BB77" s="472" t="str">
        <f t="shared" si="7"/>
        <v/>
      </c>
      <c r="BC77" s="472" t="str">
        <f t="shared" si="8"/>
        <v/>
      </c>
    </row>
    <row r="78" spans="1:55" ht="15.75" customHeight="1" thickBot="1">
      <c r="A78" s="55"/>
      <c r="B78" s="458" t="str">
        <f t="shared" si="9"/>
        <v/>
      </c>
      <c r="C78" s="244"/>
      <c r="D78" s="245"/>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7" t="str">
        <f t="shared" si="13"/>
        <v/>
      </c>
      <c r="AE78" s="267" t="str">
        <f t="shared" si="13"/>
        <v/>
      </c>
      <c r="AF78" s="267" t="str">
        <f t="shared" si="12"/>
        <v/>
      </c>
      <c r="AG78" s="267" t="str">
        <f t="shared" si="12"/>
        <v/>
      </c>
      <c r="AH78" s="267" t="str">
        <f t="shared" si="12"/>
        <v/>
      </c>
      <c r="AI78" s="267" t="str">
        <f t="shared" si="12"/>
        <v/>
      </c>
      <c r="AJ78" s="267" t="str">
        <f t="shared" si="12"/>
        <v/>
      </c>
      <c r="AK78" s="267" t="str">
        <f t="shared" si="12"/>
        <v/>
      </c>
      <c r="AL78" s="267" t="str">
        <f t="shared" si="12"/>
        <v/>
      </c>
      <c r="AM78" s="267" t="str">
        <f t="shared" si="12"/>
        <v/>
      </c>
      <c r="AN78" s="267" t="str">
        <f t="shared" si="12"/>
        <v/>
      </c>
      <c r="AO78" s="267" t="str">
        <f t="shared" si="11"/>
        <v/>
      </c>
      <c r="AP78" s="267" t="str">
        <f t="shared" si="11"/>
        <v/>
      </c>
      <c r="AQ78" s="267" t="str">
        <f t="shared" si="11"/>
        <v/>
      </c>
      <c r="AR78" s="267" t="str">
        <f t="shared" si="11"/>
        <v/>
      </c>
      <c r="AS78" s="267" t="str">
        <f t="shared" si="11"/>
        <v/>
      </c>
      <c r="AT78" s="267" t="str">
        <f t="shared" si="11"/>
        <v/>
      </c>
      <c r="AU78" s="267" t="str">
        <f t="shared" si="11"/>
        <v/>
      </c>
      <c r="AV78" s="267" t="str">
        <f t="shared" si="11"/>
        <v/>
      </c>
      <c r="AW78" s="267" t="str">
        <f t="shared" si="11"/>
        <v/>
      </c>
      <c r="AX78" s="472" t="str">
        <f t="shared" si="3"/>
        <v/>
      </c>
      <c r="AY78" s="472" t="str">
        <f t="shared" si="4"/>
        <v/>
      </c>
      <c r="AZ78" s="472" t="str">
        <f t="shared" si="5"/>
        <v/>
      </c>
      <c r="BA78" s="472" t="str">
        <f t="shared" si="6"/>
        <v/>
      </c>
      <c r="BB78" s="472" t="str">
        <f t="shared" si="7"/>
        <v/>
      </c>
      <c r="BC78" s="472" t="str">
        <f t="shared" si="8"/>
        <v/>
      </c>
    </row>
    <row r="79" spans="1:55" ht="15.75" customHeight="1" thickBot="1">
      <c r="A79" s="55"/>
      <c r="B79" s="458" t="str">
        <f t="shared" si="9"/>
        <v/>
      </c>
      <c r="C79" s="244"/>
      <c r="D79" s="245"/>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7" t="str">
        <f t="shared" si="13"/>
        <v/>
      </c>
      <c r="AE79" s="267" t="str">
        <f t="shared" si="13"/>
        <v/>
      </c>
      <c r="AF79" s="267" t="str">
        <f t="shared" si="12"/>
        <v/>
      </c>
      <c r="AG79" s="267" t="str">
        <f t="shared" si="12"/>
        <v/>
      </c>
      <c r="AH79" s="267" t="str">
        <f t="shared" si="12"/>
        <v/>
      </c>
      <c r="AI79" s="267" t="str">
        <f t="shared" si="12"/>
        <v/>
      </c>
      <c r="AJ79" s="267" t="str">
        <f t="shared" si="12"/>
        <v/>
      </c>
      <c r="AK79" s="267" t="str">
        <f t="shared" si="12"/>
        <v/>
      </c>
      <c r="AL79" s="267" t="str">
        <f t="shared" si="12"/>
        <v/>
      </c>
      <c r="AM79" s="267" t="str">
        <f t="shared" si="12"/>
        <v/>
      </c>
      <c r="AN79" s="267" t="str">
        <f t="shared" si="12"/>
        <v/>
      </c>
      <c r="AO79" s="267" t="str">
        <f t="shared" si="11"/>
        <v/>
      </c>
      <c r="AP79" s="267" t="str">
        <f t="shared" si="11"/>
        <v/>
      </c>
      <c r="AQ79" s="267" t="str">
        <f t="shared" si="11"/>
        <v/>
      </c>
      <c r="AR79" s="267" t="str">
        <f t="shared" si="11"/>
        <v/>
      </c>
      <c r="AS79" s="267" t="str">
        <f t="shared" si="11"/>
        <v/>
      </c>
      <c r="AT79" s="267" t="str">
        <f t="shared" si="11"/>
        <v/>
      </c>
      <c r="AU79" s="267" t="str">
        <f t="shared" si="11"/>
        <v/>
      </c>
      <c r="AV79" s="267" t="str">
        <f t="shared" si="11"/>
        <v/>
      </c>
      <c r="AW79" s="267" t="str">
        <f t="shared" si="11"/>
        <v/>
      </c>
      <c r="AX79" s="472" t="str">
        <f t="shared" si="3"/>
        <v/>
      </c>
      <c r="AY79" s="472" t="str">
        <f t="shared" si="4"/>
        <v/>
      </c>
      <c r="AZ79" s="472" t="str">
        <f t="shared" si="5"/>
        <v/>
      </c>
      <c r="BA79" s="472" t="str">
        <f t="shared" si="6"/>
        <v/>
      </c>
      <c r="BB79" s="472" t="str">
        <f t="shared" si="7"/>
        <v/>
      </c>
      <c r="BC79" s="472" t="str">
        <f t="shared" si="8"/>
        <v/>
      </c>
    </row>
    <row r="80" spans="1:55" ht="15.75" customHeight="1" thickBot="1">
      <c r="A80" s="55"/>
      <c r="B80" s="458" t="str">
        <f t="shared" si="9"/>
        <v/>
      </c>
      <c r="C80" s="244"/>
      <c r="D80" s="245"/>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7" t="str">
        <f t="shared" si="13"/>
        <v/>
      </c>
      <c r="AE80" s="267" t="str">
        <f t="shared" si="13"/>
        <v/>
      </c>
      <c r="AF80" s="267" t="str">
        <f t="shared" si="12"/>
        <v/>
      </c>
      <c r="AG80" s="267" t="str">
        <f t="shared" si="12"/>
        <v/>
      </c>
      <c r="AH80" s="267" t="str">
        <f t="shared" si="12"/>
        <v/>
      </c>
      <c r="AI80" s="267" t="str">
        <f t="shared" si="12"/>
        <v/>
      </c>
      <c r="AJ80" s="267" t="str">
        <f t="shared" si="12"/>
        <v/>
      </c>
      <c r="AK80" s="267" t="str">
        <f t="shared" si="12"/>
        <v/>
      </c>
      <c r="AL80" s="267" t="str">
        <f t="shared" si="12"/>
        <v/>
      </c>
      <c r="AM80" s="267" t="str">
        <f t="shared" si="12"/>
        <v/>
      </c>
      <c r="AN80" s="267" t="str">
        <f t="shared" si="12"/>
        <v/>
      </c>
      <c r="AO80" s="267" t="str">
        <f t="shared" si="11"/>
        <v/>
      </c>
      <c r="AP80" s="267" t="str">
        <f t="shared" si="11"/>
        <v/>
      </c>
      <c r="AQ80" s="267" t="str">
        <f t="shared" si="11"/>
        <v/>
      </c>
      <c r="AR80" s="267" t="str">
        <f t="shared" ref="AR80:AW90" si="14">IF(S80="","",(IF(S80=S$92,1,0)))</f>
        <v/>
      </c>
      <c r="AS80" s="267" t="str">
        <f t="shared" si="14"/>
        <v/>
      </c>
      <c r="AT80" s="267" t="str">
        <f t="shared" si="14"/>
        <v/>
      </c>
      <c r="AU80" s="267" t="str">
        <f t="shared" si="14"/>
        <v/>
      </c>
      <c r="AV80" s="267" t="str">
        <f t="shared" si="14"/>
        <v/>
      </c>
      <c r="AW80" s="267" t="str">
        <f t="shared" si="14"/>
        <v/>
      </c>
      <c r="AX80" s="472" t="str">
        <f t="shared" si="3"/>
        <v/>
      </c>
      <c r="AY80" s="472" t="str">
        <f t="shared" si="4"/>
        <v/>
      </c>
      <c r="AZ80" s="472" t="str">
        <f t="shared" si="5"/>
        <v/>
      </c>
      <c r="BA80" s="472" t="str">
        <f t="shared" si="6"/>
        <v/>
      </c>
      <c r="BB80" s="472" t="str">
        <f t="shared" si="7"/>
        <v/>
      </c>
      <c r="BC80" s="472" t="str">
        <f t="shared" si="8"/>
        <v/>
      </c>
    </row>
    <row r="81" spans="1:55" ht="15.75" customHeight="1" thickBot="1">
      <c r="A81" s="55"/>
      <c r="B81" s="458" t="str">
        <f t="shared" si="9"/>
        <v/>
      </c>
      <c r="C81" s="244"/>
      <c r="D81" s="245"/>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7" t="str">
        <f t="shared" si="13"/>
        <v/>
      </c>
      <c r="AE81" s="267" t="str">
        <f t="shared" si="13"/>
        <v/>
      </c>
      <c r="AF81" s="267" t="str">
        <f t="shared" si="12"/>
        <v/>
      </c>
      <c r="AG81" s="267" t="str">
        <f t="shared" si="12"/>
        <v/>
      </c>
      <c r="AH81" s="267" t="str">
        <f t="shared" si="12"/>
        <v/>
      </c>
      <c r="AI81" s="267" t="str">
        <f t="shared" si="12"/>
        <v/>
      </c>
      <c r="AJ81" s="267" t="str">
        <f t="shared" si="12"/>
        <v/>
      </c>
      <c r="AK81" s="267" t="str">
        <f t="shared" si="12"/>
        <v/>
      </c>
      <c r="AL81" s="267" t="str">
        <f t="shared" si="12"/>
        <v/>
      </c>
      <c r="AM81" s="267" t="str">
        <f t="shared" si="12"/>
        <v/>
      </c>
      <c r="AN81" s="267" t="str">
        <f t="shared" si="12"/>
        <v/>
      </c>
      <c r="AO81" s="267" t="str">
        <f t="shared" si="12"/>
        <v/>
      </c>
      <c r="AP81" s="267" t="str">
        <f t="shared" si="12"/>
        <v/>
      </c>
      <c r="AQ81" s="267" t="str">
        <f t="shared" si="12"/>
        <v/>
      </c>
      <c r="AR81" s="267" t="str">
        <f t="shared" si="14"/>
        <v/>
      </c>
      <c r="AS81" s="267" t="str">
        <f t="shared" si="14"/>
        <v/>
      </c>
      <c r="AT81" s="267" t="str">
        <f t="shared" si="14"/>
        <v/>
      </c>
      <c r="AU81" s="267" t="str">
        <f t="shared" si="14"/>
        <v/>
      </c>
      <c r="AV81" s="267" t="str">
        <f t="shared" si="14"/>
        <v/>
      </c>
      <c r="AW81" s="267" t="str">
        <f t="shared" si="14"/>
        <v/>
      </c>
      <c r="AX81" s="472" t="str">
        <f t="shared" ref="AX81:AX90" si="15">IF(AD81="","",SUMIF($E$12:$X$12,"Resolución de problemas-Numérico Variacional",$AD81:$AW81)+SUMIF($E$12:$X$12,"Resolución de problemas-Espacial Métrico",$AD81:$AW81)+SUMIF($E$12:$X$12,"Resolución de problemas-Aleatorio",$AD81:$AW81))</f>
        <v/>
      </c>
      <c r="AY81" s="472" t="str">
        <f t="shared" ref="AY81:AY90" si="16">IF(AE81="","",SUMIF($E$12:$X$12,"Comunicación-Numérico Variacional",$AD81:$AW81)+SUMIF($E$12:$X$12,"Comunicación-Espacial Métrico",$AD81:$AW81)+SUMIF($E$12:$X$12,"Comunicación-Aleatorio",$AD81:$AW81))</f>
        <v/>
      </c>
      <c r="AZ81" s="472" t="str">
        <f t="shared" ref="AZ81:AZ90" si="17">IF(AF81="","",SUMIF($E$12:$X$12,"Razonamiento-Numérico Variacional",$AD81:$AW81)+SUMIF($E$12:$X$12,"Razonamiento-Espacial Métrico",$AD81:$AW81)+SUMIF($E$12:$X$12,"Razonamiento-Aleatorio",$AD81:$AW81))</f>
        <v/>
      </c>
      <c r="BA81" s="472" t="str">
        <f t="shared" ref="BA81:BA90" si="18">IF(AG81="","",SUMIF(E$11:X$11,"Numérico Variacional",AD81:AW81))</f>
        <v/>
      </c>
      <c r="BB81" s="472" t="str">
        <f t="shared" ref="BB81:BB90" si="19">IF(AH81="","",SUMIF(E$11:X$11,"Espacial Métrico",AD81:AW81))</f>
        <v/>
      </c>
      <c r="BC81" s="472" t="str">
        <f t="shared" ref="BC81:BC90" si="20">IF(AI81="","",SUMIF(E$11:X$11,"Aleatorio",AD81:AW81))</f>
        <v/>
      </c>
    </row>
    <row r="82" spans="1:55" ht="15.75" customHeight="1" thickBot="1">
      <c r="A82" s="55"/>
      <c r="B82" s="458" t="str">
        <f t="shared" ref="B82:B90" si="21">IF(C82&lt;&gt;"",1+B81,"")</f>
        <v/>
      </c>
      <c r="C82" s="244"/>
      <c r="D82" s="245"/>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7" t="str">
        <f t="shared" si="13"/>
        <v/>
      </c>
      <c r="AE82" s="267" t="str">
        <f t="shared" si="13"/>
        <v/>
      </c>
      <c r="AF82" s="267" t="str">
        <f t="shared" si="12"/>
        <v/>
      </c>
      <c r="AG82" s="267" t="str">
        <f t="shared" si="12"/>
        <v/>
      </c>
      <c r="AH82" s="267" t="str">
        <f t="shared" si="12"/>
        <v/>
      </c>
      <c r="AI82" s="267" t="str">
        <f t="shared" si="12"/>
        <v/>
      </c>
      <c r="AJ82" s="267" t="str">
        <f t="shared" si="12"/>
        <v/>
      </c>
      <c r="AK82" s="267" t="str">
        <f t="shared" si="12"/>
        <v/>
      </c>
      <c r="AL82" s="267" t="str">
        <f t="shared" si="12"/>
        <v/>
      </c>
      <c r="AM82" s="267" t="str">
        <f t="shared" si="12"/>
        <v/>
      </c>
      <c r="AN82" s="267" t="str">
        <f t="shared" si="12"/>
        <v/>
      </c>
      <c r="AO82" s="267" t="str">
        <f t="shared" si="12"/>
        <v/>
      </c>
      <c r="AP82" s="267" t="str">
        <f t="shared" si="12"/>
        <v/>
      </c>
      <c r="AQ82" s="267" t="str">
        <f t="shared" si="12"/>
        <v/>
      </c>
      <c r="AR82" s="267" t="str">
        <f t="shared" si="14"/>
        <v/>
      </c>
      <c r="AS82" s="267" t="str">
        <f t="shared" si="14"/>
        <v/>
      </c>
      <c r="AT82" s="267" t="str">
        <f t="shared" si="14"/>
        <v/>
      </c>
      <c r="AU82" s="267" t="str">
        <f t="shared" si="14"/>
        <v/>
      </c>
      <c r="AV82" s="267" t="str">
        <f t="shared" si="14"/>
        <v/>
      </c>
      <c r="AW82" s="267" t="str">
        <f t="shared" si="14"/>
        <v/>
      </c>
      <c r="AX82" s="472" t="str">
        <f t="shared" si="15"/>
        <v/>
      </c>
      <c r="AY82" s="472" t="str">
        <f t="shared" si="16"/>
        <v/>
      </c>
      <c r="AZ82" s="472" t="str">
        <f t="shared" si="17"/>
        <v/>
      </c>
      <c r="BA82" s="472" t="str">
        <f t="shared" si="18"/>
        <v/>
      </c>
      <c r="BB82" s="472" t="str">
        <f t="shared" si="19"/>
        <v/>
      </c>
      <c r="BC82" s="472" t="str">
        <f t="shared" si="20"/>
        <v/>
      </c>
    </row>
    <row r="83" spans="1:55" ht="15.75" customHeight="1" thickBot="1">
      <c r="A83" s="55"/>
      <c r="B83" s="458" t="str">
        <f t="shared" si="21"/>
        <v/>
      </c>
      <c r="C83" s="244"/>
      <c r="D83" s="245"/>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7" t="str">
        <f t="shared" si="13"/>
        <v/>
      </c>
      <c r="AE83" s="267" t="str">
        <f t="shared" si="13"/>
        <v/>
      </c>
      <c r="AF83" s="267" t="str">
        <f t="shared" si="12"/>
        <v/>
      </c>
      <c r="AG83" s="267" t="str">
        <f t="shared" si="12"/>
        <v/>
      </c>
      <c r="AH83" s="267" t="str">
        <f t="shared" si="12"/>
        <v/>
      </c>
      <c r="AI83" s="267" t="str">
        <f t="shared" si="12"/>
        <v/>
      </c>
      <c r="AJ83" s="267" t="str">
        <f t="shared" si="12"/>
        <v/>
      </c>
      <c r="AK83" s="267" t="str">
        <f t="shared" si="12"/>
        <v/>
      </c>
      <c r="AL83" s="267" t="str">
        <f t="shared" ref="AL83:AQ90" si="22">IF(M83="","",(IF(M83=M$92,1,0)))</f>
        <v/>
      </c>
      <c r="AM83" s="267" t="str">
        <f t="shared" si="22"/>
        <v/>
      </c>
      <c r="AN83" s="267" t="str">
        <f t="shared" si="22"/>
        <v/>
      </c>
      <c r="AO83" s="267" t="str">
        <f t="shared" si="22"/>
        <v/>
      </c>
      <c r="AP83" s="267" t="str">
        <f t="shared" si="22"/>
        <v/>
      </c>
      <c r="AQ83" s="267" t="str">
        <f t="shared" si="22"/>
        <v/>
      </c>
      <c r="AR83" s="267" t="str">
        <f t="shared" si="14"/>
        <v/>
      </c>
      <c r="AS83" s="267" t="str">
        <f t="shared" si="14"/>
        <v/>
      </c>
      <c r="AT83" s="267" t="str">
        <f t="shared" si="14"/>
        <v/>
      </c>
      <c r="AU83" s="267" t="str">
        <f t="shared" si="14"/>
        <v/>
      </c>
      <c r="AV83" s="267" t="str">
        <f t="shared" si="14"/>
        <v/>
      </c>
      <c r="AW83" s="267" t="str">
        <f t="shared" si="14"/>
        <v/>
      </c>
      <c r="AX83" s="472" t="str">
        <f t="shared" si="15"/>
        <v/>
      </c>
      <c r="AY83" s="472" t="str">
        <f t="shared" si="16"/>
        <v/>
      </c>
      <c r="AZ83" s="472" t="str">
        <f t="shared" si="17"/>
        <v/>
      </c>
      <c r="BA83" s="472" t="str">
        <f t="shared" si="18"/>
        <v/>
      </c>
      <c r="BB83" s="472" t="str">
        <f t="shared" si="19"/>
        <v/>
      </c>
      <c r="BC83" s="472" t="str">
        <f t="shared" si="20"/>
        <v/>
      </c>
    </row>
    <row r="84" spans="1:55" ht="15.75" customHeight="1" thickBot="1">
      <c r="A84" s="55"/>
      <c r="B84" s="458" t="str">
        <f t="shared" si="21"/>
        <v/>
      </c>
      <c r="C84" s="244"/>
      <c r="D84" s="245"/>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7" t="str">
        <f t="shared" si="13"/>
        <v/>
      </c>
      <c r="AE84" s="267" t="str">
        <f t="shared" si="13"/>
        <v/>
      </c>
      <c r="AF84" s="267" t="str">
        <f t="shared" si="13"/>
        <v/>
      </c>
      <c r="AG84" s="267" t="str">
        <f t="shared" si="13"/>
        <v/>
      </c>
      <c r="AH84" s="267" t="str">
        <f t="shared" si="13"/>
        <v/>
      </c>
      <c r="AI84" s="267" t="str">
        <f t="shared" si="13"/>
        <v/>
      </c>
      <c r="AJ84" s="267" t="str">
        <f t="shared" si="13"/>
        <v/>
      </c>
      <c r="AK84" s="267" t="str">
        <f t="shared" si="13"/>
        <v/>
      </c>
      <c r="AL84" s="267" t="str">
        <f t="shared" si="22"/>
        <v/>
      </c>
      <c r="AM84" s="267" t="str">
        <f t="shared" si="22"/>
        <v/>
      </c>
      <c r="AN84" s="267" t="str">
        <f t="shared" si="22"/>
        <v/>
      </c>
      <c r="AO84" s="267" t="str">
        <f t="shared" si="22"/>
        <v/>
      </c>
      <c r="AP84" s="267" t="str">
        <f t="shared" si="22"/>
        <v/>
      </c>
      <c r="AQ84" s="267" t="str">
        <f t="shared" si="22"/>
        <v/>
      </c>
      <c r="AR84" s="267" t="str">
        <f t="shared" si="14"/>
        <v/>
      </c>
      <c r="AS84" s="267" t="str">
        <f t="shared" si="14"/>
        <v/>
      </c>
      <c r="AT84" s="267" t="str">
        <f t="shared" si="14"/>
        <v/>
      </c>
      <c r="AU84" s="267" t="str">
        <f t="shared" si="14"/>
        <v/>
      </c>
      <c r="AV84" s="267" t="str">
        <f t="shared" si="14"/>
        <v/>
      </c>
      <c r="AW84" s="267" t="str">
        <f t="shared" si="14"/>
        <v/>
      </c>
      <c r="AX84" s="472" t="str">
        <f t="shared" si="15"/>
        <v/>
      </c>
      <c r="AY84" s="472" t="str">
        <f t="shared" si="16"/>
        <v/>
      </c>
      <c r="AZ84" s="472" t="str">
        <f t="shared" si="17"/>
        <v/>
      </c>
      <c r="BA84" s="472" t="str">
        <f t="shared" si="18"/>
        <v/>
      </c>
      <c r="BB84" s="472" t="str">
        <f t="shared" si="19"/>
        <v/>
      </c>
      <c r="BC84" s="472" t="str">
        <f t="shared" si="20"/>
        <v/>
      </c>
    </row>
    <row r="85" spans="1:55" ht="15.75" customHeight="1" thickBot="1">
      <c r="A85" s="55"/>
      <c r="B85" s="458" t="str">
        <f t="shared" si="21"/>
        <v/>
      </c>
      <c r="C85" s="244"/>
      <c r="D85" s="245"/>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7" t="str">
        <f t="shared" si="13"/>
        <v/>
      </c>
      <c r="AE85" s="267" t="str">
        <f t="shared" si="13"/>
        <v/>
      </c>
      <c r="AF85" s="267" t="str">
        <f t="shared" si="13"/>
        <v/>
      </c>
      <c r="AG85" s="267" t="str">
        <f t="shared" si="13"/>
        <v/>
      </c>
      <c r="AH85" s="267" t="str">
        <f t="shared" si="13"/>
        <v/>
      </c>
      <c r="AI85" s="267" t="str">
        <f t="shared" si="13"/>
        <v/>
      </c>
      <c r="AJ85" s="267" t="str">
        <f t="shared" si="13"/>
        <v/>
      </c>
      <c r="AK85" s="267" t="str">
        <f t="shared" si="13"/>
        <v/>
      </c>
      <c r="AL85" s="267" t="str">
        <f t="shared" si="22"/>
        <v/>
      </c>
      <c r="AM85" s="267" t="str">
        <f t="shared" si="22"/>
        <v/>
      </c>
      <c r="AN85" s="267" t="str">
        <f t="shared" si="22"/>
        <v/>
      </c>
      <c r="AO85" s="267" t="str">
        <f t="shared" si="22"/>
        <v/>
      </c>
      <c r="AP85" s="267" t="str">
        <f t="shared" si="22"/>
        <v/>
      </c>
      <c r="AQ85" s="267" t="str">
        <f t="shared" si="22"/>
        <v/>
      </c>
      <c r="AR85" s="267" t="str">
        <f t="shared" si="14"/>
        <v/>
      </c>
      <c r="AS85" s="267" t="str">
        <f t="shared" si="14"/>
        <v/>
      </c>
      <c r="AT85" s="267" t="str">
        <f t="shared" si="14"/>
        <v/>
      </c>
      <c r="AU85" s="267" t="str">
        <f t="shared" si="14"/>
        <v/>
      </c>
      <c r="AV85" s="267" t="str">
        <f t="shared" si="14"/>
        <v/>
      </c>
      <c r="AW85" s="267" t="str">
        <f t="shared" si="14"/>
        <v/>
      </c>
      <c r="AX85" s="472" t="str">
        <f t="shared" si="15"/>
        <v/>
      </c>
      <c r="AY85" s="472" t="str">
        <f t="shared" si="16"/>
        <v/>
      </c>
      <c r="AZ85" s="472" t="str">
        <f t="shared" si="17"/>
        <v/>
      </c>
      <c r="BA85" s="472" t="str">
        <f t="shared" si="18"/>
        <v/>
      </c>
      <c r="BB85" s="472" t="str">
        <f t="shared" si="19"/>
        <v/>
      </c>
      <c r="BC85" s="472" t="str">
        <f t="shared" si="20"/>
        <v/>
      </c>
    </row>
    <row r="86" spans="1:55" ht="15.75" customHeight="1" thickBot="1">
      <c r="A86" s="55"/>
      <c r="B86" s="458" t="str">
        <f t="shared" si="21"/>
        <v/>
      </c>
      <c r="C86" s="244"/>
      <c r="D86" s="245"/>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7" t="str">
        <f t="shared" si="13"/>
        <v/>
      </c>
      <c r="AE86" s="267" t="str">
        <f t="shared" si="13"/>
        <v/>
      </c>
      <c r="AF86" s="267" t="str">
        <f t="shared" si="13"/>
        <v/>
      </c>
      <c r="AG86" s="267" t="str">
        <f t="shared" si="13"/>
        <v/>
      </c>
      <c r="AH86" s="267" t="str">
        <f t="shared" si="13"/>
        <v/>
      </c>
      <c r="AI86" s="267" t="str">
        <f t="shared" si="13"/>
        <v/>
      </c>
      <c r="AJ86" s="267" t="str">
        <f t="shared" si="13"/>
        <v/>
      </c>
      <c r="AK86" s="267" t="str">
        <f t="shared" si="13"/>
        <v/>
      </c>
      <c r="AL86" s="267" t="str">
        <f t="shared" si="22"/>
        <v/>
      </c>
      <c r="AM86" s="267" t="str">
        <f t="shared" si="22"/>
        <v/>
      </c>
      <c r="AN86" s="267" t="str">
        <f t="shared" si="22"/>
        <v/>
      </c>
      <c r="AO86" s="267" t="str">
        <f t="shared" si="22"/>
        <v/>
      </c>
      <c r="AP86" s="267" t="str">
        <f t="shared" si="22"/>
        <v/>
      </c>
      <c r="AQ86" s="267" t="str">
        <f t="shared" si="22"/>
        <v/>
      </c>
      <c r="AR86" s="267" t="str">
        <f t="shared" si="14"/>
        <v/>
      </c>
      <c r="AS86" s="267" t="str">
        <f t="shared" si="14"/>
        <v/>
      </c>
      <c r="AT86" s="267" t="str">
        <f t="shared" si="14"/>
        <v/>
      </c>
      <c r="AU86" s="267" t="str">
        <f t="shared" si="14"/>
        <v/>
      </c>
      <c r="AV86" s="267" t="str">
        <f t="shared" si="14"/>
        <v/>
      </c>
      <c r="AW86" s="267" t="str">
        <f t="shared" si="14"/>
        <v/>
      </c>
      <c r="AX86" s="472" t="str">
        <f t="shared" si="15"/>
        <v/>
      </c>
      <c r="AY86" s="472" t="str">
        <f t="shared" si="16"/>
        <v/>
      </c>
      <c r="AZ86" s="472" t="str">
        <f t="shared" si="17"/>
        <v/>
      </c>
      <c r="BA86" s="472" t="str">
        <f t="shared" si="18"/>
        <v/>
      </c>
      <c r="BB86" s="472" t="str">
        <f t="shared" si="19"/>
        <v/>
      </c>
      <c r="BC86" s="472" t="str">
        <f t="shared" si="20"/>
        <v/>
      </c>
    </row>
    <row r="87" spans="1:55" ht="15.75" customHeight="1" thickBot="1">
      <c r="A87" s="55"/>
      <c r="B87" s="458" t="str">
        <f t="shared" si="21"/>
        <v/>
      </c>
      <c r="C87" s="244"/>
      <c r="D87" s="245"/>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7" t="str">
        <f t="shared" si="13"/>
        <v/>
      </c>
      <c r="AE87" s="267" t="str">
        <f t="shared" si="13"/>
        <v/>
      </c>
      <c r="AF87" s="267" t="str">
        <f t="shared" si="13"/>
        <v/>
      </c>
      <c r="AG87" s="267" t="str">
        <f t="shared" si="13"/>
        <v/>
      </c>
      <c r="AH87" s="267" t="str">
        <f t="shared" si="13"/>
        <v/>
      </c>
      <c r="AI87" s="267" t="str">
        <f t="shared" si="13"/>
        <v/>
      </c>
      <c r="AJ87" s="267" t="str">
        <f t="shared" si="13"/>
        <v/>
      </c>
      <c r="AK87" s="267" t="str">
        <f t="shared" si="13"/>
        <v/>
      </c>
      <c r="AL87" s="267" t="str">
        <f t="shared" si="22"/>
        <v/>
      </c>
      <c r="AM87" s="267" t="str">
        <f t="shared" si="22"/>
        <v/>
      </c>
      <c r="AN87" s="267" t="str">
        <f t="shared" si="22"/>
        <v/>
      </c>
      <c r="AO87" s="267" t="str">
        <f t="shared" si="22"/>
        <v/>
      </c>
      <c r="AP87" s="267" t="str">
        <f t="shared" si="22"/>
        <v/>
      </c>
      <c r="AQ87" s="267" t="str">
        <f t="shared" si="22"/>
        <v/>
      </c>
      <c r="AR87" s="267" t="str">
        <f t="shared" si="14"/>
        <v/>
      </c>
      <c r="AS87" s="267" t="str">
        <f t="shared" si="14"/>
        <v/>
      </c>
      <c r="AT87" s="267" t="str">
        <f t="shared" si="14"/>
        <v/>
      </c>
      <c r="AU87" s="267" t="str">
        <f t="shared" si="14"/>
        <v/>
      </c>
      <c r="AV87" s="267" t="str">
        <f t="shared" si="14"/>
        <v/>
      </c>
      <c r="AW87" s="267" t="str">
        <f t="shared" si="14"/>
        <v/>
      </c>
      <c r="AX87" s="472" t="str">
        <f t="shared" si="15"/>
        <v/>
      </c>
      <c r="AY87" s="472" t="str">
        <f t="shared" si="16"/>
        <v/>
      </c>
      <c r="AZ87" s="472" t="str">
        <f t="shared" si="17"/>
        <v/>
      </c>
      <c r="BA87" s="472" t="str">
        <f t="shared" si="18"/>
        <v/>
      </c>
      <c r="BB87" s="472" t="str">
        <f t="shared" si="19"/>
        <v/>
      </c>
      <c r="BC87" s="472" t="str">
        <f t="shared" si="20"/>
        <v/>
      </c>
    </row>
    <row r="88" spans="1:55" ht="15.75" customHeight="1" thickBot="1">
      <c r="A88" s="55"/>
      <c r="B88" s="458" t="str">
        <f t="shared" si="21"/>
        <v/>
      </c>
      <c r="C88" s="244"/>
      <c r="D88" s="245"/>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7" t="str">
        <f t="shared" si="13"/>
        <v/>
      </c>
      <c r="AE88" s="267" t="str">
        <f t="shared" si="13"/>
        <v/>
      </c>
      <c r="AF88" s="267" t="str">
        <f t="shared" si="13"/>
        <v/>
      </c>
      <c r="AG88" s="267" t="str">
        <f t="shared" si="13"/>
        <v/>
      </c>
      <c r="AH88" s="267" t="str">
        <f t="shared" si="13"/>
        <v/>
      </c>
      <c r="AI88" s="267" t="str">
        <f t="shared" si="13"/>
        <v/>
      </c>
      <c r="AJ88" s="267" t="str">
        <f t="shared" si="13"/>
        <v/>
      </c>
      <c r="AK88" s="267" t="str">
        <f t="shared" si="13"/>
        <v/>
      </c>
      <c r="AL88" s="267" t="str">
        <f t="shared" si="22"/>
        <v/>
      </c>
      <c r="AM88" s="267" t="str">
        <f t="shared" si="22"/>
        <v/>
      </c>
      <c r="AN88" s="267" t="str">
        <f t="shared" si="22"/>
        <v/>
      </c>
      <c r="AO88" s="267" t="str">
        <f t="shared" si="22"/>
        <v/>
      </c>
      <c r="AP88" s="267" t="str">
        <f t="shared" si="22"/>
        <v/>
      </c>
      <c r="AQ88" s="267" t="str">
        <f t="shared" si="22"/>
        <v/>
      </c>
      <c r="AR88" s="267" t="str">
        <f t="shared" si="14"/>
        <v/>
      </c>
      <c r="AS88" s="267" t="str">
        <f t="shared" si="14"/>
        <v/>
      </c>
      <c r="AT88" s="267" t="str">
        <f t="shared" si="14"/>
        <v/>
      </c>
      <c r="AU88" s="267" t="str">
        <f t="shared" si="14"/>
        <v/>
      </c>
      <c r="AV88" s="267" t="str">
        <f t="shared" si="14"/>
        <v/>
      </c>
      <c r="AW88" s="267" t="str">
        <f t="shared" si="14"/>
        <v/>
      </c>
      <c r="AX88" s="472" t="str">
        <f t="shared" si="15"/>
        <v/>
      </c>
      <c r="AY88" s="472" t="str">
        <f t="shared" si="16"/>
        <v/>
      </c>
      <c r="AZ88" s="472" t="str">
        <f t="shared" si="17"/>
        <v/>
      </c>
      <c r="BA88" s="472" t="str">
        <f t="shared" si="18"/>
        <v/>
      </c>
      <c r="BB88" s="472" t="str">
        <f t="shared" si="19"/>
        <v/>
      </c>
      <c r="BC88" s="472" t="str">
        <f t="shared" si="20"/>
        <v/>
      </c>
    </row>
    <row r="89" spans="1:55" ht="15.75" customHeight="1" thickBot="1">
      <c r="A89" s="55"/>
      <c r="B89" s="458" t="str">
        <f>IF(C89&lt;&gt;"",1+B88,"")</f>
        <v/>
      </c>
      <c r="C89" s="244"/>
      <c r="D89" s="245"/>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7" t="str">
        <f t="shared" si="13"/>
        <v/>
      </c>
      <c r="AE89" s="267" t="str">
        <f t="shared" si="13"/>
        <v/>
      </c>
      <c r="AF89" s="267" t="str">
        <f t="shared" si="13"/>
        <v/>
      </c>
      <c r="AG89" s="267" t="str">
        <f t="shared" si="13"/>
        <v/>
      </c>
      <c r="AH89" s="267" t="str">
        <f t="shared" si="13"/>
        <v/>
      </c>
      <c r="AI89" s="267" t="str">
        <f t="shared" si="13"/>
        <v/>
      </c>
      <c r="AJ89" s="267" t="str">
        <f t="shared" si="13"/>
        <v/>
      </c>
      <c r="AK89" s="267" t="str">
        <f t="shared" si="13"/>
        <v/>
      </c>
      <c r="AL89" s="267" t="str">
        <f t="shared" si="22"/>
        <v/>
      </c>
      <c r="AM89" s="267" t="str">
        <f t="shared" si="22"/>
        <v/>
      </c>
      <c r="AN89" s="267" t="str">
        <f t="shared" si="22"/>
        <v/>
      </c>
      <c r="AO89" s="267" t="str">
        <f t="shared" si="22"/>
        <v/>
      </c>
      <c r="AP89" s="267" t="str">
        <f t="shared" si="22"/>
        <v/>
      </c>
      <c r="AQ89" s="267" t="str">
        <f t="shared" si="22"/>
        <v/>
      </c>
      <c r="AR89" s="267" t="str">
        <f t="shared" si="14"/>
        <v/>
      </c>
      <c r="AS89" s="267" t="str">
        <f t="shared" si="14"/>
        <v/>
      </c>
      <c r="AT89" s="267" t="str">
        <f t="shared" si="14"/>
        <v/>
      </c>
      <c r="AU89" s="267" t="str">
        <f t="shared" si="14"/>
        <v/>
      </c>
      <c r="AV89" s="267" t="str">
        <f t="shared" si="14"/>
        <v/>
      </c>
      <c r="AW89" s="267" t="str">
        <f t="shared" si="14"/>
        <v/>
      </c>
      <c r="AX89" s="472" t="str">
        <f t="shared" si="15"/>
        <v/>
      </c>
      <c r="AY89" s="472" t="str">
        <f t="shared" si="16"/>
        <v/>
      </c>
      <c r="AZ89" s="472" t="str">
        <f t="shared" si="17"/>
        <v/>
      </c>
      <c r="BA89" s="472" t="str">
        <f t="shared" si="18"/>
        <v/>
      </c>
      <c r="BB89" s="472" t="str">
        <f t="shared" si="19"/>
        <v/>
      </c>
      <c r="BC89" s="472" t="str">
        <f t="shared" si="20"/>
        <v/>
      </c>
    </row>
    <row r="90" spans="1:55" ht="15.75" customHeight="1" thickBot="1">
      <c r="A90" s="55"/>
      <c r="B90" s="458" t="str">
        <f t="shared" si="21"/>
        <v/>
      </c>
      <c r="C90" s="246"/>
      <c r="D90" s="247"/>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7" t="str">
        <f t="shared" si="13"/>
        <v/>
      </c>
      <c r="AE90" s="267" t="str">
        <f t="shared" si="13"/>
        <v/>
      </c>
      <c r="AF90" s="267" t="str">
        <f t="shared" si="13"/>
        <v/>
      </c>
      <c r="AG90" s="267" t="str">
        <f t="shared" si="13"/>
        <v/>
      </c>
      <c r="AH90" s="267" t="str">
        <f t="shared" si="13"/>
        <v/>
      </c>
      <c r="AI90" s="267" t="str">
        <f t="shared" si="13"/>
        <v/>
      </c>
      <c r="AJ90" s="267" t="str">
        <f t="shared" si="13"/>
        <v/>
      </c>
      <c r="AK90" s="267" t="str">
        <f t="shared" si="13"/>
        <v/>
      </c>
      <c r="AL90" s="267" t="str">
        <f t="shared" si="22"/>
        <v/>
      </c>
      <c r="AM90" s="267" t="str">
        <f t="shared" si="22"/>
        <v/>
      </c>
      <c r="AN90" s="267" t="str">
        <f t="shared" si="22"/>
        <v/>
      </c>
      <c r="AO90" s="267" t="str">
        <f t="shared" si="22"/>
        <v/>
      </c>
      <c r="AP90" s="267" t="str">
        <f t="shared" si="22"/>
        <v/>
      </c>
      <c r="AQ90" s="267" t="str">
        <f t="shared" si="22"/>
        <v/>
      </c>
      <c r="AR90" s="267" t="str">
        <f t="shared" si="14"/>
        <v/>
      </c>
      <c r="AS90" s="267" t="str">
        <f t="shared" si="14"/>
        <v/>
      </c>
      <c r="AT90" s="267" t="str">
        <f t="shared" si="14"/>
        <v/>
      </c>
      <c r="AU90" s="267" t="str">
        <f t="shared" si="14"/>
        <v/>
      </c>
      <c r="AV90" s="267" t="str">
        <f t="shared" si="14"/>
        <v/>
      </c>
      <c r="AW90" s="267" t="str">
        <f t="shared" si="14"/>
        <v/>
      </c>
      <c r="AX90" s="472" t="str">
        <f t="shared" si="15"/>
        <v/>
      </c>
      <c r="AY90" s="472" t="str">
        <f t="shared" si="16"/>
        <v/>
      </c>
      <c r="AZ90" s="472" t="str">
        <f t="shared" si="17"/>
        <v/>
      </c>
      <c r="BA90" s="472" t="str">
        <f t="shared" si="18"/>
        <v/>
      </c>
      <c r="BB90" s="472" t="str">
        <f t="shared" si="19"/>
        <v/>
      </c>
      <c r="BC90" s="472" t="str">
        <f t="shared" si="20"/>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3" t="e">
        <f>AVERAGE(AX16:AX90)</f>
        <v>#DIV/0!</v>
      </c>
      <c r="AY91" s="473" t="e">
        <f t="shared" ref="AY91:BC91" si="23">AVERAGE(AY16:AY90)</f>
        <v>#DIV/0!</v>
      </c>
      <c r="AZ91" s="473" t="e">
        <f t="shared" si="23"/>
        <v>#DIV/0!</v>
      </c>
      <c r="BA91" s="473" t="e">
        <f t="shared" si="23"/>
        <v>#DIV/0!</v>
      </c>
      <c r="BB91" s="473" t="e">
        <f t="shared" si="23"/>
        <v>#DIV/0!</v>
      </c>
      <c r="BC91" s="473" t="e">
        <f t="shared" si="23"/>
        <v>#DIV/0!</v>
      </c>
    </row>
    <row r="92" spans="1:55" ht="15.75" customHeight="1">
      <c r="A92" s="55"/>
      <c r="B92" s="59"/>
      <c r="C92" s="589" t="s">
        <v>4</v>
      </c>
      <c r="D92" s="590"/>
      <c r="E92" s="72"/>
      <c r="F92" s="73"/>
      <c r="G92" s="73"/>
      <c r="H92" s="73"/>
      <c r="I92" s="73"/>
      <c r="J92" s="73"/>
      <c r="K92" s="73"/>
      <c r="L92" s="73"/>
      <c r="M92" s="73"/>
      <c r="N92" s="73"/>
      <c r="O92" s="73"/>
      <c r="P92" s="73"/>
      <c r="Q92" s="73"/>
      <c r="R92" s="73"/>
      <c r="S92" s="73"/>
      <c r="T92" s="73"/>
      <c r="U92" s="73"/>
      <c r="V92" s="73"/>
      <c r="W92" s="73"/>
      <c r="X92" s="73"/>
      <c r="Y92" s="252"/>
      <c r="Z92" s="252"/>
      <c r="AA92" s="252"/>
      <c r="AB92" s="252"/>
      <c r="AC92" s="252"/>
      <c r="AD92" s="58"/>
      <c r="AE92" s="58"/>
      <c r="AF92" s="58"/>
      <c r="AG92" s="58"/>
    </row>
    <row r="93" spans="1:55" ht="15.75" customHeight="1">
      <c r="A93" s="55"/>
      <c r="B93" s="59"/>
      <c r="C93" s="48" t="s">
        <v>5</v>
      </c>
      <c r="D93" s="49"/>
      <c r="E93" s="481">
        <f>COUNTIF(E16:E90,E92)</f>
        <v>0</v>
      </c>
      <c r="F93" s="482">
        <f t="shared" ref="F93:X93" si="24">COUNTIF(F16:F90,F92)</f>
        <v>0</v>
      </c>
      <c r="G93" s="482">
        <f t="shared" si="24"/>
        <v>0</v>
      </c>
      <c r="H93" s="482">
        <f t="shared" si="24"/>
        <v>0</v>
      </c>
      <c r="I93" s="482">
        <f t="shared" si="24"/>
        <v>0</v>
      </c>
      <c r="J93" s="482">
        <f t="shared" si="24"/>
        <v>0</v>
      </c>
      <c r="K93" s="482">
        <f t="shared" si="24"/>
        <v>0</v>
      </c>
      <c r="L93" s="482">
        <f t="shared" si="24"/>
        <v>0</v>
      </c>
      <c r="M93" s="482">
        <f t="shared" si="24"/>
        <v>0</v>
      </c>
      <c r="N93" s="482">
        <f t="shared" si="24"/>
        <v>0</v>
      </c>
      <c r="O93" s="482">
        <f t="shared" si="24"/>
        <v>0</v>
      </c>
      <c r="P93" s="482">
        <f t="shared" si="24"/>
        <v>0</v>
      </c>
      <c r="Q93" s="482">
        <f t="shared" si="24"/>
        <v>0</v>
      </c>
      <c r="R93" s="482">
        <f t="shared" si="24"/>
        <v>0</v>
      </c>
      <c r="S93" s="482">
        <f t="shared" si="24"/>
        <v>0</v>
      </c>
      <c r="T93" s="482">
        <f t="shared" si="24"/>
        <v>0</v>
      </c>
      <c r="U93" s="482">
        <f t="shared" si="24"/>
        <v>0</v>
      </c>
      <c r="V93" s="482">
        <f t="shared" si="24"/>
        <v>0</v>
      </c>
      <c r="W93" s="482">
        <f t="shared" si="24"/>
        <v>0</v>
      </c>
      <c r="X93" s="482">
        <f t="shared" si="24"/>
        <v>0</v>
      </c>
      <c r="Y93" s="111"/>
      <c r="Z93" s="111"/>
      <c r="AA93" s="111"/>
      <c r="AB93" s="111"/>
      <c r="AC93" s="111"/>
      <c r="AD93" s="58"/>
      <c r="AE93" s="58"/>
      <c r="AF93" s="58"/>
      <c r="AG93" s="58"/>
    </row>
    <row r="94" spans="1:55" ht="15.75" customHeight="1">
      <c r="A94" s="55"/>
      <c r="B94" s="59"/>
      <c r="C94" s="2" t="s">
        <v>6</v>
      </c>
      <c r="D94" s="2"/>
      <c r="E94" s="483" t="e">
        <f t="shared" ref="E94:X94" si="25">(COUNTIF(E16:E90,E$92))/(COUNTA(E16:E90))</f>
        <v>#DIV/0!</v>
      </c>
      <c r="F94" s="483" t="e">
        <f t="shared" si="25"/>
        <v>#DIV/0!</v>
      </c>
      <c r="G94" s="483" t="e">
        <f t="shared" si="25"/>
        <v>#DIV/0!</v>
      </c>
      <c r="H94" s="483" t="e">
        <f t="shared" si="25"/>
        <v>#DIV/0!</v>
      </c>
      <c r="I94" s="483" t="e">
        <f t="shared" si="25"/>
        <v>#DIV/0!</v>
      </c>
      <c r="J94" s="483" t="e">
        <f t="shared" si="25"/>
        <v>#DIV/0!</v>
      </c>
      <c r="K94" s="483" t="e">
        <f t="shared" si="25"/>
        <v>#DIV/0!</v>
      </c>
      <c r="L94" s="483" t="e">
        <f t="shared" si="25"/>
        <v>#DIV/0!</v>
      </c>
      <c r="M94" s="483" t="e">
        <f t="shared" si="25"/>
        <v>#DIV/0!</v>
      </c>
      <c r="N94" s="483" t="e">
        <f t="shared" si="25"/>
        <v>#DIV/0!</v>
      </c>
      <c r="O94" s="483" t="e">
        <f t="shared" si="25"/>
        <v>#DIV/0!</v>
      </c>
      <c r="P94" s="483" t="e">
        <f t="shared" si="25"/>
        <v>#DIV/0!</v>
      </c>
      <c r="Q94" s="483" t="e">
        <f t="shared" si="25"/>
        <v>#DIV/0!</v>
      </c>
      <c r="R94" s="483" t="e">
        <f t="shared" si="25"/>
        <v>#DIV/0!</v>
      </c>
      <c r="S94" s="483" t="e">
        <f t="shared" si="25"/>
        <v>#DIV/0!</v>
      </c>
      <c r="T94" s="483" t="e">
        <f t="shared" si="25"/>
        <v>#DIV/0!</v>
      </c>
      <c r="U94" s="483" t="e">
        <f t="shared" si="25"/>
        <v>#DIV/0!</v>
      </c>
      <c r="V94" s="483" t="e">
        <f t="shared" si="25"/>
        <v>#DIV/0!</v>
      </c>
      <c r="W94" s="483" t="e">
        <f t="shared" si="25"/>
        <v>#DIV/0!</v>
      </c>
      <c r="X94" s="483" t="e">
        <f t="shared" si="25"/>
        <v>#DIV/0!</v>
      </c>
      <c r="Y94" s="107"/>
      <c r="Z94" s="107"/>
      <c r="AA94" s="107"/>
      <c r="AB94" s="107"/>
      <c r="AC94" s="107"/>
      <c r="AD94" s="58"/>
      <c r="AE94" s="58"/>
      <c r="AF94" s="58"/>
      <c r="AG94" s="58"/>
    </row>
    <row r="95" spans="1:55" ht="15.75" customHeight="1">
      <c r="A95" s="55"/>
      <c r="B95" s="59"/>
      <c r="C95" s="3" t="s">
        <v>7</v>
      </c>
      <c r="D95" s="3"/>
      <c r="E95" s="484" t="e">
        <f t="shared" ref="E95:X95" si="26">(COUNTIF(E$16:E$90,"A"))/(COUNTA(E$16:E$90))</f>
        <v>#DIV/0!</v>
      </c>
      <c r="F95" s="484" t="e">
        <f t="shared" si="26"/>
        <v>#DIV/0!</v>
      </c>
      <c r="G95" s="484" t="e">
        <f t="shared" si="26"/>
        <v>#DIV/0!</v>
      </c>
      <c r="H95" s="484" t="e">
        <f t="shared" si="26"/>
        <v>#DIV/0!</v>
      </c>
      <c r="I95" s="484" t="e">
        <f t="shared" si="26"/>
        <v>#DIV/0!</v>
      </c>
      <c r="J95" s="484" t="e">
        <f t="shared" si="26"/>
        <v>#DIV/0!</v>
      </c>
      <c r="K95" s="484" t="e">
        <f t="shared" si="26"/>
        <v>#DIV/0!</v>
      </c>
      <c r="L95" s="484" t="e">
        <f t="shared" si="26"/>
        <v>#DIV/0!</v>
      </c>
      <c r="M95" s="484" t="e">
        <f t="shared" si="26"/>
        <v>#DIV/0!</v>
      </c>
      <c r="N95" s="484" t="e">
        <f t="shared" si="26"/>
        <v>#DIV/0!</v>
      </c>
      <c r="O95" s="484" t="e">
        <f t="shared" si="26"/>
        <v>#DIV/0!</v>
      </c>
      <c r="P95" s="484" t="e">
        <f t="shared" si="26"/>
        <v>#DIV/0!</v>
      </c>
      <c r="Q95" s="484" t="e">
        <f t="shared" si="26"/>
        <v>#DIV/0!</v>
      </c>
      <c r="R95" s="484" t="e">
        <f t="shared" si="26"/>
        <v>#DIV/0!</v>
      </c>
      <c r="S95" s="484" t="e">
        <f t="shared" si="26"/>
        <v>#DIV/0!</v>
      </c>
      <c r="T95" s="484" t="e">
        <f t="shared" si="26"/>
        <v>#DIV/0!</v>
      </c>
      <c r="U95" s="484" t="e">
        <f t="shared" si="26"/>
        <v>#DIV/0!</v>
      </c>
      <c r="V95" s="484" t="e">
        <f t="shared" si="26"/>
        <v>#DIV/0!</v>
      </c>
      <c r="W95" s="484" t="e">
        <f t="shared" si="26"/>
        <v>#DIV/0!</v>
      </c>
      <c r="X95" s="484" t="e">
        <f t="shared" si="26"/>
        <v>#DIV/0!</v>
      </c>
      <c r="Y95" s="108"/>
      <c r="Z95" s="108"/>
      <c r="AA95" s="108"/>
      <c r="AB95" s="108"/>
      <c r="AC95" s="108"/>
      <c r="AD95" s="58"/>
      <c r="AE95" s="58"/>
      <c r="AF95" s="58"/>
      <c r="AG95" s="58"/>
    </row>
    <row r="96" spans="1:55" ht="15.75" customHeight="1">
      <c r="A96" s="55"/>
      <c r="B96" s="59"/>
      <c r="C96" s="3" t="s">
        <v>8</v>
      </c>
      <c r="D96" s="3"/>
      <c r="E96" s="484" t="e">
        <f t="shared" ref="E96:X96" si="27">(COUNTIF(E$16:E$90,"B"))/(COUNTA(E$16:E$90))</f>
        <v>#DIV/0!</v>
      </c>
      <c r="F96" s="484" t="e">
        <f t="shared" si="27"/>
        <v>#DIV/0!</v>
      </c>
      <c r="G96" s="484" t="e">
        <f t="shared" si="27"/>
        <v>#DIV/0!</v>
      </c>
      <c r="H96" s="484" t="e">
        <f t="shared" si="27"/>
        <v>#DIV/0!</v>
      </c>
      <c r="I96" s="484" t="e">
        <f t="shared" si="27"/>
        <v>#DIV/0!</v>
      </c>
      <c r="J96" s="484" t="e">
        <f t="shared" si="27"/>
        <v>#DIV/0!</v>
      </c>
      <c r="K96" s="484" t="e">
        <f t="shared" si="27"/>
        <v>#DIV/0!</v>
      </c>
      <c r="L96" s="484" t="e">
        <f t="shared" si="27"/>
        <v>#DIV/0!</v>
      </c>
      <c r="M96" s="484" t="e">
        <f t="shared" si="27"/>
        <v>#DIV/0!</v>
      </c>
      <c r="N96" s="484" t="e">
        <f t="shared" si="27"/>
        <v>#DIV/0!</v>
      </c>
      <c r="O96" s="484" t="e">
        <f t="shared" si="27"/>
        <v>#DIV/0!</v>
      </c>
      <c r="P96" s="484" t="e">
        <f t="shared" si="27"/>
        <v>#DIV/0!</v>
      </c>
      <c r="Q96" s="484" t="e">
        <f t="shared" si="27"/>
        <v>#DIV/0!</v>
      </c>
      <c r="R96" s="484" t="e">
        <f t="shared" si="27"/>
        <v>#DIV/0!</v>
      </c>
      <c r="S96" s="484" t="e">
        <f t="shared" si="27"/>
        <v>#DIV/0!</v>
      </c>
      <c r="T96" s="484" t="e">
        <f t="shared" si="27"/>
        <v>#DIV/0!</v>
      </c>
      <c r="U96" s="484" t="e">
        <f t="shared" si="27"/>
        <v>#DIV/0!</v>
      </c>
      <c r="V96" s="484" t="e">
        <f t="shared" si="27"/>
        <v>#DIV/0!</v>
      </c>
      <c r="W96" s="484" t="e">
        <f t="shared" si="27"/>
        <v>#DIV/0!</v>
      </c>
      <c r="X96" s="484" t="e">
        <f t="shared" si="27"/>
        <v>#DIV/0!</v>
      </c>
      <c r="Y96" s="108"/>
      <c r="Z96" s="108"/>
      <c r="AA96" s="108"/>
      <c r="AB96" s="108"/>
      <c r="AC96" s="108"/>
      <c r="AD96" s="58"/>
      <c r="AE96" s="58"/>
      <c r="AF96" s="58"/>
      <c r="AG96" s="58"/>
    </row>
    <row r="97" spans="1:49" ht="15.75" customHeight="1">
      <c r="A97" s="55"/>
      <c r="B97" s="59"/>
      <c r="C97" s="3" t="s">
        <v>9</v>
      </c>
      <c r="D97" s="3"/>
      <c r="E97" s="484" t="e">
        <f t="shared" ref="E97:X97" si="28">(COUNTIF(E$16:E$90,"C"))/(COUNTA(E$16:E$90))</f>
        <v>#DIV/0!</v>
      </c>
      <c r="F97" s="484" t="e">
        <f t="shared" si="28"/>
        <v>#DIV/0!</v>
      </c>
      <c r="G97" s="484" t="e">
        <f t="shared" si="28"/>
        <v>#DIV/0!</v>
      </c>
      <c r="H97" s="484" t="e">
        <f t="shared" si="28"/>
        <v>#DIV/0!</v>
      </c>
      <c r="I97" s="484" t="e">
        <f t="shared" si="28"/>
        <v>#DIV/0!</v>
      </c>
      <c r="J97" s="484" t="e">
        <f t="shared" si="28"/>
        <v>#DIV/0!</v>
      </c>
      <c r="K97" s="484" t="e">
        <f t="shared" si="28"/>
        <v>#DIV/0!</v>
      </c>
      <c r="L97" s="484" t="e">
        <f t="shared" si="28"/>
        <v>#DIV/0!</v>
      </c>
      <c r="M97" s="484" t="e">
        <f t="shared" si="28"/>
        <v>#DIV/0!</v>
      </c>
      <c r="N97" s="484" t="e">
        <f t="shared" si="28"/>
        <v>#DIV/0!</v>
      </c>
      <c r="O97" s="484" t="e">
        <f t="shared" si="28"/>
        <v>#DIV/0!</v>
      </c>
      <c r="P97" s="484" t="e">
        <f t="shared" si="28"/>
        <v>#DIV/0!</v>
      </c>
      <c r="Q97" s="484" t="e">
        <f t="shared" si="28"/>
        <v>#DIV/0!</v>
      </c>
      <c r="R97" s="484" t="e">
        <f t="shared" si="28"/>
        <v>#DIV/0!</v>
      </c>
      <c r="S97" s="484" t="e">
        <f t="shared" si="28"/>
        <v>#DIV/0!</v>
      </c>
      <c r="T97" s="484" t="e">
        <f t="shared" si="28"/>
        <v>#DIV/0!</v>
      </c>
      <c r="U97" s="484" t="e">
        <f t="shared" si="28"/>
        <v>#DIV/0!</v>
      </c>
      <c r="V97" s="484" t="e">
        <f t="shared" si="28"/>
        <v>#DIV/0!</v>
      </c>
      <c r="W97" s="484" t="e">
        <f t="shared" si="28"/>
        <v>#DIV/0!</v>
      </c>
      <c r="X97" s="484" t="e">
        <f t="shared" si="28"/>
        <v>#DIV/0!</v>
      </c>
      <c r="Y97" s="108"/>
      <c r="Z97" s="108"/>
      <c r="AA97" s="108"/>
      <c r="AB97" s="108"/>
      <c r="AC97" s="108"/>
      <c r="AD97" s="58"/>
      <c r="AE97" s="58"/>
      <c r="AF97" s="58"/>
      <c r="AG97" s="58"/>
    </row>
    <row r="98" spans="1:49" ht="15.75" customHeight="1">
      <c r="A98" s="55"/>
      <c r="B98" s="59"/>
      <c r="C98" s="43" t="s">
        <v>10</v>
      </c>
      <c r="D98" s="43"/>
      <c r="E98" s="484" t="e">
        <f t="shared" ref="E98:X98" si="29">(COUNTIF(E$16:E$90,"D"))/(COUNTA(E$16:E$90))</f>
        <v>#DIV/0!</v>
      </c>
      <c r="F98" s="484" t="e">
        <f t="shared" si="29"/>
        <v>#DIV/0!</v>
      </c>
      <c r="G98" s="484" t="e">
        <f t="shared" si="29"/>
        <v>#DIV/0!</v>
      </c>
      <c r="H98" s="484" t="e">
        <f t="shared" si="29"/>
        <v>#DIV/0!</v>
      </c>
      <c r="I98" s="484" t="e">
        <f t="shared" si="29"/>
        <v>#DIV/0!</v>
      </c>
      <c r="J98" s="484" t="e">
        <f t="shared" si="29"/>
        <v>#DIV/0!</v>
      </c>
      <c r="K98" s="484" t="e">
        <f t="shared" si="29"/>
        <v>#DIV/0!</v>
      </c>
      <c r="L98" s="484" t="e">
        <f t="shared" si="29"/>
        <v>#DIV/0!</v>
      </c>
      <c r="M98" s="484" t="e">
        <f t="shared" si="29"/>
        <v>#DIV/0!</v>
      </c>
      <c r="N98" s="484" t="e">
        <f t="shared" si="29"/>
        <v>#DIV/0!</v>
      </c>
      <c r="O98" s="484" t="e">
        <f t="shared" si="29"/>
        <v>#DIV/0!</v>
      </c>
      <c r="P98" s="484" t="e">
        <f t="shared" si="29"/>
        <v>#DIV/0!</v>
      </c>
      <c r="Q98" s="484" t="e">
        <f t="shared" si="29"/>
        <v>#DIV/0!</v>
      </c>
      <c r="R98" s="484" t="e">
        <f t="shared" si="29"/>
        <v>#DIV/0!</v>
      </c>
      <c r="S98" s="484" t="e">
        <f t="shared" si="29"/>
        <v>#DIV/0!</v>
      </c>
      <c r="T98" s="484" t="e">
        <f t="shared" si="29"/>
        <v>#DIV/0!</v>
      </c>
      <c r="U98" s="484" t="e">
        <f t="shared" si="29"/>
        <v>#DIV/0!</v>
      </c>
      <c r="V98" s="484" t="e">
        <f t="shared" si="29"/>
        <v>#DIV/0!</v>
      </c>
      <c r="W98" s="484" t="e">
        <f t="shared" si="29"/>
        <v>#DIV/0!</v>
      </c>
      <c r="X98" s="484" t="e">
        <f t="shared" si="29"/>
        <v>#DIV/0!</v>
      </c>
      <c r="Y98" s="108"/>
      <c r="Z98" s="108"/>
      <c r="AA98" s="108"/>
      <c r="AB98" s="108"/>
      <c r="AC98" s="108"/>
      <c r="AD98" s="58"/>
      <c r="AE98" s="58"/>
      <c r="AF98" s="58"/>
      <c r="AG98" s="58"/>
    </row>
    <row r="99" spans="1:49" ht="15.75" customHeight="1">
      <c r="A99" s="55"/>
      <c r="B99" s="59"/>
      <c r="C99" s="74" t="s">
        <v>11</v>
      </c>
      <c r="D99" s="75"/>
      <c r="E99" s="485" t="e">
        <f t="shared" ref="E99:T104" si="30">(E$93-((COUNTA(E$16:E$90)-E$93)/4-1))/COUNTA(E$16:E$90)</f>
        <v>#DIV/0!</v>
      </c>
      <c r="F99" s="485" t="e">
        <f t="shared" si="30"/>
        <v>#DIV/0!</v>
      </c>
      <c r="G99" s="485" t="e">
        <f t="shared" si="30"/>
        <v>#DIV/0!</v>
      </c>
      <c r="H99" s="485" t="e">
        <f t="shared" si="30"/>
        <v>#DIV/0!</v>
      </c>
      <c r="I99" s="485" t="e">
        <f t="shared" si="30"/>
        <v>#DIV/0!</v>
      </c>
      <c r="J99" s="485" t="e">
        <f t="shared" si="30"/>
        <v>#DIV/0!</v>
      </c>
      <c r="K99" s="485" t="e">
        <f t="shared" si="30"/>
        <v>#DIV/0!</v>
      </c>
      <c r="L99" s="485" t="e">
        <f t="shared" si="30"/>
        <v>#DIV/0!</v>
      </c>
      <c r="M99" s="485" t="e">
        <f t="shared" si="30"/>
        <v>#DIV/0!</v>
      </c>
      <c r="N99" s="485" t="e">
        <f t="shared" si="30"/>
        <v>#DIV/0!</v>
      </c>
      <c r="O99" s="485" t="e">
        <f t="shared" si="30"/>
        <v>#DIV/0!</v>
      </c>
      <c r="P99" s="485" t="e">
        <f t="shared" si="30"/>
        <v>#DIV/0!</v>
      </c>
      <c r="Q99" s="485" t="e">
        <f t="shared" si="30"/>
        <v>#DIV/0!</v>
      </c>
      <c r="R99" s="485" t="e">
        <f t="shared" si="30"/>
        <v>#DIV/0!</v>
      </c>
      <c r="S99" s="485" t="e">
        <f t="shared" si="30"/>
        <v>#DIV/0!</v>
      </c>
      <c r="T99" s="485" t="e">
        <f t="shared" si="30"/>
        <v>#DIV/0!</v>
      </c>
      <c r="U99" s="485" t="e">
        <f t="shared" ref="O99:X104" si="31">(U$93-((COUNTA(U$16:U$90)-U$93)/4-1))/COUNTA(U$16:U$90)</f>
        <v>#DIV/0!</v>
      </c>
      <c r="V99" s="485" t="e">
        <f t="shared" si="31"/>
        <v>#DIV/0!</v>
      </c>
      <c r="W99" s="485" t="e">
        <f t="shared" si="31"/>
        <v>#DIV/0!</v>
      </c>
      <c r="X99" s="485" t="e">
        <f t="shared" si="31"/>
        <v>#DIV/0!</v>
      </c>
      <c r="Y99" s="109"/>
      <c r="Z99" s="109"/>
      <c r="AA99" s="109"/>
      <c r="AB99" s="109"/>
      <c r="AC99" s="109"/>
      <c r="AD99" s="58"/>
      <c r="AE99" s="58"/>
      <c r="AF99" s="58"/>
      <c r="AG99" s="58"/>
    </row>
    <row r="100" spans="1:49" ht="15.75" customHeight="1">
      <c r="A100" s="55"/>
      <c r="B100" s="59"/>
      <c r="C100" s="78" t="s">
        <v>12</v>
      </c>
      <c r="D100" s="79"/>
      <c r="E100" s="486" t="e">
        <f t="shared" si="30"/>
        <v>#DIV/0!</v>
      </c>
      <c r="F100" s="486" t="e">
        <f t="shared" si="30"/>
        <v>#DIV/0!</v>
      </c>
      <c r="G100" s="486" t="e">
        <f t="shared" si="30"/>
        <v>#DIV/0!</v>
      </c>
      <c r="H100" s="486" t="e">
        <f t="shared" si="30"/>
        <v>#DIV/0!</v>
      </c>
      <c r="I100" s="486" t="e">
        <f t="shared" si="30"/>
        <v>#DIV/0!</v>
      </c>
      <c r="J100" s="486" t="e">
        <f t="shared" si="30"/>
        <v>#DIV/0!</v>
      </c>
      <c r="K100" s="486" t="e">
        <f t="shared" si="30"/>
        <v>#DIV/0!</v>
      </c>
      <c r="L100" s="486" t="e">
        <f t="shared" si="30"/>
        <v>#DIV/0!</v>
      </c>
      <c r="M100" s="486" t="e">
        <f t="shared" si="30"/>
        <v>#DIV/0!</v>
      </c>
      <c r="N100" s="486" t="e">
        <f t="shared" si="30"/>
        <v>#DIV/0!</v>
      </c>
      <c r="O100" s="486" t="e">
        <f t="shared" si="31"/>
        <v>#DIV/0!</v>
      </c>
      <c r="P100" s="486" t="e">
        <f t="shared" si="31"/>
        <v>#DIV/0!</v>
      </c>
      <c r="Q100" s="486" t="e">
        <f t="shared" si="31"/>
        <v>#DIV/0!</v>
      </c>
      <c r="R100" s="486" t="e">
        <f t="shared" si="31"/>
        <v>#DIV/0!</v>
      </c>
      <c r="S100" s="486" t="e">
        <f t="shared" si="31"/>
        <v>#DIV/0!</v>
      </c>
      <c r="T100" s="486" t="e">
        <f t="shared" si="31"/>
        <v>#DIV/0!</v>
      </c>
      <c r="U100" s="486" t="e">
        <f t="shared" si="31"/>
        <v>#DIV/0!</v>
      </c>
      <c r="V100" s="486" t="e">
        <f t="shared" si="31"/>
        <v>#DIV/0!</v>
      </c>
      <c r="W100" s="486" t="e">
        <f t="shared" si="31"/>
        <v>#DIV/0!</v>
      </c>
      <c r="X100" s="486" t="e">
        <f t="shared" si="31"/>
        <v>#DIV/0!</v>
      </c>
      <c r="Y100" s="55"/>
      <c r="Z100" s="55"/>
      <c r="AA100" s="55"/>
      <c r="AB100" s="55"/>
      <c r="AC100" s="55"/>
      <c r="AD100" s="55"/>
      <c r="AE100" s="58"/>
      <c r="AF100" s="58"/>
      <c r="AG100" s="58"/>
    </row>
    <row r="101" spans="1:49" ht="15.75" customHeight="1">
      <c r="A101" s="55"/>
      <c r="B101" s="59"/>
      <c r="C101" s="76" t="s">
        <v>13</v>
      </c>
      <c r="D101" s="77"/>
      <c r="E101" s="486" t="e">
        <f t="shared" si="30"/>
        <v>#DIV/0!</v>
      </c>
      <c r="F101" s="486" t="e">
        <f t="shared" si="30"/>
        <v>#DIV/0!</v>
      </c>
      <c r="G101" s="486" t="e">
        <f t="shared" si="30"/>
        <v>#DIV/0!</v>
      </c>
      <c r="H101" s="486" t="e">
        <f t="shared" si="30"/>
        <v>#DIV/0!</v>
      </c>
      <c r="I101" s="486" t="e">
        <f t="shared" si="30"/>
        <v>#DIV/0!</v>
      </c>
      <c r="J101" s="486" t="e">
        <f t="shared" si="30"/>
        <v>#DIV/0!</v>
      </c>
      <c r="K101" s="486" t="e">
        <f t="shared" si="30"/>
        <v>#DIV/0!</v>
      </c>
      <c r="L101" s="486" t="e">
        <f t="shared" si="30"/>
        <v>#DIV/0!</v>
      </c>
      <c r="M101" s="486" t="e">
        <f t="shared" si="30"/>
        <v>#DIV/0!</v>
      </c>
      <c r="N101" s="486" t="e">
        <f t="shared" si="30"/>
        <v>#DIV/0!</v>
      </c>
      <c r="O101" s="486" t="e">
        <f t="shared" si="31"/>
        <v>#DIV/0!</v>
      </c>
      <c r="P101" s="486" t="e">
        <f t="shared" si="31"/>
        <v>#DIV/0!</v>
      </c>
      <c r="Q101" s="486" t="e">
        <f t="shared" si="31"/>
        <v>#DIV/0!</v>
      </c>
      <c r="R101" s="486" t="e">
        <f t="shared" si="31"/>
        <v>#DIV/0!</v>
      </c>
      <c r="S101" s="486" t="e">
        <f t="shared" si="31"/>
        <v>#DIV/0!</v>
      </c>
      <c r="T101" s="486" t="e">
        <f t="shared" si="31"/>
        <v>#DIV/0!</v>
      </c>
      <c r="U101" s="486" t="e">
        <f t="shared" si="31"/>
        <v>#DIV/0!</v>
      </c>
      <c r="V101" s="486" t="e">
        <f t="shared" si="31"/>
        <v>#DIV/0!</v>
      </c>
      <c r="W101" s="486" t="e">
        <f t="shared" si="31"/>
        <v>#DIV/0!</v>
      </c>
      <c r="X101" s="486" t="e">
        <f t="shared" si="31"/>
        <v>#DIV/0!</v>
      </c>
      <c r="Y101" s="55"/>
      <c r="Z101" s="55"/>
      <c r="AA101" s="55"/>
      <c r="AB101" s="55"/>
      <c r="AC101" s="55"/>
      <c r="AD101" s="55"/>
      <c r="AE101" s="58"/>
      <c r="AF101" s="58"/>
      <c r="AG101" s="58"/>
    </row>
    <row r="102" spans="1:49" ht="15.75" customHeight="1">
      <c r="A102" s="55"/>
      <c r="B102" s="59"/>
      <c r="C102" s="80" t="s">
        <v>14</v>
      </c>
      <c r="D102" s="81"/>
      <c r="E102" s="486" t="e">
        <f t="shared" si="30"/>
        <v>#DIV/0!</v>
      </c>
      <c r="F102" s="486" t="e">
        <f t="shared" si="30"/>
        <v>#DIV/0!</v>
      </c>
      <c r="G102" s="486" t="e">
        <f t="shared" si="30"/>
        <v>#DIV/0!</v>
      </c>
      <c r="H102" s="486" t="e">
        <f t="shared" si="30"/>
        <v>#DIV/0!</v>
      </c>
      <c r="I102" s="486" t="e">
        <f t="shared" si="30"/>
        <v>#DIV/0!</v>
      </c>
      <c r="J102" s="486" t="e">
        <f t="shared" si="30"/>
        <v>#DIV/0!</v>
      </c>
      <c r="K102" s="486" t="e">
        <f t="shared" si="30"/>
        <v>#DIV/0!</v>
      </c>
      <c r="L102" s="486" t="e">
        <f t="shared" si="30"/>
        <v>#DIV/0!</v>
      </c>
      <c r="M102" s="486" t="e">
        <f t="shared" si="30"/>
        <v>#DIV/0!</v>
      </c>
      <c r="N102" s="486" t="e">
        <f t="shared" si="30"/>
        <v>#DIV/0!</v>
      </c>
      <c r="O102" s="486" t="e">
        <f t="shared" si="31"/>
        <v>#DIV/0!</v>
      </c>
      <c r="P102" s="486" t="e">
        <f t="shared" si="31"/>
        <v>#DIV/0!</v>
      </c>
      <c r="Q102" s="486" t="e">
        <f t="shared" si="31"/>
        <v>#DIV/0!</v>
      </c>
      <c r="R102" s="486" t="e">
        <f t="shared" si="31"/>
        <v>#DIV/0!</v>
      </c>
      <c r="S102" s="486" t="e">
        <f t="shared" si="31"/>
        <v>#DIV/0!</v>
      </c>
      <c r="T102" s="486" t="e">
        <f t="shared" si="31"/>
        <v>#DIV/0!</v>
      </c>
      <c r="U102" s="486" t="e">
        <f t="shared" si="31"/>
        <v>#DIV/0!</v>
      </c>
      <c r="V102" s="486" t="e">
        <f t="shared" si="31"/>
        <v>#DIV/0!</v>
      </c>
      <c r="W102" s="486" t="e">
        <f t="shared" si="31"/>
        <v>#DIV/0!</v>
      </c>
      <c r="X102" s="486" t="e">
        <f t="shared" si="31"/>
        <v>#DIV/0!</v>
      </c>
      <c r="Y102" s="55"/>
      <c r="Z102" s="55"/>
      <c r="AA102" s="55"/>
      <c r="AB102" s="55"/>
      <c r="AC102" s="55"/>
      <c r="AD102" s="55"/>
      <c r="AE102" s="58"/>
      <c r="AF102" s="58"/>
      <c r="AG102" s="58"/>
    </row>
    <row r="103" spans="1:49" ht="15.75" customHeight="1">
      <c r="A103" s="55"/>
      <c r="B103" s="59"/>
      <c r="C103" s="82" t="s">
        <v>15</v>
      </c>
      <c r="D103" s="83"/>
      <c r="E103" s="486" t="e">
        <f t="shared" si="30"/>
        <v>#DIV/0!</v>
      </c>
      <c r="F103" s="486" t="e">
        <f t="shared" si="30"/>
        <v>#DIV/0!</v>
      </c>
      <c r="G103" s="486" t="e">
        <f t="shared" si="30"/>
        <v>#DIV/0!</v>
      </c>
      <c r="H103" s="486" t="e">
        <f t="shared" si="30"/>
        <v>#DIV/0!</v>
      </c>
      <c r="I103" s="486" t="e">
        <f t="shared" si="30"/>
        <v>#DIV/0!</v>
      </c>
      <c r="J103" s="486" t="e">
        <f t="shared" si="30"/>
        <v>#DIV/0!</v>
      </c>
      <c r="K103" s="486" t="e">
        <f t="shared" si="30"/>
        <v>#DIV/0!</v>
      </c>
      <c r="L103" s="486" t="e">
        <f t="shared" si="30"/>
        <v>#DIV/0!</v>
      </c>
      <c r="M103" s="486" t="e">
        <f t="shared" si="30"/>
        <v>#DIV/0!</v>
      </c>
      <c r="N103" s="486" t="e">
        <f t="shared" si="30"/>
        <v>#DIV/0!</v>
      </c>
      <c r="O103" s="486" t="e">
        <f t="shared" si="31"/>
        <v>#DIV/0!</v>
      </c>
      <c r="P103" s="486" t="e">
        <f t="shared" si="31"/>
        <v>#DIV/0!</v>
      </c>
      <c r="Q103" s="486" t="e">
        <f t="shared" si="31"/>
        <v>#DIV/0!</v>
      </c>
      <c r="R103" s="486" t="e">
        <f t="shared" si="31"/>
        <v>#DIV/0!</v>
      </c>
      <c r="S103" s="486" t="e">
        <f t="shared" si="31"/>
        <v>#DIV/0!</v>
      </c>
      <c r="T103" s="486" t="e">
        <f t="shared" si="31"/>
        <v>#DIV/0!</v>
      </c>
      <c r="U103" s="486" t="e">
        <f t="shared" si="31"/>
        <v>#DIV/0!</v>
      </c>
      <c r="V103" s="486" t="e">
        <f t="shared" si="31"/>
        <v>#DIV/0!</v>
      </c>
      <c r="W103" s="486" t="e">
        <f t="shared" si="31"/>
        <v>#DIV/0!</v>
      </c>
      <c r="X103" s="486" t="e">
        <f t="shared" si="31"/>
        <v>#DIV/0!</v>
      </c>
      <c r="Y103" s="55"/>
      <c r="Z103" s="55"/>
      <c r="AA103" s="55"/>
      <c r="AB103" s="55"/>
      <c r="AC103" s="55"/>
      <c r="AD103" s="55"/>
      <c r="AE103" s="58"/>
      <c r="AF103" s="58"/>
      <c r="AG103" s="58"/>
    </row>
    <row r="104" spans="1:49" ht="15.75" customHeight="1">
      <c r="A104" s="55"/>
      <c r="B104" s="59"/>
      <c r="C104" s="84" t="s">
        <v>16</v>
      </c>
      <c r="D104" s="85"/>
      <c r="E104" s="486" t="e">
        <f t="shared" si="30"/>
        <v>#DIV/0!</v>
      </c>
      <c r="F104" s="486" t="e">
        <f t="shared" si="30"/>
        <v>#DIV/0!</v>
      </c>
      <c r="G104" s="486" t="e">
        <f t="shared" si="30"/>
        <v>#DIV/0!</v>
      </c>
      <c r="H104" s="486" t="e">
        <f t="shared" si="30"/>
        <v>#DIV/0!</v>
      </c>
      <c r="I104" s="486" t="e">
        <f t="shared" si="30"/>
        <v>#DIV/0!</v>
      </c>
      <c r="J104" s="486" t="e">
        <f t="shared" si="30"/>
        <v>#DIV/0!</v>
      </c>
      <c r="K104" s="486" t="e">
        <f t="shared" si="30"/>
        <v>#DIV/0!</v>
      </c>
      <c r="L104" s="486" t="e">
        <f t="shared" si="30"/>
        <v>#DIV/0!</v>
      </c>
      <c r="M104" s="486" t="e">
        <f t="shared" si="30"/>
        <v>#DIV/0!</v>
      </c>
      <c r="N104" s="486" t="e">
        <f t="shared" si="30"/>
        <v>#DIV/0!</v>
      </c>
      <c r="O104" s="486" t="e">
        <f t="shared" si="31"/>
        <v>#DIV/0!</v>
      </c>
      <c r="P104" s="486" t="e">
        <f t="shared" si="31"/>
        <v>#DIV/0!</v>
      </c>
      <c r="Q104" s="486" t="e">
        <f t="shared" si="31"/>
        <v>#DIV/0!</v>
      </c>
      <c r="R104" s="486" t="e">
        <f t="shared" si="31"/>
        <v>#DIV/0!</v>
      </c>
      <c r="S104" s="486" t="e">
        <f t="shared" si="31"/>
        <v>#DIV/0!</v>
      </c>
      <c r="T104" s="486" t="e">
        <f t="shared" si="31"/>
        <v>#DIV/0!</v>
      </c>
      <c r="U104" s="486" t="e">
        <f t="shared" si="31"/>
        <v>#DIV/0!</v>
      </c>
      <c r="V104" s="486" t="e">
        <f t="shared" si="31"/>
        <v>#DIV/0!</v>
      </c>
      <c r="W104" s="486" t="e">
        <f t="shared" si="31"/>
        <v>#DIV/0!</v>
      </c>
      <c r="X104" s="486" t="e">
        <f t="shared" si="31"/>
        <v>#DIV/0!</v>
      </c>
      <c r="Y104" s="55"/>
      <c r="Z104" s="55"/>
      <c r="AA104" s="55"/>
      <c r="AB104" s="55"/>
      <c r="AC104" s="55"/>
      <c r="AD104" s="55"/>
      <c r="AE104" s="58"/>
      <c r="AF104" s="58"/>
      <c r="AG104" s="58"/>
    </row>
    <row r="105" spans="1:49" ht="15.75" customHeight="1">
      <c r="A105" s="55"/>
      <c r="B105" s="59"/>
      <c r="E105" s="487"/>
      <c r="F105" s="487"/>
      <c r="G105" s="487"/>
      <c r="H105" s="487"/>
      <c r="I105" s="487"/>
      <c r="J105" s="487"/>
      <c r="K105" s="487"/>
      <c r="L105" s="487"/>
      <c r="M105" s="487"/>
      <c r="N105" s="487"/>
      <c r="O105" s="487"/>
      <c r="P105" s="487"/>
      <c r="Q105" s="487"/>
      <c r="R105" s="487"/>
      <c r="S105" s="487"/>
      <c r="T105" s="487"/>
      <c r="U105" s="487"/>
      <c r="V105" s="487"/>
      <c r="W105" s="488"/>
      <c r="X105" s="488"/>
      <c r="Y105" s="55"/>
      <c r="Z105" s="55"/>
      <c r="AA105" s="55"/>
      <c r="AB105" s="55"/>
      <c r="AC105" s="55"/>
      <c r="AD105" s="55"/>
      <c r="AE105" s="58"/>
      <c r="AF105" s="58"/>
      <c r="AG105" s="58"/>
    </row>
    <row r="106" spans="1:49" ht="15.75" customHeight="1">
      <c r="A106" s="55"/>
      <c r="B106" s="59"/>
      <c r="C106" s="268" t="s">
        <v>99</v>
      </c>
      <c r="D106" s="268"/>
      <c r="E106" s="489">
        <v>1</v>
      </c>
      <c r="F106" s="489">
        <v>2</v>
      </c>
      <c r="G106" s="489">
        <v>3</v>
      </c>
      <c r="H106" s="490">
        <v>4</v>
      </c>
      <c r="I106" s="491">
        <v>5</v>
      </c>
      <c r="J106" s="491">
        <v>6</v>
      </c>
      <c r="K106" s="489">
        <v>7</v>
      </c>
      <c r="L106" s="489">
        <v>8</v>
      </c>
      <c r="M106" s="489">
        <v>9</v>
      </c>
      <c r="N106" s="489">
        <v>10</v>
      </c>
      <c r="O106" s="489">
        <v>11</v>
      </c>
      <c r="P106" s="490">
        <v>12</v>
      </c>
      <c r="Q106" s="490">
        <v>13</v>
      </c>
      <c r="R106" s="491">
        <v>14</v>
      </c>
      <c r="S106" s="489">
        <v>15</v>
      </c>
      <c r="T106" s="491">
        <v>16</v>
      </c>
      <c r="U106" s="491">
        <v>17</v>
      </c>
      <c r="V106" s="491">
        <v>18</v>
      </c>
      <c r="W106" s="489">
        <v>19</v>
      </c>
      <c r="X106" s="489">
        <v>20</v>
      </c>
      <c r="Y106" s="55"/>
      <c r="Z106" s="55"/>
      <c r="AA106" s="55"/>
      <c r="AB106" s="55"/>
      <c r="AC106" s="55"/>
      <c r="AD106" s="55"/>
      <c r="AE106" s="58"/>
      <c r="AF106" s="58"/>
      <c r="AG106" s="58"/>
    </row>
    <row r="107" spans="1:49" ht="15.75" customHeight="1">
      <c r="A107" s="55"/>
      <c r="B107" s="59"/>
      <c r="C107" s="268" t="s">
        <v>17</v>
      </c>
      <c r="D107" s="268"/>
      <c r="E107" s="411"/>
      <c r="F107" s="411"/>
      <c r="G107" s="411"/>
      <c r="H107" s="411"/>
      <c r="I107" s="411"/>
      <c r="J107" s="411"/>
      <c r="K107" s="411"/>
      <c r="L107" s="411"/>
      <c r="M107" s="411"/>
      <c r="N107" s="411"/>
      <c r="O107" s="411"/>
      <c r="P107" s="411"/>
      <c r="Q107" s="411"/>
      <c r="R107" s="411"/>
      <c r="S107" s="411"/>
      <c r="T107" s="411"/>
      <c r="U107" s="411"/>
      <c r="V107" s="411"/>
      <c r="W107" s="411"/>
      <c r="X107" s="411"/>
      <c r="Y107" s="113" t="s">
        <v>57</v>
      </c>
      <c r="Z107" s="55"/>
      <c r="AA107" s="55"/>
      <c r="AB107" s="55"/>
      <c r="AC107" s="55"/>
      <c r="AD107" s="55"/>
      <c r="AE107" s="58"/>
      <c r="AF107" s="58"/>
      <c r="AG107" s="58"/>
    </row>
    <row r="108" spans="1:49" s="160" customFormat="1" ht="15.75" customHeight="1">
      <c r="A108" s="162"/>
      <c r="B108" s="161"/>
      <c r="C108" s="196" t="s">
        <v>142</v>
      </c>
      <c r="E108" s="492">
        <f>E$11</f>
        <v>0</v>
      </c>
      <c r="F108" s="492">
        <f t="shared" ref="F108:X110" si="32">F$11</f>
        <v>0</v>
      </c>
      <c r="G108" s="492">
        <f t="shared" si="32"/>
        <v>0</v>
      </c>
      <c r="H108" s="492">
        <f t="shared" si="32"/>
        <v>0</v>
      </c>
      <c r="I108" s="492">
        <f t="shared" si="32"/>
        <v>0</v>
      </c>
      <c r="J108" s="492">
        <f t="shared" si="32"/>
        <v>0</v>
      </c>
      <c r="K108" s="492">
        <f t="shared" si="32"/>
        <v>0</v>
      </c>
      <c r="L108" s="492">
        <f t="shared" si="32"/>
        <v>0</v>
      </c>
      <c r="M108" s="492">
        <f t="shared" si="32"/>
        <v>0</v>
      </c>
      <c r="N108" s="492">
        <f t="shared" si="32"/>
        <v>0</v>
      </c>
      <c r="O108" s="492">
        <f t="shared" si="32"/>
        <v>0</v>
      </c>
      <c r="P108" s="492">
        <f t="shared" si="32"/>
        <v>0</v>
      </c>
      <c r="Q108" s="492">
        <f t="shared" si="32"/>
        <v>0</v>
      </c>
      <c r="R108" s="492">
        <f t="shared" si="32"/>
        <v>0</v>
      </c>
      <c r="S108" s="492">
        <f t="shared" si="32"/>
        <v>0</v>
      </c>
      <c r="T108" s="492">
        <f t="shared" si="32"/>
        <v>0</v>
      </c>
      <c r="U108" s="492">
        <f t="shared" si="32"/>
        <v>0</v>
      </c>
      <c r="V108" s="492">
        <f t="shared" si="32"/>
        <v>0</v>
      </c>
      <c r="W108" s="492">
        <f t="shared" si="32"/>
        <v>0</v>
      </c>
      <c r="X108" s="492">
        <f t="shared" si="32"/>
        <v>0</v>
      </c>
      <c r="Y108" s="192" t="s">
        <v>57</v>
      </c>
      <c r="Z108" s="162"/>
      <c r="AA108" s="162"/>
      <c r="AB108" s="162"/>
      <c r="AC108" s="162"/>
      <c r="AD108" s="162"/>
      <c r="AE108" s="321"/>
      <c r="AF108" s="321"/>
      <c r="AG108" s="321"/>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69" t="s">
        <v>143</v>
      </c>
      <c r="E109" s="492">
        <f t="shared" ref="E109:E110" si="33">E$11</f>
        <v>0</v>
      </c>
      <c r="F109" s="492">
        <f t="shared" si="32"/>
        <v>0</v>
      </c>
      <c r="G109" s="492">
        <f t="shared" si="32"/>
        <v>0</v>
      </c>
      <c r="H109" s="492">
        <f t="shared" si="32"/>
        <v>0</v>
      </c>
      <c r="I109" s="492">
        <f t="shared" si="32"/>
        <v>0</v>
      </c>
      <c r="J109" s="492">
        <f t="shared" si="32"/>
        <v>0</v>
      </c>
      <c r="K109" s="492">
        <f t="shared" si="32"/>
        <v>0</v>
      </c>
      <c r="L109" s="492">
        <f t="shared" si="32"/>
        <v>0</v>
      </c>
      <c r="M109" s="492">
        <f t="shared" si="32"/>
        <v>0</v>
      </c>
      <c r="N109" s="492">
        <f t="shared" si="32"/>
        <v>0</v>
      </c>
      <c r="O109" s="492">
        <f t="shared" si="32"/>
        <v>0</v>
      </c>
      <c r="P109" s="492">
        <f t="shared" si="32"/>
        <v>0</v>
      </c>
      <c r="Q109" s="492">
        <f t="shared" si="32"/>
        <v>0</v>
      </c>
      <c r="R109" s="492">
        <f t="shared" si="32"/>
        <v>0</v>
      </c>
      <c r="S109" s="492">
        <f t="shared" si="32"/>
        <v>0</v>
      </c>
      <c r="T109" s="492">
        <f t="shared" si="32"/>
        <v>0</v>
      </c>
      <c r="U109" s="492">
        <f t="shared" si="32"/>
        <v>0</v>
      </c>
      <c r="V109" s="492">
        <f t="shared" si="32"/>
        <v>0</v>
      </c>
      <c r="W109" s="492">
        <f t="shared" si="32"/>
        <v>0</v>
      </c>
      <c r="X109" s="492">
        <f t="shared" si="32"/>
        <v>0</v>
      </c>
      <c r="Y109" s="192" t="s">
        <v>57</v>
      </c>
      <c r="Z109" s="162"/>
      <c r="AA109" s="162"/>
      <c r="AB109" s="162"/>
      <c r="AC109" s="162"/>
      <c r="AD109" s="162"/>
      <c r="AE109" s="321"/>
      <c r="AF109" s="321"/>
      <c r="AG109" s="321"/>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69" t="s">
        <v>144</v>
      </c>
      <c r="E110" s="492">
        <f t="shared" si="33"/>
        <v>0</v>
      </c>
      <c r="F110" s="492">
        <f t="shared" si="32"/>
        <v>0</v>
      </c>
      <c r="G110" s="492">
        <f t="shared" si="32"/>
        <v>0</v>
      </c>
      <c r="H110" s="492">
        <f t="shared" si="32"/>
        <v>0</v>
      </c>
      <c r="I110" s="492">
        <f t="shared" si="32"/>
        <v>0</v>
      </c>
      <c r="J110" s="492">
        <f t="shared" si="32"/>
        <v>0</v>
      </c>
      <c r="K110" s="492">
        <f t="shared" si="32"/>
        <v>0</v>
      </c>
      <c r="L110" s="492">
        <f t="shared" si="32"/>
        <v>0</v>
      </c>
      <c r="M110" s="492">
        <f t="shared" si="32"/>
        <v>0</v>
      </c>
      <c r="N110" s="492">
        <f t="shared" si="32"/>
        <v>0</v>
      </c>
      <c r="O110" s="492">
        <f t="shared" si="32"/>
        <v>0</v>
      </c>
      <c r="P110" s="492">
        <f t="shared" si="32"/>
        <v>0</v>
      </c>
      <c r="Q110" s="492">
        <f t="shared" si="32"/>
        <v>0</v>
      </c>
      <c r="R110" s="492">
        <f t="shared" si="32"/>
        <v>0</v>
      </c>
      <c r="S110" s="492">
        <f t="shared" si="32"/>
        <v>0</v>
      </c>
      <c r="T110" s="492">
        <f t="shared" si="32"/>
        <v>0</v>
      </c>
      <c r="U110" s="492">
        <f t="shared" si="32"/>
        <v>0</v>
      </c>
      <c r="V110" s="492">
        <f t="shared" si="32"/>
        <v>0</v>
      </c>
      <c r="W110" s="492">
        <f t="shared" si="32"/>
        <v>0</v>
      </c>
      <c r="X110" s="492">
        <f t="shared" si="32"/>
        <v>0</v>
      </c>
      <c r="Y110" s="192" t="s">
        <v>57</v>
      </c>
      <c r="Z110" s="162"/>
      <c r="AA110" s="162"/>
      <c r="AB110" s="162"/>
      <c r="AC110" s="162"/>
      <c r="AD110" s="162"/>
      <c r="AE110" s="321"/>
      <c r="AF110" s="321"/>
      <c r="AG110" s="321"/>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8" t="s">
        <v>18</v>
      </c>
      <c r="D111" s="268"/>
      <c r="E111" s="493"/>
      <c r="F111" s="493"/>
      <c r="G111" s="493"/>
      <c r="H111" s="493"/>
      <c r="I111" s="493"/>
      <c r="J111" s="493"/>
      <c r="K111" s="493"/>
      <c r="L111" s="493"/>
      <c r="M111" s="493"/>
      <c r="N111" s="493"/>
      <c r="O111" s="493"/>
      <c r="P111" s="493"/>
      <c r="Q111" s="493"/>
      <c r="R111" s="493"/>
      <c r="S111" s="493"/>
      <c r="T111" s="493"/>
      <c r="U111" s="493"/>
      <c r="V111" s="493"/>
      <c r="W111" s="493"/>
      <c r="X111" s="493"/>
      <c r="Y111" s="192" t="s">
        <v>57</v>
      </c>
      <c r="Z111" s="162"/>
      <c r="AA111" s="162"/>
      <c r="AB111" s="162"/>
      <c r="AC111" s="162"/>
      <c r="AD111" s="162"/>
      <c r="AE111" s="321"/>
      <c r="AF111" s="321"/>
      <c r="AG111" s="321"/>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7" t="s">
        <v>156</v>
      </c>
      <c r="D112" s="162"/>
      <c r="E112" s="492">
        <f>E$12</f>
        <v>0</v>
      </c>
      <c r="F112" s="492">
        <f t="shared" ref="F112:X114" si="34">F$12</f>
        <v>0</v>
      </c>
      <c r="G112" s="492">
        <f t="shared" si="34"/>
        <v>0</v>
      </c>
      <c r="H112" s="492">
        <f t="shared" si="34"/>
        <v>0</v>
      </c>
      <c r="I112" s="492">
        <f t="shared" si="34"/>
        <v>0</v>
      </c>
      <c r="J112" s="492">
        <f t="shared" si="34"/>
        <v>0</v>
      </c>
      <c r="K112" s="492">
        <f t="shared" si="34"/>
        <v>0</v>
      </c>
      <c r="L112" s="492">
        <f t="shared" si="34"/>
        <v>0</v>
      </c>
      <c r="M112" s="492">
        <f t="shared" si="34"/>
        <v>0</v>
      </c>
      <c r="N112" s="492">
        <f t="shared" si="34"/>
        <v>0</v>
      </c>
      <c r="O112" s="492">
        <f t="shared" si="34"/>
        <v>0</v>
      </c>
      <c r="P112" s="492">
        <f t="shared" si="34"/>
        <v>0</v>
      </c>
      <c r="Q112" s="492">
        <f t="shared" si="34"/>
        <v>0</v>
      </c>
      <c r="R112" s="492">
        <f t="shared" si="34"/>
        <v>0</v>
      </c>
      <c r="S112" s="492">
        <f t="shared" si="34"/>
        <v>0</v>
      </c>
      <c r="T112" s="492">
        <f t="shared" si="34"/>
        <v>0</v>
      </c>
      <c r="U112" s="492">
        <f t="shared" si="34"/>
        <v>0</v>
      </c>
      <c r="V112" s="492">
        <f t="shared" si="34"/>
        <v>0</v>
      </c>
      <c r="W112" s="492">
        <f t="shared" si="34"/>
        <v>0</v>
      </c>
      <c r="X112" s="492">
        <f t="shared" si="34"/>
        <v>0</v>
      </c>
      <c r="Y112" s="192" t="s">
        <v>57</v>
      </c>
      <c r="Z112" s="162"/>
      <c r="AA112" s="162"/>
      <c r="AB112" s="162"/>
      <c r="AC112" s="162"/>
      <c r="AD112" s="162"/>
      <c r="AE112" s="321"/>
      <c r="AF112" s="321"/>
      <c r="AG112" s="321"/>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7" t="s">
        <v>157</v>
      </c>
      <c r="D113" s="162"/>
      <c r="E113" s="492">
        <f t="shared" ref="E113:E114" si="35">E$12</f>
        <v>0</v>
      </c>
      <c r="F113" s="492">
        <f t="shared" si="34"/>
        <v>0</v>
      </c>
      <c r="G113" s="492">
        <f t="shared" si="34"/>
        <v>0</v>
      </c>
      <c r="H113" s="492">
        <f t="shared" si="34"/>
        <v>0</v>
      </c>
      <c r="I113" s="492">
        <f t="shared" si="34"/>
        <v>0</v>
      </c>
      <c r="J113" s="492">
        <f t="shared" si="34"/>
        <v>0</v>
      </c>
      <c r="K113" s="492">
        <f t="shared" si="34"/>
        <v>0</v>
      </c>
      <c r="L113" s="492">
        <f t="shared" si="34"/>
        <v>0</v>
      </c>
      <c r="M113" s="492">
        <f t="shared" si="34"/>
        <v>0</v>
      </c>
      <c r="N113" s="492">
        <f t="shared" si="34"/>
        <v>0</v>
      </c>
      <c r="O113" s="492">
        <f t="shared" si="34"/>
        <v>0</v>
      </c>
      <c r="P113" s="492">
        <f t="shared" si="34"/>
        <v>0</v>
      </c>
      <c r="Q113" s="492">
        <f t="shared" si="34"/>
        <v>0</v>
      </c>
      <c r="R113" s="492">
        <f t="shared" si="34"/>
        <v>0</v>
      </c>
      <c r="S113" s="492">
        <f t="shared" si="34"/>
        <v>0</v>
      </c>
      <c r="T113" s="492">
        <f t="shared" si="34"/>
        <v>0</v>
      </c>
      <c r="U113" s="492">
        <f t="shared" si="34"/>
        <v>0</v>
      </c>
      <c r="V113" s="492">
        <f t="shared" si="34"/>
        <v>0</v>
      </c>
      <c r="W113" s="492">
        <f t="shared" si="34"/>
        <v>0</v>
      </c>
      <c r="X113" s="492">
        <f t="shared" si="34"/>
        <v>0</v>
      </c>
      <c r="Y113" s="192" t="s">
        <v>57</v>
      </c>
      <c r="Z113" s="162"/>
      <c r="AA113" s="162"/>
      <c r="AB113" s="162"/>
      <c r="AC113" s="162"/>
      <c r="AD113" s="321"/>
      <c r="AE113" s="321"/>
      <c r="AF113" s="321"/>
      <c r="AG113" s="321"/>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7" t="s">
        <v>158</v>
      </c>
      <c r="D114" s="162"/>
      <c r="E114" s="492">
        <f t="shared" si="35"/>
        <v>0</v>
      </c>
      <c r="F114" s="492">
        <f t="shared" si="34"/>
        <v>0</v>
      </c>
      <c r="G114" s="492">
        <f t="shared" si="34"/>
        <v>0</v>
      </c>
      <c r="H114" s="492">
        <f t="shared" si="34"/>
        <v>0</v>
      </c>
      <c r="I114" s="492">
        <f t="shared" si="34"/>
        <v>0</v>
      </c>
      <c r="J114" s="492">
        <f t="shared" si="34"/>
        <v>0</v>
      </c>
      <c r="K114" s="492">
        <f t="shared" si="34"/>
        <v>0</v>
      </c>
      <c r="L114" s="492">
        <f t="shared" si="34"/>
        <v>0</v>
      </c>
      <c r="M114" s="492">
        <f t="shared" si="34"/>
        <v>0</v>
      </c>
      <c r="N114" s="492">
        <f t="shared" si="34"/>
        <v>0</v>
      </c>
      <c r="O114" s="492">
        <f t="shared" si="34"/>
        <v>0</v>
      </c>
      <c r="P114" s="492">
        <f t="shared" si="34"/>
        <v>0</v>
      </c>
      <c r="Q114" s="492">
        <f t="shared" si="34"/>
        <v>0</v>
      </c>
      <c r="R114" s="492">
        <f t="shared" si="34"/>
        <v>0</v>
      </c>
      <c r="S114" s="492">
        <f t="shared" si="34"/>
        <v>0</v>
      </c>
      <c r="T114" s="492">
        <f t="shared" si="34"/>
        <v>0</v>
      </c>
      <c r="U114" s="492">
        <f t="shared" si="34"/>
        <v>0</v>
      </c>
      <c r="V114" s="492">
        <f t="shared" si="34"/>
        <v>0</v>
      </c>
      <c r="W114" s="492">
        <f t="shared" si="34"/>
        <v>0</v>
      </c>
      <c r="X114" s="492">
        <f t="shared" si="34"/>
        <v>0</v>
      </c>
      <c r="Y114" s="192" t="s">
        <v>57</v>
      </c>
      <c r="Z114" s="162"/>
      <c r="AA114" s="162"/>
      <c r="AB114" s="162"/>
      <c r="AC114" s="162"/>
      <c r="AD114" s="321"/>
      <c r="AE114" s="321"/>
      <c r="AF114" s="321"/>
      <c r="AG114" s="321"/>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1qaLwqIiULoxSxnvpSXy96dkeWaQJoOFPfegA65tD4CUFY4oaQZwjjknZCRPjBK3YfuVaw2NxZv3RhEVObmTxw==" saltValue="XN3CPQCOGalw+fpSNM0AuQ==" spinCount="100000" sheet="1" formatColumns="0"/>
  <mergeCells count="11">
    <mergeCell ref="AX12:BC12"/>
    <mergeCell ref="E1:X1"/>
    <mergeCell ref="E2:X2"/>
    <mergeCell ref="E9:X9"/>
    <mergeCell ref="C11:D11"/>
    <mergeCell ref="C12:D12"/>
    <mergeCell ref="C13:D13"/>
    <mergeCell ref="C14:D14"/>
    <mergeCell ref="AX14:AZ14"/>
    <mergeCell ref="BA14:BC14"/>
    <mergeCell ref="C92:D92"/>
  </mergeCells>
  <conditionalFormatting sqref="E100:X100">
    <cfRule type="cellIs" dxfId="258" priority="54" operator="lessThan">
      <formula>0.85</formula>
    </cfRule>
    <cfRule type="cellIs" dxfId="257" priority="55" operator="greaterThan">
      <formula>0.85</formula>
    </cfRule>
  </conditionalFormatting>
  <conditionalFormatting sqref="E101:X101">
    <cfRule type="cellIs" dxfId="256" priority="53" operator="between">
      <formula>0.6</formula>
      <formula>0.85</formula>
    </cfRule>
  </conditionalFormatting>
  <conditionalFormatting sqref="E102:X102">
    <cfRule type="cellIs" dxfId="255" priority="52" operator="between">
      <formula>0.4</formula>
      <formula>0.6</formula>
    </cfRule>
  </conditionalFormatting>
  <conditionalFormatting sqref="E103:X103">
    <cfRule type="cellIs" dxfId="254" priority="51" operator="between">
      <formula>15%</formula>
      <formula>40%</formula>
    </cfRule>
  </conditionalFormatting>
  <conditionalFormatting sqref="E104:X104">
    <cfRule type="cellIs" dxfId="253" priority="50" operator="lessThan">
      <formula>0.15</formula>
    </cfRule>
  </conditionalFormatting>
  <conditionalFormatting sqref="E10:X10">
    <cfRule type="cellIs" dxfId="252" priority="45" operator="between">
      <formula>0.85</formula>
      <formula>1</formula>
    </cfRule>
    <cfRule type="cellIs" dxfId="251" priority="46" operator="between">
      <formula>0.6</formula>
      <formula>0.85</formula>
    </cfRule>
    <cfRule type="cellIs" dxfId="250" priority="47" operator="between">
      <formula>0.4</formula>
      <formula>0.6</formula>
    </cfRule>
    <cfRule type="cellIs" dxfId="249" priority="48" operator="between">
      <formula>0.15</formula>
      <formula>0.4</formula>
    </cfRule>
    <cfRule type="cellIs" dxfId="248" priority="49" operator="lessThan">
      <formula>0.15</formula>
    </cfRule>
  </conditionalFormatting>
  <conditionalFormatting sqref="E16:X90">
    <cfRule type="cellIs" dxfId="247" priority="35" operator="equal">
      <formula>"O"</formula>
    </cfRule>
  </conditionalFormatting>
  <conditionalFormatting sqref="F16:F90">
    <cfRule type="cellIs" dxfId="246" priority="44" operator="equal">
      <formula>F$92</formula>
    </cfRule>
  </conditionalFormatting>
  <conditionalFormatting sqref="G16:G90">
    <cfRule type="cellIs" dxfId="245" priority="43" operator="equal">
      <formula>G$92</formula>
    </cfRule>
  </conditionalFormatting>
  <conditionalFormatting sqref="C16:AC90">
    <cfRule type="containsBlanks" dxfId="244" priority="10">
      <formula>LEN(TRIM(C16))=0</formula>
    </cfRule>
  </conditionalFormatting>
  <conditionalFormatting sqref="E110:X110">
    <cfRule type="notContainsText" dxfId="243" priority="15" operator="notContains" text="Aleatorio">
      <formula>ISERROR(SEARCH("Aleatorio",E110))</formula>
    </cfRule>
    <cfRule type="containsText" dxfId="242" priority="41" operator="containsText" text="Aleatorio">
      <formula>NOT(ISERROR(SEARCH("Aleatorio",E110)))</formula>
    </cfRule>
  </conditionalFormatting>
  <conditionalFormatting sqref="E114:X114">
    <cfRule type="notContainsText" dxfId="241" priority="11" operator="notContains" text="Razonamiento">
      <formula>ISERROR(SEARCH("Razonamiento",E114))</formula>
    </cfRule>
    <cfRule type="containsText" dxfId="240" priority="37" operator="containsText" text="Razonamiento">
      <formula>NOT(ISERROR(SEARCH("Razonamiento",E114)))</formula>
    </cfRule>
  </conditionalFormatting>
  <conditionalFormatting sqref="AA16:AA90">
    <cfRule type="cellIs" dxfId="239" priority="36" operator="greaterThan">
      <formula>0%</formula>
    </cfRule>
  </conditionalFormatting>
  <conditionalFormatting sqref="E16:E90">
    <cfRule type="cellIs" dxfId="238" priority="34" operator="equal">
      <formula>$E$92</formula>
    </cfRule>
  </conditionalFormatting>
  <conditionalFormatting sqref="H16:H90">
    <cfRule type="cellIs" dxfId="237" priority="33" operator="equal">
      <formula>$H$92</formula>
    </cfRule>
  </conditionalFormatting>
  <conditionalFormatting sqref="I16:I90">
    <cfRule type="cellIs" dxfId="236" priority="32" operator="equal">
      <formula>$I$92</formula>
    </cfRule>
  </conditionalFormatting>
  <conditionalFormatting sqref="J16:J90">
    <cfRule type="cellIs" dxfId="235" priority="31" operator="equal">
      <formula>$J$92</formula>
    </cfRule>
  </conditionalFormatting>
  <conditionalFormatting sqref="K16:K90">
    <cfRule type="cellIs" dxfId="234" priority="30" operator="equal">
      <formula>$K$92</formula>
    </cfRule>
  </conditionalFormatting>
  <conditionalFormatting sqref="L16:L90">
    <cfRule type="cellIs" dxfId="233" priority="29" operator="equal">
      <formula>$L$92</formula>
    </cfRule>
  </conditionalFormatting>
  <conditionalFormatting sqref="M16:M90">
    <cfRule type="cellIs" dxfId="232" priority="28" operator="equal">
      <formula>$M$92</formula>
    </cfRule>
  </conditionalFormatting>
  <conditionalFormatting sqref="N16:N90">
    <cfRule type="cellIs" dxfId="231" priority="27" operator="equal">
      <formula>$N$92</formula>
    </cfRule>
  </conditionalFormatting>
  <conditionalFormatting sqref="O16:O90">
    <cfRule type="cellIs" dxfId="230" priority="26" operator="equal">
      <formula>$O$92</formula>
    </cfRule>
  </conditionalFormatting>
  <conditionalFormatting sqref="P16:P90">
    <cfRule type="cellIs" dxfId="229" priority="25" operator="equal">
      <formula>$P$92</formula>
    </cfRule>
  </conditionalFormatting>
  <conditionalFormatting sqref="Q16:Q90">
    <cfRule type="cellIs" dxfId="228" priority="24" operator="equal">
      <formula>$Q$92</formula>
    </cfRule>
  </conditionalFormatting>
  <conditionalFormatting sqref="R16:R90">
    <cfRule type="cellIs" dxfId="227" priority="23" operator="equal">
      <formula>$R$92</formula>
    </cfRule>
  </conditionalFormatting>
  <conditionalFormatting sqref="S16:S90">
    <cfRule type="cellIs" dxfId="226" priority="22" operator="equal">
      <formula>$S$92</formula>
    </cfRule>
  </conditionalFormatting>
  <conditionalFormatting sqref="T16:T90">
    <cfRule type="cellIs" dxfId="225" priority="21" operator="equal">
      <formula>$T$92</formula>
    </cfRule>
  </conditionalFormatting>
  <conditionalFormatting sqref="U16:U90">
    <cfRule type="cellIs" dxfId="224" priority="20" operator="equal">
      <formula>$U$92</formula>
    </cfRule>
  </conditionalFormatting>
  <conditionalFormatting sqref="V16:V90">
    <cfRule type="cellIs" dxfId="223" priority="19" operator="equal">
      <formula>$V$92</formula>
    </cfRule>
  </conditionalFormatting>
  <conditionalFormatting sqref="W16:W90">
    <cfRule type="cellIs" dxfId="222" priority="18" operator="equal">
      <formula>$W$92</formula>
    </cfRule>
  </conditionalFormatting>
  <conditionalFormatting sqref="X16:X90">
    <cfRule type="cellIs" dxfId="221" priority="17" operator="equal">
      <formula>$X$92</formula>
    </cfRule>
  </conditionalFormatting>
  <conditionalFormatting sqref="E108:X108">
    <cfRule type="notContainsText" dxfId="220" priority="16" operator="notContains" text="Numérico">
      <formula>ISERROR(SEARCH("Numérico",E108))</formula>
    </cfRule>
    <cfRule type="containsText" dxfId="219" priority="42" operator="containsText" text="Numérico">
      <formula>NOT(ISERROR(SEARCH("Numérico",E108)))</formula>
    </cfRule>
  </conditionalFormatting>
  <conditionalFormatting sqref="E109:X109">
    <cfRule type="notContainsText" dxfId="218" priority="14" operator="notContains" text="Espacial">
      <formula>ISERROR(SEARCH("Espacial",E109))</formula>
    </cfRule>
    <cfRule type="containsText" dxfId="217" priority="40" operator="containsText" text="Espacial">
      <formula>NOT(ISERROR(SEARCH("Espacial",E109)))</formula>
    </cfRule>
  </conditionalFormatting>
  <conditionalFormatting sqref="E112:X112">
    <cfRule type="notContainsText" dxfId="216" priority="13" operator="notContains" text="Resolución">
      <formula>ISERROR(SEARCH("Resolución",E112))</formula>
    </cfRule>
    <cfRule type="containsText" dxfId="215" priority="39" operator="containsText" text="Resolución">
      <formula>NOT(ISERROR(SEARCH("Resolución",E112)))</formula>
    </cfRule>
  </conditionalFormatting>
  <conditionalFormatting sqref="E113:X113">
    <cfRule type="notContainsText" dxfId="214" priority="12" operator="notContains" text="Comunicación">
      <formula>ISERROR(SEARCH("Comunicación",E113))</formula>
    </cfRule>
    <cfRule type="containsText" dxfId="213" priority="38" operator="containsText" text="Comunicación">
      <formula>NOT(ISERROR(SEARCH("Comunicación",E113)))</formula>
    </cfRule>
  </conditionalFormatting>
  <conditionalFormatting sqref="E11:X15">
    <cfRule type="containsBlanks" dxfId="212" priority="9">
      <formula>LEN(TRIM(E11))=0</formula>
    </cfRule>
  </conditionalFormatting>
  <conditionalFormatting sqref="E12:X12">
    <cfRule type="containsText" dxfId="211" priority="6" operator="containsText" text="Razonamiento">
      <formula>NOT(ISERROR(SEARCH("Razonamiento",E12)))</formula>
    </cfRule>
    <cfRule type="containsText" dxfId="210" priority="7" operator="containsText" text="Comunicación">
      <formula>NOT(ISERROR(SEARCH("Comunicación",E12)))</formula>
    </cfRule>
    <cfRule type="containsText" dxfId="209" priority="8" operator="containsText" text="Resolución">
      <formula>NOT(ISERROR(SEARCH("Resolución",E12)))</formula>
    </cfRule>
  </conditionalFormatting>
  <conditionalFormatting sqref="E12:X12">
    <cfRule type="cellIs" dxfId="208" priority="5" operator="equal">
      <formula>0</formula>
    </cfRule>
  </conditionalFormatting>
  <conditionalFormatting sqref="E11:X11">
    <cfRule type="containsText" dxfId="207" priority="2" operator="containsText" text="Geometrico">
      <formula>NOT(ISERROR(SEARCH("Geometrico",E11)))</formula>
    </cfRule>
    <cfRule type="containsText" dxfId="206" priority="3" operator="containsText" text="Aleatorio">
      <formula>NOT(ISERROR(SEARCH("Aleatorio",E11)))</formula>
    </cfRule>
    <cfRule type="containsText" dxfId="205" priority="4" operator="containsText" text="Variacional">
      <formula>NOT(ISERROR(SEARCH("Variacional",E11)))</formula>
    </cfRule>
  </conditionalFormatting>
  <conditionalFormatting sqref="E11:X11">
    <cfRule type="cellIs" dxfId="204" priority="1" operator="equal">
      <formula>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sheetPr>
  <dimension ref="A1:P136"/>
  <sheetViews>
    <sheetView topLeftCell="A67" zoomScale="60" zoomScaleNormal="60" workbookViewId="0">
      <selection sqref="A1:P1"/>
    </sheetView>
  </sheetViews>
  <sheetFormatPr baseColWidth="10" defaultColWidth="11.25" defaultRowHeight="14.25"/>
  <cols>
    <col min="1" max="1" width="5.75" style="34" customWidth="1"/>
    <col min="2" max="8" width="11.75" style="34" customWidth="1"/>
    <col min="9" max="9" width="11.75" style="106" customWidth="1"/>
    <col min="10" max="15" width="11.75" style="34" customWidth="1"/>
    <col min="16" max="16" width="5.75" style="34" customWidth="1"/>
    <col min="17" max="16384" width="11.25" style="34"/>
  </cols>
  <sheetData>
    <row r="1" spans="1:16" ht="18" thickTop="1" thickBot="1">
      <c r="A1" s="530" t="s">
        <v>29</v>
      </c>
      <c r="B1" s="531"/>
      <c r="C1" s="531"/>
      <c r="D1" s="531"/>
      <c r="E1" s="531"/>
      <c r="F1" s="531"/>
      <c r="G1" s="531"/>
      <c r="H1" s="531"/>
      <c r="I1" s="531"/>
      <c r="J1" s="531"/>
      <c r="K1" s="531"/>
      <c r="L1" s="531"/>
      <c r="M1" s="531"/>
      <c r="N1" s="531"/>
      <c r="O1" s="531"/>
      <c r="P1" s="532"/>
    </row>
    <row r="2" spans="1:16" ht="16.5" thickTop="1" thickBot="1">
      <c r="A2" s="8"/>
      <c r="B2" s="8"/>
      <c r="C2" s="8"/>
      <c r="D2" s="8"/>
      <c r="E2" s="8"/>
      <c r="F2" s="8"/>
      <c r="G2" s="8"/>
      <c r="H2" s="8"/>
      <c r="I2" s="8"/>
      <c r="J2" s="8"/>
      <c r="K2" s="8"/>
      <c r="L2" s="8"/>
      <c r="M2" s="8"/>
      <c r="N2" s="8"/>
      <c r="O2" s="8"/>
      <c r="P2" s="8"/>
    </row>
    <row r="3" spans="1:16" ht="17.25" thickTop="1" thickBot="1">
      <c r="A3" s="533" t="s">
        <v>30</v>
      </c>
      <c r="B3" s="534"/>
      <c r="C3" s="534"/>
      <c r="D3" s="534"/>
      <c r="E3" s="534"/>
      <c r="F3" s="534"/>
      <c r="G3" s="534"/>
      <c r="H3" s="534"/>
      <c r="I3" s="534"/>
      <c r="J3" s="534"/>
      <c r="K3" s="534"/>
      <c r="L3" s="534"/>
      <c r="M3" s="534"/>
      <c r="N3" s="534"/>
      <c r="O3" s="534"/>
      <c r="P3" s="535"/>
    </row>
    <row r="4" spans="1:16" ht="15.75" thickTop="1">
      <c r="A4" s="11"/>
      <c r="B4" s="12"/>
      <c r="C4" s="12"/>
      <c r="D4" s="12"/>
      <c r="E4" s="12"/>
      <c r="F4" s="12"/>
      <c r="G4" s="12"/>
      <c r="H4" s="12"/>
      <c r="I4" s="12"/>
      <c r="J4" s="12"/>
      <c r="K4" s="12"/>
      <c r="L4" s="12"/>
      <c r="M4" s="12"/>
      <c r="N4" s="12"/>
      <c r="O4" s="12"/>
      <c r="P4" s="13"/>
    </row>
    <row r="5" spans="1:16" ht="15">
      <c r="A5" s="14"/>
      <c r="B5" s="536" t="s">
        <v>31</v>
      </c>
      <c r="C5" s="536"/>
      <c r="D5" s="536"/>
      <c r="E5" s="536"/>
      <c r="F5" s="536"/>
      <c r="G5" s="536"/>
      <c r="H5" s="536"/>
      <c r="I5" s="536"/>
      <c r="J5" s="536"/>
      <c r="K5" s="536"/>
      <c r="L5" s="536"/>
      <c r="M5" s="536"/>
      <c r="N5" s="536"/>
      <c r="O5" s="36"/>
      <c r="P5" s="13"/>
    </row>
    <row r="6" spans="1:16" ht="15.75" thickBot="1">
      <c r="A6" s="14"/>
      <c r="B6" s="15"/>
      <c r="C6" s="15"/>
      <c r="D6" s="15"/>
      <c r="E6" s="15"/>
      <c r="F6" s="15"/>
      <c r="G6" s="15"/>
      <c r="H6" s="15"/>
      <c r="I6" s="15"/>
      <c r="J6" s="15"/>
      <c r="K6" s="15"/>
      <c r="L6" s="15"/>
      <c r="M6" s="15"/>
      <c r="N6" s="15"/>
      <c r="O6" s="15"/>
      <c r="P6" s="13"/>
    </row>
    <row r="7" spans="1:16" ht="16.5" thickTop="1" thickBot="1">
      <c r="A7" s="16"/>
      <c r="B7" s="537" t="s">
        <v>32</v>
      </c>
      <c r="C7" s="537"/>
      <c r="D7" s="15"/>
      <c r="E7" s="538"/>
      <c r="F7" s="539"/>
      <c r="G7" s="539"/>
      <c r="H7" s="539"/>
      <c r="I7" s="539"/>
      <c r="J7" s="539"/>
      <c r="K7" s="540"/>
      <c r="L7" s="35" t="s">
        <v>33</v>
      </c>
      <c r="M7" s="18"/>
      <c r="N7" s="541"/>
      <c r="O7" s="542"/>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7" t="s">
        <v>34</v>
      </c>
      <c r="C9" s="537"/>
      <c r="D9" s="15"/>
      <c r="E9" s="538"/>
      <c r="F9" s="539"/>
      <c r="G9" s="539"/>
      <c r="H9" s="539"/>
      <c r="I9" s="539"/>
      <c r="J9" s="539"/>
      <c r="K9" s="540"/>
      <c r="L9" s="29" t="s">
        <v>35</v>
      </c>
      <c r="M9" s="18"/>
      <c r="N9" s="538"/>
      <c r="O9" s="540"/>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3" t="s">
        <v>36</v>
      </c>
      <c r="B12" s="534"/>
      <c r="C12" s="534"/>
      <c r="D12" s="534"/>
      <c r="E12" s="534"/>
      <c r="F12" s="534"/>
      <c r="G12" s="534"/>
      <c r="H12" s="534"/>
      <c r="I12" s="534"/>
      <c r="J12" s="534"/>
      <c r="K12" s="534"/>
      <c r="L12" s="534"/>
      <c r="M12" s="534"/>
      <c r="N12" s="534"/>
      <c r="O12" s="534"/>
      <c r="P12" s="535"/>
    </row>
    <row r="13" spans="1:16" ht="15.75" thickTop="1">
      <c r="A13" s="23"/>
      <c r="B13" s="24"/>
      <c r="C13" s="24"/>
      <c r="D13" s="24"/>
      <c r="E13" s="24"/>
      <c r="F13" s="24"/>
      <c r="G13" s="24"/>
      <c r="H13" s="24"/>
      <c r="I13" s="24"/>
      <c r="J13" s="24"/>
      <c r="K13" s="24"/>
      <c r="L13" s="24"/>
      <c r="M13" s="24"/>
      <c r="N13" s="24"/>
      <c r="O13" s="24"/>
      <c r="P13" s="25"/>
    </row>
    <row r="14" spans="1:16" ht="15">
      <c r="A14" s="26"/>
      <c r="B14" s="536" t="s">
        <v>37</v>
      </c>
      <c r="C14" s="536"/>
      <c r="D14" s="536"/>
      <c r="E14" s="536"/>
      <c r="F14" s="536"/>
      <c r="G14" s="536"/>
      <c r="H14" s="536"/>
      <c r="I14" s="536"/>
      <c r="J14" s="536"/>
      <c r="K14" s="536"/>
      <c r="L14" s="536"/>
      <c r="M14" s="536"/>
      <c r="N14" s="536"/>
      <c r="O14" s="36"/>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6" t="str">
        <f>ExA_MATEMATICAS!C6</f>
        <v>Matemáticas</v>
      </c>
      <c r="F16" s="547"/>
      <c r="G16" s="547"/>
      <c r="H16" s="547"/>
      <c r="I16" s="547"/>
      <c r="J16" s="547"/>
      <c r="K16" s="548"/>
      <c r="L16" s="27" t="s">
        <v>28</v>
      </c>
      <c r="M16" s="18"/>
      <c r="N16" s="546">
        <f>ExA_MATEMATICAS!C8</f>
        <v>0</v>
      </c>
      <c r="O16" s="548"/>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6" t="str">
        <f>VLOOKUP(N18,DATOS!A2:B10,2,FALSE)</f>
        <v>QUINTO</v>
      </c>
      <c r="F18" s="547"/>
      <c r="G18" s="547"/>
      <c r="H18" s="547"/>
      <c r="I18" s="547"/>
      <c r="J18" s="547"/>
      <c r="K18" s="548"/>
      <c r="L18" s="27" t="s">
        <v>41</v>
      </c>
      <c r="M18" s="18"/>
      <c r="N18" s="434" t="str">
        <f>ExA_MATEMATICAS!C5</f>
        <v>_5°</v>
      </c>
      <c r="O18" s="435" t="str">
        <f>ExA_MATEMATICAS!D5</f>
        <v>_05</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3" t="s">
        <v>95</v>
      </c>
      <c r="B21" s="534"/>
      <c r="C21" s="534"/>
      <c r="D21" s="534"/>
      <c r="E21" s="534"/>
      <c r="F21" s="534"/>
      <c r="G21" s="534"/>
      <c r="H21" s="534"/>
      <c r="I21" s="534"/>
      <c r="J21" s="534"/>
      <c r="K21" s="534"/>
      <c r="L21" s="534"/>
      <c r="M21" s="534"/>
      <c r="N21" s="534"/>
      <c r="O21" s="534"/>
      <c r="P21" s="535"/>
    </row>
    <row r="22" spans="1:16" ht="15.75" thickTop="1">
      <c r="A22" s="26"/>
      <c r="B22" s="8"/>
      <c r="C22" s="8"/>
      <c r="D22" s="8"/>
      <c r="E22" s="8"/>
      <c r="F22" s="8"/>
      <c r="G22" s="8"/>
      <c r="H22" s="8"/>
      <c r="I22" s="8"/>
      <c r="J22" s="8"/>
      <c r="K22" s="8"/>
      <c r="L22" s="8"/>
      <c r="M22" s="8"/>
      <c r="N22" s="8"/>
      <c r="O22" s="8"/>
      <c r="P22" s="25"/>
    </row>
    <row r="23" spans="1:16" ht="15">
      <c r="A23" s="26"/>
      <c r="B23" s="549" t="s">
        <v>54</v>
      </c>
      <c r="C23" s="550"/>
      <c r="D23" s="550"/>
      <c r="E23" s="550"/>
      <c r="F23" s="550"/>
      <c r="G23" s="550"/>
      <c r="H23" s="550"/>
      <c r="I23" s="550"/>
      <c r="J23" s="550"/>
      <c r="K23" s="550"/>
      <c r="L23" s="550"/>
      <c r="M23" s="550"/>
      <c r="N23" s="550"/>
      <c r="O23" s="551"/>
      <c r="P23" s="13"/>
    </row>
    <row r="24" spans="1:16" ht="15">
      <c r="A24" s="26"/>
      <c r="B24" s="8"/>
      <c r="C24" s="8"/>
      <c r="D24" s="8"/>
      <c r="E24" s="8"/>
      <c r="F24" s="32"/>
      <c r="G24" s="32"/>
      <c r="H24" s="32"/>
      <c r="I24" s="32"/>
      <c r="J24" s="32"/>
      <c r="K24" s="32"/>
      <c r="L24" s="8"/>
      <c r="M24" s="8"/>
      <c r="N24" s="8"/>
      <c r="O24" s="8"/>
      <c r="P24" s="13"/>
    </row>
    <row r="25" spans="1:16" ht="15" customHeight="1">
      <c r="A25" s="26"/>
      <c r="B25" s="618" t="s">
        <v>42</v>
      </c>
      <c r="C25" s="618"/>
      <c r="D25" s="618"/>
      <c r="E25" s="618"/>
      <c r="F25" s="618"/>
      <c r="G25" s="618"/>
      <c r="H25" s="618"/>
      <c r="I25" s="618"/>
      <c r="J25" s="618"/>
      <c r="K25" s="618"/>
      <c r="L25" s="618"/>
      <c r="M25" s="618"/>
      <c r="N25" s="618"/>
      <c r="O25" s="618"/>
      <c r="P25" s="13"/>
    </row>
    <row r="26" spans="1:16" s="318" customFormat="1" ht="15">
      <c r="A26" s="334"/>
      <c r="B26" s="373" t="s">
        <v>73</v>
      </c>
      <c r="C26" s="557" t="str">
        <f>CONCATENATE(ExA_MATEMATICAS!B7,ExA_MATEMATICAS!C7)</f>
        <v>CUADERNILLO_1_EPA_2022</v>
      </c>
      <c r="D26" s="557"/>
      <c r="E26" s="557"/>
      <c r="F26" s="557"/>
      <c r="G26" s="342" t="s">
        <v>18</v>
      </c>
      <c r="H26" s="374" t="s">
        <v>17</v>
      </c>
      <c r="I26" s="375" t="s">
        <v>73</v>
      </c>
      <c r="J26" s="619" t="str">
        <f>CONCATENATE('ExA_MATEMATICAS(2)'!B7,'ExA_MATEMATICAS(2)'!C7)</f>
        <v>CUADERNILLO_2_EPA_2022</v>
      </c>
      <c r="K26" s="620"/>
      <c r="L26" s="620"/>
      <c r="M26" s="621"/>
      <c r="N26" s="325" t="s">
        <v>18</v>
      </c>
      <c r="O26" s="376" t="s">
        <v>17</v>
      </c>
      <c r="P26" s="351"/>
    </row>
    <row r="27" spans="1:16" ht="15">
      <c r="A27" s="26"/>
      <c r="B27" s="407" t="e">
        <f>IF(ExA_MATEMATICAS!E$99 &lt; 0.4,ExA_MATEMATICAS!E$15,"")</f>
        <v>#DIV/0!</v>
      </c>
      <c r="C27" s="612" t="e">
        <f>IF(ExA_MATEMATICAS!E$99 &lt; 0.4,ExA_MATEMATICAS!E$13,"")</f>
        <v>#DIV/0!</v>
      </c>
      <c r="D27" s="613"/>
      <c r="E27" s="613"/>
      <c r="F27" s="614"/>
      <c r="G27" s="479" t="e">
        <f>IF(ExA_MATEMATICAS!E$99 &lt; 0.4,ExA_MATEMATICAS!E$12,"")</f>
        <v>#DIV/0!</v>
      </c>
      <c r="H27" s="479" t="e">
        <f>IF(ExA_MATEMATICAS!E$99 &lt; 0.4,ExA_MATEMATICAS!E$11,"")</f>
        <v>#DIV/0!</v>
      </c>
      <c r="I27" s="480" t="e">
        <f>IF('ExA_MATEMATICAS(2)'!E$10&lt;0.4,'ExA_MATEMATICAS(2)'!E$15,"")</f>
        <v>#DIV/0!</v>
      </c>
      <c r="J27" s="615" t="e">
        <f>IF('ExA_MATEMATICAS(2)'!E$10&lt;0.4,ExA_MATEMATICAS!E$13,"")</f>
        <v>#DIV/0!</v>
      </c>
      <c r="K27" s="616"/>
      <c r="L27" s="616"/>
      <c r="M27" s="617"/>
      <c r="N27" s="494" t="e">
        <f>IF('ExA_MATEMATICAS(2)'!E$10&lt;0.4,ExA_MATEMATICAS!E$12,"")</f>
        <v>#DIV/0!</v>
      </c>
      <c r="O27" s="494" t="e">
        <f>IF('ExA_MATEMATICAS(2)'!E$10&lt;0.4,ExA_MATEMATICAS!E$11,"")</f>
        <v>#DIV/0!</v>
      </c>
      <c r="P27" s="380" t="s">
        <v>57</v>
      </c>
    </row>
    <row r="28" spans="1:16" ht="15">
      <c r="A28" s="26"/>
      <c r="B28" s="407" t="e">
        <f>IF(ExA_MATEMATICAS!F$99 &lt; 0.4,ExA_MATEMATICAS!F$15,"")</f>
        <v>#DIV/0!</v>
      </c>
      <c r="C28" s="612" t="e">
        <f>IF(ExA_MATEMATICAS!F$99 &lt; 0.4,ExA_MATEMATICAS!F$13,"")</f>
        <v>#DIV/0!</v>
      </c>
      <c r="D28" s="613"/>
      <c r="E28" s="613"/>
      <c r="F28" s="614"/>
      <c r="G28" s="479" t="e">
        <f>IF(ExA_MATEMATICAS!F$99 &lt; 0.4,ExA_MATEMATICAS!F$12,"")</f>
        <v>#DIV/0!</v>
      </c>
      <c r="H28" s="479" t="e">
        <f>IF(ExA_MATEMATICAS!F$99 &lt; 0.4,ExA_MATEMATICAS!F$11,"")</f>
        <v>#DIV/0!</v>
      </c>
      <c r="I28" s="480" t="e">
        <f>IF('ExA_MATEMATICAS(2)'!F$10&lt;0.4,'ExA_MATEMATICAS(2)'!F$15,"")</f>
        <v>#DIV/0!</v>
      </c>
      <c r="J28" s="604" t="e">
        <f>IF('ExA_MATEMATICAS(2)'!F$10&lt;0.4,'ExA_MATEMATICAS(2)'!F$13,"")</f>
        <v>#DIV/0!</v>
      </c>
      <c r="K28" s="604" t="e">
        <f>IF('ExA_MATEMATICAS(2)'!G$10&lt;0.4,'ExA_MATEMATICAS(2)'!G$15,"")</f>
        <v>#DIV/0!</v>
      </c>
      <c r="L28" s="604" t="e">
        <f>IF('ExA_MATEMATICAS(2)'!H$10&lt;0.4,'ExA_MATEMATICAS(2)'!H$15,"")</f>
        <v>#DIV/0!</v>
      </c>
      <c r="M28" s="604" t="e">
        <f>IF('ExA_MATEMATICAS(2)'!I$10&lt;0.4,'ExA_MATEMATICAS(2)'!I$15,"")</f>
        <v>#DIV/0!</v>
      </c>
      <c r="N28" s="495" t="e">
        <f>IF('ExA_MATEMATICAS(2)'!F$10&lt;0.4,ExA_MATEMATICAS!F$12,"")</f>
        <v>#DIV/0!</v>
      </c>
      <c r="O28" s="495" t="e">
        <f>IF('ExA_MATEMATICAS(2)'!F$10&lt;0.4,ExA_MATEMATICAS!F$11,"")</f>
        <v>#DIV/0!</v>
      </c>
      <c r="P28" s="380" t="s">
        <v>57</v>
      </c>
    </row>
    <row r="29" spans="1:16" ht="15">
      <c r="A29" s="26"/>
      <c r="B29" s="407" t="e">
        <f>IF(ExA_MATEMATICAS!G$99 &lt; 0.4,ExA_MATEMATICAS!G$15,"")</f>
        <v>#DIV/0!</v>
      </c>
      <c r="C29" s="612" t="e">
        <f>IF(ExA_MATEMATICAS!G$99 &lt; 0.4,ExA_MATEMATICAS!G$13,"")</f>
        <v>#DIV/0!</v>
      </c>
      <c r="D29" s="613"/>
      <c r="E29" s="613"/>
      <c r="F29" s="614"/>
      <c r="G29" s="479" t="e">
        <f>IF(ExA_MATEMATICAS!G$99 &lt; 0.4,ExA_MATEMATICAS!G$12,"")</f>
        <v>#DIV/0!</v>
      </c>
      <c r="H29" s="479" t="e">
        <f>IF(ExA_MATEMATICAS!G$99 &lt; 0.4,ExA_MATEMATICAS!G$11,"")</f>
        <v>#DIV/0!</v>
      </c>
      <c r="I29" s="480" t="e">
        <f>IF('ExA_MATEMATICAS(2)'!G$10&lt;0.4,'ExA_MATEMATICAS(2)'!G$15,"")</f>
        <v>#DIV/0!</v>
      </c>
      <c r="J29" s="604" t="e">
        <f>IF('ExA_MATEMATICAS(2)'!G$10&lt;0.4,'ExA_MATEMATICAS(2)'!G$13,"")</f>
        <v>#DIV/0!</v>
      </c>
      <c r="K29" s="604" t="e">
        <f>IF('ExA_MATEMATICAS(2)'!H$10&lt;0.4,'ExA_MATEMATICAS(2)'!H$15,"")</f>
        <v>#DIV/0!</v>
      </c>
      <c r="L29" s="604" t="e">
        <f>IF('ExA_MATEMATICAS(2)'!I$10&lt;0.4,'ExA_MATEMATICAS(2)'!I$15,"")</f>
        <v>#DIV/0!</v>
      </c>
      <c r="M29" s="604" t="e">
        <f>IF('ExA_MATEMATICAS(2)'!J$10&lt;0.4,'ExA_MATEMATICAS(2)'!J$15,"")</f>
        <v>#DIV/0!</v>
      </c>
      <c r="N29" s="495" t="e">
        <f>IF('ExA_MATEMATICAS(2)'!G$10&lt;0.4,ExA_MATEMATICAS!G$12,"")</f>
        <v>#DIV/0!</v>
      </c>
      <c r="O29" s="495" t="e">
        <f>IF('ExA_MATEMATICAS(2)'!G$10&lt;0.4,ExA_MATEMATICAS!G$11,"")</f>
        <v>#DIV/0!</v>
      </c>
      <c r="P29" s="380" t="s">
        <v>57</v>
      </c>
    </row>
    <row r="30" spans="1:16" ht="15">
      <c r="A30" s="26"/>
      <c r="B30" s="407" t="e">
        <f>IF(ExA_MATEMATICAS!H$99 &lt; 0.4,ExA_MATEMATICAS!H$15,"")</f>
        <v>#DIV/0!</v>
      </c>
      <c r="C30" s="612" t="e">
        <f>IF(ExA_MATEMATICAS!H$99 &lt; 0.4,ExA_MATEMATICAS!H$13,"")</f>
        <v>#DIV/0!</v>
      </c>
      <c r="D30" s="613"/>
      <c r="E30" s="613"/>
      <c r="F30" s="614"/>
      <c r="G30" s="479" t="e">
        <f>IF(ExA_MATEMATICAS!H$99 &lt; 0.4,ExA_MATEMATICAS!H$12,"")</f>
        <v>#DIV/0!</v>
      </c>
      <c r="H30" s="479" t="e">
        <f>IF(ExA_MATEMATICAS!H$99 &lt; 0.4,ExA_MATEMATICAS!H$11,"")</f>
        <v>#DIV/0!</v>
      </c>
      <c r="I30" s="480" t="e">
        <f>IF('ExA_MATEMATICAS(2)'!H$10&lt;0.4,'ExA_MATEMATICAS(2)'!H$15,"")</f>
        <v>#DIV/0!</v>
      </c>
      <c r="J30" s="604" t="e">
        <f>IF('ExA_MATEMATICAS(2)'!H$10&lt;0.4,'ExA_MATEMATICAS(2)'!H$13,"")</f>
        <v>#DIV/0!</v>
      </c>
      <c r="K30" s="604" t="e">
        <f>IF('ExA_MATEMATICAS(2)'!I$10&lt;0.4,'ExA_MATEMATICAS(2)'!I$15,"")</f>
        <v>#DIV/0!</v>
      </c>
      <c r="L30" s="604" t="e">
        <f>IF('ExA_MATEMATICAS(2)'!J$10&lt;0.4,'ExA_MATEMATICAS(2)'!J$15,"")</f>
        <v>#DIV/0!</v>
      </c>
      <c r="M30" s="604" t="e">
        <f>IF('ExA_MATEMATICAS(2)'!K$10&lt;0.4,'ExA_MATEMATICAS(2)'!K$15,"")</f>
        <v>#DIV/0!</v>
      </c>
      <c r="N30" s="495" t="e">
        <f>IF('ExA_MATEMATICAS(2)'!H$10&lt;0.4,ExA_MATEMATICAS!H$12,"")</f>
        <v>#DIV/0!</v>
      </c>
      <c r="O30" s="495" t="e">
        <f>IF('ExA_MATEMATICAS(2)'!H$10&lt;0.4,ExA_MATEMATICAS!H$11,"")</f>
        <v>#DIV/0!</v>
      </c>
      <c r="P30" s="380" t="s">
        <v>57</v>
      </c>
    </row>
    <row r="31" spans="1:16" ht="15">
      <c r="A31" s="26"/>
      <c r="B31" s="407" t="e">
        <f>IF(ExA_MATEMATICAS!I$99 &lt; 0.4,ExA_MATEMATICAS!I$15,"")</f>
        <v>#DIV/0!</v>
      </c>
      <c r="C31" s="612" t="e">
        <f>IF(ExA_MATEMATICAS!I$99 &lt; 0.4,ExA_MATEMATICAS!I$13,"")</f>
        <v>#DIV/0!</v>
      </c>
      <c r="D31" s="613"/>
      <c r="E31" s="613"/>
      <c r="F31" s="614"/>
      <c r="G31" s="479" t="e">
        <f>IF(ExA_MATEMATICAS!I$99 &lt; 0.4,ExA_MATEMATICAS!I$12,"")</f>
        <v>#DIV/0!</v>
      </c>
      <c r="H31" s="479" t="e">
        <f>IF(ExA_MATEMATICAS!I$99 &lt; 0.4,ExA_MATEMATICAS!I$11,"")</f>
        <v>#DIV/0!</v>
      </c>
      <c r="I31" s="480" t="e">
        <f>IF('ExA_MATEMATICAS(2)'!I$10&lt;0.4,'ExA_MATEMATICAS(2)'!I$15,"")</f>
        <v>#DIV/0!</v>
      </c>
      <c r="J31" s="604" t="e">
        <f>IF('ExA_MATEMATICAS(2)'!I$10&lt;0.4,'ExA_MATEMATICAS(2)'!I$13,"")</f>
        <v>#DIV/0!</v>
      </c>
      <c r="K31" s="604" t="e">
        <f>IF('ExA_MATEMATICAS(2)'!J$10&lt;0.4,'ExA_MATEMATICAS(2)'!J$15,"")</f>
        <v>#DIV/0!</v>
      </c>
      <c r="L31" s="604" t="e">
        <f>IF('ExA_MATEMATICAS(2)'!K$10&lt;0.4,'ExA_MATEMATICAS(2)'!K$15,"")</f>
        <v>#DIV/0!</v>
      </c>
      <c r="M31" s="604" t="e">
        <f>IF('ExA_MATEMATICAS(2)'!L$10&lt;0.4,'ExA_MATEMATICAS(2)'!L$15,"")</f>
        <v>#DIV/0!</v>
      </c>
      <c r="N31" s="495" t="e">
        <f>IF('ExA_MATEMATICAS(2)'!I$10&lt;0.4,ExA_MATEMATICAS!I$12,"")</f>
        <v>#DIV/0!</v>
      </c>
      <c r="O31" s="495" t="e">
        <f>IF('ExA_MATEMATICAS(2)'!I$10&lt;0.4,ExA_MATEMATICAS!I$11,"")</f>
        <v>#DIV/0!</v>
      </c>
      <c r="P31" s="380" t="s">
        <v>57</v>
      </c>
    </row>
    <row r="32" spans="1:16" ht="15">
      <c r="A32" s="26"/>
      <c r="B32" s="407" t="e">
        <f>IF(ExA_MATEMATICAS!J$99 &lt; 0.4,ExA_MATEMATICAS!J$15,"")</f>
        <v>#DIV/0!</v>
      </c>
      <c r="C32" s="612" t="e">
        <f>IF(ExA_MATEMATICAS!J$99 &lt; 0.4,ExA_MATEMATICAS!J$13,"")</f>
        <v>#DIV/0!</v>
      </c>
      <c r="D32" s="613"/>
      <c r="E32" s="613"/>
      <c r="F32" s="614"/>
      <c r="G32" s="479" t="e">
        <f>IF(ExA_MATEMATICAS!J$99 &lt; 0.4,ExA_MATEMATICAS!J$12,"")</f>
        <v>#DIV/0!</v>
      </c>
      <c r="H32" s="479" t="e">
        <f>IF(ExA_MATEMATICAS!J$99 &lt; 0.4,ExA_MATEMATICAS!J$11,"")</f>
        <v>#DIV/0!</v>
      </c>
      <c r="I32" s="480" t="e">
        <f>IF('ExA_MATEMATICAS(2)'!J$10&lt;0.4,'ExA_MATEMATICAS(2)'!J$15,"")</f>
        <v>#DIV/0!</v>
      </c>
      <c r="J32" s="604" t="e">
        <f>IF('ExA_MATEMATICAS(2)'!J$10&lt;0.4,'ExA_MATEMATICAS(2)'!J$13,"")</f>
        <v>#DIV/0!</v>
      </c>
      <c r="K32" s="604" t="e">
        <f>IF('ExA_MATEMATICAS(2)'!K$10&lt;0.4,'ExA_MATEMATICAS(2)'!K$15,"")</f>
        <v>#DIV/0!</v>
      </c>
      <c r="L32" s="604" t="e">
        <f>IF('ExA_MATEMATICAS(2)'!L$10&lt;0.4,'ExA_MATEMATICAS(2)'!L$15,"")</f>
        <v>#DIV/0!</v>
      </c>
      <c r="M32" s="604" t="e">
        <f>IF('ExA_MATEMATICAS(2)'!M$10&lt;0.4,'ExA_MATEMATICAS(2)'!M$15,"")</f>
        <v>#DIV/0!</v>
      </c>
      <c r="N32" s="495" t="e">
        <f>IF('ExA_MATEMATICAS(2)'!J$10&lt;0.4,'ExA_MATEMATICAS(2)'!J$12,"")</f>
        <v>#DIV/0!</v>
      </c>
      <c r="O32" s="495" t="e">
        <f>IF('ExA_MATEMATICAS(2)'!J$10&lt;0.4,ExA_MATEMATICAS!J$11,"")</f>
        <v>#DIV/0!</v>
      </c>
      <c r="P32" s="380" t="s">
        <v>57</v>
      </c>
    </row>
    <row r="33" spans="1:16" ht="15">
      <c r="A33" s="26"/>
      <c r="B33" s="407" t="e">
        <f>IF(ExA_MATEMATICAS!K$99 &lt; 0.4,ExA_MATEMATICAS!K$15,"")</f>
        <v>#DIV/0!</v>
      </c>
      <c r="C33" s="612" t="e">
        <f>IF(ExA_MATEMATICAS!K$99 &lt; 0.4,ExA_MATEMATICAS!K$13,"")</f>
        <v>#DIV/0!</v>
      </c>
      <c r="D33" s="613"/>
      <c r="E33" s="613"/>
      <c r="F33" s="614"/>
      <c r="G33" s="479" t="e">
        <f>IF(ExA_MATEMATICAS!K$99 &lt; 0.4,ExA_MATEMATICAS!K$12,"")</f>
        <v>#DIV/0!</v>
      </c>
      <c r="H33" s="479" t="e">
        <f>IF(ExA_MATEMATICAS!K$99 &lt; 0.4,ExA_MATEMATICAS!K$11,"")</f>
        <v>#DIV/0!</v>
      </c>
      <c r="I33" s="480" t="e">
        <f>IF('ExA_MATEMATICAS(2)'!K$10&lt;0.4,'ExA_MATEMATICAS(2)'!K$15,"")</f>
        <v>#DIV/0!</v>
      </c>
      <c r="J33" s="604" t="e">
        <f>IF('ExA_MATEMATICAS(2)'!K$10&lt;0.4,'ExA_MATEMATICAS(2)'!K$13,"")</f>
        <v>#DIV/0!</v>
      </c>
      <c r="K33" s="604" t="e">
        <f>IF('ExA_MATEMATICAS(2)'!L$10&lt;0.4,'ExA_MATEMATICAS(2)'!L$15,"")</f>
        <v>#DIV/0!</v>
      </c>
      <c r="L33" s="604" t="e">
        <f>IF('ExA_MATEMATICAS(2)'!M$10&lt;0.4,'ExA_MATEMATICAS(2)'!M$15,"")</f>
        <v>#DIV/0!</v>
      </c>
      <c r="M33" s="604" t="e">
        <f>IF('ExA_MATEMATICAS(2)'!N$10&lt;0.4,'ExA_MATEMATICAS(2)'!N$15,"")</f>
        <v>#DIV/0!</v>
      </c>
      <c r="N33" s="495" t="e">
        <f>IF('ExA_MATEMATICAS(2)'!K$10&lt;0.4,'ExA_MATEMATICAS(2)'!K$12,"")</f>
        <v>#DIV/0!</v>
      </c>
      <c r="O33" s="495" t="e">
        <f>IF('ExA_MATEMATICAS(2)'!K$10&lt;0.4,'ExA_MATEMATICAS(2)'!K$11,"")</f>
        <v>#DIV/0!</v>
      </c>
      <c r="P33" s="380" t="s">
        <v>57</v>
      </c>
    </row>
    <row r="34" spans="1:16" ht="15">
      <c r="A34" s="26"/>
      <c r="B34" s="407" t="e">
        <f>IF(ExA_MATEMATICAS!L$99 &lt; 0.4,ExA_MATEMATICAS!L$15,"")</f>
        <v>#DIV/0!</v>
      </c>
      <c r="C34" s="612" t="e">
        <f>IF(ExA_MATEMATICAS!L$99 &lt; 0.4,ExA_MATEMATICAS!L$13,"")</f>
        <v>#DIV/0!</v>
      </c>
      <c r="D34" s="613"/>
      <c r="E34" s="613"/>
      <c r="F34" s="614"/>
      <c r="G34" s="479" t="e">
        <f>IF(ExA_MATEMATICAS!L$99 &lt; 0.4,ExA_MATEMATICAS!L$12,"")</f>
        <v>#DIV/0!</v>
      </c>
      <c r="H34" s="479" t="e">
        <f>IF(ExA_MATEMATICAS!L$99 &lt; 0.4,ExA_MATEMATICAS!L$11,"")</f>
        <v>#DIV/0!</v>
      </c>
      <c r="I34" s="480" t="e">
        <f>IF('ExA_MATEMATICAS(2)'!L$10&lt;0.4,'ExA_MATEMATICAS(2)'!L$15,"")</f>
        <v>#DIV/0!</v>
      </c>
      <c r="J34" s="604" t="e">
        <f>IF('ExA_MATEMATICAS(2)'!L$10&lt;0.4,'ExA_MATEMATICAS(2)'!L$13,"")</f>
        <v>#DIV/0!</v>
      </c>
      <c r="K34" s="604" t="e">
        <f>IF('ExA_MATEMATICAS(2)'!M$10&lt;0.4,'ExA_MATEMATICAS(2)'!M$15,"")</f>
        <v>#DIV/0!</v>
      </c>
      <c r="L34" s="604" t="e">
        <f>IF('ExA_MATEMATICAS(2)'!N$10&lt;0.4,'ExA_MATEMATICAS(2)'!N$15,"")</f>
        <v>#DIV/0!</v>
      </c>
      <c r="M34" s="604" t="e">
        <f>IF('ExA_MATEMATICAS(2)'!O$10&lt;0.4,'ExA_MATEMATICAS(2)'!O$15,"")</f>
        <v>#DIV/0!</v>
      </c>
      <c r="N34" s="495" t="e">
        <f>IF('ExA_MATEMATICAS(2)'!L$10&lt;0.4,'ExA_MATEMATICAS(2)'!L$12,"")</f>
        <v>#DIV/0!</v>
      </c>
      <c r="O34" s="495" t="e">
        <f>IF('ExA_MATEMATICAS(2)'!L$10&lt;0.4,'ExA_MATEMATICAS(2)'!L$11,"")</f>
        <v>#DIV/0!</v>
      </c>
      <c r="P34" s="380" t="s">
        <v>57</v>
      </c>
    </row>
    <row r="35" spans="1:16" ht="15">
      <c r="A35" s="26"/>
      <c r="B35" s="407" t="e">
        <f>IF(ExA_MATEMATICAS!M$99 &lt; 0.4,ExA_MATEMATICAS!M$15,"")</f>
        <v>#DIV/0!</v>
      </c>
      <c r="C35" s="612" t="e">
        <f>IF(ExA_MATEMATICAS!M$99 &lt; 0.4,ExA_MATEMATICAS!M$13,"")</f>
        <v>#DIV/0!</v>
      </c>
      <c r="D35" s="613"/>
      <c r="E35" s="613"/>
      <c r="F35" s="614"/>
      <c r="G35" s="479" t="e">
        <f>IF(ExA_MATEMATICAS!M$99 &lt; 0.4,ExA_MATEMATICAS!M$12,"")</f>
        <v>#DIV/0!</v>
      </c>
      <c r="H35" s="479" t="e">
        <f>IF(ExA_MATEMATICAS!M$99 &lt; 0.4,ExA_MATEMATICAS!M$11,"")</f>
        <v>#DIV/0!</v>
      </c>
      <c r="I35" s="480" t="e">
        <f>IF('ExA_MATEMATICAS(2)'!M$10&lt;0.4,'ExA_MATEMATICAS(2)'!M$15,"")</f>
        <v>#DIV/0!</v>
      </c>
      <c r="J35" s="604" t="e">
        <f>IF('ExA_MATEMATICAS(2)'!M$10&lt;0.4,'ExA_MATEMATICAS(2)'!M$13,"")</f>
        <v>#DIV/0!</v>
      </c>
      <c r="K35" s="604" t="e">
        <f>IF('ExA_MATEMATICAS(2)'!N$10&lt;0.4,'ExA_MATEMATICAS(2)'!N$15,"")</f>
        <v>#DIV/0!</v>
      </c>
      <c r="L35" s="604" t="e">
        <f>IF('ExA_MATEMATICAS(2)'!O$10&lt;0.4,'ExA_MATEMATICAS(2)'!O$15,"")</f>
        <v>#DIV/0!</v>
      </c>
      <c r="M35" s="604" t="e">
        <f>IF('ExA_MATEMATICAS(2)'!P$10&lt;0.4,'ExA_MATEMATICAS(2)'!P$15,"")</f>
        <v>#DIV/0!</v>
      </c>
      <c r="N35" s="495" t="e">
        <f>IF('ExA_MATEMATICAS(2)'!M$10&lt;0.4,'ExA_MATEMATICAS(2)'!M$12,"")</f>
        <v>#DIV/0!</v>
      </c>
      <c r="O35" s="495" t="e">
        <f>IF('ExA_MATEMATICAS(2)'!M$10&lt;0.4,'ExA_MATEMATICAS(2)'!M$11,"")</f>
        <v>#DIV/0!</v>
      </c>
      <c r="P35" s="380" t="s">
        <v>57</v>
      </c>
    </row>
    <row r="36" spans="1:16" ht="15">
      <c r="A36" s="26"/>
      <c r="B36" s="407" t="e">
        <f>IF(ExA_MATEMATICAS!N$99 &lt; 0.4,ExA_MATEMATICAS!N$15,"")</f>
        <v>#DIV/0!</v>
      </c>
      <c r="C36" s="612" t="e">
        <f>IF(ExA_MATEMATICAS!N$99 &lt; 0.4,ExA_MATEMATICAS!N$13,"")</f>
        <v>#DIV/0!</v>
      </c>
      <c r="D36" s="613"/>
      <c r="E36" s="613"/>
      <c r="F36" s="614"/>
      <c r="G36" s="479" t="e">
        <f>IF(ExA_MATEMATICAS!N$99 &lt; 0.4,ExA_MATEMATICAS!N$12,"")</f>
        <v>#DIV/0!</v>
      </c>
      <c r="H36" s="479" t="e">
        <f>IF(ExA_MATEMATICAS!N$99 &lt; 0.4,ExA_MATEMATICAS!N$11,"")</f>
        <v>#DIV/0!</v>
      </c>
      <c r="I36" s="480" t="e">
        <f>IF('ExA_MATEMATICAS(2)'!N$10&lt;0.4,'ExA_MATEMATICAS(2)'!N$15,"")</f>
        <v>#DIV/0!</v>
      </c>
      <c r="J36" s="604" t="e">
        <f>IF('ExA_MATEMATICAS(2)'!N$10&lt;0.4,'ExA_MATEMATICAS(2)'!N$13,"")</f>
        <v>#DIV/0!</v>
      </c>
      <c r="K36" s="604" t="e">
        <f>IF('ExA_MATEMATICAS(2)'!O$10&lt;0.4,'ExA_MATEMATICAS(2)'!O$15,"")</f>
        <v>#DIV/0!</v>
      </c>
      <c r="L36" s="604" t="e">
        <f>IF('ExA_MATEMATICAS(2)'!P$10&lt;0.4,'ExA_MATEMATICAS(2)'!P$15,"")</f>
        <v>#DIV/0!</v>
      </c>
      <c r="M36" s="604" t="e">
        <f>IF('ExA_MATEMATICAS(2)'!Q$10&lt;0.4,'ExA_MATEMATICAS(2)'!Q$15,"")</f>
        <v>#DIV/0!</v>
      </c>
      <c r="N36" s="495" t="e">
        <f>IF('ExA_MATEMATICAS(2)'!N$10&lt;0.4,'ExA_MATEMATICAS(2)'!N$12,"")</f>
        <v>#DIV/0!</v>
      </c>
      <c r="O36" s="495" t="e">
        <f>IF('ExA_MATEMATICAS(2)'!N$10&lt;0.4,'ExA_MATEMATICAS(2)'!N$11,"")</f>
        <v>#DIV/0!</v>
      </c>
      <c r="P36" s="380" t="s">
        <v>57</v>
      </c>
    </row>
    <row r="37" spans="1:16" ht="15">
      <c r="A37" s="26"/>
      <c r="B37" s="407" t="e">
        <f>IF(ExA_MATEMATICAS!O$99 &lt; 0.4,ExA_MATEMATICAS!O$15,"")</f>
        <v>#DIV/0!</v>
      </c>
      <c r="C37" s="612" t="e">
        <f>IF(ExA_MATEMATICAS!O$99 &lt; 0.4,ExA_MATEMATICAS!O$13,"")</f>
        <v>#DIV/0!</v>
      </c>
      <c r="D37" s="613"/>
      <c r="E37" s="613"/>
      <c r="F37" s="614"/>
      <c r="G37" s="479" t="e">
        <f>IF(ExA_MATEMATICAS!O$99 &lt; 0.4,ExA_MATEMATICAS!O$12,"")</f>
        <v>#DIV/0!</v>
      </c>
      <c r="H37" s="479" t="e">
        <f>IF(ExA_MATEMATICAS!O$99 &lt; 0.4,ExA_MATEMATICAS!O$11,"")</f>
        <v>#DIV/0!</v>
      </c>
      <c r="I37" s="480" t="e">
        <f>IF('ExA_MATEMATICAS(2)'!O$10&lt;0.4,'ExA_MATEMATICAS(2)'!O$15,"")</f>
        <v>#DIV/0!</v>
      </c>
      <c r="J37" s="604" t="e">
        <f>IF('ExA_MATEMATICAS(2)'!O$10&lt;0.4,'ExA_MATEMATICAS(2)'!O$13,"")</f>
        <v>#DIV/0!</v>
      </c>
      <c r="K37" s="604" t="e">
        <f>IF('ExA_MATEMATICAS(2)'!P$10&lt;0.4,'ExA_MATEMATICAS(2)'!P$15,"")</f>
        <v>#DIV/0!</v>
      </c>
      <c r="L37" s="604" t="e">
        <f>IF('ExA_MATEMATICAS(2)'!Q$10&lt;0.4,'ExA_MATEMATICAS(2)'!Q$15,"")</f>
        <v>#DIV/0!</v>
      </c>
      <c r="M37" s="604" t="e">
        <f>IF('ExA_MATEMATICAS(2)'!R$10&lt;0.4,'ExA_MATEMATICAS(2)'!R$15,"")</f>
        <v>#DIV/0!</v>
      </c>
      <c r="N37" s="495" t="e">
        <f>IF('ExA_MATEMATICAS(2)'!O$10&lt;0.4,'ExA_MATEMATICAS(2)'!O$12,"")</f>
        <v>#DIV/0!</v>
      </c>
      <c r="O37" s="495" t="e">
        <f>IF('ExA_MATEMATICAS(2)'!O$10&lt;0.4,'ExA_MATEMATICAS(2)'!O$11,"")</f>
        <v>#DIV/0!</v>
      </c>
      <c r="P37" s="380" t="s">
        <v>57</v>
      </c>
    </row>
    <row r="38" spans="1:16" ht="15">
      <c r="A38" s="26"/>
      <c r="B38" s="407" t="e">
        <f>IF(ExA_MATEMATICAS!P$99 &lt; 0.4,ExA_MATEMATICAS!P$15,"")</f>
        <v>#DIV/0!</v>
      </c>
      <c r="C38" s="612" t="e">
        <f>IF(ExA_MATEMATICAS!P$99 &lt; 0.4,ExA_MATEMATICAS!P$13,"")</f>
        <v>#DIV/0!</v>
      </c>
      <c r="D38" s="613"/>
      <c r="E38" s="613"/>
      <c r="F38" s="614"/>
      <c r="G38" s="479" t="e">
        <f>IF(ExA_MATEMATICAS!P$99 &lt; 0.4,ExA_MATEMATICAS!P$12,"")</f>
        <v>#DIV/0!</v>
      </c>
      <c r="H38" s="479" t="e">
        <f>IF(ExA_MATEMATICAS!P$99 &lt; 0.4,ExA_MATEMATICAS!P$11,"")</f>
        <v>#DIV/0!</v>
      </c>
      <c r="I38" s="480" t="e">
        <f>IF('ExA_MATEMATICAS(2)'!P$10&lt;0.4,'ExA_MATEMATICAS(2)'!P$15,"")</f>
        <v>#DIV/0!</v>
      </c>
      <c r="J38" s="604" t="e">
        <f>IF('ExA_MATEMATICAS(2)'!P$10&lt;0.4,'ExA_MATEMATICAS(2)'!P$13,"")</f>
        <v>#DIV/0!</v>
      </c>
      <c r="K38" s="604" t="e">
        <f>IF('ExA_MATEMATICAS(2)'!Q$10&lt;0.4,'ExA_MATEMATICAS(2)'!Q$15,"")</f>
        <v>#DIV/0!</v>
      </c>
      <c r="L38" s="604" t="e">
        <f>IF('ExA_MATEMATICAS(2)'!R$10&lt;0.4,'ExA_MATEMATICAS(2)'!R$15,"")</f>
        <v>#DIV/0!</v>
      </c>
      <c r="M38" s="604" t="e">
        <f>IF('ExA_MATEMATICAS(2)'!S$10&lt;0.4,'ExA_MATEMATICAS(2)'!S$15,"")</f>
        <v>#DIV/0!</v>
      </c>
      <c r="N38" s="495" t="e">
        <f>IF('ExA_MATEMATICAS(2)'!P$10&lt;0.4,'ExA_MATEMATICAS(2)'!P$12,"")</f>
        <v>#DIV/0!</v>
      </c>
      <c r="O38" s="495" t="e">
        <f>IF('ExA_MATEMATICAS(2)'!P$10&lt;0.4,'ExA_MATEMATICAS(2)'!P$11,"")</f>
        <v>#DIV/0!</v>
      </c>
      <c r="P38" s="380" t="s">
        <v>57</v>
      </c>
    </row>
    <row r="39" spans="1:16" ht="15">
      <c r="A39" s="26"/>
      <c r="B39" s="407" t="e">
        <f>IF(ExA_MATEMATICAS!Q$99 &lt; 0.4,ExA_MATEMATICAS!Q$15,"")</f>
        <v>#DIV/0!</v>
      </c>
      <c r="C39" s="612" t="e">
        <f>IF(ExA_MATEMATICAS!Q$99 &lt; 0.4,ExA_MATEMATICAS!Q$13,"")</f>
        <v>#DIV/0!</v>
      </c>
      <c r="D39" s="613"/>
      <c r="E39" s="613"/>
      <c r="F39" s="614"/>
      <c r="G39" s="479" t="e">
        <f>IF(ExA_MATEMATICAS!Q$99 &lt; 0.4,ExA_MATEMATICAS!Q$12,"")</f>
        <v>#DIV/0!</v>
      </c>
      <c r="H39" s="479" t="e">
        <f>IF(ExA_MATEMATICAS!Q$99 &lt; 0.4,ExA_MATEMATICAS!Q$11,"")</f>
        <v>#DIV/0!</v>
      </c>
      <c r="I39" s="480" t="e">
        <f>IF('ExA_MATEMATICAS(2)'!Q$10&lt;0.4,'ExA_MATEMATICAS(2)'!Q$15,"")</f>
        <v>#DIV/0!</v>
      </c>
      <c r="J39" s="604" t="e">
        <f>IF('ExA_MATEMATICAS(2)'!Q$10&lt;0.4,'ExA_MATEMATICAS(2)'!Q$13,"")</f>
        <v>#DIV/0!</v>
      </c>
      <c r="K39" s="604" t="e">
        <f>IF('ExA_MATEMATICAS(2)'!R$10&lt;0.4,'ExA_MATEMATICAS(2)'!R$15,"")</f>
        <v>#DIV/0!</v>
      </c>
      <c r="L39" s="604" t="e">
        <f>IF('ExA_MATEMATICAS(2)'!S$10&lt;0.4,'ExA_MATEMATICAS(2)'!S$15,"")</f>
        <v>#DIV/0!</v>
      </c>
      <c r="M39" s="604" t="e">
        <f>IF('ExA_MATEMATICAS(2)'!T$10&lt;0.4,'ExA_MATEMATICAS(2)'!T$15,"")</f>
        <v>#DIV/0!</v>
      </c>
      <c r="N39" s="495" t="e">
        <f>IF('ExA_MATEMATICAS(2)'!Q$10&lt;0.4,'ExA_MATEMATICAS(2)'!Q$12,"")</f>
        <v>#DIV/0!</v>
      </c>
      <c r="O39" s="495" t="e">
        <f>IF('ExA_MATEMATICAS(2)'!Q$10&lt;0.4,'ExA_MATEMATICAS(2)'!Q$11,"")</f>
        <v>#DIV/0!</v>
      </c>
      <c r="P39" s="380" t="s">
        <v>57</v>
      </c>
    </row>
    <row r="40" spans="1:16" ht="15">
      <c r="A40" s="26"/>
      <c r="B40" s="407" t="e">
        <f>IF(ExA_MATEMATICAS!R$99 &lt; 0.4,ExA_MATEMATICAS!R$15,"")</f>
        <v>#DIV/0!</v>
      </c>
      <c r="C40" s="612" t="e">
        <f>IF(ExA_MATEMATICAS!R$99 &lt; 0.4,ExA_MATEMATICAS!R$13,"")</f>
        <v>#DIV/0!</v>
      </c>
      <c r="D40" s="613"/>
      <c r="E40" s="613"/>
      <c r="F40" s="614"/>
      <c r="G40" s="479" t="e">
        <f>IF(ExA_MATEMATICAS!R$99 &lt; 0.4,ExA_MATEMATICAS!R$12,"")</f>
        <v>#DIV/0!</v>
      </c>
      <c r="H40" s="479" t="e">
        <f>IF(ExA_MATEMATICAS!R$99 &lt; 0.4,ExA_MATEMATICAS!R$11,"")</f>
        <v>#DIV/0!</v>
      </c>
      <c r="I40" s="480" t="e">
        <f>IF('ExA_MATEMATICAS(2)'!R$10&lt;0.4,'ExA_MATEMATICAS(2)'!R$15,"")</f>
        <v>#DIV/0!</v>
      </c>
      <c r="J40" s="604" t="e">
        <f>IF('ExA_MATEMATICAS(2)'!R$10&lt;0.4,'ExA_MATEMATICAS(2)'!R$13,"")</f>
        <v>#DIV/0!</v>
      </c>
      <c r="K40" s="604" t="e">
        <f>IF('ExA_MATEMATICAS(2)'!S$10&lt;0.4,'ExA_MATEMATICAS(2)'!S$15,"")</f>
        <v>#DIV/0!</v>
      </c>
      <c r="L40" s="604" t="e">
        <f>IF('ExA_MATEMATICAS(2)'!T$10&lt;0.4,'ExA_MATEMATICAS(2)'!T$15,"")</f>
        <v>#DIV/0!</v>
      </c>
      <c r="M40" s="604" t="e">
        <f>IF('ExA_MATEMATICAS(2)'!U$10&lt;0.4,'ExA_MATEMATICAS(2)'!U$15,"")</f>
        <v>#DIV/0!</v>
      </c>
      <c r="N40" s="495" t="e">
        <f>IF('ExA_MATEMATICAS(2)'!R$10&lt;0.4,'ExA_MATEMATICAS(2)'!R$12,"")</f>
        <v>#DIV/0!</v>
      </c>
      <c r="O40" s="495" t="e">
        <f>IF('ExA_MATEMATICAS(2)'!R$10&lt;0.4,'ExA_MATEMATICAS(2)'!R$11,"")</f>
        <v>#DIV/0!</v>
      </c>
      <c r="P40" s="380" t="s">
        <v>57</v>
      </c>
    </row>
    <row r="41" spans="1:16" ht="15">
      <c r="A41" s="26"/>
      <c r="B41" s="407" t="e">
        <f>IF(ExA_MATEMATICAS!S$99 &lt; 0.4,ExA_MATEMATICAS!S$15,"")</f>
        <v>#DIV/0!</v>
      </c>
      <c r="C41" s="612" t="e">
        <f>IF(ExA_MATEMATICAS!S$99 &lt; 0.4,ExA_MATEMATICAS!S$13,"")</f>
        <v>#DIV/0!</v>
      </c>
      <c r="D41" s="613"/>
      <c r="E41" s="613"/>
      <c r="F41" s="614"/>
      <c r="G41" s="479" t="e">
        <f>IF(ExA_MATEMATICAS!S$99 &lt; 0.4,ExA_MATEMATICAS!S$12,"")</f>
        <v>#DIV/0!</v>
      </c>
      <c r="H41" s="479" t="e">
        <f>IF(ExA_MATEMATICAS!S$99 &lt; 0.4,ExA_MATEMATICAS!S$11,"")</f>
        <v>#DIV/0!</v>
      </c>
      <c r="I41" s="480" t="e">
        <f>IF('ExA_MATEMATICAS(2)'!S$10&lt;0.4,'ExA_MATEMATICAS(2)'!S$15,"")</f>
        <v>#DIV/0!</v>
      </c>
      <c r="J41" s="604" t="e">
        <f>IF('ExA_MATEMATICAS(2)'!S$10&lt;0.4,'ExA_MATEMATICAS(2)'!S$13,"")</f>
        <v>#DIV/0!</v>
      </c>
      <c r="K41" s="604" t="e">
        <f>IF('ExA_MATEMATICAS(2)'!T$10&lt;0.4,'ExA_MATEMATICAS(2)'!T$15,"")</f>
        <v>#DIV/0!</v>
      </c>
      <c r="L41" s="604" t="e">
        <f>IF('ExA_MATEMATICAS(2)'!U$10&lt;0.4,'ExA_MATEMATICAS(2)'!U$15,"")</f>
        <v>#DIV/0!</v>
      </c>
      <c r="M41" s="604" t="e">
        <f>IF('ExA_MATEMATICAS(2)'!V$10&lt;0.4,'ExA_MATEMATICAS(2)'!V$15,"")</f>
        <v>#DIV/0!</v>
      </c>
      <c r="N41" s="495" t="e">
        <f>IF('ExA_MATEMATICAS(2)'!S$10&lt;0.4,'ExA_MATEMATICAS(2)'!S$12,"")</f>
        <v>#DIV/0!</v>
      </c>
      <c r="O41" s="495" t="e">
        <f>IF('ExA_MATEMATICAS(2)'!S$10&lt;0.4,'ExA_MATEMATICAS(2)'!S$11,"")</f>
        <v>#DIV/0!</v>
      </c>
      <c r="P41" s="380" t="s">
        <v>57</v>
      </c>
    </row>
    <row r="42" spans="1:16" ht="15">
      <c r="A42" s="26"/>
      <c r="B42" s="407" t="e">
        <f>IF(ExA_MATEMATICAS!T$99 &lt; 0.4,ExA_MATEMATICAS!T$15,"")</f>
        <v>#DIV/0!</v>
      </c>
      <c r="C42" s="612" t="e">
        <f>IF(ExA_MATEMATICAS!T$99 &lt; 0.4,ExA_MATEMATICAS!T$13,"")</f>
        <v>#DIV/0!</v>
      </c>
      <c r="D42" s="613"/>
      <c r="E42" s="613"/>
      <c r="F42" s="614"/>
      <c r="G42" s="479" t="e">
        <f>IF(ExA_MATEMATICAS!T$99 &lt; 0.4,ExA_MATEMATICAS!T$12,"")</f>
        <v>#DIV/0!</v>
      </c>
      <c r="H42" s="479" t="e">
        <f>IF(ExA_MATEMATICAS!T$99 &lt; 0.4,ExA_MATEMATICAS!T$11,"")</f>
        <v>#DIV/0!</v>
      </c>
      <c r="I42" s="480" t="e">
        <f>IF('ExA_MATEMATICAS(2)'!T$10&lt;0.4,'ExA_MATEMATICAS(2)'!T$15,"")</f>
        <v>#DIV/0!</v>
      </c>
      <c r="J42" s="604" t="e">
        <f>IF('ExA_MATEMATICAS(2)'!T$10&lt;0.4,'ExA_MATEMATICAS(2)'!T$13,"")</f>
        <v>#DIV/0!</v>
      </c>
      <c r="K42" s="604" t="e">
        <f>IF('ExA_MATEMATICAS(2)'!U$10&lt;0.4,'ExA_MATEMATICAS(2)'!U$15,"")</f>
        <v>#DIV/0!</v>
      </c>
      <c r="L42" s="604" t="e">
        <f>IF('ExA_MATEMATICAS(2)'!V$10&lt;0.4,'ExA_MATEMATICAS(2)'!V$15,"")</f>
        <v>#DIV/0!</v>
      </c>
      <c r="M42" s="604" t="e">
        <f>IF('ExA_MATEMATICAS(2)'!W$10&lt;0.4,'ExA_MATEMATICAS(2)'!W$15,"")</f>
        <v>#DIV/0!</v>
      </c>
      <c r="N42" s="495" t="e">
        <f>IF('ExA_MATEMATICAS(2)'!T$10&lt;0.4,'ExA_MATEMATICAS(2)'!T$12,"")</f>
        <v>#DIV/0!</v>
      </c>
      <c r="O42" s="495" t="e">
        <f>IF('ExA_MATEMATICAS(2)'!T$10&lt;0.4,'ExA_MATEMATICAS(2)'!T$11,"")</f>
        <v>#DIV/0!</v>
      </c>
      <c r="P42" s="380" t="s">
        <v>57</v>
      </c>
    </row>
    <row r="43" spans="1:16" ht="15">
      <c r="A43" s="26"/>
      <c r="B43" s="407" t="e">
        <f>IF(ExA_MATEMATICAS!U$99 &lt; 0.4,ExA_MATEMATICAS!U$15,"")</f>
        <v>#DIV/0!</v>
      </c>
      <c r="C43" s="612" t="e">
        <f>IF(ExA_MATEMATICAS!U$99 &lt; 0.4,ExA_MATEMATICAS!U$13,"")</f>
        <v>#DIV/0!</v>
      </c>
      <c r="D43" s="613"/>
      <c r="E43" s="613"/>
      <c r="F43" s="614"/>
      <c r="G43" s="479" t="e">
        <f>IF(ExA_MATEMATICAS!U$99 &lt; 0.4,ExA_MATEMATICAS!U$12,"")</f>
        <v>#DIV/0!</v>
      </c>
      <c r="H43" s="479" t="e">
        <f>IF(ExA_MATEMATICAS!U$99 &lt; 0.4,ExA_MATEMATICAS!U$11,"")</f>
        <v>#DIV/0!</v>
      </c>
      <c r="I43" s="480" t="e">
        <f>IF('ExA_MATEMATICAS(2)'!U$10&lt;0.4,'ExA_MATEMATICAS(2)'!U$15,"")</f>
        <v>#DIV/0!</v>
      </c>
      <c r="J43" s="604" t="e">
        <f>IF('ExA_MATEMATICAS(2)'!U$10&lt;0.4,'ExA_MATEMATICAS(2)'!U$13,"")</f>
        <v>#DIV/0!</v>
      </c>
      <c r="K43" s="604" t="e">
        <f>IF('ExA_MATEMATICAS(2)'!V$10&lt;0.4,'ExA_MATEMATICAS(2)'!V$15,"")</f>
        <v>#DIV/0!</v>
      </c>
      <c r="L43" s="604" t="e">
        <f>IF('ExA_MATEMATICAS(2)'!W$10&lt;0.4,'ExA_MATEMATICAS(2)'!W$15,"")</f>
        <v>#DIV/0!</v>
      </c>
      <c r="M43" s="604" t="e">
        <f>IF('ExA_MATEMATICAS(2)'!X$10&lt;0.4,'ExA_MATEMATICAS(2)'!X$15,"")</f>
        <v>#DIV/0!</v>
      </c>
      <c r="N43" s="495" t="e">
        <f>IF('ExA_MATEMATICAS(2)'!U$10&lt;0.4,'ExA_MATEMATICAS(2)'!U$12,"")</f>
        <v>#DIV/0!</v>
      </c>
      <c r="O43" s="495" t="e">
        <f>IF('ExA_MATEMATICAS(2)'!U$10&lt;0.4,'ExA_MATEMATICAS(2)'!U$11,"")</f>
        <v>#DIV/0!</v>
      </c>
      <c r="P43" s="380" t="s">
        <v>57</v>
      </c>
    </row>
    <row r="44" spans="1:16" ht="15">
      <c r="A44" s="26"/>
      <c r="B44" s="407" t="e">
        <f>IF(ExA_MATEMATICAS!V$99 &lt; 0.4,ExA_MATEMATICAS!V$15,"")</f>
        <v>#DIV/0!</v>
      </c>
      <c r="C44" s="612" t="e">
        <f>IF(ExA_MATEMATICAS!V$99 &lt; 0.4,ExA_MATEMATICAS!V$13,"")</f>
        <v>#DIV/0!</v>
      </c>
      <c r="D44" s="613"/>
      <c r="E44" s="613"/>
      <c r="F44" s="614"/>
      <c r="G44" s="479" t="e">
        <f>IF(ExA_MATEMATICAS!V$99 &lt; 0.4,ExA_MATEMATICAS!V$12,"")</f>
        <v>#DIV/0!</v>
      </c>
      <c r="H44" s="479" t="e">
        <f>IF(ExA_MATEMATICAS!V$99 &lt; 0.4,ExA_MATEMATICAS!V$11,"")</f>
        <v>#DIV/0!</v>
      </c>
      <c r="I44" s="480" t="e">
        <f>IF('ExA_MATEMATICAS(2)'!V$10&lt;0.4,'ExA_MATEMATICAS(2)'!V$15,"")</f>
        <v>#DIV/0!</v>
      </c>
      <c r="J44" s="604" t="e">
        <f>IF('ExA_MATEMATICAS(2)'!V$10&lt;0.4,'ExA_MATEMATICAS(2)'!V$13,"")</f>
        <v>#DIV/0!</v>
      </c>
      <c r="K44" s="604" t="e">
        <f>IF('ExA_MATEMATICAS(2)'!W$10&lt;0.4,'ExA_MATEMATICAS(2)'!W$15,"")</f>
        <v>#DIV/0!</v>
      </c>
      <c r="L44" s="604" t="e">
        <f>IF('ExA_MATEMATICAS(2)'!X$10&lt;0.4,'ExA_MATEMATICAS(2)'!X$15,"")</f>
        <v>#DIV/0!</v>
      </c>
      <c r="M44" s="604" t="str">
        <f>IF('ExA_MATEMATICAS(2)'!Y$10&lt;0.4,'ExA_MATEMATICAS(2)'!Y$15,"")</f>
        <v>Total respuestas correctas por estudiante</v>
      </c>
      <c r="N44" s="495" t="e">
        <f>IF('ExA_MATEMATICAS(2)'!V$10&lt;0.4,'ExA_MATEMATICAS(2)'!V$12,"")</f>
        <v>#DIV/0!</v>
      </c>
      <c r="O44" s="495" t="e">
        <f>IF('ExA_MATEMATICAS(2)'!V$10&lt;0.4,'ExA_MATEMATICAS(2)'!V$11,"")</f>
        <v>#DIV/0!</v>
      </c>
      <c r="P44" s="380" t="s">
        <v>57</v>
      </c>
    </row>
    <row r="45" spans="1:16" ht="15">
      <c r="A45" s="26"/>
      <c r="B45" s="407" t="e">
        <f>IF(ExA_MATEMATICAS!W$99 &lt; 0.4,ExA_MATEMATICAS!W$15,"")</f>
        <v>#DIV/0!</v>
      </c>
      <c r="C45" s="612" t="e">
        <f>IF(ExA_MATEMATICAS!W$99 &lt; 0.4,ExA_MATEMATICAS!W$13,"")</f>
        <v>#DIV/0!</v>
      </c>
      <c r="D45" s="613"/>
      <c r="E45" s="613"/>
      <c r="F45" s="614"/>
      <c r="G45" s="479" t="e">
        <f>IF(ExA_MATEMATICAS!W$99 &lt; 0.4,ExA_MATEMATICAS!W$12,"")</f>
        <v>#DIV/0!</v>
      </c>
      <c r="H45" s="479" t="e">
        <f>IF(ExA_MATEMATICAS!W$99 &lt; 0.4,ExA_MATEMATICAS!W$11,"")</f>
        <v>#DIV/0!</v>
      </c>
      <c r="I45" s="480" t="e">
        <f>IF('ExA_MATEMATICAS(2)'!W$10&lt;0.4,'ExA_MATEMATICAS(2)'!W$15,"")</f>
        <v>#DIV/0!</v>
      </c>
      <c r="J45" s="604" t="e">
        <f>IF('ExA_MATEMATICAS(2)'!W$10&lt;0.4,'ExA_MATEMATICAS(2)'!W$13,"")</f>
        <v>#DIV/0!</v>
      </c>
      <c r="K45" s="604" t="e">
        <f>IF('ExA_MATEMATICAS(2)'!X$10&lt;0.4,'ExA_MATEMATICAS(2)'!X$15,"")</f>
        <v>#DIV/0!</v>
      </c>
      <c r="L45" s="604" t="str">
        <f>IF('ExA_MATEMATICAS(2)'!Y$10&lt;0.4,'ExA_MATEMATICAS(2)'!Y$15,"")</f>
        <v>Total respuestas correctas por estudiante</v>
      </c>
      <c r="M45" s="604" t="str">
        <f>IF('ExA_MATEMATICAS(2)'!Z$10&lt;0.4,'ExA_MATEMATICAS(2)'!Z$15,"")</f>
        <v>% respuestas correctas por estudiante</v>
      </c>
      <c r="N45" s="495" t="e">
        <f>IF('ExA_MATEMATICAS(2)'!W$10&lt;0.4,'ExA_MATEMATICAS(2)'!W$12,"")</f>
        <v>#DIV/0!</v>
      </c>
      <c r="O45" s="495" t="e">
        <f>IF('ExA_MATEMATICAS(2)'!W$10&lt;0.4,'ExA_MATEMATICAS(2)'!W$11,"")</f>
        <v>#DIV/0!</v>
      </c>
      <c r="P45" s="380" t="s">
        <v>57</v>
      </c>
    </row>
    <row r="46" spans="1:16" ht="15">
      <c r="A46" s="26"/>
      <c r="B46" s="407" t="e">
        <f>IF(ExA_MATEMATICAS!X$99 &lt; 0.4,ExA_MATEMATICAS!X$15,"")</f>
        <v>#DIV/0!</v>
      </c>
      <c r="C46" s="612" t="e">
        <f>IF(ExA_MATEMATICAS!X$99 &lt; 0.4,ExA_MATEMATICAS!X$13,"")</f>
        <v>#DIV/0!</v>
      </c>
      <c r="D46" s="613"/>
      <c r="E46" s="613"/>
      <c r="F46" s="614"/>
      <c r="G46" s="479" t="e">
        <f>IF(ExA_MATEMATICAS!X$99 &lt; 0.4,ExA_MATEMATICAS!X$12,"")</f>
        <v>#DIV/0!</v>
      </c>
      <c r="H46" s="479" t="e">
        <f>IF(ExA_MATEMATICAS!X$99 &lt; 0.4,ExA_MATEMATICAS!X$11,"")</f>
        <v>#DIV/0!</v>
      </c>
      <c r="I46" s="480" t="e">
        <f>IF('ExA_MATEMATICAS(2)'!X$10&lt;0.4,'ExA_MATEMATICAS(2)'!X$15,"")</f>
        <v>#DIV/0!</v>
      </c>
      <c r="J46" s="604" t="e">
        <f>IF('ExA_MATEMATICAS(2)'!X$10&lt;0.4,'ExA_MATEMATICAS(2)'!X$13,"")</f>
        <v>#DIV/0!</v>
      </c>
      <c r="K46" s="604" t="str">
        <f>IF('ExA_MATEMATICAS(2)'!Y$10&lt;0.4,'ExA_MATEMATICAS(2)'!Y$15,"")</f>
        <v>Total respuestas correctas por estudiante</v>
      </c>
      <c r="L46" s="604" t="str">
        <f>IF('ExA_MATEMATICAS(2)'!Z$10&lt;0.4,'ExA_MATEMATICAS(2)'!Z$15,"")</f>
        <v>% respuestas correctas por estudiante</v>
      </c>
      <c r="M46" s="604" t="str">
        <f>IF('ExA_MATEMATICAS(2)'!AA$10&lt;0.4,'ExA_MATEMATICAS(2)'!AA$15,"")</f>
        <v>% de omisiones por estudiante</v>
      </c>
      <c r="N46" s="495" t="e">
        <f>IF('ExA_MATEMATICAS(2)'!X$10&lt;0.4,'ExA_MATEMATICAS(2)'!X$12,"")</f>
        <v>#DIV/0!</v>
      </c>
      <c r="O46" s="495" t="e">
        <f>IF('ExA_MATEMATICAS(2)'!X$10&lt;0.4,'ExA_MATEMATICAS(2)'!X$11,"")</f>
        <v>#DIV/0!</v>
      </c>
      <c r="P46" s="380" t="s">
        <v>57</v>
      </c>
    </row>
    <row r="47" spans="1:16" ht="15.75" thickBot="1">
      <c r="A47" s="20"/>
      <c r="B47" s="21"/>
      <c r="C47" s="21"/>
      <c r="D47" s="21"/>
      <c r="E47" s="21"/>
      <c r="F47" s="21"/>
      <c r="G47" s="21"/>
      <c r="H47" s="21"/>
      <c r="I47" s="21"/>
      <c r="J47" s="21"/>
      <c r="K47" s="558"/>
      <c r="L47" s="558"/>
      <c r="M47" s="21"/>
      <c r="N47" s="21"/>
      <c r="O47" s="21"/>
      <c r="P47" s="22"/>
    </row>
    <row r="48" spans="1:16" ht="16.5" thickTop="1" thickBot="1">
      <c r="A48" s="8"/>
      <c r="B48" s="8"/>
      <c r="C48" s="8"/>
      <c r="D48" s="8"/>
      <c r="E48" s="8"/>
      <c r="F48" s="8"/>
      <c r="G48" s="8"/>
      <c r="H48" s="8"/>
      <c r="I48" s="8"/>
      <c r="J48" s="8"/>
      <c r="K48" s="559"/>
      <c r="L48" s="559"/>
      <c r="M48" s="8"/>
      <c r="N48" s="8"/>
      <c r="O48" s="8"/>
      <c r="P48" s="8"/>
    </row>
    <row r="49" spans="1:16" ht="17.25" thickTop="1" thickBot="1">
      <c r="A49" s="533" t="s">
        <v>98</v>
      </c>
      <c r="B49" s="534"/>
      <c r="C49" s="534"/>
      <c r="D49" s="534"/>
      <c r="E49" s="534"/>
      <c r="F49" s="534"/>
      <c r="G49" s="534"/>
      <c r="H49" s="534"/>
      <c r="I49" s="534"/>
      <c r="J49" s="534"/>
      <c r="K49" s="534"/>
      <c r="L49" s="534"/>
      <c r="M49" s="534"/>
      <c r="N49" s="534"/>
      <c r="O49" s="534"/>
      <c r="P49" s="535"/>
    </row>
    <row r="50" spans="1:16" ht="15.75" thickTop="1">
      <c r="A50" s="26"/>
      <c r="B50" s="8"/>
      <c r="C50" s="8"/>
      <c r="D50" s="8"/>
      <c r="E50" s="8"/>
      <c r="F50" s="8"/>
      <c r="G50" s="8"/>
      <c r="H50" s="8"/>
      <c r="I50" s="8"/>
      <c r="J50" s="8"/>
      <c r="K50" s="8"/>
      <c r="L50" s="8"/>
      <c r="M50" s="8"/>
      <c r="N50" s="8"/>
      <c r="O50" s="8"/>
      <c r="P50" s="25"/>
    </row>
    <row r="51" spans="1:16" ht="15">
      <c r="A51" s="26"/>
      <c r="B51" s="549" t="s">
        <v>43</v>
      </c>
      <c r="C51" s="550"/>
      <c r="D51" s="550"/>
      <c r="E51" s="550"/>
      <c r="F51" s="550"/>
      <c r="G51" s="550"/>
      <c r="H51" s="550"/>
      <c r="I51" s="550"/>
      <c r="J51" s="550"/>
      <c r="K51" s="550"/>
      <c r="L51" s="550"/>
      <c r="M51" s="550"/>
      <c r="N51" s="550"/>
      <c r="O51" s="551"/>
      <c r="P51" s="13"/>
    </row>
    <row r="52" spans="1:16" ht="15">
      <c r="A52" s="26"/>
      <c r="B52" s="8"/>
      <c r="C52" s="8"/>
      <c r="D52" s="8"/>
      <c r="E52" s="8"/>
      <c r="F52" s="8"/>
      <c r="G52" s="32"/>
      <c r="H52" s="32"/>
      <c r="I52" s="32"/>
      <c r="J52" s="32"/>
      <c r="K52" s="8"/>
      <c r="L52" s="8"/>
      <c r="M52" s="8"/>
      <c r="N52" s="8"/>
      <c r="O52" s="8"/>
      <c r="P52" s="13"/>
    </row>
    <row r="53" spans="1:16" s="318" customFormat="1" ht="15">
      <c r="A53" s="334"/>
      <c r="B53" s="339" t="s">
        <v>73</v>
      </c>
      <c r="C53" s="606" t="s">
        <v>53</v>
      </c>
      <c r="D53" s="607"/>
      <c r="E53" s="607"/>
      <c r="F53" s="608"/>
      <c r="G53" s="339" t="s">
        <v>18</v>
      </c>
      <c r="H53" s="335" t="s">
        <v>17</v>
      </c>
      <c r="I53" s="587" t="s">
        <v>44</v>
      </c>
      <c r="J53" s="587"/>
      <c r="K53" s="587"/>
      <c r="L53" s="587"/>
      <c r="M53" s="587"/>
      <c r="N53" s="587"/>
      <c r="O53" s="587"/>
      <c r="P53" s="351"/>
    </row>
    <row r="54" spans="1:16" ht="15">
      <c r="A54" s="26"/>
      <c r="B54" s="369"/>
      <c r="C54" s="567"/>
      <c r="D54" s="568"/>
      <c r="E54" s="568"/>
      <c r="F54" s="569"/>
      <c r="G54" s="370"/>
      <c r="H54" s="371"/>
      <c r="I54" s="605"/>
      <c r="J54" s="605"/>
      <c r="K54" s="605"/>
      <c r="L54" s="605"/>
      <c r="M54" s="605"/>
      <c r="N54" s="605"/>
      <c r="O54" s="605"/>
      <c r="P54" s="13"/>
    </row>
    <row r="55" spans="1:16" ht="15">
      <c r="A55" s="26"/>
      <c r="B55" s="369"/>
      <c r="C55" s="567"/>
      <c r="D55" s="568"/>
      <c r="E55" s="568"/>
      <c r="F55" s="569"/>
      <c r="G55" s="370"/>
      <c r="H55" s="371"/>
      <c r="I55" s="605"/>
      <c r="J55" s="605"/>
      <c r="K55" s="605"/>
      <c r="L55" s="605"/>
      <c r="M55" s="605"/>
      <c r="N55" s="605"/>
      <c r="O55" s="605"/>
      <c r="P55" s="13"/>
    </row>
    <row r="56" spans="1:16" ht="15">
      <c r="A56" s="26"/>
      <c r="B56" s="369"/>
      <c r="C56" s="609"/>
      <c r="D56" s="610"/>
      <c r="E56" s="610"/>
      <c r="F56" s="611"/>
      <c r="G56" s="372"/>
      <c r="H56" s="371"/>
      <c r="I56" s="605"/>
      <c r="J56" s="605"/>
      <c r="K56" s="605"/>
      <c r="L56" s="605"/>
      <c r="M56" s="605"/>
      <c r="N56" s="605"/>
      <c r="O56" s="605"/>
      <c r="P56" s="13"/>
    </row>
    <row r="57" spans="1:16" ht="15">
      <c r="A57" s="26"/>
      <c r="B57" s="369"/>
      <c r="C57" s="567"/>
      <c r="D57" s="568"/>
      <c r="E57" s="568"/>
      <c r="F57" s="569"/>
      <c r="G57" s="378"/>
      <c r="H57" s="377"/>
      <c r="I57" s="605"/>
      <c r="J57" s="605"/>
      <c r="K57" s="605"/>
      <c r="L57" s="605"/>
      <c r="M57" s="605"/>
      <c r="N57" s="605"/>
      <c r="O57" s="605"/>
      <c r="P57" s="13"/>
    </row>
    <row r="58" spans="1:16" ht="15">
      <c r="A58" s="26"/>
      <c r="B58" s="369"/>
      <c r="C58" s="570"/>
      <c r="D58" s="571"/>
      <c r="E58" s="571"/>
      <c r="F58" s="572"/>
      <c r="G58" s="372"/>
      <c r="H58" s="371"/>
      <c r="I58" s="605"/>
      <c r="J58" s="605"/>
      <c r="K58" s="605"/>
      <c r="L58" s="605"/>
      <c r="M58" s="605"/>
      <c r="N58" s="605"/>
      <c r="O58" s="605"/>
      <c r="P58" s="13"/>
    </row>
    <row r="59" spans="1:16" ht="15">
      <c r="A59" s="26"/>
      <c r="B59" s="369"/>
      <c r="C59" s="567"/>
      <c r="D59" s="568"/>
      <c r="E59" s="568"/>
      <c r="F59" s="569"/>
      <c r="G59" s="370"/>
      <c r="H59" s="371"/>
      <c r="I59" s="605"/>
      <c r="J59" s="605"/>
      <c r="K59" s="605"/>
      <c r="L59" s="605"/>
      <c r="M59" s="605"/>
      <c r="N59" s="605"/>
      <c r="O59" s="605"/>
      <c r="P59" s="13"/>
    </row>
    <row r="60" spans="1:16" ht="15">
      <c r="A60" s="26"/>
      <c r="B60" s="369"/>
      <c r="C60" s="567"/>
      <c r="D60" s="568"/>
      <c r="E60" s="568"/>
      <c r="F60" s="569"/>
      <c r="G60" s="370"/>
      <c r="H60" s="371"/>
      <c r="I60" s="605"/>
      <c r="J60" s="605"/>
      <c r="K60" s="605"/>
      <c r="L60" s="605"/>
      <c r="M60" s="605"/>
      <c r="N60" s="605"/>
      <c r="O60" s="605"/>
      <c r="P60" s="13"/>
    </row>
    <row r="61" spans="1:16" ht="15">
      <c r="A61" s="26"/>
      <c r="B61" s="369"/>
      <c r="C61" s="567"/>
      <c r="D61" s="568"/>
      <c r="E61" s="568"/>
      <c r="F61" s="569"/>
      <c r="G61" s="370"/>
      <c r="H61" s="371"/>
      <c r="I61" s="605"/>
      <c r="J61" s="605"/>
      <c r="K61" s="605"/>
      <c r="L61" s="605"/>
      <c r="M61" s="605"/>
      <c r="N61" s="605"/>
      <c r="O61" s="605"/>
      <c r="P61" s="13"/>
    </row>
    <row r="62" spans="1:16" ht="15">
      <c r="A62" s="26"/>
      <c r="B62" s="369"/>
      <c r="C62" s="567"/>
      <c r="D62" s="568"/>
      <c r="E62" s="568"/>
      <c r="F62" s="569"/>
      <c r="G62" s="370"/>
      <c r="H62" s="371"/>
      <c r="I62" s="605"/>
      <c r="J62" s="605"/>
      <c r="K62" s="605"/>
      <c r="L62" s="605"/>
      <c r="M62" s="605"/>
      <c r="N62" s="605"/>
      <c r="O62" s="605"/>
      <c r="P62" s="13"/>
    </row>
    <row r="63" spans="1:16" ht="15">
      <c r="A63" s="26"/>
      <c r="B63" s="369"/>
      <c r="C63" s="567"/>
      <c r="D63" s="568"/>
      <c r="E63" s="568"/>
      <c r="F63" s="569"/>
      <c r="G63" s="370"/>
      <c r="H63" s="371"/>
      <c r="I63" s="605"/>
      <c r="J63" s="605"/>
      <c r="K63" s="605"/>
      <c r="L63" s="605"/>
      <c r="M63" s="605"/>
      <c r="N63" s="605"/>
      <c r="O63" s="605"/>
      <c r="P63" s="13"/>
    </row>
    <row r="64" spans="1:16" ht="15">
      <c r="A64" s="26"/>
      <c r="B64" s="369"/>
      <c r="C64" s="567"/>
      <c r="D64" s="568"/>
      <c r="E64" s="568"/>
      <c r="F64" s="569"/>
      <c r="G64" s="370"/>
      <c r="H64" s="371"/>
      <c r="I64" s="605"/>
      <c r="J64" s="605"/>
      <c r="K64" s="605"/>
      <c r="L64" s="605"/>
      <c r="M64" s="605"/>
      <c r="N64" s="605"/>
      <c r="O64" s="605"/>
      <c r="P64" s="13"/>
    </row>
    <row r="65" spans="1:16" ht="15">
      <c r="A65" s="26"/>
      <c r="B65" s="369"/>
      <c r="C65" s="567"/>
      <c r="D65" s="568"/>
      <c r="E65" s="568"/>
      <c r="F65" s="569"/>
      <c r="G65" s="370"/>
      <c r="H65" s="371"/>
      <c r="I65" s="605"/>
      <c r="J65" s="605"/>
      <c r="K65" s="605"/>
      <c r="L65" s="605"/>
      <c r="M65" s="605"/>
      <c r="N65" s="605"/>
      <c r="O65" s="605"/>
      <c r="P65" s="13"/>
    </row>
    <row r="66" spans="1:16" ht="15">
      <c r="A66" s="26"/>
      <c r="B66" s="369"/>
      <c r="C66" s="570"/>
      <c r="D66" s="571"/>
      <c r="E66" s="571"/>
      <c r="F66" s="572"/>
      <c r="G66" s="372"/>
      <c r="H66" s="371"/>
      <c r="I66" s="605"/>
      <c r="J66" s="605"/>
      <c r="K66" s="605"/>
      <c r="L66" s="605"/>
      <c r="M66" s="605"/>
      <c r="N66" s="605"/>
      <c r="O66" s="605"/>
      <c r="P66" s="13"/>
    </row>
    <row r="67" spans="1:16" ht="15">
      <c r="A67" s="26"/>
      <c r="B67" s="369"/>
      <c r="C67" s="570"/>
      <c r="D67" s="571"/>
      <c r="E67" s="571"/>
      <c r="F67" s="572"/>
      <c r="G67" s="372"/>
      <c r="H67" s="371"/>
      <c r="I67" s="605"/>
      <c r="J67" s="605"/>
      <c r="K67" s="605"/>
      <c r="L67" s="605"/>
      <c r="M67" s="605"/>
      <c r="N67" s="605"/>
      <c r="O67" s="605"/>
      <c r="P67" s="13"/>
    </row>
    <row r="68" spans="1:16" ht="15">
      <c r="A68" s="26"/>
      <c r="B68" s="369"/>
      <c r="C68" s="570"/>
      <c r="D68" s="571"/>
      <c r="E68" s="571"/>
      <c r="F68" s="572"/>
      <c r="G68" s="372"/>
      <c r="H68" s="371"/>
      <c r="I68" s="605"/>
      <c r="J68" s="605"/>
      <c r="K68" s="605"/>
      <c r="L68" s="605"/>
      <c r="M68" s="605"/>
      <c r="N68" s="605"/>
      <c r="O68" s="605"/>
      <c r="P68" s="13"/>
    </row>
    <row r="69" spans="1:16" ht="15.75" thickBot="1">
      <c r="A69" s="20"/>
      <c r="B69" s="21"/>
      <c r="C69" s="21"/>
      <c r="D69" s="21"/>
      <c r="E69" s="21"/>
      <c r="F69" s="21"/>
      <c r="G69" s="21"/>
      <c r="H69" s="21"/>
      <c r="I69" s="21"/>
      <c r="J69" s="21"/>
      <c r="K69" s="558"/>
      <c r="L69" s="558"/>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3" t="s">
        <v>141</v>
      </c>
      <c r="B71" s="534"/>
      <c r="C71" s="534"/>
      <c r="D71" s="534"/>
      <c r="E71" s="534"/>
      <c r="F71" s="534"/>
      <c r="G71" s="534"/>
      <c r="H71" s="534"/>
      <c r="I71" s="534"/>
      <c r="J71" s="534"/>
      <c r="K71" s="534"/>
      <c r="L71" s="534"/>
      <c r="M71" s="534"/>
      <c r="N71" s="534"/>
      <c r="O71" s="534"/>
      <c r="P71" s="535"/>
    </row>
    <row r="72" spans="1:16" ht="15.75" thickTop="1">
      <c r="A72" s="26"/>
      <c r="B72" s="8"/>
      <c r="C72" s="8"/>
      <c r="D72" s="8"/>
      <c r="E72" s="8"/>
      <c r="F72" s="8"/>
      <c r="G72" s="8"/>
      <c r="H72" s="8"/>
      <c r="I72" s="8"/>
      <c r="J72" s="8"/>
      <c r="K72" s="8"/>
      <c r="L72" s="8"/>
      <c r="M72" s="8"/>
      <c r="N72" s="8"/>
      <c r="O72" s="8"/>
      <c r="P72" s="25"/>
    </row>
    <row r="73" spans="1:16" ht="15">
      <c r="A73" s="26"/>
      <c r="B73" s="549" t="s">
        <v>45</v>
      </c>
      <c r="C73" s="550"/>
      <c r="D73" s="550"/>
      <c r="E73" s="550"/>
      <c r="F73" s="550"/>
      <c r="G73" s="550"/>
      <c r="H73" s="550"/>
      <c r="I73" s="550"/>
      <c r="J73" s="550"/>
      <c r="K73" s="550"/>
      <c r="L73" s="550"/>
      <c r="M73" s="550"/>
      <c r="N73" s="550"/>
      <c r="O73" s="551"/>
      <c r="P73" s="13"/>
    </row>
    <row r="74" spans="1:16" ht="15">
      <c r="A74" s="26"/>
      <c r="B74" s="8"/>
      <c r="C74" s="8"/>
      <c r="D74" s="8"/>
      <c r="E74" s="8"/>
      <c r="F74" s="8"/>
      <c r="G74" s="32"/>
      <c r="H74" s="32"/>
      <c r="I74" s="32"/>
      <c r="J74" s="32"/>
      <c r="K74" s="8"/>
      <c r="L74" s="8"/>
      <c r="M74" s="8"/>
      <c r="N74" s="8"/>
      <c r="O74" s="8"/>
      <c r="P74" s="13"/>
    </row>
    <row r="75" spans="1:16" ht="15">
      <c r="A75" s="26"/>
      <c r="B75" s="339" t="s">
        <v>73</v>
      </c>
      <c r="C75" s="560" t="s">
        <v>42</v>
      </c>
      <c r="D75" s="560"/>
      <c r="E75" s="560"/>
      <c r="F75" s="560"/>
      <c r="G75" s="560"/>
      <c r="H75" s="560"/>
      <c r="I75" s="560" t="s">
        <v>46</v>
      </c>
      <c r="J75" s="560"/>
      <c r="K75" s="560"/>
      <c r="L75" s="560"/>
      <c r="M75" s="560"/>
      <c r="N75" s="560"/>
      <c r="O75" s="560"/>
      <c r="P75" s="13"/>
    </row>
    <row r="76" spans="1:16" ht="15">
      <c r="A76" s="26"/>
      <c r="B76" s="451">
        <f>B54</f>
        <v>0</v>
      </c>
      <c r="C76" s="573">
        <f>C54</f>
        <v>0</v>
      </c>
      <c r="D76" s="573"/>
      <c r="E76" s="573"/>
      <c r="F76" s="573"/>
      <c r="G76" s="573"/>
      <c r="H76" s="573"/>
      <c r="I76" s="584"/>
      <c r="J76" s="584"/>
      <c r="K76" s="584"/>
      <c r="L76" s="584"/>
      <c r="M76" s="584"/>
      <c r="N76" s="584"/>
      <c r="O76" s="584"/>
      <c r="P76" s="13"/>
    </row>
    <row r="77" spans="1:16" ht="15">
      <c r="A77" s="26"/>
      <c r="B77" s="451">
        <f t="shared" ref="B77:B90" si="0">B55</f>
        <v>0</v>
      </c>
      <c r="C77" s="573">
        <f t="shared" ref="C77:C90" si="1">C55</f>
        <v>0</v>
      </c>
      <c r="D77" s="573"/>
      <c r="E77" s="573"/>
      <c r="F77" s="573"/>
      <c r="G77" s="573"/>
      <c r="H77" s="573"/>
      <c r="I77" s="584"/>
      <c r="J77" s="584"/>
      <c r="K77" s="584"/>
      <c r="L77" s="584"/>
      <c r="M77" s="584"/>
      <c r="N77" s="584"/>
      <c r="O77" s="584"/>
      <c r="P77" s="13"/>
    </row>
    <row r="78" spans="1:16" ht="15">
      <c r="A78" s="26"/>
      <c r="B78" s="451">
        <f t="shared" si="0"/>
        <v>0</v>
      </c>
      <c r="C78" s="573">
        <f t="shared" si="1"/>
        <v>0</v>
      </c>
      <c r="D78" s="573"/>
      <c r="E78" s="573"/>
      <c r="F78" s="573"/>
      <c r="G78" s="573"/>
      <c r="H78" s="573"/>
      <c r="I78" s="584"/>
      <c r="J78" s="584"/>
      <c r="K78" s="584"/>
      <c r="L78" s="584"/>
      <c r="M78" s="584"/>
      <c r="N78" s="584"/>
      <c r="O78" s="584"/>
      <c r="P78" s="13"/>
    </row>
    <row r="79" spans="1:16" ht="15">
      <c r="A79" s="26"/>
      <c r="B79" s="451">
        <f t="shared" si="0"/>
        <v>0</v>
      </c>
      <c r="C79" s="573">
        <f t="shared" si="1"/>
        <v>0</v>
      </c>
      <c r="D79" s="573"/>
      <c r="E79" s="573"/>
      <c r="F79" s="573"/>
      <c r="G79" s="573"/>
      <c r="H79" s="573"/>
      <c r="I79" s="584"/>
      <c r="J79" s="584"/>
      <c r="K79" s="584"/>
      <c r="L79" s="584"/>
      <c r="M79" s="584"/>
      <c r="N79" s="584"/>
      <c r="O79" s="584"/>
      <c r="P79" s="13"/>
    </row>
    <row r="80" spans="1:16" ht="15">
      <c r="A80" s="26"/>
      <c r="B80" s="451">
        <f t="shared" si="0"/>
        <v>0</v>
      </c>
      <c r="C80" s="573">
        <f t="shared" si="1"/>
        <v>0</v>
      </c>
      <c r="D80" s="573"/>
      <c r="E80" s="573"/>
      <c r="F80" s="573"/>
      <c r="G80" s="573"/>
      <c r="H80" s="573"/>
      <c r="I80" s="584"/>
      <c r="J80" s="584"/>
      <c r="K80" s="584"/>
      <c r="L80" s="584"/>
      <c r="M80" s="584"/>
      <c r="N80" s="584"/>
      <c r="O80" s="584"/>
      <c r="P80" s="13"/>
    </row>
    <row r="81" spans="1:16" ht="15">
      <c r="A81" s="26"/>
      <c r="B81" s="451">
        <f t="shared" si="0"/>
        <v>0</v>
      </c>
      <c r="C81" s="573">
        <f t="shared" si="1"/>
        <v>0</v>
      </c>
      <c r="D81" s="573"/>
      <c r="E81" s="573"/>
      <c r="F81" s="573"/>
      <c r="G81" s="573"/>
      <c r="H81" s="573"/>
      <c r="I81" s="584"/>
      <c r="J81" s="584"/>
      <c r="K81" s="584"/>
      <c r="L81" s="584"/>
      <c r="M81" s="584"/>
      <c r="N81" s="584"/>
      <c r="O81" s="584"/>
      <c r="P81" s="13"/>
    </row>
    <row r="82" spans="1:16" ht="15">
      <c r="A82" s="26"/>
      <c r="B82" s="451">
        <f t="shared" si="0"/>
        <v>0</v>
      </c>
      <c r="C82" s="573">
        <f t="shared" si="1"/>
        <v>0</v>
      </c>
      <c r="D82" s="573"/>
      <c r="E82" s="573"/>
      <c r="F82" s="573"/>
      <c r="G82" s="573"/>
      <c r="H82" s="573"/>
      <c r="I82" s="584"/>
      <c r="J82" s="584"/>
      <c r="K82" s="584"/>
      <c r="L82" s="584"/>
      <c r="M82" s="584"/>
      <c r="N82" s="584"/>
      <c r="O82" s="584"/>
      <c r="P82" s="13"/>
    </row>
    <row r="83" spans="1:16" ht="15">
      <c r="A83" s="26"/>
      <c r="B83" s="451">
        <f t="shared" si="0"/>
        <v>0</v>
      </c>
      <c r="C83" s="573">
        <f t="shared" si="1"/>
        <v>0</v>
      </c>
      <c r="D83" s="573"/>
      <c r="E83" s="573"/>
      <c r="F83" s="573"/>
      <c r="G83" s="573"/>
      <c r="H83" s="573"/>
      <c r="I83" s="584"/>
      <c r="J83" s="584"/>
      <c r="K83" s="584"/>
      <c r="L83" s="584"/>
      <c r="M83" s="584"/>
      <c r="N83" s="584"/>
      <c r="O83" s="584"/>
      <c r="P83" s="13"/>
    </row>
    <row r="84" spans="1:16" ht="15">
      <c r="A84" s="26"/>
      <c r="B84" s="451">
        <f t="shared" si="0"/>
        <v>0</v>
      </c>
      <c r="C84" s="573">
        <f t="shared" si="1"/>
        <v>0</v>
      </c>
      <c r="D84" s="573"/>
      <c r="E84" s="573"/>
      <c r="F84" s="573"/>
      <c r="G84" s="573"/>
      <c r="H84" s="573"/>
      <c r="I84" s="584"/>
      <c r="J84" s="584"/>
      <c r="K84" s="584"/>
      <c r="L84" s="584"/>
      <c r="M84" s="584"/>
      <c r="N84" s="584"/>
      <c r="O84" s="584"/>
      <c r="P84" s="13"/>
    </row>
    <row r="85" spans="1:16" ht="15">
      <c r="A85" s="26"/>
      <c r="B85" s="451">
        <f t="shared" si="0"/>
        <v>0</v>
      </c>
      <c r="C85" s="573">
        <f t="shared" si="1"/>
        <v>0</v>
      </c>
      <c r="D85" s="573"/>
      <c r="E85" s="573"/>
      <c r="F85" s="573"/>
      <c r="G85" s="573"/>
      <c r="H85" s="573"/>
      <c r="I85" s="584"/>
      <c r="J85" s="584"/>
      <c r="K85" s="584"/>
      <c r="L85" s="584"/>
      <c r="M85" s="584"/>
      <c r="N85" s="584"/>
      <c r="O85" s="584"/>
      <c r="P85" s="13"/>
    </row>
    <row r="86" spans="1:16" ht="15">
      <c r="A86" s="26"/>
      <c r="B86" s="451">
        <f t="shared" si="0"/>
        <v>0</v>
      </c>
      <c r="C86" s="573">
        <f t="shared" si="1"/>
        <v>0</v>
      </c>
      <c r="D86" s="573"/>
      <c r="E86" s="573"/>
      <c r="F86" s="573"/>
      <c r="G86" s="573"/>
      <c r="H86" s="573"/>
      <c r="I86" s="584"/>
      <c r="J86" s="584"/>
      <c r="K86" s="584"/>
      <c r="L86" s="584"/>
      <c r="M86" s="584"/>
      <c r="N86" s="584"/>
      <c r="O86" s="584"/>
      <c r="P86" s="13"/>
    </row>
    <row r="87" spans="1:16" ht="15">
      <c r="A87" s="26"/>
      <c r="B87" s="451">
        <f t="shared" si="0"/>
        <v>0</v>
      </c>
      <c r="C87" s="573">
        <f t="shared" si="1"/>
        <v>0</v>
      </c>
      <c r="D87" s="573"/>
      <c r="E87" s="573"/>
      <c r="F87" s="573"/>
      <c r="G87" s="573"/>
      <c r="H87" s="573"/>
      <c r="I87" s="584"/>
      <c r="J87" s="584"/>
      <c r="K87" s="584"/>
      <c r="L87" s="584"/>
      <c r="M87" s="584"/>
      <c r="N87" s="584"/>
      <c r="O87" s="584"/>
      <c r="P87" s="13"/>
    </row>
    <row r="88" spans="1:16" ht="15">
      <c r="A88" s="26"/>
      <c r="B88" s="451">
        <f t="shared" si="0"/>
        <v>0</v>
      </c>
      <c r="C88" s="573">
        <f t="shared" si="1"/>
        <v>0</v>
      </c>
      <c r="D88" s="573"/>
      <c r="E88" s="573"/>
      <c r="F88" s="573"/>
      <c r="G88" s="573"/>
      <c r="H88" s="573"/>
      <c r="I88" s="584"/>
      <c r="J88" s="584"/>
      <c r="K88" s="584"/>
      <c r="L88" s="584"/>
      <c r="M88" s="584"/>
      <c r="N88" s="584"/>
      <c r="O88" s="584"/>
      <c r="P88" s="13"/>
    </row>
    <row r="89" spans="1:16" ht="15">
      <c r="A89" s="26"/>
      <c r="B89" s="451">
        <f t="shared" si="0"/>
        <v>0</v>
      </c>
      <c r="C89" s="573">
        <f t="shared" si="1"/>
        <v>0</v>
      </c>
      <c r="D89" s="573"/>
      <c r="E89" s="573"/>
      <c r="F89" s="573"/>
      <c r="G89" s="573"/>
      <c r="H89" s="573"/>
      <c r="I89" s="584"/>
      <c r="J89" s="584"/>
      <c r="K89" s="584"/>
      <c r="L89" s="584"/>
      <c r="M89" s="584"/>
      <c r="N89" s="584"/>
      <c r="O89" s="584"/>
      <c r="P89" s="13"/>
    </row>
    <row r="90" spans="1:16" ht="15">
      <c r="A90" s="26"/>
      <c r="B90" s="451">
        <f t="shared" si="0"/>
        <v>0</v>
      </c>
      <c r="C90" s="573">
        <f t="shared" si="1"/>
        <v>0</v>
      </c>
      <c r="D90" s="573"/>
      <c r="E90" s="573"/>
      <c r="F90" s="573"/>
      <c r="G90" s="573"/>
      <c r="H90" s="573"/>
      <c r="I90" s="584"/>
      <c r="J90" s="584"/>
      <c r="K90" s="584"/>
      <c r="L90" s="584"/>
      <c r="M90" s="584"/>
      <c r="N90" s="584"/>
      <c r="O90" s="584"/>
      <c r="P90" s="13"/>
    </row>
    <row r="91" spans="1:16" ht="15.75" thickBot="1">
      <c r="A91" s="20"/>
      <c r="B91" s="21"/>
      <c r="C91" s="21"/>
      <c r="D91" s="21"/>
      <c r="E91" s="21"/>
      <c r="F91" s="21"/>
      <c r="G91" s="21"/>
      <c r="H91" s="21"/>
      <c r="I91" s="21"/>
      <c r="J91" s="21"/>
      <c r="K91" s="558"/>
      <c r="L91" s="558"/>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3" t="s">
        <v>96</v>
      </c>
      <c r="B93" s="534"/>
      <c r="C93" s="534"/>
      <c r="D93" s="534"/>
      <c r="E93" s="534"/>
      <c r="F93" s="534"/>
      <c r="G93" s="534"/>
      <c r="H93" s="534"/>
      <c r="I93" s="534"/>
      <c r="J93" s="534"/>
      <c r="K93" s="534"/>
      <c r="L93" s="534"/>
      <c r="M93" s="534"/>
      <c r="N93" s="534"/>
      <c r="O93" s="534"/>
      <c r="P93" s="535"/>
    </row>
    <row r="94" spans="1:16" ht="15.75" thickTop="1">
      <c r="A94" s="26"/>
      <c r="B94" s="8"/>
      <c r="C94" s="8"/>
      <c r="D94" s="8"/>
      <c r="E94" s="8"/>
      <c r="F94" s="8"/>
      <c r="G94" s="8"/>
      <c r="H94" s="8"/>
      <c r="I94" s="8"/>
      <c r="J94" s="8"/>
      <c r="K94" s="8"/>
      <c r="L94" s="8"/>
      <c r="M94" s="8"/>
      <c r="N94" s="8"/>
      <c r="O94" s="8"/>
      <c r="P94" s="25"/>
    </row>
    <row r="95" spans="1:16" ht="15">
      <c r="A95" s="26"/>
      <c r="B95" s="549" t="s">
        <v>47</v>
      </c>
      <c r="C95" s="550"/>
      <c r="D95" s="550"/>
      <c r="E95" s="550"/>
      <c r="F95" s="550"/>
      <c r="G95" s="550"/>
      <c r="H95" s="550"/>
      <c r="I95" s="550"/>
      <c r="J95" s="550"/>
      <c r="K95" s="550"/>
      <c r="L95" s="550"/>
      <c r="M95" s="550"/>
      <c r="N95" s="550"/>
      <c r="O95" s="551"/>
      <c r="P95" s="13"/>
    </row>
    <row r="96" spans="1:16" ht="15">
      <c r="A96" s="26"/>
      <c r="B96" s="8"/>
      <c r="C96" s="8"/>
      <c r="D96" s="8"/>
      <c r="E96" s="8"/>
      <c r="F96" s="8"/>
      <c r="G96" s="32"/>
      <c r="H96" s="32"/>
      <c r="I96" s="32"/>
      <c r="J96" s="32"/>
      <c r="K96" s="8"/>
      <c r="L96" s="8"/>
      <c r="M96" s="8"/>
      <c r="N96" s="8"/>
      <c r="O96" s="8"/>
      <c r="P96" s="13"/>
    </row>
    <row r="97" spans="1:16" ht="15">
      <c r="A97" s="26"/>
      <c r="B97" s="339" t="s">
        <v>73</v>
      </c>
      <c r="C97" s="560" t="s">
        <v>42</v>
      </c>
      <c r="D97" s="560"/>
      <c r="E97" s="560"/>
      <c r="F97" s="560"/>
      <c r="G97" s="560"/>
      <c r="H97" s="560"/>
      <c r="I97" s="560" t="s">
        <v>48</v>
      </c>
      <c r="J97" s="560"/>
      <c r="K97" s="560"/>
      <c r="L97" s="560"/>
      <c r="M97" s="560"/>
      <c r="N97" s="560" t="s">
        <v>49</v>
      </c>
      <c r="O97" s="560"/>
      <c r="P97" s="13"/>
    </row>
    <row r="98" spans="1:16" ht="15">
      <c r="A98" s="26"/>
      <c r="B98" s="451">
        <f>B54</f>
        <v>0</v>
      </c>
      <c r="C98" s="573">
        <f>C54</f>
        <v>0</v>
      </c>
      <c r="D98" s="573"/>
      <c r="E98" s="573"/>
      <c r="F98" s="573"/>
      <c r="G98" s="573"/>
      <c r="H98" s="573"/>
      <c r="I98" s="584"/>
      <c r="J98" s="584"/>
      <c r="K98" s="584"/>
      <c r="L98" s="584"/>
      <c r="M98" s="584"/>
      <c r="N98" s="585"/>
      <c r="O98" s="586"/>
      <c r="P98" s="13"/>
    </row>
    <row r="99" spans="1:16" ht="15">
      <c r="A99" s="26"/>
      <c r="B99" s="451">
        <f t="shared" ref="B99:B112" si="2">B55</f>
        <v>0</v>
      </c>
      <c r="C99" s="573">
        <f t="shared" ref="C99:C112" si="3">C55</f>
        <v>0</v>
      </c>
      <c r="D99" s="573"/>
      <c r="E99" s="573"/>
      <c r="F99" s="573"/>
      <c r="G99" s="573"/>
      <c r="H99" s="573"/>
      <c r="I99" s="584"/>
      <c r="J99" s="584"/>
      <c r="K99" s="584"/>
      <c r="L99" s="584"/>
      <c r="M99" s="584"/>
      <c r="N99" s="585"/>
      <c r="O99" s="586"/>
      <c r="P99" s="13"/>
    </row>
    <row r="100" spans="1:16" ht="15">
      <c r="A100" s="26"/>
      <c r="B100" s="451">
        <f t="shared" si="2"/>
        <v>0</v>
      </c>
      <c r="C100" s="573">
        <f t="shared" si="3"/>
        <v>0</v>
      </c>
      <c r="D100" s="573"/>
      <c r="E100" s="573"/>
      <c r="F100" s="573"/>
      <c r="G100" s="573"/>
      <c r="H100" s="573"/>
      <c r="I100" s="584"/>
      <c r="J100" s="584"/>
      <c r="K100" s="584"/>
      <c r="L100" s="584"/>
      <c r="M100" s="584"/>
      <c r="N100" s="585"/>
      <c r="O100" s="586"/>
      <c r="P100" s="13"/>
    </row>
    <row r="101" spans="1:16" ht="15">
      <c r="A101" s="26"/>
      <c r="B101" s="451">
        <f t="shared" si="2"/>
        <v>0</v>
      </c>
      <c r="C101" s="573">
        <f t="shared" si="3"/>
        <v>0</v>
      </c>
      <c r="D101" s="573"/>
      <c r="E101" s="573"/>
      <c r="F101" s="573"/>
      <c r="G101" s="573"/>
      <c r="H101" s="573"/>
      <c r="I101" s="584"/>
      <c r="J101" s="584"/>
      <c r="K101" s="584"/>
      <c r="L101" s="584"/>
      <c r="M101" s="584"/>
      <c r="N101" s="585"/>
      <c r="O101" s="586"/>
      <c r="P101" s="13"/>
    </row>
    <row r="102" spans="1:16" ht="15">
      <c r="A102" s="26"/>
      <c r="B102" s="451">
        <f t="shared" si="2"/>
        <v>0</v>
      </c>
      <c r="C102" s="573">
        <f t="shared" si="3"/>
        <v>0</v>
      </c>
      <c r="D102" s="573"/>
      <c r="E102" s="573"/>
      <c r="F102" s="573"/>
      <c r="G102" s="573"/>
      <c r="H102" s="573"/>
      <c r="I102" s="584"/>
      <c r="J102" s="584"/>
      <c r="K102" s="584"/>
      <c r="L102" s="584"/>
      <c r="M102" s="584"/>
      <c r="N102" s="585"/>
      <c r="O102" s="586"/>
      <c r="P102" s="13"/>
    </row>
    <row r="103" spans="1:16" ht="15">
      <c r="A103" s="26"/>
      <c r="B103" s="451">
        <f t="shared" si="2"/>
        <v>0</v>
      </c>
      <c r="C103" s="573">
        <f t="shared" si="3"/>
        <v>0</v>
      </c>
      <c r="D103" s="573"/>
      <c r="E103" s="573"/>
      <c r="F103" s="573"/>
      <c r="G103" s="573"/>
      <c r="H103" s="573"/>
      <c r="I103" s="584"/>
      <c r="J103" s="584"/>
      <c r="K103" s="584"/>
      <c r="L103" s="584"/>
      <c r="M103" s="584"/>
      <c r="N103" s="585"/>
      <c r="O103" s="586"/>
      <c r="P103" s="13"/>
    </row>
    <row r="104" spans="1:16" ht="15">
      <c r="A104" s="26"/>
      <c r="B104" s="451">
        <f t="shared" si="2"/>
        <v>0</v>
      </c>
      <c r="C104" s="573">
        <f t="shared" si="3"/>
        <v>0</v>
      </c>
      <c r="D104" s="573"/>
      <c r="E104" s="573"/>
      <c r="F104" s="573"/>
      <c r="G104" s="573"/>
      <c r="H104" s="573"/>
      <c r="I104" s="584"/>
      <c r="J104" s="584"/>
      <c r="K104" s="584"/>
      <c r="L104" s="584"/>
      <c r="M104" s="584"/>
      <c r="N104" s="585"/>
      <c r="O104" s="586"/>
      <c r="P104" s="13"/>
    </row>
    <row r="105" spans="1:16" ht="15">
      <c r="A105" s="26"/>
      <c r="B105" s="451">
        <f t="shared" si="2"/>
        <v>0</v>
      </c>
      <c r="C105" s="573">
        <f t="shared" si="3"/>
        <v>0</v>
      </c>
      <c r="D105" s="573"/>
      <c r="E105" s="573"/>
      <c r="F105" s="573"/>
      <c r="G105" s="573"/>
      <c r="H105" s="573"/>
      <c r="I105" s="584"/>
      <c r="J105" s="584"/>
      <c r="K105" s="584"/>
      <c r="L105" s="584"/>
      <c r="M105" s="584"/>
      <c r="N105" s="585"/>
      <c r="O105" s="586"/>
      <c r="P105" s="13"/>
    </row>
    <row r="106" spans="1:16" ht="15">
      <c r="A106" s="26"/>
      <c r="B106" s="451">
        <f t="shared" si="2"/>
        <v>0</v>
      </c>
      <c r="C106" s="573">
        <f t="shared" si="3"/>
        <v>0</v>
      </c>
      <c r="D106" s="573"/>
      <c r="E106" s="573"/>
      <c r="F106" s="573"/>
      <c r="G106" s="573"/>
      <c r="H106" s="573"/>
      <c r="I106" s="584"/>
      <c r="J106" s="584"/>
      <c r="K106" s="584"/>
      <c r="L106" s="584"/>
      <c r="M106" s="584"/>
      <c r="N106" s="585"/>
      <c r="O106" s="586"/>
      <c r="P106" s="13"/>
    </row>
    <row r="107" spans="1:16" ht="15">
      <c r="A107" s="26"/>
      <c r="B107" s="451">
        <f t="shared" si="2"/>
        <v>0</v>
      </c>
      <c r="C107" s="573">
        <f t="shared" si="3"/>
        <v>0</v>
      </c>
      <c r="D107" s="573"/>
      <c r="E107" s="573"/>
      <c r="F107" s="573"/>
      <c r="G107" s="573"/>
      <c r="H107" s="573"/>
      <c r="I107" s="584"/>
      <c r="J107" s="584"/>
      <c r="K107" s="584"/>
      <c r="L107" s="584"/>
      <c r="M107" s="584"/>
      <c r="N107" s="585"/>
      <c r="O107" s="586"/>
      <c r="P107" s="13"/>
    </row>
    <row r="108" spans="1:16" ht="15">
      <c r="A108" s="26"/>
      <c r="B108" s="451">
        <f t="shared" si="2"/>
        <v>0</v>
      </c>
      <c r="C108" s="573">
        <f t="shared" si="3"/>
        <v>0</v>
      </c>
      <c r="D108" s="573"/>
      <c r="E108" s="573"/>
      <c r="F108" s="573"/>
      <c r="G108" s="573"/>
      <c r="H108" s="573"/>
      <c r="I108" s="584"/>
      <c r="J108" s="584"/>
      <c r="K108" s="584"/>
      <c r="L108" s="584"/>
      <c r="M108" s="584"/>
      <c r="N108" s="585"/>
      <c r="O108" s="586"/>
      <c r="P108" s="13"/>
    </row>
    <row r="109" spans="1:16" ht="15">
      <c r="A109" s="26"/>
      <c r="B109" s="451">
        <f t="shared" si="2"/>
        <v>0</v>
      </c>
      <c r="C109" s="573">
        <f t="shared" si="3"/>
        <v>0</v>
      </c>
      <c r="D109" s="573"/>
      <c r="E109" s="573"/>
      <c r="F109" s="573"/>
      <c r="G109" s="573"/>
      <c r="H109" s="573"/>
      <c r="I109" s="584"/>
      <c r="J109" s="584"/>
      <c r="K109" s="584"/>
      <c r="L109" s="584"/>
      <c r="M109" s="584"/>
      <c r="N109" s="585"/>
      <c r="O109" s="586"/>
      <c r="P109" s="13"/>
    </row>
    <row r="110" spans="1:16" ht="15">
      <c r="A110" s="26"/>
      <c r="B110" s="451">
        <f t="shared" si="2"/>
        <v>0</v>
      </c>
      <c r="C110" s="573">
        <f t="shared" si="3"/>
        <v>0</v>
      </c>
      <c r="D110" s="573"/>
      <c r="E110" s="573"/>
      <c r="F110" s="573"/>
      <c r="G110" s="573"/>
      <c r="H110" s="573"/>
      <c r="I110" s="584"/>
      <c r="J110" s="584"/>
      <c r="K110" s="584"/>
      <c r="L110" s="584"/>
      <c r="M110" s="584"/>
      <c r="N110" s="585"/>
      <c r="O110" s="586"/>
      <c r="P110" s="13"/>
    </row>
    <row r="111" spans="1:16" ht="15">
      <c r="A111" s="26"/>
      <c r="B111" s="451">
        <f t="shared" si="2"/>
        <v>0</v>
      </c>
      <c r="C111" s="573">
        <f t="shared" si="3"/>
        <v>0</v>
      </c>
      <c r="D111" s="573"/>
      <c r="E111" s="573"/>
      <c r="F111" s="573"/>
      <c r="G111" s="573"/>
      <c r="H111" s="573"/>
      <c r="I111" s="584"/>
      <c r="J111" s="584"/>
      <c r="K111" s="584"/>
      <c r="L111" s="584"/>
      <c r="M111" s="584"/>
      <c r="N111" s="585"/>
      <c r="O111" s="586"/>
      <c r="P111" s="13"/>
    </row>
    <row r="112" spans="1:16" ht="15">
      <c r="A112" s="26"/>
      <c r="B112" s="451">
        <f t="shared" si="2"/>
        <v>0</v>
      </c>
      <c r="C112" s="573">
        <f t="shared" si="3"/>
        <v>0</v>
      </c>
      <c r="D112" s="573"/>
      <c r="E112" s="573"/>
      <c r="F112" s="573"/>
      <c r="G112" s="573"/>
      <c r="H112" s="573"/>
      <c r="I112" s="584"/>
      <c r="J112" s="584"/>
      <c r="K112" s="584"/>
      <c r="L112" s="584"/>
      <c r="M112" s="584"/>
      <c r="N112" s="585"/>
      <c r="O112" s="586"/>
      <c r="P112" s="13"/>
    </row>
    <row r="113" spans="1:16" ht="15.75" thickBot="1">
      <c r="A113" s="20"/>
      <c r="B113" s="21"/>
      <c r="C113" s="21"/>
      <c r="D113" s="21"/>
      <c r="E113" s="21"/>
      <c r="F113" s="21"/>
      <c r="G113" s="21"/>
      <c r="H113" s="21"/>
      <c r="I113" s="21"/>
      <c r="J113" s="21"/>
      <c r="K113" s="558"/>
      <c r="L113" s="558"/>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3" t="s">
        <v>97</v>
      </c>
      <c r="B115" s="534"/>
      <c r="C115" s="534"/>
      <c r="D115" s="534"/>
      <c r="E115" s="534"/>
      <c r="F115" s="534"/>
      <c r="G115" s="534"/>
      <c r="H115" s="534"/>
      <c r="I115" s="534"/>
      <c r="J115" s="534"/>
      <c r="K115" s="534"/>
      <c r="L115" s="534"/>
      <c r="M115" s="534"/>
      <c r="N115" s="534"/>
      <c r="O115" s="534"/>
      <c r="P115" s="535"/>
    </row>
    <row r="116" spans="1:16" ht="15.75" thickTop="1">
      <c r="A116" s="26"/>
      <c r="B116" s="8"/>
      <c r="C116" s="8"/>
      <c r="D116" s="8"/>
      <c r="E116" s="8"/>
      <c r="F116" s="8"/>
      <c r="G116" s="8"/>
      <c r="H116" s="8"/>
      <c r="I116" s="8"/>
      <c r="J116" s="8"/>
      <c r="K116" s="8"/>
      <c r="L116" s="8"/>
      <c r="M116" s="8"/>
      <c r="N116" s="8"/>
      <c r="O116" s="8"/>
      <c r="P116" s="25"/>
    </row>
    <row r="117" spans="1:16" ht="15">
      <c r="A117" s="26"/>
      <c r="B117" s="549" t="s">
        <v>50</v>
      </c>
      <c r="C117" s="550"/>
      <c r="D117" s="550"/>
      <c r="E117" s="550"/>
      <c r="F117" s="550"/>
      <c r="G117" s="550"/>
      <c r="H117" s="550"/>
      <c r="I117" s="550"/>
      <c r="J117" s="550"/>
      <c r="K117" s="550"/>
      <c r="L117" s="550"/>
      <c r="M117" s="550"/>
      <c r="N117" s="550"/>
      <c r="O117" s="551"/>
      <c r="P117" s="13"/>
    </row>
    <row r="118" spans="1:16" ht="15">
      <c r="A118" s="26"/>
      <c r="B118" s="8"/>
      <c r="C118" s="8"/>
      <c r="D118" s="8"/>
      <c r="E118" s="8"/>
      <c r="F118" s="8"/>
      <c r="G118" s="32"/>
      <c r="H118" s="32"/>
      <c r="I118" s="32"/>
      <c r="J118" s="32"/>
      <c r="K118" s="8"/>
      <c r="L118" s="8"/>
      <c r="M118" s="8"/>
      <c r="N118" s="8"/>
      <c r="O118" s="8"/>
      <c r="P118" s="13"/>
    </row>
    <row r="119" spans="1:16" ht="15">
      <c r="A119" s="26"/>
      <c r="B119" s="339" t="s">
        <v>73</v>
      </c>
      <c r="C119" s="587" t="s">
        <v>42</v>
      </c>
      <c r="D119" s="587"/>
      <c r="E119" s="587"/>
      <c r="F119" s="587"/>
      <c r="G119" s="587"/>
      <c r="H119" s="587"/>
      <c r="I119" s="587" t="s">
        <v>51</v>
      </c>
      <c r="J119" s="587"/>
      <c r="K119" s="587"/>
      <c r="L119" s="587"/>
      <c r="M119" s="587"/>
      <c r="N119" s="588" t="s">
        <v>52</v>
      </c>
      <c r="O119" s="588"/>
      <c r="P119" s="13"/>
    </row>
    <row r="120" spans="1:16" ht="15">
      <c r="A120" s="26"/>
      <c r="B120" s="451">
        <f>B54</f>
        <v>0</v>
      </c>
      <c r="C120" s="573">
        <f>C54</f>
        <v>0</v>
      </c>
      <c r="D120" s="573"/>
      <c r="E120" s="573"/>
      <c r="F120" s="573"/>
      <c r="G120" s="573"/>
      <c r="H120" s="573"/>
      <c r="I120" s="584"/>
      <c r="J120" s="584"/>
      <c r="K120" s="584"/>
      <c r="L120" s="584"/>
      <c r="M120" s="584"/>
      <c r="N120" s="585"/>
      <c r="O120" s="586"/>
      <c r="P120" s="13"/>
    </row>
    <row r="121" spans="1:16" ht="15">
      <c r="A121" s="26"/>
      <c r="B121" s="451">
        <f t="shared" ref="B121:B134" si="4">B55</f>
        <v>0</v>
      </c>
      <c r="C121" s="573">
        <f t="shared" ref="C121:C134" si="5">C55</f>
        <v>0</v>
      </c>
      <c r="D121" s="573"/>
      <c r="E121" s="573"/>
      <c r="F121" s="573"/>
      <c r="G121" s="573"/>
      <c r="H121" s="573"/>
      <c r="I121" s="584"/>
      <c r="J121" s="584"/>
      <c r="K121" s="584"/>
      <c r="L121" s="584"/>
      <c r="M121" s="584"/>
      <c r="N121" s="585"/>
      <c r="O121" s="586"/>
      <c r="P121" s="13"/>
    </row>
    <row r="122" spans="1:16" ht="15">
      <c r="A122" s="26"/>
      <c r="B122" s="451">
        <f t="shared" si="4"/>
        <v>0</v>
      </c>
      <c r="C122" s="573">
        <f t="shared" si="5"/>
        <v>0</v>
      </c>
      <c r="D122" s="573"/>
      <c r="E122" s="573"/>
      <c r="F122" s="573"/>
      <c r="G122" s="573"/>
      <c r="H122" s="573"/>
      <c r="I122" s="584"/>
      <c r="J122" s="584"/>
      <c r="K122" s="584"/>
      <c r="L122" s="584"/>
      <c r="M122" s="584"/>
      <c r="N122" s="585"/>
      <c r="O122" s="586"/>
      <c r="P122" s="13"/>
    </row>
    <row r="123" spans="1:16" ht="15">
      <c r="A123" s="26"/>
      <c r="B123" s="451">
        <f t="shared" si="4"/>
        <v>0</v>
      </c>
      <c r="C123" s="573">
        <f t="shared" si="5"/>
        <v>0</v>
      </c>
      <c r="D123" s="573"/>
      <c r="E123" s="573"/>
      <c r="F123" s="573"/>
      <c r="G123" s="573"/>
      <c r="H123" s="573"/>
      <c r="I123" s="584"/>
      <c r="J123" s="584"/>
      <c r="K123" s="584"/>
      <c r="L123" s="584"/>
      <c r="M123" s="584"/>
      <c r="N123" s="585"/>
      <c r="O123" s="586"/>
      <c r="P123" s="13"/>
    </row>
    <row r="124" spans="1:16" ht="15">
      <c r="A124" s="26"/>
      <c r="B124" s="451">
        <f t="shared" si="4"/>
        <v>0</v>
      </c>
      <c r="C124" s="573">
        <f t="shared" si="5"/>
        <v>0</v>
      </c>
      <c r="D124" s="573"/>
      <c r="E124" s="573"/>
      <c r="F124" s="573"/>
      <c r="G124" s="573"/>
      <c r="H124" s="573"/>
      <c r="I124" s="584"/>
      <c r="J124" s="584"/>
      <c r="K124" s="584"/>
      <c r="L124" s="584"/>
      <c r="M124" s="584"/>
      <c r="N124" s="585"/>
      <c r="O124" s="586"/>
      <c r="P124" s="13"/>
    </row>
    <row r="125" spans="1:16" ht="15">
      <c r="A125" s="26"/>
      <c r="B125" s="451">
        <f t="shared" si="4"/>
        <v>0</v>
      </c>
      <c r="C125" s="573">
        <f t="shared" si="5"/>
        <v>0</v>
      </c>
      <c r="D125" s="573"/>
      <c r="E125" s="573"/>
      <c r="F125" s="573"/>
      <c r="G125" s="573"/>
      <c r="H125" s="573"/>
      <c r="I125" s="584"/>
      <c r="J125" s="584"/>
      <c r="K125" s="584"/>
      <c r="L125" s="584"/>
      <c r="M125" s="584"/>
      <c r="N125" s="585"/>
      <c r="O125" s="586"/>
      <c r="P125" s="13"/>
    </row>
    <row r="126" spans="1:16" ht="15">
      <c r="A126" s="26"/>
      <c r="B126" s="451">
        <f t="shared" si="4"/>
        <v>0</v>
      </c>
      <c r="C126" s="573">
        <f t="shared" si="5"/>
        <v>0</v>
      </c>
      <c r="D126" s="573"/>
      <c r="E126" s="573"/>
      <c r="F126" s="573"/>
      <c r="G126" s="573"/>
      <c r="H126" s="573"/>
      <c r="I126" s="584"/>
      <c r="J126" s="584"/>
      <c r="K126" s="584"/>
      <c r="L126" s="584"/>
      <c r="M126" s="584"/>
      <c r="N126" s="585"/>
      <c r="O126" s="586"/>
      <c r="P126" s="13"/>
    </row>
    <row r="127" spans="1:16" ht="15">
      <c r="A127" s="26"/>
      <c r="B127" s="451">
        <f t="shared" si="4"/>
        <v>0</v>
      </c>
      <c r="C127" s="573">
        <f t="shared" si="5"/>
        <v>0</v>
      </c>
      <c r="D127" s="573"/>
      <c r="E127" s="573"/>
      <c r="F127" s="573"/>
      <c r="G127" s="573"/>
      <c r="H127" s="573"/>
      <c r="I127" s="584"/>
      <c r="J127" s="584"/>
      <c r="K127" s="584"/>
      <c r="L127" s="584"/>
      <c r="M127" s="584"/>
      <c r="N127" s="585"/>
      <c r="O127" s="586"/>
      <c r="P127" s="13"/>
    </row>
    <row r="128" spans="1:16" ht="15">
      <c r="A128" s="26"/>
      <c r="B128" s="451">
        <f t="shared" si="4"/>
        <v>0</v>
      </c>
      <c r="C128" s="573">
        <f t="shared" si="5"/>
        <v>0</v>
      </c>
      <c r="D128" s="573"/>
      <c r="E128" s="573"/>
      <c r="F128" s="573"/>
      <c r="G128" s="573"/>
      <c r="H128" s="573"/>
      <c r="I128" s="584"/>
      <c r="J128" s="584"/>
      <c r="K128" s="584"/>
      <c r="L128" s="584"/>
      <c r="M128" s="584"/>
      <c r="N128" s="585"/>
      <c r="O128" s="586"/>
      <c r="P128" s="13"/>
    </row>
    <row r="129" spans="1:16" ht="15">
      <c r="A129" s="26"/>
      <c r="B129" s="451">
        <f t="shared" si="4"/>
        <v>0</v>
      </c>
      <c r="C129" s="573">
        <f t="shared" si="5"/>
        <v>0</v>
      </c>
      <c r="D129" s="573"/>
      <c r="E129" s="573"/>
      <c r="F129" s="573"/>
      <c r="G129" s="573"/>
      <c r="H129" s="573"/>
      <c r="I129" s="584"/>
      <c r="J129" s="584"/>
      <c r="K129" s="584"/>
      <c r="L129" s="584"/>
      <c r="M129" s="584"/>
      <c r="N129" s="585"/>
      <c r="O129" s="586"/>
      <c r="P129" s="13"/>
    </row>
    <row r="130" spans="1:16" ht="15">
      <c r="A130" s="26"/>
      <c r="B130" s="451">
        <f t="shared" si="4"/>
        <v>0</v>
      </c>
      <c r="C130" s="573">
        <f t="shared" si="5"/>
        <v>0</v>
      </c>
      <c r="D130" s="573"/>
      <c r="E130" s="573"/>
      <c r="F130" s="573"/>
      <c r="G130" s="573"/>
      <c r="H130" s="573"/>
      <c r="I130" s="584"/>
      <c r="J130" s="584"/>
      <c r="K130" s="584"/>
      <c r="L130" s="584"/>
      <c r="M130" s="584"/>
      <c r="N130" s="585"/>
      <c r="O130" s="586"/>
      <c r="P130" s="13"/>
    </row>
    <row r="131" spans="1:16" ht="15">
      <c r="A131" s="26"/>
      <c r="B131" s="451">
        <f t="shared" si="4"/>
        <v>0</v>
      </c>
      <c r="C131" s="573">
        <f t="shared" si="5"/>
        <v>0</v>
      </c>
      <c r="D131" s="573"/>
      <c r="E131" s="573"/>
      <c r="F131" s="573"/>
      <c r="G131" s="573"/>
      <c r="H131" s="573"/>
      <c r="I131" s="584"/>
      <c r="J131" s="584"/>
      <c r="K131" s="584"/>
      <c r="L131" s="584"/>
      <c r="M131" s="584"/>
      <c r="N131" s="585"/>
      <c r="O131" s="586"/>
      <c r="P131" s="13"/>
    </row>
    <row r="132" spans="1:16" ht="15">
      <c r="A132" s="26"/>
      <c r="B132" s="451">
        <f t="shared" si="4"/>
        <v>0</v>
      </c>
      <c r="C132" s="573">
        <f t="shared" si="5"/>
        <v>0</v>
      </c>
      <c r="D132" s="573"/>
      <c r="E132" s="573"/>
      <c r="F132" s="573"/>
      <c r="G132" s="573"/>
      <c r="H132" s="573"/>
      <c r="I132" s="584"/>
      <c r="J132" s="584"/>
      <c r="K132" s="584"/>
      <c r="L132" s="584"/>
      <c r="M132" s="584"/>
      <c r="N132" s="585"/>
      <c r="O132" s="586"/>
      <c r="P132" s="13"/>
    </row>
    <row r="133" spans="1:16" ht="15">
      <c r="A133" s="26"/>
      <c r="B133" s="451">
        <f t="shared" si="4"/>
        <v>0</v>
      </c>
      <c r="C133" s="573">
        <f t="shared" si="5"/>
        <v>0</v>
      </c>
      <c r="D133" s="573"/>
      <c r="E133" s="573"/>
      <c r="F133" s="573"/>
      <c r="G133" s="573"/>
      <c r="H133" s="573"/>
      <c r="I133" s="584"/>
      <c r="J133" s="584"/>
      <c r="K133" s="584"/>
      <c r="L133" s="584"/>
      <c r="M133" s="584"/>
      <c r="N133" s="585"/>
      <c r="O133" s="586"/>
      <c r="P133" s="13"/>
    </row>
    <row r="134" spans="1:16" ht="15">
      <c r="A134" s="26"/>
      <c r="B134" s="451">
        <f t="shared" si="4"/>
        <v>0</v>
      </c>
      <c r="C134" s="573">
        <f t="shared" si="5"/>
        <v>0</v>
      </c>
      <c r="D134" s="573"/>
      <c r="E134" s="573"/>
      <c r="F134" s="573"/>
      <c r="G134" s="573"/>
      <c r="H134" s="573"/>
      <c r="I134" s="584"/>
      <c r="J134" s="584"/>
      <c r="K134" s="584"/>
      <c r="L134" s="584"/>
      <c r="M134" s="584"/>
      <c r="N134" s="585"/>
      <c r="O134" s="586"/>
      <c r="P134" s="13"/>
    </row>
    <row r="135" spans="1:16" ht="15.75" thickBot="1">
      <c r="A135" s="20"/>
      <c r="B135" s="21"/>
      <c r="C135" s="21"/>
      <c r="D135" s="21"/>
      <c r="E135" s="21"/>
      <c r="F135" s="21"/>
      <c r="G135" s="21"/>
      <c r="H135" s="21"/>
      <c r="I135" s="21"/>
      <c r="J135" s="21"/>
      <c r="K135" s="558"/>
      <c r="L135" s="558"/>
      <c r="M135" s="21"/>
      <c r="N135" s="21"/>
      <c r="O135" s="21"/>
      <c r="P135" s="22"/>
    </row>
    <row r="136" spans="1:16" ht="15" thickTop="1"/>
  </sheetData>
  <sheetProtection algorithmName="SHA-512" hashValue="UWICVifblkdnwtueIU4MpbFvMCaapop8qTxVEeHeWnnY3S6HfLxcG5Atd/o05jmTJlPybhSD6sc6nYgeoMRWpg==" saltValue="dbxQpsibPZLqcRnr03vXVw==" spinCount="100000" sheet="1" objects="1" scenarios="1" formatColumns="0" formatRows="0"/>
  <mergeCells count="233">
    <mergeCell ref="A1:P1"/>
    <mergeCell ref="A3:P3"/>
    <mergeCell ref="B5:N5"/>
    <mergeCell ref="B7:C7"/>
    <mergeCell ref="E7:K7"/>
    <mergeCell ref="N7:O7"/>
    <mergeCell ref="A21:P21"/>
    <mergeCell ref="B23:O23"/>
    <mergeCell ref="C26:F26"/>
    <mergeCell ref="B25:O25"/>
    <mergeCell ref="J26:M26"/>
    <mergeCell ref="B9:C9"/>
    <mergeCell ref="E9:K9"/>
    <mergeCell ref="N9:O9"/>
    <mergeCell ref="A12:P12"/>
    <mergeCell ref="B14:N14"/>
    <mergeCell ref="E16:K16"/>
    <mergeCell ref="N16:O16"/>
    <mergeCell ref="C33:F33"/>
    <mergeCell ref="C34:F34"/>
    <mergeCell ref="C31:F31"/>
    <mergeCell ref="C32:F32"/>
    <mergeCell ref="C29:F29"/>
    <mergeCell ref="C30:F30"/>
    <mergeCell ref="C27:F27"/>
    <mergeCell ref="C28:F28"/>
    <mergeCell ref="E18:K18"/>
    <mergeCell ref="J27:M27"/>
    <mergeCell ref="J28:M28"/>
    <mergeCell ref="J29:M29"/>
    <mergeCell ref="J30:M30"/>
    <mergeCell ref="J31:M31"/>
    <mergeCell ref="J32:M32"/>
    <mergeCell ref="J33:M33"/>
    <mergeCell ref="J34:M34"/>
    <mergeCell ref="C43:F43"/>
    <mergeCell ref="C44:F44"/>
    <mergeCell ref="C41:F41"/>
    <mergeCell ref="C42:F42"/>
    <mergeCell ref="C39:F39"/>
    <mergeCell ref="C40:F40"/>
    <mergeCell ref="C37:F37"/>
    <mergeCell ref="C38:F38"/>
    <mergeCell ref="C35:F35"/>
    <mergeCell ref="C36:F36"/>
    <mergeCell ref="I60:O60"/>
    <mergeCell ref="I61:O61"/>
    <mergeCell ref="I62:O62"/>
    <mergeCell ref="C57:F57"/>
    <mergeCell ref="C58:F58"/>
    <mergeCell ref="C59:F59"/>
    <mergeCell ref="C60:F60"/>
    <mergeCell ref="C61:F61"/>
    <mergeCell ref="C62:F62"/>
    <mergeCell ref="I59:O59"/>
    <mergeCell ref="I63:O63"/>
    <mergeCell ref="I64:O64"/>
    <mergeCell ref="I65:O65"/>
    <mergeCell ref="I66:O66"/>
    <mergeCell ref="I67:O67"/>
    <mergeCell ref="I68:O68"/>
    <mergeCell ref="C63:F63"/>
    <mergeCell ref="C64:F64"/>
    <mergeCell ref="C65:F65"/>
    <mergeCell ref="C66:F66"/>
    <mergeCell ref="C67:F67"/>
    <mergeCell ref="C68:F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35:M35"/>
    <mergeCell ref="J36:M36"/>
    <mergeCell ref="J37:M37"/>
    <mergeCell ref="J38:M38"/>
    <mergeCell ref="J39:M39"/>
    <mergeCell ref="J40:M40"/>
    <mergeCell ref="J41:M41"/>
    <mergeCell ref="J42:M42"/>
    <mergeCell ref="J43:M43"/>
    <mergeCell ref="J44:M44"/>
    <mergeCell ref="J45:M45"/>
    <mergeCell ref="J46:M46"/>
    <mergeCell ref="I53:O53"/>
    <mergeCell ref="I54:O54"/>
    <mergeCell ref="I55:O55"/>
    <mergeCell ref="I56:O56"/>
    <mergeCell ref="I57:O57"/>
    <mergeCell ref="I58:O58"/>
    <mergeCell ref="K47:L47"/>
    <mergeCell ref="K48:L48"/>
    <mergeCell ref="A49:P49"/>
    <mergeCell ref="B51:O51"/>
    <mergeCell ref="C53:F53"/>
    <mergeCell ref="C54:F54"/>
    <mergeCell ref="C55:F55"/>
    <mergeCell ref="C56:F56"/>
    <mergeCell ref="C45:F45"/>
    <mergeCell ref="C46:F46"/>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C27:C46">
    <cfRule type="containsErrors" dxfId="203" priority="14">
      <formula>ISERROR(C27)</formula>
    </cfRule>
  </conditionalFormatting>
  <conditionalFormatting sqref="C76:I90">
    <cfRule type="cellIs" dxfId="202" priority="12" operator="equal">
      <formula>0</formula>
    </cfRule>
  </conditionalFormatting>
  <conditionalFormatting sqref="C98:I112">
    <cfRule type="cellIs" dxfId="201" priority="11" operator="equal">
      <formula>0</formula>
    </cfRule>
  </conditionalFormatting>
  <conditionalFormatting sqref="C120:I134">
    <cfRule type="cellIs" dxfId="200" priority="10" operator="equal">
      <formula>0</formula>
    </cfRule>
  </conditionalFormatting>
  <conditionalFormatting sqref="H54:I68">
    <cfRule type="cellIs" dxfId="199" priority="9" operator="equal">
      <formula>0</formula>
    </cfRule>
  </conditionalFormatting>
  <conditionalFormatting sqref="C56">
    <cfRule type="containsErrors" dxfId="198" priority="8">
      <formula>ISERROR(C56)</formula>
    </cfRule>
  </conditionalFormatting>
  <conditionalFormatting sqref="B76:B90">
    <cfRule type="cellIs" dxfId="197" priority="7" operator="equal">
      <formula>0</formula>
    </cfRule>
  </conditionalFormatting>
  <conditionalFormatting sqref="B98:B112">
    <cfRule type="cellIs" dxfId="196" priority="6" operator="equal">
      <formula>0</formula>
    </cfRule>
  </conditionalFormatting>
  <conditionalFormatting sqref="B120:B134">
    <cfRule type="cellIs" dxfId="195" priority="5" operator="equal">
      <formula>0</formula>
    </cfRule>
  </conditionalFormatting>
  <conditionalFormatting sqref="B27:B46">
    <cfRule type="containsErrors" dxfId="194" priority="4">
      <formula>ISERROR(B27)</formula>
    </cfRule>
  </conditionalFormatting>
  <conditionalFormatting sqref="C27:H46">
    <cfRule type="containsErrors" dxfId="193" priority="3">
      <formula>ISERROR(C27)</formula>
    </cfRule>
  </conditionalFormatting>
  <conditionalFormatting sqref="I27:I46">
    <cfRule type="containsErrors" dxfId="192" priority="2">
      <formula>ISERROR(I27)</formula>
    </cfRule>
  </conditionalFormatting>
  <conditionalFormatting sqref="J27:O46">
    <cfRule type="containsErrors" dxfId="191" priority="1">
      <formula>ISERROR(J27)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pageSetUpPr fitToPage="1"/>
  </sheetPr>
  <dimension ref="A1:BB1039"/>
  <sheetViews>
    <sheetView zoomScale="60" zoomScaleNormal="60" workbookViewId="0">
      <selection activeCell="E10" sqref="E10:X10"/>
    </sheetView>
  </sheetViews>
  <sheetFormatPr baseColWidth="10" defaultColWidth="12.625" defaultRowHeight="15" customHeight="1"/>
  <cols>
    <col min="1" max="1" width="4.125" style="236" customWidth="1"/>
    <col min="2" max="2" width="12.75" style="65" customWidth="1"/>
    <col min="3" max="3" width="33.5" style="236" customWidth="1"/>
    <col min="4" max="24" width="6.875" style="236" customWidth="1"/>
    <col min="25" max="29" width="10.75" style="65" customWidth="1"/>
    <col min="30" max="49" width="4.875" style="236" hidden="1" customWidth="1"/>
    <col min="50" max="53" width="4.875" style="236" customWidth="1"/>
    <col min="54" max="16384" width="12.625" style="236"/>
  </cols>
  <sheetData>
    <row r="1" spans="1:54" ht="23.25">
      <c r="B1" s="53"/>
      <c r="C1" s="54"/>
      <c r="D1" s="54"/>
      <c r="E1" s="515" t="s">
        <v>19</v>
      </c>
      <c r="F1" s="516"/>
      <c r="G1" s="516"/>
      <c r="H1" s="516"/>
      <c r="I1" s="516"/>
      <c r="J1" s="516"/>
      <c r="K1" s="516"/>
      <c r="L1" s="516"/>
      <c r="M1" s="516"/>
      <c r="N1" s="516"/>
      <c r="O1" s="516"/>
      <c r="P1" s="516"/>
      <c r="Q1" s="516"/>
      <c r="R1" s="516"/>
      <c r="S1" s="516"/>
      <c r="T1" s="516"/>
      <c r="U1" s="516"/>
      <c r="V1" s="516"/>
      <c r="W1" s="516"/>
      <c r="X1" s="516"/>
      <c r="Y1" s="53"/>
      <c r="Z1" s="53"/>
      <c r="AA1" s="59"/>
      <c r="AB1" s="59"/>
      <c r="AC1" s="59"/>
      <c r="AD1" s="55"/>
      <c r="AE1" s="55"/>
      <c r="AF1" s="55"/>
      <c r="AG1" s="55"/>
    </row>
    <row r="2" spans="1:54" ht="23.25">
      <c r="B2" s="53"/>
      <c r="C2" s="54"/>
      <c r="D2" s="54"/>
      <c r="E2" s="518" t="s">
        <v>778</v>
      </c>
      <c r="F2" s="518"/>
      <c r="G2" s="518"/>
      <c r="H2" s="518"/>
      <c r="I2" s="518"/>
      <c r="J2" s="518"/>
      <c r="K2" s="518"/>
      <c r="L2" s="518"/>
      <c r="M2" s="518"/>
      <c r="N2" s="518"/>
      <c r="O2" s="518"/>
      <c r="P2" s="518"/>
      <c r="Q2" s="518"/>
      <c r="R2" s="518"/>
      <c r="S2" s="518"/>
      <c r="T2" s="518"/>
      <c r="U2" s="518"/>
      <c r="V2" s="518"/>
      <c r="W2" s="518"/>
      <c r="X2" s="518"/>
      <c r="Y2" s="119"/>
      <c r="Z2" s="59"/>
      <c r="AA2" s="59"/>
      <c r="AB2" s="59"/>
      <c r="AC2" s="59"/>
      <c r="AD2" s="55"/>
      <c r="AE2" s="55"/>
      <c r="AF2" s="55"/>
      <c r="AG2" s="55"/>
    </row>
    <row r="3" spans="1:54">
      <c r="A3" s="55"/>
      <c r="B3" s="524"/>
      <c r="C3" s="525"/>
      <c r="E3" s="56"/>
      <c r="F3" s="56"/>
      <c r="G3" s="56"/>
      <c r="H3" s="56"/>
      <c r="I3" s="56"/>
      <c r="J3" s="56"/>
      <c r="K3" s="56"/>
      <c r="L3" s="56"/>
      <c r="M3" s="56"/>
      <c r="N3" s="56"/>
      <c r="O3" s="56"/>
      <c r="P3" s="56"/>
      <c r="Q3" s="56"/>
      <c r="R3" s="56"/>
      <c r="S3" s="56"/>
      <c r="T3" s="57"/>
      <c r="U3" s="526"/>
      <c r="V3" s="527"/>
      <c r="W3" s="527"/>
      <c r="X3" s="527"/>
      <c r="Y3" s="119"/>
      <c r="Z3" s="59"/>
      <c r="AA3" s="59"/>
      <c r="AB3" s="59"/>
      <c r="AC3" s="59"/>
      <c r="AD3" s="55"/>
      <c r="AE3" s="55"/>
      <c r="AF3" s="55"/>
      <c r="AG3" s="55"/>
    </row>
    <row r="4" spans="1:54" ht="16.5" thickBot="1">
      <c r="A4" s="55"/>
      <c r="B4" s="204" t="s">
        <v>20</v>
      </c>
      <c r="C4" s="272"/>
      <c r="D4" s="272"/>
      <c r="E4" s="277" t="s">
        <v>746</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89"/>
    </row>
    <row r="5" spans="1:54" ht="16.5" thickTop="1">
      <c r="A5" s="55"/>
      <c r="B5" s="204" t="s">
        <v>21</v>
      </c>
      <c r="C5" s="278" t="s">
        <v>792</v>
      </c>
      <c r="D5" s="283" t="s">
        <v>782</v>
      </c>
      <c r="E5" s="526"/>
      <c r="F5" s="527"/>
      <c r="G5" s="527"/>
      <c r="H5" s="527"/>
      <c r="I5" s="527"/>
      <c r="J5" s="58"/>
      <c r="K5" s="58"/>
      <c r="L5" s="58"/>
      <c r="M5" s="58"/>
      <c r="N5" s="58"/>
      <c r="O5" s="58"/>
      <c r="P5" s="58"/>
      <c r="Q5" s="58"/>
      <c r="R5" s="58"/>
      <c r="S5" s="58"/>
      <c r="T5" s="237"/>
      <c r="U5" s="526"/>
      <c r="V5" s="527"/>
      <c r="W5" s="527"/>
      <c r="X5" s="527"/>
      <c r="Y5" s="119"/>
      <c r="Z5" s="59"/>
      <c r="AA5" s="59"/>
      <c r="AB5" s="59"/>
      <c r="AC5" s="59"/>
      <c r="AD5" s="55"/>
      <c r="AE5" s="55"/>
      <c r="AF5" s="55"/>
      <c r="AG5" s="55"/>
      <c r="AX5" s="194"/>
    </row>
    <row r="6" spans="1:54" ht="18.75">
      <c r="A6" s="55"/>
      <c r="B6" s="204" t="s">
        <v>745</v>
      </c>
      <c r="C6" s="270" t="s">
        <v>62</v>
      </c>
      <c r="D6" s="274"/>
      <c r="E6" s="237"/>
      <c r="F6" s="238"/>
      <c r="G6" s="238"/>
      <c r="H6" s="238"/>
      <c r="I6" s="238"/>
      <c r="J6" s="58"/>
      <c r="K6" s="58"/>
      <c r="L6" s="58"/>
      <c r="M6" s="58"/>
      <c r="N6" s="58"/>
      <c r="O6" s="58"/>
      <c r="P6" s="58"/>
      <c r="Q6" s="58"/>
      <c r="R6" s="58"/>
      <c r="S6" s="58"/>
      <c r="T6" s="237"/>
      <c r="U6" s="237"/>
      <c r="V6" s="238"/>
      <c r="W6" s="238"/>
      <c r="X6" s="238"/>
      <c r="Y6" s="119"/>
      <c r="Z6" s="59"/>
      <c r="AA6" s="59"/>
      <c r="AB6" s="59"/>
      <c r="AC6" s="59"/>
      <c r="AD6" s="55"/>
      <c r="AE6" s="55"/>
      <c r="AF6" s="55"/>
      <c r="AG6" s="55"/>
      <c r="AX6" s="194"/>
    </row>
    <row r="7" spans="1:54" ht="18.75">
      <c r="A7" s="55"/>
      <c r="B7" s="273" t="s">
        <v>767</v>
      </c>
      <c r="C7" s="278" t="s">
        <v>770</v>
      </c>
      <c r="D7" s="274"/>
      <c r="E7" s="519"/>
      <c r="F7" s="520"/>
      <c r="G7" s="520"/>
      <c r="H7" s="520"/>
      <c r="I7" s="520"/>
      <c r="J7" s="520"/>
      <c r="K7" s="520"/>
      <c r="L7" s="520"/>
      <c r="M7" s="520"/>
      <c r="N7" s="520"/>
      <c r="O7" s="520"/>
      <c r="P7" s="520"/>
      <c r="Q7" s="520"/>
      <c r="R7" s="520"/>
      <c r="S7" s="58"/>
      <c r="T7" s="58"/>
      <c r="U7" s="58"/>
      <c r="V7" s="58"/>
      <c r="W7" s="58"/>
      <c r="X7" s="58"/>
      <c r="Y7" s="59"/>
      <c r="Z7" s="59"/>
      <c r="AA7" s="59"/>
      <c r="AB7" s="59"/>
      <c r="AC7" s="59"/>
      <c r="AD7" s="55"/>
      <c r="AE7" s="55"/>
      <c r="AF7" s="55"/>
      <c r="AG7" s="55"/>
      <c r="AX7" s="194"/>
    </row>
    <row r="8" spans="1:54" ht="19.5" thickBot="1">
      <c r="A8" s="55"/>
      <c r="B8" s="204" t="s">
        <v>22</v>
      </c>
      <c r="C8" s="278"/>
      <c r="D8" s="274"/>
      <c r="E8" s="336">
        <f>E$13</f>
        <v>0</v>
      </c>
      <c r="F8" s="336">
        <f t="shared" ref="F8:X8" si="0">F$13</f>
        <v>0</v>
      </c>
      <c r="G8" s="336">
        <f t="shared" si="0"/>
        <v>0</v>
      </c>
      <c r="H8" s="336">
        <f t="shared" si="0"/>
        <v>0</v>
      </c>
      <c r="I8" s="336">
        <f t="shared" si="0"/>
        <v>0</v>
      </c>
      <c r="J8" s="336">
        <f t="shared" si="0"/>
        <v>0</v>
      </c>
      <c r="K8" s="336">
        <f t="shared" si="0"/>
        <v>0</v>
      </c>
      <c r="L8" s="336">
        <f t="shared" si="0"/>
        <v>0</v>
      </c>
      <c r="M8" s="336">
        <f t="shared" si="0"/>
        <v>0</v>
      </c>
      <c r="N8" s="336">
        <f t="shared" si="0"/>
        <v>0</v>
      </c>
      <c r="O8" s="336">
        <f t="shared" si="0"/>
        <v>0</v>
      </c>
      <c r="P8" s="336">
        <f t="shared" si="0"/>
        <v>0</v>
      </c>
      <c r="Q8" s="336">
        <f t="shared" si="0"/>
        <v>0</v>
      </c>
      <c r="R8" s="336">
        <f t="shared" si="0"/>
        <v>0</v>
      </c>
      <c r="S8" s="336">
        <f t="shared" si="0"/>
        <v>0</v>
      </c>
      <c r="T8" s="336">
        <f t="shared" si="0"/>
        <v>0</v>
      </c>
      <c r="U8" s="336">
        <f t="shared" si="0"/>
        <v>0</v>
      </c>
      <c r="V8" s="336">
        <f t="shared" si="0"/>
        <v>0</v>
      </c>
      <c r="W8" s="336">
        <f t="shared" si="0"/>
        <v>0</v>
      </c>
      <c r="X8" s="336">
        <f t="shared" si="0"/>
        <v>0</v>
      </c>
      <c r="Y8" s="59"/>
      <c r="Z8" s="59"/>
      <c r="AA8" s="59"/>
      <c r="AB8" s="59"/>
      <c r="AC8" s="59"/>
      <c r="AD8" s="55"/>
      <c r="AE8" s="55"/>
      <c r="AF8" s="55"/>
      <c r="AG8" s="55"/>
      <c r="AX8" s="194"/>
    </row>
    <row r="9" spans="1:54"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59"/>
      <c r="Z9" s="59"/>
      <c r="AA9" s="59"/>
      <c r="AB9" s="59"/>
      <c r="AC9" s="59"/>
      <c r="AD9" s="55"/>
      <c r="AE9" s="55"/>
      <c r="AF9" s="55"/>
      <c r="AG9" s="55"/>
    </row>
    <row r="10" spans="1:54">
      <c r="A10" s="55"/>
      <c r="B10" s="59"/>
      <c r="C10" s="55"/>
      <c r="D10" s="55"/>
      <c r="E10" s="453" t="e">
        <f t="shared" ref="E10:X10" si="1">(E$93-((COUNTA(E$16:E$90)-E$93)/4-1))/COUNTA(E$16:E$90)</f>
        <v>#DIV/0!</v>
      </c>
      <c r="F10" s="454" t="e">
        <f t="shared" si="1"/>
        <v>#DIV/0!</v>
      </c>
      <c r="G10" s="455" t="e">
        <f t="shared" si="1"/>
        <v>#DIV/0!</v>
      </c>
      <c r="H10" s="455" t="e">
        <f t="shared" si="1"/>
        <v>#DIV/0!</v>
      </c>
      <c r="I10" s="455" t="e">
        <f t="shared" si="1"/>
        <v>#DIV/0!</v>
      </c>
      <c r="J10" s="455" t="e">
        <f t="shared" si="1"/>
        <v>#DIV/0!</v>
      </c>
      <c r="K10" s="455" t="e">
        <f t="shared" si="1"/>
        <v>#DIV/0!</v>
      </c>
      <c r="L10" s="455" t="e">
        <f t="shared" si="1"/>
        <v>#DIV/0!</v>
      </c>
      <c r="M10" s="455" t="e">
        <f t="shared" si="1"/>
        <v>#DIV/0!</v>
      </c>
      <c r="N10" s="455" t="e">
        <f t="shared" si="1"/>
        <v>#DIV/0!</v>
      </c>
      <c r="O10" s="455" t="e">
        <f t="shared" si="1"/>
        <v>#DIV/0!</v>
      </c>
      <c r="P10" s="455" t="e">
        <f t="shared" si="1"/>
        <v>#DIV/0!</v>
      </c>
      <c r="Q10" s="455" t="e">
        <f t="shared" si="1"/>
        <v>#DIV/0!</v>
      </c>
      <c r="R10" s="455" t="e">
        <f t="shared" si="1"/>
        <v>#DIV/0!</v>
      </c>
      <c r="S10" s="455" t="e">
        <f t="shared" si="1"/>
        <v>#DIV/0!</v>
      </c>
      <c r="T10" s="455" t="e">
        <f t="shared" si="1"/>
        <v>#DIV/0!</v>
      </c>
      <c r="U10" s="455" t="e">
        <f t="shared" si="1"/>
        <v>#DIV/0!</v>
      </c>
      <c r="V10" s="455" t="e">
        <f t="shared" si="1"/>
        <v>#DIV/0!</v>
      </c>
      <c r="W10" s="455" t="e">
        <f t="shared" si="1"/>
        <v>#DIV/0!</v>
      </c>
      <c r="X10" s="456" t="e">
        <f t="shared" si="1"/>
        <v>#DIV/0!</v>
      </c>
      <c r="Y10" s="59"/>
      <c r="Z10" s="59"/>
      <c r="AA10" s="59"/>
      <c r="AB10" s="59"/>
      <c r="AC10" s="59"/>
      <c r="AD10" s="55"/>
      <c r="AE10" s="55"/>
      <c r="AF10" s="55"/>
      <c r="AG10" s="55"/>
    </row>
    <row r="11" spans="1:54" ht="19.5" thickBot="1">
      <c r="A11" s="55"/>
      <c r="B11" s="59"/>
      <c r="C11" s="625" t="s">
        <v>17</v>
      </c>
      <c r="D11" s="626"/>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1" t="s">
        <v>756</v>
      </c>
      <c r="AY11" s="290" t="s">
        <v>757</v>
      </c>
      <c r="AZ11" s="290" t="s">
        <v>758</v>
      </c>
      <c r="BA11" s="290" t="s">
        <v>759</v>
      </c>
      <c r="BB11" s="290" t="s">
        <v>57</v>
      </c>
    </row>
    <row r="12" spans="1:54" ht="19.5" thickBot="1">
      <c r="A12" s="55"/>
      <c r="B12" s="59"/>
      <c r="C12" s="627" t="s">
        <v>18</v>
      </c>
      <c r="D12" s="628"/>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5" t="s">
        <v>743</v>
      </c>
      <c r="AY12" s="596"/>
      <c r="AZ12" s="596"/>
      <c r="BA12" s="597"/>
    </row>
    <row r="13" spans="1:54" ht="19.5" thickBot="1">
      <c r="A13" s="55"/>
      <c r="B13" s="59"/>
      <c r="C13" s="625" t="s">
        <v>65</v>
      </c>
      <c r="D13" s="626"/>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COUNTIFS($E$12:$X$12,"Argumentación en contextos ciudadanos-No aplica componente")</f>
        <v>0</v>
      </c>
      <c r="AY13" s="475">
        <f>COUNTIFS($E$12:$X$12,"Conocimientos-No aplica componente")</f>
        <v>0</v>
      </c>
      <c r="AZ13" s="475">
        <f>COUNTIFS($E$12:$X$12,"Multiperspectivismo-No aplica componente")</f>
        <v>0</v>
      </c>
      <c r="BA13" s="476">
        <f>COUNTIFS($E$12:$X$12,"Pensamiento sistémico-No aplica componente")</f>
        <v>0</v>
      </c>
    </row>
    <row r="14" spans="1:54" ht="19.5" thickBot="1">
      <c r="A14" s="55"/>
      <c r="B14" s="59"/>
      <c r="C14" s="629" t="s">
        <v>55</v>
      </c>
      <c r="D14" s="630"/>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2" t="s">
        <v>104</v>
      </c>
      <c r="AY14" s="623"/>
      <c r="AZ14" s="623"/>
      <c r="BA14" s="624"/>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92" t="s">
        <v>762</v>
      </c>
      <c r="AY15" s="293" t="s">
        <v>763</v>
      </c>
      <c r="AZ15" s="294" t="s">
        <v>760</v>
      </c>
      <c r="BA15" s="295" t="s">
        <v>761</v>
      </c>
    </row>
    <row r="16" spans="1:54" ht="19.5" thickBot="1">
      <c r="A16" s="55"/>
      <c r="B16" s="457" t="str">
        <f>IF(C16&lt;&gt;"",1,"")</f>
        <v/>
      </c>
      <c r="C16" s="239"/>
      <c r="D16" s="242"/>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7" t="str">
        <f>IF(E16="","",(IF(E16=E$92,1,0)))</f>
        <v/>
      </c>
      <c r="AE16" s="267" t="str">
        <f t="shared" ref="AE16:AW29" si="2">IF(F16="","",(IF(F16=F$92,1,0)))</f>
        <v/>
      </c>
      <c r="AF16" s="267" t="str">
        <f t="shared" si="2"/>
        <v/>
      </c>
      <c r="AG16" s="267" t="str">
        <f t="shared" si="2"/>
        <v/>
      </c>
      <c r="AH16" s="267" t="str">
        <f t="shared" si="2"/>
        <v/>
      </c>
      <c r="AI16" s="267" t="str">
        <f t="shared" si="2"/>
        <v/>
      </c>
      <c r="AJ16" s="267" t="str">
        <f t="shared" si="2"/>
        <v/>
      </c>
      <c r="AK16" s="267" t="str">
        <f t="shared" si="2"/>
        <v/>
      </c>
      <c r="AL16" s="267" t="str">
        <f t="shared" si="2"/>
        <v/>
      </c>
      <c r="AM16" s="267" t="str">
        <f t="shared" si="2"/>
        <v/>
      </c>
      <c r="AN16" s="267" t="str">
        <f t="shared" si="2"/>
        <v/>
      </c>
      <c r="AO16" s="267" t="str">
        <f t="shared" si="2"/>
        <v/>
      </c>
      <c r="AP16" s="267" t="str">
        <f t="shared" si="2"/>
        <v/>
      </c>
      <c r="AQ16" s="267" t="str">
        <f t="shared" si="2"/>
        <v/>
      </c>
      <c r="AR16" s="267" t="str">
        <f t="shared" si="2"/>
        <v/>
      </c>
      <c r="AS16" s="267" t="str">
        <f t="shared" si="2"/>
        <v/>
      </c>
      <c r="AT16" s="267" t="str">
        <f t="shared" si="2"/>
        <v/>
      </c>
      <c r="AU16" s="267" t="str">
        <f t="shared" si="2"/>
        <v/>
      </c>
      <c r="AV16" s="267" t="str">
        <f t="shared" si="2"/>
        <v/>
      </c>
      <c r="AW16" s="267" t="str">
        <f t="shared" si="2"/>
        <v/>
      </c>
      <c r="AX16" s="472" t="str">
        <f>IF(AD16="","",SUMIF($E$12:$X$12,"Argumentación en contextos ciudadanos-No aplica componente",$AD16:$AW16))</f>
        <v/>
      </c>
      <c r="AY16" s="472" t="str">
        <f>IF(AE16="","",SUMIF($E$12:$X$12,"Conocimientos-No aplica componente",$AD16:$AW16))</f>
        <v/>
      </c>
      <c r="AZ16" s="472" t="str">
        <f>IF(AF16="","",SUMIF($E$12:$X$12,"Multiperspectivismo-No aplica componente",$AD16:$AW16))</f>
        <v/>
      </c>
      <c r="BA16" s="472" t="str">
        <f>IF(AG16="","",SUMIF(E$12:X$12,"Pensamiento sistémico-No aplica componente",AD16:AW16))</f>
        <v/>
      </c>
    </row>
    <row r="17" spans="1:53" ht="19.5" thickBot="1">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7" t="str">
        <f t="shared" ref="AD17:AN56" si="3">IF(E17="","",(IF(E17=E$92,1,0)))</f>
        <v/>
      </c>
      <c r="AE17" s="267" t="str">
        <f t="shared" si="2"/>
        <v/>
      </c>
      <c r="AF17" s="267" t="str">
        <f t="shared" si="2"/>
        <v/>
      </c>
      <c r="AG17" s="267" t="str">
        <f t="shared" si="2"/>
        <v/>
      </c>
      <c r="AH17" s="267" t="str">
        <f t="shared" si="2"/>
        <v/>
      </c>
      <c r="AI17" s="267" t="str">
        <f t="shared" si="2"/>
        <v/>
      </c>
      <c r="AJ17" s="267" t="str">
        <f t="shared" si="2"/>
        <v/>
      </c>
      <c r="AK17" s="267" t="str">
        <f t="shared" si="2"/>
        <v/>
      </c>
      <c r="AL17" s="267" t="str">
        <f t="shared" si="2"/>
        <v/>
      </c>
      <c r="AM17" s="267" t="str">
        <f t="shared" si="2"/>
        <v/>
      </c>
      <c r="AN17" s="267" t="str">
        <f t="shared" si="2"/>
        <v/>
      </c>
      <c r="AO17" s="267" t="str">
        <f t="shared" si="2"/>
        <v/>
      </c>
      <c r="AP17" s="267" t="str">
        <f t="shared" si="2"/>
        <v/>
      </c>
      <c r="AQ17" s="267" t="str">
        <f t="shared" si="2"/>
        <v/>
      </c>
      <c r="AR17" s="267" t="str">
        <f t="shared" si="2"/>
        <v/>
      </c>
      <c r="AS17" s="267" t="str">
        <f t="shared" si="2"/>
        <v/>
      </c>
      <c r="AT17" s="267" t="str">
        <f t="shared" si="2"/>
        <v/>
      </c>
      <c r="AU17" s="267" t="str">
        <f t="shared" si="2"/>
        <v/>
      </c>
      <c r="AV17" s="267" t="str">
        <f t="shared" si="2"/>
        <v/>
      </c>
      <c r="AW17" s="267" t="str">
        <f t="shared" si="2"/>
        <v/>
      </c>
      <c r="AX17" s="472" t="str">
        <f t="shared" ref="AX17:AX80" si="4">IF(AD17="","",SUMIF($E$12:$X$12,"Argumentación en contextos ciudadanos-No aplica componente",$AD17:$AW17))</f>
        <v/>
      </c>
      <c r="AY17" s="472" t="str">
        <f t="shared" ref="AY17:AY80" si="5">IF(AE17="","",SUMIF($E$12:$X$12,"Conocimientos-No aplica componente",$AD17:$AW17))</f>
        <v/>
      </c>
      <c r="AZ17" s="472" t="str">
        <f t="shared" ref="AZ17:AZ80" si="6">IF(AF17="","",SUMIF($E$12:$X$12,"Multiperspectivismo-No aplica componente",$AD17:$AW17))</f>
        <v/>
      </c>
      <c r="BA17" s="472" t="str">
        <f t="shared" ref="BA17:BA80" si="7">IF(AG17="","",SUMIF(E$12:X$12,"Pensamiento sistémico-No aplica componente",AD17:AW17))</f>
        <v/>
      </c>
    </row>
    <row r="18" spans="1:53" ht="19.5" thickBot="1">
      <c r="A18" s="55"/>
      <c r="B18" s="458" t="str">
        <f t="shared" ref="B18:B81" si="8">IF(C18&lt;&gt;"",1+B17,"")</f>
        <v/>
      </c>
      <c r="C18" s="241"/>
      <c r="D18" s="242"/>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7" t="str">
        <f t="shared" si="3"/>
        <v/>
      </c>
      <c r="AE18" s="267" t="str">
        <f t="shared" si="2"/>
        <v/>
      </c>
      <c r="AF18" s="267" t="str">
        <f t="shared" si="2"/>
        <v/>
      </c>
      <c r="AG18" s="267" t="str">
        <f t="shared" si="2"/>
        <v/>
      </c>
      <c r="AH18" s="267" t="str">
        <f t="shared" si="2"/>
        <v/>
      </c>
      <c r="AI18" s="267" t="str">
        <f t="shared" si="2"/>
        <v/>
      </c>
      <c r="AJ18" s="267" t="str">
        <f t="shared" si="2"/>
        <v/>
      </c>
      <c r="AK18" s="267" t="str">
        <f t="shared" si="2"/>
        <v/>
      </c>
      <c r="AL18" s="267" t="str">
        <f t="shared" si="2"/>
        <v/>
      </c>
      <c r="AM18" s="267" t="str">
        <f t="shared" si="2"/>
        <v/>
      </c>
      <c r="AN18" s="267" t="str">
        <f t="shared" si="2"/>
        <v/>
      </c>
      <c r="AO18" s="267" t="str">
        <f t="shared" si="2"/>
        <v/>
      </c>
      <c r="AP18" s="267" t="str">
        <f t="shared" si="2"/>
        <v/>
      </c>
      <c r="AQ18" s="267" t="str">
        <f t="shared" si="2"/>
        <v/>
      </c>
      <c r="AR18" s="267" t="str">
        <f t="shared" si="2"/>
        <v/>
      </c>
      <c r="AS18" s="267" t="str">
        <f t="shared" si="2"/>
        <v/>
      </c>
      <c r="AT18" s="267" t="str">
        <f t="shared" si="2"/>
        <v/>
      </c>
      <c r="AU18" s="267" t="str">
        <f t="shared" si="2"/>
        <v/>
      </c>
      <c r="AV18" s="267" t="str">
        <f t="shared" si="2"/>
        <v/>
      </c>
      <c r="AW18" s="267" t="str">
        <f t="shared" si="2"/>
        <v/>
      </c>
      <c r="AX18" s="472" t="str">
        <f t="shared" si="4"/>
        <v/>
      </c>
      <c r="AY18" s="472" t="str">
        <f t="shared" si="5"/>
        <v/>
      </c>
      <c r="AZ18" s="472" t="str">
        <f t="shared" si="6"/>
        <v/>
      </c>
      <c r="BA18" s="472" t="str">
        <f t="shared" si="7"/>
        <v/>
      </c>
    </row>
    <row r="19" spans="1:53" ht="19.5" thickBot="1">
      <c r="A19" s="55"/>
      <c r="B19" s="458" t="str">
        <f t="shared" si="8"/>
        <v/>
      </c>
      <c r="C19" s="241"/>
      <c r="D19" s="242"/>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7" t="str">
        <f t="shared" si="3"/>
        <v/>
      </c>
      <c r="AE19" s="267" t="str">
        <f t="shared" si="2"/>
        <v/>
      </c>
      <c r="AF19" s="267" t="str">
        <f t="shared" si="2"/>
        <v/>
      </c>
      <c r="AG19" s="267" t="str">
        <f t="shared" si="2"/>
        <v/>
      </c>
      <c r="AH19" s="267" t="str">
        <f t="shared" si="2"/>
        <v/>
      </c>
      <c r="AI19" s="267" t="str">
        <f t="shared" si="2"/>
        <v/>
      </c>
      <c r="AJ19" s="267" t="str">
        <f t="shared" si="2"/>
        <v/>
      </c>
      <c r="AK19" s="267" t="str">
        <f t="shared" si="2"/>
        <v/>
      </c>
      <c r="AL19" s="267" t="str">
        <f t="shared" si="2"/>
        <v/>
      </c>
      <c r="AM19" s="267" t="str">
        <f t="shared" si="2"/>
        <v/>
      </c>
      <c r="AN19" s="267" t="str">
        <f t="shared" si="2"/>
        <v/>
      </c>
      <c r="AO19" s="267" t="str">
        <f t="shared" si="2"/>
        <v/>
      </c>
      <c r="AP19" s="267" t="str">
        <f t="shared" si="2"/>
        <v/>
      </c>
      <c r="AQ19" s="267" t="str">
        <f t="shared" si="2"/>
        <v/>
      </c>
      <c r="AR19" s="267" t="str">
        <f t="shared" si="2"/>
        <v/>
      </c>
      <c r="AS19" s="267" t="str">
        <f t="shared" si="2"/>
        <v/>
      </c>
      <c r="AT19" s="267" t="str">
        <f t="shared" si="2"/>
        <v/>
      </c>
      <c r="AU19" s="267" t="str">
        <f t="shared" si="2"/>
        <v/>
      </c>
      <c r="AV19" s="267" t="str">
        <f t="shared" si="2"/>
        <v/>
      </c>
      <c r="AW19" s="267" t="str">
        <f t="shared" si="2"/>
        <v/>
      </c>
      <c r="AX19" s="472" t="str">
        <f t="shared" si="4"/>
        <v/>
      </c>
      <c r="AY19" s="472" t="str">
        <f t="shared" si="5"/>
        <v/>
      </c>
      <c r="AZ19" s="472" t="str">
        <f t="shared" si="6"/>
        <v/>
      </c>
      <c r="BA19" s="472" t="str">
        <f t="shared" si="7"/>
        <v/>
      </c>
    </row>
    <row r="20" spans="1:53" ht="19.5" thickBot="1">
      <c r="A20" s="55"/>
      <c r="B20" s="458" t="str">
        <f t="shared" si="8"/>
        <v/>
      </c>
      <c r="C20" s="241"/>
      <c r="D20" s="242"/>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7" t="str">
        <f t="shared" si="3"/>
        <v/>
      </c>
      <c r="AE20" s="267" t="str">
        <f t="shared" si="2"/>
        <v/>
      </c>
      <c r="AF20" s="267" t="str">
        <f t="shared" si="2"/>
        <v/>
      </c>
      <c r="AG20" s="267" t="str">
        <f t="shared" si="2"/>
        <v/>
      </c>
      <c r="AH20" s="267" t="str">
        <f t="shared" si="2"/>
        <v/>
      </c>
      <c r="AI20" s="267" t="str">
        <f t="shared" si="2"/>
        <v/>
      </c>
      <c r="AJ20" s="267" t="str">
        <f t="shared" si="2"/>
        <v/>
      </c>
      <c r="AK20" s="267" t="str">
        <f t="shared" si="2"/>
        <v/>
      </c>
      <c r="AL20" s="267" t="str">
        <f t="shared" si="2"/>
        <v/>
      </c>
      <c r="AM20" s="267" t="str">
        <f t="shared" si="2"/>
        <v/>
      </c>
      <c r="AN20" s="267" t="str">
        <f t="shared" si="2"/>
        <v/>
      </c>
      <c r="AO20" s="267" t="str">
        <f t="shared" si="2"/>
        <v/>
      </c>
      <c r="AP20" s="267" t="str">
        <f t="shared" si="2"/>
        <v/>
      </c>
      <c r="AQ20" s="267" t="str">
        <f t="shared" si="2"/>
        <v/>
      </c>
      <c r="AR20" s="267" t="str">
        <f t="shared" si="2"/>
        <v/>
      </c>
      <c r="AS20" s="267" t="str">
        <f t="shared" si="2"/>
        <v/>
      </c>
      <c r="AT20" s="267" t="str">
        <f t="shared" si="2"/>
        <v/>
      </c>
      <c r="AU20" s="267" t="str">
        <f t="shared" si="2"/>
        <v/>
      </c>
      <c r="AV20" s="267" t="str">
        <f t="shared" si="2"/>
        <v/>
      </c>
      <c r="AW20" s="267" t="str">
        <f t="shared" si="2"/>
        <v/>
      </c>
      <c r="AX20" s="472" t="str">
        <f t="shared" si="4"/>
        <v/>
      </c>
      <c r="AY20" s="472" t="str">
        <f t="shared" si="5"/>
        <v/>
      </c>
      <c r="AZ20" s="472" t="str">
        <f t="shared" si="6"/>
        <v/>
      </c>
      <c r="BA20" s="472" t="str">
        <f t="shared" si="7"/>
        <v/>
      </c>
    </row>
    <row r="21" spans="1:53" ht="19.5" thickBot="1">
      <c r="A21" s="55"/>
      <c r="B21" s="458" t="str">
        <f t="shared" si="8"/>
        <v/>
      </c>
      <c r="C21" s="241"/>
      <c r="D21" s="242"/>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7" t="str">
        <f t="shared" si="3"/>
        <v/>
      </c>
      <c r="AE21" s="267" t="str">
        <f t="shared" si="2"/>
        <v/>
      </c>
      <c r="AF21" s="267" t="str">
        <f t="shared" si="2"/>
        <v/>
      </c>
      <c r="AG21" s="267" t="str">
        <f t="shared" si="2"/>
        <v/>
      </c>
      <c r="AH21" s="267" t="str">
        <f t="shared" si="2"/>
        <v/>
      </c>
      <c r="AI21" s="267" t="str">
        <f t="shared" si="2"/>
        <v/>
      </c>
      <c r="AJ21" s="267" t="str">
        <f t="shared" si="2"/>
        <v/>
      </c>
      <c r="AK21" s="267" t="str">
        <f t="shared" si="2"/>
        <v/>
      </c>
      <c r="AL21" s="267" t="str">
        <f t="shared" si="2"/>
        <v/>
      </c>
      <c r="AM21" s="267" t="str">
        <f t="shared" si="2"/>
        <v/>
      </c>
      <c r="AN21" s="267" t="str">
        <f t="shared" si="2"/>
        <v/>
      </c>
      <c r="AO21" s="267" t="str">
        <f t="shared" si="2"/>
        <v/>
      </c>
      <c r="AP21" s="267" t="str">
        <f t="shared" si="2"/>
        <v/>
      </c>
      <c r="AQ21" s="267" t="str">
        <f t="shared" si="2"/>
        <v/>
      </c>
      <c r="AR21" s="267" t="str">
        <f t="shared" si="2"/>
        <v/>
      </c>
      <c r="AS21" s="267" t="str">
        <f t="shared" si="2"/>
        <v/>
      </c>
      <c r="AT21" s="267" t="str">
        <f t="shared" si="2"/>
        <v/>
      </c>
      <c r="AU21" s="267" t="str">
        <f t="shared" si="2"/>
        <v/>
      </c>
      <c r="AV21" s="267" t="str">
        <f t="shared" si="2"/>
        <v/>
      </c>
      <c r="AW21" s="267" t="str">
        <f t="shared" si="2"/>
        <v/>
      </c>
      <c r="AX21" s="472" t="str">
        <f t="shared" si="4"/>
        <v/>
      </c>
      <c r="AY21" s="472" t="str">
        <f t="shared" si="5"/>
        <v/>
      </c>
      <c r="AZ21" s="472" t="str">
        <f t="shared" si="6"/>
        <v/>
      </c>
      <c r="BA21" s="472" t="str">
        <f t="shared" si="7"/>
        <v/>
      </c>
    </row>
    <row r="22" spans="1:53" ht="15.75" customHeight="1" thickBot="1">
      <c r="A22" s="55"/>
      <c r="B22" s="458" t="str">
        <f t="shared" si="8"/>
        <v/>
      </c>
      <c r="C22" s="241"/>
      <c r="D22" s="242"/>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7" t="str">
        <f t="shared" si="3"/>
        <v/>
      </c>
      <c r="AE22" s="267" t="str">
        <f t="shared" si="2"/>
        <v/>
      </c>
      <c r="AF22" s="267" t="str">
        <f t="shared" si="2"/>
        <v/>
      </c>
      <c r="AG22" s="267" t="str">
        <f t="shared" si="2"/>
        <v/>
      </c>
      <c r="AH22" s="267" t="str">
        <f t="shared" si="2"/>
        <v/>
      </c>
      <c r="AI22" s="267" t="str">
        <f t="shared" si="2"/>
        <v/>
      </c>
      <c r="AJ22" s="267" t="str">
        <f t="shared" si="2"/>
        <v/>
      </c>
      <c r="AK22" s="267" t="str">
        <f t="shared" si="2"/>
        <v/>
      </c>
      <c r="AL22" s="267" t="str">
        <f t="shared" si="2"/>
        <v/>
      </c>
      <c r="AM22" s="267" t="str">
        <f t="shared" si="2"/>
        <v/>
      </c>
      <c r="AN22" s="267" t="str">
        <f t="shared" si="2"/>
        <v/>
      </c>
      <c r="AO22" s="267" t="str">
        <f t="shared" si="2"/>
        <v/>
      </c>
      <c r="AP22" s="267" t="str">
        <f t="shared" si="2"/>
        <v/>
      </c>
      <c r="AQ22" s="267" t="str">
        <f t="shared" si="2"/>
        <v/>
      </c>
      <c r="AR22" s="267" t="str">
        <f t="shared" si="2"/>
        <v/>
      </c>
      <c r="AS22" s="267" t="str">
        <f t="shared" si="2"/>
        <v/>
      </c>
      <c r="AT22" s="267" t="str">
        <f t="shared" si="2"/>
        <v/>
      </c>
      <c r="AU22" s="267" t="str">
        <f t="shared" si="2"/>
        <v/>
      </c>
      <c r="AV22" s="267" t="str">
        <f t="shared" si="2"/>
        <v/>
      </c>
      <c r="AW22" s="267" t="str">
        <f t="shared" si="2"/>
        <v/>
      </c>
      <c r="AX22" s="472" t="str">
        <f t="shared" si="4"/>
        <v/>
      </c>
      <c r="AY22" s="472" t="str">
        <f t="shared" si="5"/>
        <v/>
      </c>
      <c r="AZ22" s="472" t="str">
        <f t="shared" si="6"/>
        <v/>
      </c>
      <c r="BA22" s="472" t="str">
        <f t="shared" si="7"/>
        <v/>
      </c>
    </row>
    <row r="23" spans="1:53" ht="15.75" customHeight="1" thickBot="1">
      <c r="A23" s="55"/>
      <c r="B23" s="458" t="str">
        <f t="shared" si="8"/>
        <v/>
      </c>
      <c r="C23" s="241"/>
      <c r="D23" s="242"/>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7" t="str">
        <f t="shared" si="3"/>
        <v/>
      </c>
      <c r="AE23" s="267" t="str">
        <f t="shared" si="2"/>
        <v/>
      </c>
      <c r="AF23" s="267" t="str">
        <f t="shared" si="2"/>
        <v/>
      </c>
      <c r="AG23" s="267" t="str">
        <f t="shared" si="2"/>
        <v/>
      </c>
      <c r="AH23" s="267" t="str">
        <f t="shared" si="2"/>
        <v/>
      </c>
      <c r="AI23" s="267" t="str">
        <f t="shared" si="2"/>
        <v/>
      </c>
      <c r="AJ23" s="267" t="str">
        <f t="shared" si="2"/>
        <v/>
      </c>
      <c r="AK23" s="267" t="str">
        <f t="shared" si="2"/>
        <v/>
      </c>
      <c r="AL23" s="267" t="str">
        <f t="shared" si="2"/>
        <v/>
      </c>
      <c r="AM23" s="267" t="str">
        <f t="shared" si="2"/>
        <v/>
      </c>
      <c r="AN23" s="267" t="str">
        <f t="shared" si="2"/>
        <v/>
      </c>
      <c r="AO23" s="267" t="str">
        <f t="shared" si="2"/>
        <v/>
      </c>
      <c r="AP23" s="267" t="str">
        <f t="shared" si="2"/>
        <v/>
      </c>
      <c r="AQ23" s="267" t="str">
        <f t="shared" si="2"/>
        <v/>
      </c>
      <c r="AR23" s="267" t="str">
        <f t="shared" si="2"/>
        <v/>
      </c>
      <c r="AS23" s="267" t="str">
        <f t="shared" si="2"/>
        <v/>
      </c>
      <c r="AT23" s="267" t="str">
        <f t="shared" si="2"/>
        <v/>
      </c>
      <c r="AU23" s="267" t="str">
        <f t="shared" si="2"/>
        <v/>
      </c>
      <c r="AV23" s="267" t="str">
        <f t="shared" si="2"/>
        <v/>
      </c>
      <c r="AW23" s="267" t="str">
        <f t="shared" si="2"/>
        <v/>
      </c>
      <c r="AX23" s="472" t="str">
        <f t="shared" si="4"/>
        <v/>
      </c>
      <c r="AY23" s="472" t="str">
        <f t="shared" si="5"/>
        <v/>
      </c>
      <c r="AZ23" s="472" t="str">
        <f t="shared" si="6"/>
        <v/>
      </c>
      <c r="BA23" s="472" t="str">
        <f t="shared" si="7"/>
        <v/>
      </c>
    </row>
    <row r="24" spans="1:53" ht="15.75" customHeight="1" thickBot="1">
      <c r="A24" s="55"/>
      <c r="B24" s="458" t="str">
        <f t="shared" si="8"/>
        <v/>
      </c>
      <c r="C24" s="241"/>
      <c r="D24" s="242"/>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7" t="str">
        <f t="shared" si="3"/>
        <v/>
      </c>
      <c r="AE24" s="267" t="str">
        <f t="shared" si="2"/>
        <v/>
      </c>
      <c r="AF24" s="267" t="str">
        <f t="shared" si="2"/>
        <v/>
      </c>
      <c r="AG24" s="267" t="str">
        <f t="shared" si="2"/>
        <v/>
      </c>
      <c r="AH24" s="267" t="str">
        <f t="shared" si="2"/>
        <v/>
      </c>
      <c r="AI24" s="267" t="str">
        <f t="shared" si="2"/>
        <v/>
      </c>
      <c r="AJ24" s="267" t="str">
        <f t="shared" si="2"/>
        <v/>
      </c>
      <c r="AK24" s="267" t="str">
        <f t="shared" si="2"/>
        <v/>
      </c>
      <c r="AL24" s="267" t="str">
        <f t="shared" si="2"/>
        <v/>
      </c>
      <c r="AM24" s="267" t="str">
        <f t="shared" si="2"/>
        <v/>
      </c>
      <c r="AN24" s="267" t="str">
        <f t="shared" si="2"/>
        <v/>
      </c>
      <c r="AO24" s="267" t="str">
        <f t="shared" si="2"/>
        <v/>
      </c>
      <c r="AP24" s="267" t="str">
        <f t="shared" si="2"/>
        <v/>
      </c>
      <c r="AQ24" s="267" t="str">
        <f t="shared" si="2"/>
        <v/>
      </c>
      <c r="AR24" s="267" t="str">
        <f t="shared" si="2"/>
        <v/>
      </c>
      <c r="AS24" s="267" t="str">
        <f t="shared" si="2"/>
        <v/>
      </c>
      <c r="AT24" s="267" t="str">
        <f t="shared" si="2"/>
        <v/>
      </c>
      <c r="AU24" s="267" t="str">
        <f t="shared" si="2"/>
        <v/>
      </c>
      <c r="AV24" s="267" t="str">
        <f t="shared" si="2"/>
        <v/>
      </c>
      <c r="AW24" s="267" t="str">
        <f t="shared" si="2"/>
        <v/>
      </c>
      <c r="AX24" s="472" t="str">
        <f t="shared" si="4"/>
        <v/>
      </c>
      <c r="AY24" s="472" t="str">
        <f t="shared" si="5"/>
        <v/>
      </c>
      <c r="AZ24" s="472" t="str">
        <f t="shared" si="6"/>
        <v/>
      </c>
      <c r="BA24" s="472" t="str">
        <f t="shared" si="7"/>
        <v/>
      </c>
    </row>
    <row r="25" spans="1:53" ht="15.75" customHeight="1" thickBot="1">
      <c r="A25" s="55"/>
      <c r="B25" s="458" t="str">
        <f t="shared" si="8"/>
        <v/>
      </c>
      <c r="C25" s="241"/>
      <c r="D25" s="242"/>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7" t="str">
        <f t="shared" si="3"/>
        <v/>
      </c>
      <c r="AE25" s="267" t="str">
        <f t="shared" si="2"/>
        <v/>
      </c>
      <c r="AF25" s="267" t="str">
        <f t="shared" si="2"/>
        <v/>
      </c>
      <c r="AG25" s="267" t="str">
        <f t="shared" si="2"/>
        <v/>
      </c>
      <c r="AH25" s="267" t="str">
        <f t="shared" si="2"/>
        <v/>
      </c>
      <c r="AI25" s="267" t="str">
        <f t="shared" si="2"/>
        <v/>
      </c>
      <c r="AJ25" s="267" t="str">
        <f t="shared" si="2"/>
        <v/>
      </c>
      <c r="AK25" s="267" t="str">
        <f t="shared" si="2"/>
        <v/>
      </c>
      <c r="AL25" s="267" t="str">
        <f t="shared" si="2"/>
        <v/>
      </c>
      <c r="AM25" s="267" t="str">
        <f t="shared" si="2"/>
        <v/>
      </c>
      <c r="AN25" s="267" t="str">
        <f t="shared" si="2"/>
        <v/>
      </c>
      <c r="AO25" s="267" t="str">
        <f t="shared" si="2"/>
        <v/>
      </c>
      <c r="AP25" s="267" t="str">
        <f t="shared" si="2"/>
        <v/>
      </c>
      <c r="AQ25" s="267" t="str">
        <f t="shared" si="2"/>
        <v/>
      </c>
      <c r="AR25" s="267" t="str">
        <f t="shared" si="2"/>
        <v/>
      </c>
      <c r="AS25" s="267" t="str">
        <f t="shared" si="2"/>
        <v/>
      </c>
      <c r="AT25" s="267" t="str">
        <f t="shared" si="2"/>
        <v/>
      </c>
      <c r="AU25" s="267" t="str">
        <f t="shared" si="2"/>
        <v/>
      </c>
      <c r="AV25" s="267" t="str">
        <f t="shared" si="2"/>
        <v/>
      </c>
      <c r="AW25" s="267" t="str">
        <f t="shared" si="2"/>
        <v/>
      </c>
      <c r="AX25" s="472" t="str">
        <f t="shared" si="4"/>
        <v/>
      </c>
      <c r="AY25" s="472" t="str">
        <f t="shared" si="5"/>
        <v/>
      </c>
      <c r="AZ25" s="472" t="str">
        <f t="shared" si="6"/>
        <v/>
      </c>
      <c r="BA25" s="472" t="str">
        <f t="shared" si="7"/>
        <v/>
      </c>
    </row>
    <row r="26" spans="1:53" ht="15.75" customHeight="1" thickBot="1">
      <c r="A26" s="55"/>
      <c r="B26" s="458" t="str">
        <f t="shared" si="8"/>
        <v/>
      </c>
      <c r="C26" s="241"/>
      <c r="D26" s="242"/>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7" t="str">
        <f t="shared" si="3"/>
        <v/>
      </c>
      <c r="AE26" s="267" t="str">
        <f t="shared" si="2"/>
        <v/>
      </c>
      <c r="AF26" s="267" t="str">
        <f t="shared" si="2"/>
        <v/>
      </c>
      <c r="AG26" s="267" t="str">
        <f t="shared" si="2"/>
        <v/>
      </c>
      <c r="AH26" s="267" t="str">
        <f t="shared" si="2"/>
        <v/>
      </c>
      <c r="AI26" s="267" t="str">
        <f t="shared" si="2"/>
        <v/>
      </c>
      <c r="AJ26" s="267" t="str">
        <f t="shared" si="2"/>
        <v/>
      </c>
      <c r="AK26" s="267" t="str">
        <f t="shared" si="2"/>
        <v/>
      </c>
      <c r="AL26" s="267" t="str">
        <f t="shared" si="2"/>
        <v/>
      </c>
      <c r="AM26" s="267" t="str">
        <f t="shared" si="2"/>
        <v/>
      </c>
      <c r="AN26" s="267" t="str">
        <f t="shared" si="2"/>
        <v/>
      </c>
      <c r="AO26" s="267" t="str">
        <f t="shared" si="2"/>
        <v/>
      </c>
      <c r="AP26" s="267" t="str">
        <f t="shared" si="2"/>
        <v/>
      </c>
      <c r="AQ26" s="267" t="str">
        <f t="shared" si="2"/>
        <v/>
      </c>
      <c r="AR26" s="267" t="str">
        <f t="shared" si="2"/>
        <v/>
      </c>
      <c r="AS26" s="267" t="str">
        <f t="shared" si="2"/>
        <v/>
      </c>
      <c r="AT26" s="267" t="str">
        <f t="shared" si="2"/>
        <v/>
      </c>
      <c r="AU26" s="267" t="str">
        <f t="shared" si="2"/>
        <v/>
      </c>
      <c r="AV26" s="267" t="str">
        <f t="shared" si="2"/>
        <v/>
      </c>
      <c r="AW26" s="267" t="str">
        <f t="shared" si="2"/>
        <v/>
      </c>
      <c r="AX26" s="472" t="str">
        <f t="shared" si="4"/>
        <v/>
      </c>
      <c r="AY26" s="472" t="str">
        <f t="shared" si="5"/>
        <v/>
      </c>
      <c r="AZ26" s="472" t="str">
        <f t="shared" si="6"/>
        <v/>
      </c>
      <c r="BA26" s="472" t="str">
        <f t="shared" si="7"/>
        <v/>
      </c>
    </row>
    <row r="27" spans="1:53" ht="15.75" customHeight="1" thickBot="1">
      <c r="A27" s="55"/>
      <c r="B27" s="458" t="str">
        <f t="shared" si="8"/>
        <v/>
      </c>
      <c r="C27" s="241"/>
      <c r="D27" s="242"/>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7" t="str">
        <f t="shared" si="3"/>
        <v/>
      </c>
      <c r="AE27" s="267" t="str">
        <f t="shared" si="2"/>
        <v/>
      </c>
      <c r="AF27" s="267" t="str">
        <f t="shared" si="2"/>
        <v/>
      </c>
      <c r="AG27" s="267" t="str">
        <f t="shared" si="2"/>
        <v/>
      </c>
      <c r="AH27" s="267" t="str">
        <f t="shared" si="2"/>
        <v/>
      </c>
      <c r="AI27" s="267" t="str">
        <f t="shared" si="2"/>
        <v/>
      </c>
      <c r="AJ27" s="267" t="str">
        <f t="shared" si="2"/>
        <v/>
      </c>
      <c r="AK27" s="267" t="str">
        <f t="shared" si="2"/>
        <v/>
      </c>
      <c r="AL27" s="267" t="str">
        <f t="shared" si="2"/>
        <v/>
      </c>
      <c r="AM27" s="267" t="str">
        <f t="shared" si="2"/>
        <v/>
      </c>
      <c r="AN27" s="267" t="str">
        <f t="shared" si="2"/>
        <v/>
      </c>
      <c r="AO27" s="267" t="str">
        <f t="shared" si="2"/>
        <v/>
      </c>
      <c r="AP27" s="267" t="str">
        <f t="shared" si="2"/>
        <v/>
      </c>
      <c r="AQ27" s="267" t="str">
        <f t="shared" si="2"/>
        <v/>
      </c>
      <c r="AR27" s="267" t="str">
        <f t="shared" si="2"/>
        <v/>
      </c>
      <c r="AS27" s="267" t="str">
        <f t="shared" si="2"/>
        <v/>
      </c>
      <c r="AT27" s="267" t="str">
        <f t="shared" si="2"/>
        <v/>
      </c>
      <c r="AU27" s="267" t="str">
        <f t="shared" si="2"/>
        <v/>
      </c>
      <c r="AV27" s="267" t="str">
        <f t="shared" si="2"/>
        <v/>
      </c>
      <c r="AW27" s="267" t="str">
        <f t="shared" si="2"/>
        <v/>
      </c>
      <c r="AX27" s="472" t="str">
        <f t="shared" si="4"/>
        <v/>
      </c>
      <c r="AY27" s="472" t="str">
        <f t="shared" si="5"/>
        <v/>
      </c>
      <c r="AZ27" s="472" t="str">
        <f t="shared" si="6"/>
        <v/>
      </c>
      <c r="BA27" s="472" t="str">
        <f t="shared" si="7"/>
        <v/>
      </c>
    </row>
    <row r="28" spans="1:53" ht="15.75" customHeight="1" thickBot="1">
      <c r="A28" s="55"/>
      <c r="B28" s="458" t="str">
        <f t="shared" si="8"/>
        <v/>
      </c>
      <c r="C28" s="241"/>
      <c r="D28" s="242"/>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7" t="str">
        <f t="shared" si="3"/>
        <v/>
      </c>
      <c r="AE28" s="267" t="str">
        <f t="shared" si="2"/>
        <v/>
      </c>
      <c r="AF28" s="267" t="str">
        <f t="shared" si="2"/>
        <v/>
      </c>
      <c r="AG28" s="267" t="str">
        <f t="shared" si="2"/>
        <v/>
      </c>
      <c r="AH28" s="267" t="str">
        <f t="shared" si="2"/>
        <v/>
      </c>
      <c r="AI28" s="267" t="str">
        <f t="shared" si="2"/>
        <v/>
      </c>
      <c r="AJ28" s="267" t="str">
        <f t="shared" si="2"/>
        <v/>
      </c>
      <c r="AK28" s="267" t="str">
        <f t="shared" si="2"/>
        <v/>
      </c>
      <c r="AL28" s="267" t="str">
        <f t="shared" si="2"/>
        <v/>
      </c>
      <c r="AM28" s="267" t="str">
        <f t="shared" si="2"/>
        <v/>
      </c>
      <c r="AN28" s="267" t="str">
        <f t="shared" si="2"/>
        <v/>
      </c>
      <c r="AO28" s="267" t="str">
        <f t="shared" si="2"/>
        <v/>
      </c>
      <c r="AP28" s="267" t="str">
        <f t="shared" si="2"/>
        <v/>
      </c>
      <c r="AQ28" s="267" t="str">
        <f t="shared" si="2"/>
        <v/>
      </c>
      <c r="AR28" s="267" t="str">
        <f t="shared" si="2"/>
        <v/>
      </c>
      <c r="AS28" s="267" t="str">
        <f t="shared" si="2"/>
        <v/>
      </c>
      <c r="AT28" s="267" t="str">
        <f t="shared" si="2"/>
        <v/>
      </c>
      <c r="AU28" s="267" t="str">
        <f t="shared" si="2"/>
        <v/>
      </c>
      <c r="AV28" s="267" t="str">
        <f t="shared" si="2"/>
        <v/>
      </c>
      <c r="AW28" s="267" t="str">
        <f t="shared" si="2"/>
        <v/>
      </c>
      <c r="AX28" s="472" t="str">
        <f t="shared" si="4"/>
        <v/>
      </c>
      <c r="AY28" s="472" t="str">
        <f t="shared" si="5"/>
        <v/>
      </c>
      <c r="AZ28" s="472" t="str">
        <f t="shared" si="6"/>
        <v/>
      </c>
      <c r="BA28" s="472" t="str">
        <f t="shared" si="7"/>
        <v/>
      </c>
    </row>
    <row r="29" spans="1:53" ht="15.75" customHeight="1" thickBot="1">
      <c r="A29" s="55"/>
      <c r="B29" s="458" t="str">
        <f t="shared" si="8"/>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3"/>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ref="AM29:AW52" si="9">IF(N29="","",(IF(N29=N$92,1,0)))</f>
        <v/>
      </c>
      <c r="AN29" s="267" t="str">
        <f t="shared" si="9"/>
        <v/>
      </c>
      <c r="AO29" s="267" t="str">
        <f t="shared" si="9"/>
        <v/>
      </c>
      <c r="AP29" s="267" t="str">
        <f t="shared" si="9"/>
        <v/>
      </c>
      <c r="AQ29" s="267" t="str">
        <f t="shared" si="9"/>
        <v/>
      </c>
      <c r="AR29" s="267" t="str">
        <f t="shared" si="9"/>
        <v/>
      </c>
      <c r="AS29" s="267" t="str">
        <f t="shared" si="9"/>
        <v/>
      </c>
      <c r="AT29" s="267" t="str">
        <f t="shared" si="9"/>
        <v/>
      </c>
      <c r="AU29" s="267" t="str">
        <f t="shared" si="9"/>
        <v/>
      </c>
      <c r="AV29" s="267" t="str">
        <f t="shared" si="9"/>
        <v/>
      </c>
      <c r="AW29" s="267" t="str">
        <f t="shared" si="9"/>
        <v/>
      </c>
      <c r="AX29" s="472" t="str">
        <f t="shared" si="4"/>
        <v/>
      </c>
      <c r="AY29" s="472" t="str">
        <f t="shared" si="5"/>
        <v/>
      </c>
      <c r="AZ29" s="472" t="str">
        <f t="shared" si="6"/>
        <v/>
      </c>
      <c r="BA29" s="472" t="str">
        <f t="shared" si="7"/>
        <v/>
      </c>
    </row>
    <row r="30" spans="1:53" ht="15.75" customHeight="1" thickBot="1">
      <c r="A30" s="55"/>
      <c r="B30" s="458" t="str">
        <f t="shared" si="8"/>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3"/>
        <v/>
      </c>
      <c r="AE30" s="267" t="str">
        <f t="shared" si="3"/>
        <v/>
      </c>
      <c r="AF30" s="267" t="str">
        <f t="shared" si="3"/>
        <v/>
      </c>
      <c r="AG30" s="267" t="str">
        <f t="shared" si="3"/>
        <v/>
      </c>
      <c r="AH30" s="267" t="str">
        <f t="shared" si="3"/>
        <v/>
      </c>
      <c r="AI30" s="267" t="str">
        <f t="shared" si="3"/>
        <v/>
      </c>
      <c r="AJ30" s="267" t="str">
        <f t="shared" si="3"/>
        <v/>
      </c>
      <c r="AK30" s="267" t="str">
        <f t="shared" si="3"/>
        <v/>
      </c>
      <c r="AL30" s="267" t="str">
        <f t="shared" si="3"/>
        <v/>
      </c>
      <c r="AM30" s="267" t="str">
        <f t="shared" si="9"/>
        <v/>
      </c>
      <c r="AN30" s="267" t="str">
        <f t="shared" si="9"/>
        <v/>
      </c>
      <c r="AO30" s="267" t="str">
        <f t="shared" si="9"/>
        <v/>
      </c>
      <c r="AP30" s="267" t="str">
        <f t="shared" si="9"/>
        <v/>
      </c>
      <c r="AQ30" s="267" t="str">
        <f t="shared" si="9"/>
        <v/>
      </c>
      <c r="AR30" s="267" t="str">
        <f t="shared" si="9"/>
        <v/>
      </c>
      <c r="AS30" s="267" t="str">
        <f t="shared" si="9"/>
        <v/>
      </c>
      <c r="AT30" s="267" t="str">
        <f t="shared" si="9"/>
        <v/>
      </c>
      <c r="AU30" s="267" t="str">
        <f t="shared" si="9"/>
        <v/>
      </c>
      <c r="AV30" s="267" t="str">
        <f t="shared" si="9"/>
        <v/>
      </c>
      <c r="AW30" s="267" t="str">
        <f t="shared" si="9"/>
        <v/>
      </c>
      <c r="AX30" s="472" t="str">
        <f t="shared" si="4"/>
        <v/>
      </c>
      <c r="AY30" s="472" t="str">
        <f t="shared" si="5"/>
        <v/>
      </c>
      <c r="AZ30" s="472" t="str">
        <f t="shared" si="6"/>
        <v/>
      </c>
      <c r="BA30" s="472" t="str">
        <f t="shared" si="7"/>
        <v/>
      </c>
    </row>
    <row r="31" spans="1:53" ht="15.75" customHeight="1" thickBot="1">
      <c r="A31" s="55"/>
      <c r="B31" s="458" t="str">
        <f t="shared" si="8"/>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3"/>
        <v/>
      </c>
      <c r="AE31" s="267" t="str">
        <f t="shared" si="3"/>
        <v/>
      </c>
      <c r="AF31" s="267" t="str">
        <f t="shared" si="3"/>
        <v/>
      </c>
      <c r="AG31" s="267" t="str">
        <f t="shared" si="3"/>
        <v/>
      </c>
      <c r="AH31" s="267" t="str">
        <f t="shared" si="3"/>
        <v/>
      </c>
      <c r="AI31" s="267" t="str">
        <f t="shared" si="3"/>
        <v/>
      </c>
      <c r="AJ31" s="267" t="str">
        <f t="shared" si="3"/>
        <v/>
      </c>
      <c r="AK31" s="267" t="str">
        <f t="shared" si="3"/>
        <v/>
      </c>
      <c r="AL31" s="267" t="str">
        <f t="shared" si="3"/>
        <v/>
      </c>
      <c r="AM31" s="267" t="str">
        <f t="shared" si="9"/>
        <v/>
      </c>
      <c r="AN31" s="267" t="str">
        <f t="shared" si="9"/>
        <v/>
      </c>
      <c r="AO31" s="267" t="str">
        <f t="shared" si="9"/>
        <v/>
      </c>
      <c r="AP31" s="267" t="str">
        <f t="shared" si="9"/>
        <v/>
      </c>
      <c r="AQ31" s="267" t="str">
        <f t="shared" si="9"/>
        <v/>
      </c>
      <c r="AR31" s="267" t="str">
        <f t="shared" si="9"/>
        <v/>
      </c>
      <c r="AS31" s="267" t="str">
        <f t="shared" si="9"/>
        <v/>
      </c>
      <c r="AT31" s="267" t="str">
        <f t="shared" si="9"/>
        <v/>
      </c>
      <c r="AU31" s="267" t="str">
        <f t="shared" si="9"/>
        <v/>
      </c>
      <c r="AV31" s="267" t="str">
        <f t="shared" si="9"/>
        <v/>
      </c>
      <c r="AW31" s="267" t="str">
        <f t="shared" si="9"/>
        <v/>
      </c>
      <c r="AX31" s="472" t="str">
        <f t="shared" si="4"/>
        <v/>
      </c>
      <c r="AY31" s="472" t="str">
        <f t="shared" si="5"/>
        <v/>
      </c>
      <c r="AZ31" s="472" t="str">
        <f t="shared" si="6"/>
        <v/>
      </c>
      <c r="BA31" s="472" t="str">
        <f t="shared" si="7"/>
        <v/>
      </c>
    </row>
    <row r="32" spans="1:53" ht="15.75" customHeight="1" thickBot="1">
      <c r="A32" s="55"/>
      <c r="B32" s="458" t="str">
        <f t="shared" si="8"/>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3"/>
        <v/>
      </c>
      <c r="AE32" s="267" t="str">
        <f t="shared" si="3"/>
        <v/>
      </c>
      <c r="AF32" s="267" t="str">
        <f t="shared" si="3"/>
        <v/>
      </c>
      <c r="AG32" s="267" t="str">
        <f t="shared" si="3"/>
        <v/>
      </c>
      <c r="AH32" s="267" t="str">
        <f t="shared" si="3"/>
        <v/>
      </c>
      <c r="AI32" s="267" t="str">
        <f t="shared" si="3"/>
        <v/>
      </c>
      <c r="AJ32" s="267" t="str">
        <f t="shared" si="3"/>
        <v/>
      </c>
      <c r="AK32" s="267" t="str">
        <f t="shared" si="3"/>
        <v/>
      </c>
      <c r="AL32" s="267" t="str">
        <f t="shared" si="3"/>
        <v/>
      </c>
      <c r="AM32" s="267" t="str">
        <f t="shared" si="9"/>
        <v/>
      </c>
      <c r="AN32" s="267" t="str">
        <f t="shared" si="9"/>
        <v/>
      </c>
      <c r="AO32" s="267" t="str">
        <f t="shared" si="9"/>
        <v/>
      </c>
      <c r="AP32" s="267" t="str">
        <f t="shared" si="9"/>
        <v/>
      </c>
      <c r="AQ32" s="267" t="str">
        <f t="shared" si="9"/>
        <v/>
      </c>
      <c r="AR32" s="267" t="str">
        <f t="shared" si="9"/>
        <v/>
      </c>
      <c r="AS32" s="267" t="str">
        <f t="shared" si="9"/>
        <v/>
      </c>
      <c r="AT32" s="267" t="str">
        <f t="shared" si="9"/>
        <v/>
      </c>
      <c r="AU32" s="267" t="str">
        <f t="shared" si="9"/>
        <v/>
      </c>
      <c r="AV32" s="267" t="str">
        <f t="shared" si="9"/>
        <v/>
      </c>
      <c r="AW32" s="267" t="str">
        <f t="shared" si="9"/>
        <v/>
      </c>
      <c r="AX32" s="472" t="str">
        <f t="shared" si="4"/>
        <v/>
      </c>
      <c r="AY32" s="472" t="str">
        <f t="shared" si="5"/>
        <v/>
      </c>
      <c r="AZ32" s="472" t="str">
        <f t="shared" si="6"/>
        <v/>
      </c>
      <c r="BA32" s="472" t="str">
        <f t="shared" si="7"/>
        <v/>
      </c>
    </row>
    <row r="33" spans="1:53" ht="15.75" customHeight="1" thickBot="1">
      <c r="A33" s="55"/>
      <c r="B33" s="458" t="str">
        <f t="shared" si="8"/>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3"/>
        <v/>
      </c>
      <c r="AE33" s="267" t="str">
        <f t="shared" si="3"/>
        <v/>
      </c>
      <c r="AF33" s="267" t="str">
        <f t="shared" si="3"/>
        <v/>
      </c>
      <c r="AG33" s="267" t="str">
        <f t="shared" si="3"/>
        <v/>
      </c>
      <c r="AH33" s="267" t="str">
        <f t="shared" si="3"/>
        <v/>
      </c>
      <c r="AI33" s="267" t="str">
        <f t="shared" si="3"/>
        <v/>
      </c>
      <c r="AJ33" s="267" t="str">
        <f t="shared" si="3"/>
        <v/>
      </c>
      <c r="AK33" s="267" t="str">
        <f t="shared" si="3"/>
        <v/>
      </c>
      <c r="AL33" s="267" t="str">
        <f t="shared" si="3"/>
        <v/>
      </c>
      <c r="AM33" s="267" t="str">
        <f t="shared" si="9"/>
        <v/>
      </c>
      <c r="AN33" s="267" t="str">
        <f t="shared" si="9"/>
        <v/>
      </c>
      <c r="AO33" s="267" t="str">
        <f t="shared" si="9"/>
        <v/>
      </c>
      <c r="AP33" s="267" t="str">
        <f t="shared" si="9"/>
        <v/>
      </c>
      <c r="AQ33" s="267" t="str">
        <f t="shared" si="9"/>
        <v/>
      </c>
      <c r="AR33" s="267" t="str">
        <f t="shared" si="9"/>
        <v/>
      </c>
      <c r="AS33" s="267" t="str">
        <f t="shared" si="9"/>
        <v/>
      </c>
      <c r="AT33" s="267" t="str">
        <f t="shared" si="9"/>
        <v/>
      </c>
      <c r="AU33" s="267" t="str">
        <f t="shared" si="9"/>
        <v/>
      </c>
      <c r="AV33" s="267" t="str">
        <f t="shared" si="9"/>
        <v/>
      </c>
      <c r="AW33" s="267" t="str">
        <f t="shared" si="9"/>
        <v/>
      </c>
      <c r="AX33" s="472" t="str">
        <f t="shared" si="4"/>
        <v/>
      </c>
      <c r="AY33" s="472" t="str">
        <f t="shared" si="5"/>
        <v/>
      </c>
      <c r="AZ33" s="472" t="str">
        <f t="shared" si="6"/>
        <v/>
      </c>
      <c r="BA33" s="472" t="str">
        <f t="shared" si="7"/>
        <v/>
      </c>
    </row>
    <row r="34" spans="1:53" ht="15.75" customHeight="1" thickBot="1">
      <c r="A34" s="55"/>
      <c r="B34" s="458" t="str">
        <f t="shared" si="8"/>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3"/>
        <v/>
      </c>
      <c r="AE34" s="267" t="str">
        <f t="shared" si="3"/>
        <v/>
      </c>
      <c r="AF34" s="267" t="str">
        <f t="shared" si="3"/>
        <v/>
      </c>
      <c r="AG34" s="267" t="str">
        <f t="shared" si="3"/>
        <v/>
      </c>
      <c r="AH34" s="267" t="str">
        <f t="shared" si="3"/>
        <v/>
      </c>
      <c r="AI34" s="267" t="str">
        <f t="shared" si="3"/>
        <v/>
      </c>
      <c r="AJ34" s="267" t="str">
        <f t="shared" si="3"/>
        <v/>
      </c>
      <c r="AK34" s="267" t="str">
        <f t="shared" si="3"/>
        <v/>
      </c>
      <c r="AL34" s="267" t="str">
        <f t="shared" si="3"/>
        <v/>
      </c>
      <c r="AM34" s="267" t="str">
        <f t="shared" si="9"/>
        <v/>
      </c>
      <c r="AN34" s="267" t="str">
        <f t="shared" si="9"/>
        <v/>
      </c>
      <c r="AO34" s="267" t="str">
        <f t="shared" si="9"/>
        <v/>
      </c>
      <c r="AP34" s="267" t="str">
        <f t="shared" si="9"/>
        <v/>
      </c>
      <c r="AQ34" s="267" t="str">
        <f t="shared" si="9"/>
        <v/>
      </c>
      <c r="AR34" s="267" t="str">
        <f t="shared" si="9"/>
        <v/>
      </c>
      <c r="AS34" s="267" t="str">
        <f t="shared" si="9"/>
        <v/>
      </c>
      <c r="AT34" s="267" t="str">
        <f t="shared" si="9"/>
        <v/>
      </c>
      <c r="AU34" s="267" t="str">
        <f t="shared" si="9"/>
        <v/>
      </c>
      <c r="AV34" s="267" t="str">
        <f t="shared" si="9"/>
        <v/>
      </c>
      <c r="AW34" s="267" t="str">
        <f t="shared" si="9"/>
        <v/>
      </c>
      <c r="AX34" s="472" t="str">
        <f t="shared" si="4"/>
        <v/>
      </c>
      <c r="AY34" s="472" t="str">
        <f t="shared" si="5"/>
        <v/>
      </c>
      <c r="AZ34" s="472" t="str">
        <f t="shared" si="6"/>
        <v/>
      </c>
      <c r="BA34" s="472" t="str">
        <f t="shared" si="7"/>
        <v/>
      </c>
    </row>
    <row r="35" spans="1:53" ht="15.75" customHeight="1" thickBot="1">
      <c r="A35" s="55"/>
      <c r="B35" s="458" t="str">
        <f t="shared" si="8"/>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3"/>
        <v/>
      </c>
      <c r="AE35" s="267" t="str">
        <f t="shared" si="3"/>
        <v/>
      </c>
      <c r="AF35" s="267" t="str">
        <f t="shared" si="3"/>
        <v/>
      </c>
      <c r="AG35" s="267" t="str">
        <f t="shared" si="3"/>
        <v/>
      </c>
      <c r="AH35" s="267" t="str">
        <f t="shared" si="3"/>
        <v/>
      </c>
      <c r="AI35" s="267" t="str">
        <f t="shared" si="3"/>
        <v/>
      </c>
      <c r="AJ35" s="267" t="str">
        <f t="shared" si="3"/>
        <v/>
      </c>
      <c r="AK35" s="267" t="str">
        <f t="shared" si="3"/>
        <v/>
      </c>
      <c r="AL35" s="267" t="str">
        <f t="shared" si="3"/>
        <v/>
      </c>
      <c r="AM35" s="267" t="str">
        <f t="shared" si="9"/>
        <v/>
      </c>
      <c r="AN35" s="267" t="str">
        <f t="shared" si="9"/>
        <v/>
      </c>
      <c r="AO35" s="267" t="str">
        <f t="shared" si="9"/>
        <v/>
      </c>
      <c r="AP35" s="267" t="str">
        <f t="shared" si="9"/>
        <v/>
      </c>
      <c r="AQ35" s="267" t="str">
        <f t="shared" si="9"/>
        <v/>
      </c>
      <c r="AR35" s="267" t="str">
        <f t="shared" si="9"/>
        <v/>
      </c>
      <c r="AS35" s="267" t="str">
        <f t="shared" si="9"/>
        <v/>
      </c>
      <c r="AT35" s="267" t="str">
        <f t="shared" si="9"/>
        <v/>
      </c>
      <c r="AU35" s="267" t="str">
        <f t="shared" si="9"/>
        <v/>
      </c>
      <c r="AV35" s="267" t="str">
        <f t="shared" si="9"/>
        <v/>
      </c>
      <c r="AW35" s="267" t="str">
        <f t="shared" si="9"/>
        <v/>
      </c>
      <c r="AX35" s="472" t="str">
        <f t="shared" si="4"/>
        <v/>
      </c>
      <c r="AY35" s="472" t="str">
        <f t="shared" si="5"/>
        <v/>
      </c>
      <c r="AZ35" s="472" t="str">
        <f t="shared" si="6"/>
        <v/>
      </c>
      <c r="BA35" s="472" t="str">
        <f t="shared" si="7"/>
        <v/>
      </c>
    </row>
    <row r="36" spans="1:53" ht="15.75" customHeight="1" thickBot="1">
      <c r="A36" s="55"/>
      <c r="B36" s="458" t="str">
        <f t="shared" si="8"/>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3"/>
        <v/>
      </c>
      <c r="AE36" s="267" t="str">
        <f t="shared" si="3"/>
        <v/>
      </c>
      <c r="AF36" s="267" t="str">
        <f t="shared" si="3"/>
        <v/>
      </c>
      <c r="AG36" s="267" t="str">
        <f t="shared" si="3"/>
        <v/>
      </c>
      <c r="AH36" s="267" t="str">
        <f t="shared" si="3"/>
        <v/>
      </c>
      <c r="AI36" s="267" t="str">
        <f t="shared" si="3"/>
        <v/>
      </c>
      <c r="AJ36" s="267" t="str">
        <f t="shared" si="3"/>
        <v/>
      </c>
      <c r="AK36" s="267" t="str">
        <f t="shared" si="3"/>
        <v/>
      </c>
      <c r="AL36" s="267" t="str">
        <f t="shared" si="3"/>
        <v/>
      </c>
      <c r="AM36" s="267" t="str">
        <f t="shared" si="9"/>
        <v/>
      </c>
      <c r="AN36" s="267" t="str">
        <f t="shared" si="9"/>
        <v/>
      </c>
      <c r="AO36" s="267" t="str">
        <f t="shared" si="9"/>
        <v/>
      </c>
      <c r="AP36" s="267" t="str">
        <f t="shared" si="9"/>
        <v/>
      </c>
      <c r="AQ36" s="267" t="str">
        <f t="shared" si="9"/>
        <v/>
      </c>
      <c r="AR36" s="267" t="str">
        <f t="shared" si="9"/>
        <v/>
      </c>
      <c r="AS36" s="267" t="str">
        <f t="shared" si="9"/>
        <v/>
      </c>
      <c r="AT36" s="267" t="str">
        <f t="shared" si="9"/>
        <v/>
      </c>
      <c r="AU36" s="267" t="str">
        <f t="shared" si="9"/>
        <v/>
      </c>
      <c r="AV36" s="267" t="str">
        <f t="shared" si="9"/>
        <v/>
      </c>
      <c r="AW36" s="267" t="str">
        <f t="shared" si="9"/>
        <v/>
      </c>
      <c r="AX36" s="472" t="str">
        <f t="shared" si="4"/>
        <v/>
      </c>
      <c r="AY36" s="472" t="str">
        <f t="shared" si="5"/>
        <v/>
      </c>
      <c r="AZ36" s="472" t="str">
        <f t="shared" si="6"/>
        <v/>
      </c>
      <c r="BA36" s="472" t="str">
        <f t="shared" si="7"/>
        <v/>
      </c>
    </row>
    <row r="37" spans="1:53" ht="15.75" customHeight="1" thickBot="1">
      <c r="A37" s="55"/>
      <c r="B37" s="458" t="str">
        <f t="shared" si="8"/>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3"/>
        <v/>
      </c>
      <c r="AE37" s="267" t="str">
        <f t="shared" si="3"/>
        <v/>
      </c>
      <c r="AF37" s="267" t="str">
        <f t="shared" si="3"/>
        <v/>
      </c>
      <c r="AG37" s="267" t="str">
        <f t="shared" si="3"/>
        <v/>
      </c>
      <c r="AH37" s="267" t="str">
        <f t="shared" si="3"/>
        <v/>
      </c>
      <c r="AI37" s="267" t="str">
        <f t="shared" si="3"/>
        <v/>
      </c>
      <c r="AJ37" s="267" t="str">
        <f t="shared" si="3"/>
        <v/>
      </c>
      <c r="AK37" s="267" t="str">
        <f t="shared" si="3"/>
        <v/>
      </c>
      <c r="AL37" s="267" t="str">
        <f t="shared" si="3"/>
        <v/>
      </c>
      <c r="AM37" s="267" t="str">
        <f t="shared" si="9"/>
        <v/>
      </c>
      <c r="AN37" s="267" t="str">
        <f t="shared" si="9"/>
        <v/>
      </c>
      <c r="AO37" s="267" t="str">
        <f t="shared" si="9"/>
        <v/>
      </c>
      <c r="AP37" s="267" t="str">
        <f t="shared" si="9"/>
        <v/>
      </c>
      <c r="AQ37" s="267" t="str">
        <f t="shared" si="9"/>
        <v/>
      </c>
      <c r="AR37" s="267" t="str">
        <f t="shared" si="9"/>
        <v/>
      </c>
      <c r="AS37" s="267" t="str">
        <f t="shared" si="9"/>
        <v/>
      </c>
      <c r="AT37" s="267" t="str">
        <f t="shared" si="9"/>
        <v/>
      </c>
      <c r="AU37" s="267" t="str">
        <f t="shared" si="9"/>
        <v/>
      </c>
      <c r="AV37" s="267" t="str">
        <f t="shared" si="9"/>
        <v/>
      </c>
      <c r="AW37" s="267" t="str">
        <f t="shared" si="9"/>
        <v/>
      </c>
      <c r="AX37" s="472" t="str">
        <f t="shared" si="4"/>
        <v/>
      </c>
      <c r="AY37" s="472" t="str">
        <f t="shared" si="5"/>
        <v/>
      </c>
      <c r="AZ37" s="472" t="str">
        <f t="shared" si="6"/>
        <v/>
      </c>
      <c r="BA37" s="472" t="str">
        <f t="shared" si="7"/>
        <v/>
      </c>
    </row>
    <row r="38" spans="1:53" ht="15.75" customHeight="1" thickBot="1">
      <c r="A38" s="55"/>
      <c r="B38" s="458" t="str">
        <f t="shared" si="8"/>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3"/>
        <v/>
      </c>
      <c r="AE38" s="267" t="str">
        <f t="shared" si="3"/>
        <v/>
      </c>
      <c r="AF38" s="267" t="str">
        <f t="shared" si="3"/>
        <v/>
      </c>
      <c r="AG38" s="267" t="str">
        <f t="shared" si="3"/>
        <v/>
      </c>
      <c r="AH38" s="267" t="str">
        <f t="shared" si="3"/>
        <v/>
      </c>
      <c r="AI38" s="267" t="str">
        <f t="shared" si="3"/>
        <v/>
      </c>
      <c r="AJ38" s="267" t="str">
        <f t="shared" si="3"/>
        <v/>
      </c>
      <c r="AK38" s="267" t="str">
        <f t="shared" si="3"/>
        <v/>
      </c>
      <c r="AL38" s="267" t="str">
        <f t="shared" si="3"/>
        <v/>
      </c>
      <c r="AM38" s="267" t="str">
        <f t="shared" si="9"/>
        <v/>
      </c>
      <c r="AN38" s="267" t="str">
        <f t="shared" si="9"/>
        <v/>
      </c>
      <c r="AO38" s="267" t="str">
        <f t="shared" si="9"/>
        <v/>
      </c>
      <c r="AP38" s="267" t="str">
        <f t="shared" si="9"/>
        <v/>
      </c>
      <c r="AQ38" s="267" t="str">
        <f t="shared" si="9"/>
        <v/>
      </c>
      <c r="AR38" s="267" t="str">
        <f t="shared" si="9"/>
        <v/>
      </c>
      <c r="AS38" s="267" t="str">
        <f t="shared" si="9"/>
        <v/>
      </c>
      <c r="AT38" s="267" t="str">
        <f t="shared" si="9"/>
        <v/>
      </c>
      <c r="AU38" s="267" t="str">
        <f t="shared" si="9"/>
        <v/>
      </c>
      <c r="AV38" s="267" t="str">
        <f t="shared" si="9"/>
        <v/>
      </c>
      <c r="AW38" s="267" t="str">
        <f t="shared" si="9"/>
        <v/>
      </c>
      <c r="AX38" s="472" t="str">
        <f t="shared" si="4"/>
        <v/>
      </c>
      <c r="AY38" s="472" t="str">
        <f t="shared" si="5"/>
        <v/>
      </c>
      <c r="AZ38" s="472" t="str">
        <f t="shared" si="6"/>
        <v/>
      </c>
      <c r="BA38" s="472" t="str">
        <f t="shared" si="7"/>
        <v/>
      </c>
    </row>
    <row r="39" spans="1:53" ht="15.75" customHeight="1" thickBot="1">
      <c r="A39" s="55"/>
      <c r="B39" s="458" t="str">
        <f t="shared" si="8"/>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3"/>
        <v/>
      </c>
      <c r="AE39" s="267" t="str">
        <f t="shared" si="3"/>
        <v/>
      </c>
      <c r="AF39" s="267" t="str">
        <f t="shared" si="3"/>
        <v/>
      </c>
      <c r="AG39" s="267" t="str">
        <f t="shared" si="3"/>
        <v/>
      </c>
      <c r="AH39" s="267" t="str">
        <f t="shared" si="3"/>
        <v/>
      </c>
      <c r="AI39" s="267" t="str">
        <f t="shared" si="3"/>
        <v/>
      </c>
      <c r="AJ39" s="267" t="str">
        <f t="shared" si="3"/>
        <v/>
      </c>
      <c r="AK39" s="267" t="str">
        <f t="shared" si="3"/>
        <v/>
      </c>
      <c r="AL39" s="267" t="str">
        <f t="shared" si="3"/>
        <v/>
      </c>
      <c r="AM39" s="267" t="str">
        <f t="shared" si="9"/>
        <v/>
      </c>
      <c r="AN39" s="267" t="str">
        <f t="shared" si="9"/>
        <v/>
      </c>
      <c r="AO39" s="267" t="str">
        <f t="shared" si="9"/>
        <v/>
      </c>
      <c r="AP39" s="267" t="str">
        <f t="shared" si="9"/>
        <v/>
      </c>
      <c r="AQ39" s="267" t="str">
        <f t="shared" si="9"/>
        <v/>
      </c>
      <c r="AR39" s="267" t="str">
        <f t="shared" si="9"/>
        <v/>
      </c>
      <c r="AS39" s="267" t="str">
        <f t="shared" si="9"/>
        <v/>
      </c>
      <c r="AT39" s="267" t="str">
        <f t="shared" si="9"/>
        <v/>
      </c>
      <c r="AU39" s="267" t="str">
        <f t="shared" si="9"/>
        <v/>
      </c>
      <c r="AV39" s="267" t="str">
        <f t="shared" si="9"/>
        <v/>
      </c>
      <c r="AW39" s="267" t="str">
        <f t="shared" si="9"/>
        <v/>
      </c>
      <c r="AX39" s="472" t="str">
        <f t="shared" si="4"/>
        <v/>
      </c>
      <c r="AY39" s="472" t="str">
        <f t="shared" si="5"/>
        <v/>
      </c>
      <c r="AZ39" s="472" t="str">
        <f t="shared" si="6"/>
        <v/>
      </c>
      <c r="BA39" s="472" t="str">
        <f t="shared" si="7"/>
        <v/>
      </c>
    </row>
    <row r="40" spans="1:53" ht="15.75" customHeight="1" thickBot="1">
      <c r="A40" s="55"/>
      <c r="B40" s="458" t="str">
        <f t="shared" si="8"/>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3"/>
        <v/>
      </c>
      <c r="AE40" s="267" t="str">
        <f t="shared" si="3"/>
        <v/>
      </c>
      <c r="AF40" s="267" t="str">
        <f t="shared" si="3"/>
        <v/>
      </c>
      <c r="AG40" s="267" t="str">
        <f t="shared" si="3"/>
        <v/>
      </c>
      <c r="AH40" s="267" t="str">
        <f t="shared" si="3"/>
        <v/>
      </c>
      <c r="AI40" s="267" t="str">
        <f t="shared" si="3"/>
        <v/>
      </c>
      <c r="AJ40" s="267" t="str">
        <f t="shared" si="3"/>
        <v/>
      </c>
      <c r="AK40" s="267" t="str">
        <f t="shared" si="3"/>
        <v/>
      </c>
      <c r="AL40" s="267" t="str">
        <f t="shared" si="3"/>
        <v/>
      </c>
      <c r="AM40" s="267" t="str">
        <f t="shared" si="9"/>
        <v/>
      </c>
      <c r="AN40" s="267" t="str">
        <f t="shared" si="9"/>
        <v/>
      </c>
      <c r="AO40" s="267" t="str">
        <f t="shared" si="9"/>
        <v/>
      </c>
      <c r="AP40" s="267" t="str">
        <f t="shared" si="9"/>
        <v/>
      </c>
      <c r="AQ40" s="267" t="str">
        <f t="shared" si="9"/>
        <v/>
      </c>
      <c r="AR40" s="267" t="str">
        <f t="shared" si="9"/>
        <v/>
      </c>
      <c r="AS40" s="267" t="str">
        <f t="shared" si="9"/>
        <v/>
      </c>
      <c r="AT40" s="267" t="str">
        <f t="shared" si="9"/>
        <v/>
      </c>
      <c r="AU40" s="267" t="str">
        <f t="shared" si="9"/>
        <v/>
      </c>
      <c r="AV40" s="267" t="str">
        <f t="shared" si="9"/>
        <v/>
      </c>
      <c r="AW40" s="267" t="str">
        <f t="shared" si="9"/>
        <v/>
      </c>
      <c r="AX40" s="472" t="str">
        <f t="shared" si="4"/>
        <v/>
      </c>
      <c r="AY40" s="472" t="str">
        <f t="shared" si="5"/>
        <v/>
      </c>
      <c r="AZ40" s="472" t="str">
        <f t="shared" si="6"/>
        <v/>
      </c>
      <c r="BA40" s="472" t="str">
        <f t="shared" si="7"/>
        <v/>
      </c>
    </row>
    <row r="41" spans="1:53" ht="15.75" customHeight="1" thickBot="1">
      <c r="A41" s="55"/>
      <c r="B41" s="458" t="str">
        <f t="shared" si="8"/>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3"/>
        <v/>
      </c>
      <c r="AE41" s="267" t="str">
        <f t="shared" si="3"/>
        <v/>
      </c>
      <c r="AF41" s="267" t="str">
        <f t="shared" si="3"/>
        <v/>
      </c>
      <c r="AG41" s="267" t="str">
        <f t="shared" si="3"/>
        <v/>
      </c>
      <c r="AH41" s="267" t="str">
        <f t="shared" si="3"/>
        <v/>
      </c>
      <c r="AI41" s="267" t="str">
        <f t="shared" si="3"/>
        <v/>
      </c>
      <c r="AJ41" s="267" t="str">
        <f t="shared" si="3"/>
        <v/>
      </c>
      <c r="AK41" s="267" t="str">
        <f t="shared" si="3"/>
        <v/>
      </c>
      <c r="AL41" s="267" t="str">
        <f t="shared" si="3"/>
        <v/>
      </c>
      <c r="AM41" s="267" t="str">
        <f t="shared" si="9"/>
        <v/>
      </c>
      <c r="AN41" s="267" t="str">
        <f t="shared" si="9"/>
        <v/>
      </c>
      <c r="AO41" s="267" t="str">
        <f t="shared" si="9"/>
        <v/>
      </c>
      <c r="AP41" s="267" t="str">
        <f t="shared" si="9"/>
        <v/>
      </c>
      <c r="AQ41" s="267" t="str">
        <f t="shared" si="9"/>
        <v/>
      </c>
      <c r="AR41" s="267" t="str">
        <f t="shared" si="9"/>
        <v/>
      </c>
      <c r="AS41" s="267" t="str">
        <f t="shared" si="9"/>
        <v/>
      </c>
      <c r="AT41" s="267" t="str">
        <f t="shared" si="9"/>
        <v/>
      </c>
      <c r="AU41" s="267" t="str">
        <f t="shared" si="9"/>
        <v/>
      </c>
      <c r="AV41" s="267" t="str">
        <f t="shared" si="9"/>
        <v/>
      </c>
      <c r="AW41" s="267" t="str">
        <f t="shared" si="9"/>
        <v/>
      </c>
      <c r="AX41" s="472" t="str">
        <f t="shared" si="4"/>
        <v/>
      </c>
      <c r="AY41" s="472" t="str">
        <f t="shared" si="5"/>
        <v/>
      </c>
      <c r="AZ41" s="472" t="str">
        <f t="shared" si="6"/>
        <v/>
      </c>
      <c r="BA41" s="472" t="str">
        <f t="shared" si="7"/>
        <v/>
      </c>
    </row>
    <row r="42" spans="1:53" ht="15.75" customHeight="1" thickBot="1">
      <c r="A42" s="55"/>
      <c r="B42" s="458" t="str">
        <f t="shared" si="8"/>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3"/>
        <v/>
      </c>
      <c r="AE42" s="267" t="str">
        <f t="shared" si="3"/>
        <v/>
      </c>
      <c r="AF42" s="267" t="str">
        <f t="shared" si="3"/>
        <v/>
      </c>
      <c r="AG42" s="267" t="str">
        <f t="shared" si="3"/>
        <v/>
      </c>
      <c r="AH42" s="267" t="str">
        <f t="shared" si="3"/>
        <v/>
      </c>
      <c r="AI42" s="267" t="str">
        <f t="shared" si="3"/>
        <v/>
      </c>
      <c r="AJ42" s="267" t="str">
        <f t="shared" si="3"/>
        <v/>
      </c>
      <c r="AK42" s="267" t="str">
        <f t="shared" si="3"/>
        <v/>
      </c>
      <c r="AL42" s="267" t="str">
        <f t="shared" si="3"/>
        <v/>
      </c>
      <c r="AM42" s="267" t="str">
        <f t="shared" si="9"/>
        <v/>
      </c>
      <c r="AN42" s="267" t="str">
        <f t="shared" si="9"/>
        <v/>
      </c>
      <c r="AO42" s="267" t="str">
        <f t="shared" si="9"/>
        <v/>
      </c>
      <c r="AP42" s="267" t="str">
        <f t="shared" si="9"/>
        <v/>
      </c>
      <c r="AQ42" s="267" t="str">
        <f t="shared" si="9"/>
        <v/>
      </c>
      <c r="AR42" s="267" t="str">
        <f t="shared" si="9"/>
        <v/>
      </c>
      <c r="AS42" s="267" t="str">
        <f t="shared" si="9"/>
        <v/>
      </c>
      <c r="AT42" s="267" t="str">
        <f t="shared" si="9"/>
        <v/>
      </c>
      <c r="AU42" s="267" t="str">
        <f t="shared" si="9"/>
        <v/>
      </c>
      <c r="AV42" s="267" t="str">
        <f t="shared" si="9"/>
        <v/>
      </c>
      <c r="AW42" s="267" t="str">
        <f t="shared" si="9"/>
        <v/>
      </c>
      <c r="AX42" s="472" t="str">
        <f t="shared" si="4"/>
        <v/>
      </c>
      <c r="AY42" s="472" t="str">
        <f t="shared" si="5"/>
        <v/>
      </c>
      <c r="AZ42" s="472" t="str">
        <f t="shared" si="6"/>
        <v/>
      </c>
      <c r="BA42" s="472" t="str">
        <f t="shared" si="7"/>
        <v/>
      </c>
    </row>
    <row r="43" spans="1:53" ht="15.75" customHeight="1" thickBot="1">
      <c r="A43" s="55"/>
      <c r="B43" s="458" t="str">
        <f t="shared" si="8"/>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3"/>
        <v/>
      </c>
      <c r="AE43" s="267" t="str">
        <f t="shared" si="3"/>
        <v/>
      </c>
      <c r="AF43" s="267" t="str">
        <f t="shared" si="3"/>
        <v/>
      </c>
      <c r="AG43" s="267" t="str">
        <f t="shared" si="3"/>
        <v/>
      </c>
      <c r="AH43" s="267" t="str">
        <f t="shared" si="3"/>
        <v/>
      </c>
      <c r="AI43" s="267" t="str">
        <f t="shared" si="3"/>
        <v/>
      </c>
      <c r="AJ43" s="267" t="str">
        <f t="shared" si="3"/>
        <v/>
      </c>
      <c r="AK43" s="267" t="str">
        <f t="shared" si="3"/>
        <v/>
      </c>
      <c r="AL43" s="267" t="str">
        <f t="shared" si="3"/>
        <v/>
      </c>
      <c r="AM43" s="267" t="str">
        <f t="shared" si="9"/>
        <v/>
      </c>
      <c r="AN43" s="267" t="str">
        <f t="shared" si="9"/>
        <v/>
      </c>
      <c r="AO43" s="267" t="str">
        <f t="shared" si="9"/>
        <v/>
      </c>
      <c r="AP43" s="267" t="str">
        <f t="shared" si="9"/>
        <v/>
      </c>
      <c r="AQ43" s="267" t="str">
        <f t="shared" si="9"/>
        <v/>
      </c>
      <c r="AR43" s="267" t="str">
        <f t="shared" si="9"/>
        <v/>
      </c>
      <c r="AS43" s="267" t="str">
        <f t="shared" si="9"/>
        <v/>
      </c>
      <c r="AT43" s="267" t="str">
        <f t="shared" si="9"/>
        <v/>
      </c>
      <c r="AU43" s="267" t="str">
        <f t="shared" si="9"/>
        <v/>
      </c>
      <c r="AV43" s="267" t="str">
        <f t="shared" si="9"/>
        <v/>
      </c>
      <c r="AW43" s="267" t="str">
        <f t="shared" si="9"/>
        <v/>
      </c>
      <c r="AX43" s="472" t="str">
        <f t="shared" si="4"/>
        <v/>
      </c>
      <c r="AY43" s="472" t="str">
        <f t="shared" si="5"/>
        <v/>
      </c>
      <c r="AZ43" s="472" t="str">
        <f t="shared" si="6"/>
        <v/>
      </c>
      <c r="BA43" s="472" t="str">
        <f t="shared" si="7"/>
        <v/>
      </c>
    </row>
    <row r="44" spans="1:53" ht="15.75" customHeight="1" thickBot="1">
      <c r="A44" s="55"/>
      <c r="B44" s="458" t="str">
        <f t="shared" si="8"/>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3"/>
        <v/>
      </c>
      <c r="AE44" s="267" t="str">
        <f t="shared" si="3"/>
        <v/>
      </c>
      <c r="AF44" s="267" t="str">
        <f t="shared" si="3"/>
        <v/>
      </c>
      <c r="AG44" s="267" t="str">
        <f t="shared" si="3"/>
        <v/>
      </c>
      <c r="AH44" s="267" t="str">
        <f t="shared" si="3"/>
        <v/>
      </c>
      <c r="AI44" s="267" t="str">
        <f t="shared" si="3"/>
        <v/>
      </c>
      <c r="AJ44" s="267" t="str">
        <f t="shared" si="3"/>
        <v/>
      </c>
      <c r="AK44" s="267" t="str">
        <f t="shared" si="3"/>
        <v/>
      </c>
      <c r="AL44" s="267" t="str">
        <f t="shared" si="3"/>
        <v/>
      </c>
      <c r="AM44" s="267" t="str">
        <f t="shared" si="9"/>
        <v/>
      </c>
      <c r="AN44" s="267" t="str">
        <f t="shared" si="9"/>
        <v/>
      </c>
      <c r="AO44" s="267" t="str">
        <f t="shared" si="9"/>
        <v/>
      </c>
      <c r="AP44" s="267" t="str">
        <f t="shared" si="9"/>
        <v/>
      </c>
      <c r="AQ44" s="267" t="str">
        <f t="shared" si="9"/>
        <v/>
      </c>
      <c r="AR44" s="267" t="str">
        <f t="shared" si="9"/>
        <v/>
      </c>
      <c r="AS44" s="267" t="str">
        <f t="shared" si="9"/>
        <v/>
      </c>
      <c r="AT44" s="267" t="str">
        <f t="shared" si="9"/>
        <v/>
      </c>
      <c r="AU44" s="267" t="str">
        <f t="shared" si="9"/>
        <v/>
      </c>
      <c r="AV44" s="267" t="str">
        <f t="shared" si="9"/>
        <v/>
      </c>
      <c r="AW44" s="267" t="str">
        <f t="shared" si="9"/>
        <v/>
      </c>
      <c r="AX44" s="472" t="str">
        <f t="shared" si="4"/>
        <v/>
      </c>
      <c r="AY44" s="472" t="str">
        <f t="shared" si="5"/>
        <v/>
      </c>
      <c r="AZ44" s="472" t="str">
        <f t="shared" si="6"/>
        <v/>
      </c>
      <c r="BA44" s="472" t="str">
        <f t="shared" si="7"/>
        <v/>
      </c>
    </row>
    <row r="45" spans="1:53" ht="15.75" customHeight="1" thickBot="1">
      <c r="A45" s="55"/>
      <c r="B45" s="458" t="str">
        <f t="shared" si="8"/>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7" t="str">
        <f t="shared" si="3"/>
        <v/>
      </c>
      <c r="AE45" s="267" t="str">
        <f t="shared" si="3"/>
        <v/>
      </c>
      <c r="AF45" s="267" t="str">
        <f t="shared" si="3"/>
        <v/>
      </c>
      <c r="AG45" s="267" t="str">
        <f t="shared" si="3"/>
        <v/>
      </c>
      <c r="AH45" s="267" t="str">
        <f t="shared" si="3"/>
        <v/>
      </c>
      <c r="AI45" s="267" t="str">
        <f t="shared" si="3"/>
        <v/>
      </c>
      <c r="AJ45" s="267" t="str">
        <f t="shared" si="3"/>
        <v/>
      </c>
      <c r="AK45" s="267" t="str">
        <f t="shared" si="3"/>
        <v/>
      </c>
      <c r="AL45" s="267" t="str">
        <f t="shared" si="3"/>
        <v/>
      </c>
      <c r="AM45" s="267" t="str">
        <f t="shared" si="9"/>
        <v/>
      </c>
      <c r="AN45" s="267" t="str">
        <f t="shared" si="9"/>
        <v/>
      </c>
      <c r="AO45" s="267" t="str">
        <f t="shared" si="9"/>
        <v/>
      </c>
      <c r="AP45" s="267" t="str">
        <f t="shared" si="9"/>
        <v/>
      </c>
      <c r="AQ45" s="267" t="str">
        <f t="shared" si="9"/>
        <v/>
      </c>
      <c r="AR45" s="267" t="str">
        <f t="shared" si="9"/>
        <v/>
      </c>
      <c r="AS45" s="267" t="str">
        <f t="shared" si="9"/>
        <v/>
      </c>
      <c r="AT45" s="267" t="str">
        <f t="shared" si="9"/>
        <v/>
      </c>
      <c r="AU45" s="267" t="str">
        <f t="shared" si="9"/>
        <v/>
      </c>
      <c r="AV45" s="267" t="str">
        <f t="shared" si="9"/>
        <v/>
      </c>
      <c r="AW45" s="267" t="str">
        <f t="shared" si="9"/>
        <v/>
      </c>
      <c r="AX45" s="472" t="str">
        <f t="shared" si="4"/>
        <v/>
      </c>
      <c r="AY45" s="472" t="str">
        <f t="shared" si="5"/>
        <v/>
      </c>
      <c r="AZ45" s="472" t="str">
        <f t="shared" si="6"/>
        <v/>
      </c>
      <c r="BA45" s="472" t="str">
        <f t="shared" si="7"/>
        <v/>
      </c>
    </row>
    <row r="46" spans="1:53" ht="15.75" customHeight="1" thickBot="1">
      <c r="A46" s="55"/>
      <c r="B46" s="458" t="str">
        <f t="shared" si="8"/>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7" t="str">
        <f t="shared" si="3"/>
        <v/>
      </c>
      <c r="AE46" s="267" t="str">
        <f t="shared" si="3"/>
        <v/>
      </c>
      <c r="AF46" s="267" t="str">
        <f t="shared" si="3"/>
        <v/>
      </c>
      <c r="AG46" s="267" t="str">
        <f t="shared" si="3"/>
        <v/>
      </c>
      <c r="AH46" s="267" t="str">
        <f t="shared" si="3"/>
        <v/>
      </c>
      <c r="AI46" s="267" t="str">
        <f t="shared" si="3"/>
        <v/>
      </c>
      <c r="AJ46" s="267" t="str">
        <f t="shared" si="3"/>
        <v/>
      </c>
      <c r="AK46" s="267" t="str">
        <f t="shared" si="3"/>
        <v/>
      </c>
      <c r="AL46" s="267" t="str">
        <f t="shared" si="3"/>
        <v/>
      </c>
      <c r="AM46" s="267" t="str">
        <f t="shared" si="9"/>
        <v/>
      </c>
      <c r="AN46" s="267" t="str">
        <f t="shared" si="9"/>
        <v/>
      </c>
      <c r="AO46" s="267" t="str">
        <f t="shared" si="9"/>
        <v/>
      </c>
      <c r="AP46" s="267" t="str">
        <f t="shared" si="9"/>
        <v/>
      </c>
      <c r="AQ46" s="267" t="str">
        <f t="shared" si="9"/>
        <v/>
      </c>
      <c r="AR46" s="267" t="str">
        <f t="shared" si="9"/>
        <v/>
      </c>
      <c r="AS46" s="267" t="str">
        <f t="shared" si="9"/>
        <v/>
      </c>
      <c r="AT46" s="267" t="str">
        <f t="shared" si="9"/>
        <v/>
      </c>
      <c r="AU46" s="267" t="str">
        <f t="shared" si="9"/>
        <v/>
      </c>
      <c r="AV46" s="267" t="str">
        <f t="shared" si="9"/>
        <v/>
      </c>
      <c r="AW46" s="267" t="str">
        <f t="shared" si="9"/>
        <v/>
      </c>
      <c r="AX46" s="472" t="str">
        <f t="shared" si="4"/>
        <v/>
      </c>
      <c r="AY46" s="472" t="str">
        <f t="shared" si="5"/>
        <v/>
      </c>
      <c r="AZ46" s="472" t="str">
        <f t="shared" si="6"/>
        <v/>
      </c>
      <c r="BA46" s="472" t="str">
        <f t="shared" si="7"/>
        <v/>
      </c>
    </row>
    <row r="47" spans="1:53" ht="15.75" customHeight="1" thickBot="1">
      <c r="A47" s="55"/>
      <c r="B47" s="458" t="str">
        <f t="shared" si="8"/>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7" t="str">
        <f t="shared" si="3"/>
        <v/>
      </c>
      <c r="AE47" s="267" t="str">
        <f t="shared" si="3"/>
        <v/>
      </c>
      <c r="AF47" s="267" t="str">
        <f t="shared" si="3"/>
        <v/>
      </c>
      <c r="AG47" s="267" t="str">
        <f t="shared" si="3"/>
        <v/>
      </c>
      <c r="AH47" s="267" t="str">
        <f t="shared" si="3"/>
        <v/>
      </c>
      <c r="AI47" s="267" t="str">
        <f t="shared" si="3"/>
        <v/>
      </c>
      <c r="AJ47" s="267" t="str">
        <f t="shared" si="3"/>
        <v/>
      </c>
      <c r="AK47" s="267" t="str">
        <f t="shared" si="3"/>
        <v/>
      </c>
      <c r="AL47" s="267" t="str">
        <f t="shared" si="3"/>
        <v/>
      </c>
      <c r="AM47" s="267" t="str">
        <f t="shared" si="9"/>
        <v/>
      </c>
      <c r="AN47" s="267" t="str">
        <f t="shared" si="9"/>
        <v/>
      </c>
      <c r="AO47" s="267" t="str">
        <f t="shared" si="9"/>
        <v/>
      </c>
      <c r="AP47" s="267" t="str">
        <f t="shared" si="9"/>
        <v/>
      </c>
      <c r="AQ47" s="267" t="str">
        <f t="shared" si="9"/>
        <v/>
      </c>
      <c r="AR47" s="267" t="str">
        <f t="shared" si="9"/>
        <v/>
      </c>
      <c r="AS47" s="267" t="str">
        <f t="shared" si="9"/>
        <v/>
      </c>
      <c r="AT47" s="267" t="str">
        <f t="shared" si="9"/>
        <v/>
      </c>
      <c r="AU47" s="267" t="str">
        <f t="shared" si="9"/>
        <v/>
      </c>
      <c r="AV47" s="267" t="str">
        <f t="shared" si="9"/>
        <v/>
      </c>
      <c r="AW47" s="267" t="str">
        <f t="shared" si="9"/>
        <v/>
      </c>
      <c r="AX47" s="472" t="str">
        <f t="shared" si="4"/>
        <v/>
      </c>
      <c r="AY47" s="472" t="str">
        <f t="shared" si="5"/>
        <v/>
      </c>
      <c r="AZ47" s="472" t="str">
        <f t="shared" si="6"/>
        <v/>
      </c>
      <c r="BA47" s="472" t="str">
        <f t="shared" si="7"/>
        <v/>
      </c>
    </row>
    <row r="48" spans="1:53" ht="15.75" customHeight="1" thickBot="1">
      <c r="A48" s="55"/>
      <c r="B48" s="458" t="str">
        <f t="shared" si="8"/>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7" t="str">
        <f t="shared" si="3"/>
        <v/>
      </c>
      <c r="AE48" s="267" t="str">
        <f t="shared" si="3"/>
        <v/>
      </c>
      <c r="AF48" s="267" t="str">
        <f t="shared" si="3"/>
        <v/>
      </c>
      <c r="AG48" s="267" t="str">
        <f t="shared" si="3"/>
        <v/>
      </c>
      <c r="AH48" s="267" t="str">
        <f t="shared" si="3"/>
        <v/>
      </c>
      <c r="AI48" s="267" t="str">
        <f t="shared" si="3"/>
        <v/>
      </c>
      <c r="AJ48" s="267" t="str">
        <f t="shared" si="3"/>
        <v/>
      </c>
      <c r="AK48" s="267" t="str">
        <f t="shared" si="3"/>
        <v/>
      </c>
      <c r="AL48" s="267" t="str">
        <f t="shared" si="3"/>
        <v/>
      </c>
      <c r="AM48" s="267" t="str">
        <f t="shared" si="9"/>
        <v/>
      </c>
      <c r="AN48" s="267" t="str">
        <f t="shared" si="9"/>
        <v/>
      </c>
      <c r="AO48" s="267" t="str">
        <f t="shared" si="9"/>
        <v/>
      </c>
      <c r="AP48" s="267" t="str">
        <f t="shared" si="9"/>
        <v/>
      </c>
      <c r="AQ48" s="267" t="str">
        <f t="shared" si="9"/>
        <v/>
      </c>
      <c r="AR48" s="267" t="str">
        <f t="shared" si="9"/>
        <v/>
      </c>
      <c r="AS48" s="267" t="str">
        <f t="shared" si="9"/>
        <v/>
      </c>
      <c r="AT48" s="267" t="str">
        <f t="shared" si="9"/>
        <v/>
      </c>
      <c r="AU48" s="267" t="str">
        <f t="shared" si="9"/>
        <v/>
      </c>
      <c r="AV48" s="267" t="str">
        <f t="shared" si="9"/>
        <v/>
      </c>
      <c r="AW48" s="267" t="str">
        <f t="shared" si="9"/>
        <v/>
      </c>
      <c r="AX48" s="472" t="str">
        <f t="shared" si="4"/>
        <v/>
      </c>
      <c r="AY48" s="472" t="str">
        <f t="shared" si="5"/>
        <v/>
      </c>
      <c r="AZ48" s="472" t="str">
        <f t="shared" si="6"/>
        <v/>
      </c>
      <c r="BA48" s="472" t="str">
        <f t="shared" si="7"/>
        <v/>
      </c>
    </row>
    <row r="49" spans="1:53" ht="15.75" customHeight="1" thickBot="1">
      <c r="A49" s="55"/>
      <c r="B49" s="458" t="str">
        <f t="shared" si="8"/>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7" t="str">
        <f t="shared" si="3"/>
        <v/>
      </c>
      <c r="AE49" s="267" t="str">
        <f t="shared" si="3"/>
        <v/>
      </c>
      <c r="AF49" s="267" t="str">
        <f t="shared" si="3"/>
        <v/>
      </c>
      <c r="AG49" s="267" t="str">
        <f t="shared" si="3"/>
        <v/>
      </c>
      <c r="AH49" s="267" t="str">
        <f t="shared" si="3"/>
        <v/>
      </c>
      <c r="AI49" s="267" t="str">
        <f t="shared" si="3"/>
        <v/>
      </c>
      <c r="AJ49" s="267" t="str">
        <f t="shared" si="3"/>
        <v/>
      </c>
      <c r="AK49" s="267" t="str">
        <f t="shared" si="3"/>
        <v/>
      </c>
      <c r="AL49" s="267" t="str">
        <f t="shared" si="3"/>
        <v/>
      </c>
      <c r="AM49" s="267" t="str">
        <f t="shared" si="9"/>
        <v/>
      </c>
      <c r="AN49" s="267" t="str">
        <f t="shared" si="9"/>
        <v/>
      </c>
      <c r="AO49" s="267" t="str">
        <f t="shared" si="9"/>
        <v/>
      </c>
      <c r="AP49" s="267" t="str">
        <f t="shared" si="9"/>
        <v/>
      </c>
      <c r="AQ49" s="267" t="str">
        <f t="shared" si="9"/>
        <v/>
      </c>
      <c r="AR49" s="267" t="str">
        <f t="shared" si="9"/>
        <v/>
      </c>
      <c r="AS49" s="267" t="str">
        <f t="shared" si="9"/>
        <v/>
      </c>
      <c r="AT49" s="267" t="str">
        <f t="shared" si="9"/>
        <v/>
      </c>
      <c r="AU49" s="267" t="str">
        <f t="shared" si="9"/>
        <v/>
      </c>
      <c r="AV49" s="267" t="str">
        <f t="shared" si="9"/>
        <v/>
      </c>
      <c r="AW49" s="267" t="str">
        <f t="shared" si="9"/>
        <v/>
      </c>
      <c r="AX49" s="472" t="str">
        <f t="shared" si="4"/>
        <v/>
      </c>
      <c r="AY49" s="472" t="str">
        <f t="shared" si="5"/>
        <v/>
      </c>
      <c r="AZ49" s="472" t="str">
        <f t="shared" si="6"/>
        <v/>
      </c>
      <c r="BA49" s="472" t="str">
        <f t="shared" si="7"/>
        <v/>
      </c>
    </row>
    <row r="50" spans="1:53" ht="15.75" customHeight="1" thickBot="1">
      <c r="A50" s="55"/>
      <c r="B50" s="458" t="str">
        <f t="shared" si="8"/>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7" t="str">
        <f t="shared" si="3"/>
        <v/>
      </c>
      <c r="AE50" s="267" t="str">
        <f t="shared" si="3"/>
        <v/>
      </c>
      <c r="AF50" s="267" t="str">
        <f t="shared" si="3"/>
        <v/>
      </c>
      <c r="AG50" s="267" t="str">
        <f t="shared" si="3"/>
        <v/>
      </c>
      <c r="AH50" s="267" t="str">
        <f t="shared" si="3"/>
        <v/>
      </c>
      <c r="AI50" s="267" t="str">
        <f t="shared" si="3"/>
        <v/>
      </c>
      <c r="AJ50" s="267" t="str">
        <f t="shared" si="3"/>
        <v/>
      </c>
      <c r="AK50" s="267" t="str">
        <f t="shared" si="3"/>
        <v/>
      </c>
      <c r="AL50" s="267" t="str">
        <f t="shared" si="3"/>
        <v/>
      </c>
      <c r="AM50" s="267" t="str">
        <f t="shared" si="9"/>
        <v/>
      </c>
      <c r="AN50" s="267" t="str">
        <f t="shared" si="9"/>
        <v/>
      </c>
      <c r="AO50" s="267" t="str">
        <f t="shared" si="9"/>
        <v/>
      </c>
      <c r="AP50" s="267" t="str">
        <f t="shared" si="9"/>
        <v/>
      </c>
      <c r="AQ50" s="267" t="str">
        <f t="shared" si="9"/>
        <v/>
      </c>
      <c r="AR50" s="267" t="str">
        <f t="shared" si="9"/>
        <v/>
      </c>
      <c r="AS50" s="267" t="str">
        <f t="shared" si="9"/>
        <v/>
      </c>
      <c r="AT50" s="267" t="str">
        <f t="shared" si="9"/>
        <v/>
      </c>
      <c r="AU50" s="267" t="str">
        <f t="shared" si="9"/>
        <v/>
      </c>
      <c r="AV50" s="267" t="str">
        <f t="shared" si="9"/>
        <v/>
      </c>
      <c r="AW50" s="267" t="str">
        <f t="shared" si="9"/>
        <v/>
      </c>
      <c r="AX50" s="472" t="str">
        <f t="shared" si="4"/>
        <v/>
      </c>
      <c r="AY50" s="472" t="str">
        <f t="shared" si="5"/>
        <v/>
      </c>
      <c r="AZ50" s="472" t="str">
        <f t="shared" si="6"/>
        <v/>
      </c>
      <c r="BA50" s="472" t="str">
        <f t="shared" si="7"/>
        <v/>
      </c>
    </row>
    <row r="51" spans="1:53" ht="15.75" customHeight="1" thickBot="1">
      <c r="A51" s="55"/>
      <c r="B51" s="458" t="str">
        <f t="shared" si="8"/>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7" t="str">
        <f t="shared" si="3"/>
        <v/>
      </c>
      <c r="AE51" s="267" t="str">
        <f t="shared" si="3"/>
        <v/>
      </c>
      <c r="AF51" s="267" t="str">
        <f t="shared" si="3"/>
        <v/>
      </c>
      <c r="AG51" s="267" t="str">
        <f t="shared" si="3"/>
        <v/>
      </c>
      <c r="AH51" s="267" t="str">
        <f t="shared" si="3"/>
        <v/>
      </c>
      <c r="AI51" s="267" t="str">
        <f t="shared" si="3"/>
        <v/>
      </c>
      <c r="AJ51" s="267" t="str">
        <f t="shared" si="3"/>
        <v/>
      </c>
      <c r="AK51" s="267" t="str">
        <f t="shared" si="3"/>
        <v/>
      </c>
      <c r="AL51" s="267" t="str">
        <f t="shared" si="3"/>
        <v/>
      </c>
      <c r="AM51" s="267" t="str">
        <f t="shared" si="9"/>
        <v/>
      </c>
      <c r="AN51" s="267" t="str">
        <f t="shared" si="9"/>
        <v/>
      </c>
      <c r="AO51" s="267" t="str">
        <f t="shared" si="9"/>
        <v/>
      </c>
      <c r="AP51" s="267" t="str">
        <f t="shared" si="9"/>
        <v/>
      </c>
      <c r="AQ51" s="267" t="str">
        <f t="shared" si="9"/>
        <v/>
      </c>
      <c r="AR51" s="267" t="str">
        <f t="shared" si="9"/>
        <v/>
      </c>
      <c r="AS51" s="267" t="str">
        <f t="shared" si="9"/>
        <v/>
      </c>
      <c r="AT51" s="267" t="str">
        <f t="shared" si="9"/>
        <v/>
      </c>
      <c r="AU51" s="267" t="str">
        <f t="shared" si="9"/>
        <v/>
      </c>
      <c r="AV51" s="267" t="str">
        <f t="shared" si="9"/>
        <v/>
      </c>
      <c r="AW51" s="267" t="str">
        <f t="shared" si="9"/>
        <v/>
      </c>
      <c r="AX51" s="472" t="str">
        <f t="shared" si="4"/>
        <v/>
      </c>
      <c r="AY51" s="472" t="str">
        <f t="shared" si="5"/>
        <v/>
      </c>
      <c r="AZ51" s="472" t="str">
        <f t="shared" si="6"/>
        <v/>
      </c>
      <c r="BA51" s="472" t="str">
        <f t="shared" si="7"/>
        <v/>
      </c>
    </row>
    <row r="52" spans="1:53" ht="15.75" customHeight="1" thickBot="1">
      <c r="A52" s="55"/>
      <c r="B52" s="458" t="str">
        <f t="shared" si="8"/>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7" t="str">
        <f t="shared" si="3"/>
        <v/>
      </c>
      <c r="AE52" s="267" t="str">
        <f t="shared" si="3"/>
        <v/>
      </c>
      <c r="AF52" s="267" t="str">
        <f t="shared" si="3"/>
        <v/>
      </c>
      <c r="AG52" s="267" t="str">
        <f t="shared" si="3"/>
        <v/>
      </c>
      <c r="AH52" s="267" t="str">
        <f t="shared" si="3"/>
        <v/>
      </c>
      <c r="AI52" s="267" t="str">
        <f t="shared" si="3"/>
        <v/>
      </c>
      <c r="AJ52" s="267" t="str">
        <f t="shared" si="3"/>
        <v/>
      </c>
      <c r="AK52" s="267" t="str">
        <f t="shared" si="3"/>
        <v/>
      </c>
      <c r="AL52" s="267" t="str">
        <f t="shared" si="3"/>
        <v/>
      </c>
      <c r="AM52" s="267" t="str">
        <f t="shared" si="9"/>
        <v/>
      </c>
      <c r="AN52" s="267" t="str">
        <f t="shared" si="9"/>
        <v/>
      </c>
      <c r="AO52" s="267" t="str">
        <f t="shared" ref="AO52:AW80" si="10">IF(P52="","",(IF(P52=P$92,1,0)))</f>
        <v/>
      </c>
      <c r="AP52" s="267" t="str">
        <f t="shared" si="10"/>
        <v/>
      </c>
      <c r="AQ52" s="267" t="str">
        <f t="shared" si="10"/>
        <v/>
      </c>
      <c r="AR52" s="267" t="str">
        <f t="shared" si="10"/>
        <v/>
      </c>
      <c r="AS52" s="267" t="str">
        <f t="shared" si="10"/>
        <v/>
      </c>
      <c r="AT52" s="267" t="str">
        <f t="shared" si="10"/>
        <v/>
      </c>
      <c r="AU52" s="267" t="str">
        <f t="shared" si="10"/>
        <v/>
      </c>
      <c r="AV52" s="267" t="str">
        <f t="shared" si="10"/>
        <v/>
      </c>
      <c r="AW52" s="267" t="str">
        <f t="shared" si="10"/>
        <v/>
      </c>
      <c r="AX52" s="472" t="str">
        <f t="shared" si="4"/>
        <v/>
      </c>
      <c r="AY52" s="472" t="str">
        <f t="shared" si="5"/>
        <v/>
      </c>
      <c r="AZ52" s="472" t="str">
        <f t="shared" si="6"/>
        <v/>
      </c>
      <c r="BA52" s="472" t="str">
        <f t="shared" si="7"/>
        <v/>
      </c>
    </row>
    <row r="53" spans="1:53" ht="15.75" customHeight="1" thickBot="1">
      <c r="A53" s="55"/>
      <c r="B53" s="458" t="str">
        <f t="shared" si="8"/>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7" t="str">
        <f t="shared" si="3"/>
        <v/>
      </c>
      <c r="AE53" s="267" t="str">
        <f t="shared" si="3"/>
        <v/>
      </c>
      <c r="AF53" s="267" t="str">
        <f t="shared" si="3"/>
        <v/>
      </c>
      <c r="AG53" s="267" t="str">
        <f t="shared" si="3"/>
        <v/>
      </c>
      <c r="AH53" s="267" t="str">
        <f t="shared" si="3"/>
        <v/>
      </c>
      <c r="AI53" s="267" t="str">
        <f t="shared" si="3"/>
        <v/>
      </c>
      <c r="AJ53" s="267" t="str">
        <f t="shared" si="3"/>
        <v/>
      </c>
      <c r="AK53" s="267" t="str">
        <f t="shared" si="3"/>
        <v/>
      </c>
      <c r="AL53" s="267" t="str">
        <f t="shared" si="3"/>
        <v/>
      </c>
      <c r="AM53" s="267" t="str">
        <f t="shared" si="3"/>
        <v/>
      </c>
      <c r="AN53" s="267" t="str">
        <f t="shared" si="3"/>
        <v/>
      </c>
      <c r="AO53" s="267" t="str">
        <f t="shared" si="10"/>
        <v/>
      </c>
      <c r="AP53" s="267" t="str">
        <f t="shared" si="10"/>
        <v/>
      </c>
      <c r="AQ53" s="267" t="str">
        <f t="shared" si="10"/>
        <v/>
      </c>
      <c r="AR53" s="267" t="str">
        <f t="shared" si="10"/>
        <v/>
      </c>
      <c r="AS53" s="267" t="str">
        <f t="shared" si="10"/>
        <v/>
      </c>
      <c r="AT53" s="267" t="str">
        <f t="shared" si="10"/>
        <v/>
      </c>
      <c r="AU53" s="267" t="str">
        <f t="shared" si="10"/>
        <v/>
      </c>
      <c r="AV53" s="267" t="str">
        <f t="shared" si="10"/>
        <v/>
      </c>
      <c r="AW53" s="267" t="str">
        <f t="shared" si="10"/>
        <v/>
      </c>
      <c r="AX53" s="472" t="str">
        <f t="shared" si="4"/>
        <v/>
      </c>
      <c r="AY53" s="472" t="str">
        <f t="shared" si="5"/>
        <v/>
      </c>
      <c r="AZ53" s="472" t="str">
        <f t="shared" si="6"/>
        <v/>
      </c>
      <c r="BA53" s="472" t="str">
        <f t="shared" si="7"/>
        <v/>
      </c>
    </row>
    <row r="54" spans="1:53" ht="15.75" customHeight="1" thickBot="1">
      <c r="A54" s="55"/>
      <c r="B54" s="458" t="str">
        <f t="shared" si="8"/>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7" t="str">
        <f t="shared" si="3"/>
        <v/>
      </c>
      <c r="AE54" s="267" t="str">
        <f t="shared" si="3"/>
        <v/>
      </c>
      <c r="AF54" s="267" t="str">
        <f t="shared" si="3"/>
        <v/>
      </c>
      <c r="AG54" s="267" t="str">
        <f t="shared" si="3"/>
        <v/>
      </c>
      <c r="AH54" s="267" t="str">
        <f t="shared" si="3"/>
        <v/>
      </c>
      <c r="AI54" s="267" t="str">
        <f t="shared" si="3"/>
        <v/>
      </c>
      <c r="AJ54" s="267" t="str">
        <f t="shared" si="3"/>
        <v/>
      </c>
      <c r="AK54" s="267" t="str">
        <f t="shared" si="3"/>
        <v/>
      </c>
      <c r="AL54" s="267" t="str">
        <f t="shared" si="3"/>
        <v/>
      </c>
      <c r="AM54" s="267" t="str">
        <f t="shared" si="3"/>
        <v/>
      </c>
      <c r="AN54" s="267" t="str">
        <f t="shared" si="3"/>
        <v/>
      </c>
      <c r="AO54" s="267" t="str">
        <f t="shared" si="10"/>
        <v/>
      </c>
      <c r="AP54" s="267" t="str">
        <f t="shared" si="10"/>
        <v/>
      </c>
      <c r="AQ54" s="267" t="str">
        <f t="shared" si="10"/>
        <v/>
      </c>
      <c r="AR54" s="267" t="str">
        <f t="shared" si="10"/>
        <v/>
      </c>
      <c r="AS54" s="267" t="str">
        <f t="shared" si="10"/>
        <v/>
      </c>
      <c r="AT54" s="267" t="str">
        <f t="shared" si="10"/>
        <v/>
      </c>
      <c r="AU54" s="267" t="str">
        <f t="shared" si="10"/>
        <v/>
      </c>
      <c r="AV54" s="267" t="str">
        <f t="shared" si="10"/>
        <v/>
      </c>
      <c r="AW54" s="267" t="str">
        <f t="shared" si="10"/>
        <v/>
      </c>
      <c r="AX54" s="472" t="str">
        <f t="shared" si="4"/>
        <v/>
      </c>
      <c r="AY54" s="472" t="str">
        <f t="shared" si="5"/>
        <v/>
      </c>
      <c r="AZ54" s="472" t="str">
        <f t="shared" si="6"/>
        <v/>
      </c>
      <c r="BA54" s="472" t="str">
        <f t="shared" si="7"/>
        <v/>
      </c>
    </row>
    <row r="55" spans="1:53" ht="15.75" customHeight="1" thickBot="1">
      <c r="A55" s="55"/>
      <c r="B55" s="458" t="str">
        <f t="shared" si="8"/>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7" t="str">
        <f t="shared" si="3"/>
        <v/>
      </c>
      <c r="AE55" s="267" t="str">
        <f t="shared" si="3"/>
        <v/>
      </c>
      <c r="AF55" s="267" t="str">
        <f t="shared" si="3"/>
        <v/>
      </c>
      <c r="AG55" s="267" t="str">
        <f t="shared" si="3"/>
        <v/>
      </c>
      <c r="AH55" s="267" t="str">
        <f t="shared" si="3"/>
        <v/>
      </c>
      <c r="AI55" s="267" t="str">
        <f t="shared" si="3"/>
        <v/>
      </c>
      <c r="AJ55" s="267" t="str">
        <f t="shared" si="3"/>
        <v/>
      </c>
      <c r="AK55" s="267" t="str">
        <f t="shared" si="3"/>
        <v/>
      </c>
      <c r="AL55" s="267" t="str">
        <f t="shared" si="3"/>
        <v/>
      </c>
      <c r="AM55" s="267" t="str">
        <f t="shared" si="3"/>
        <v/>
      </c>
      <c r="AN55" s="267" t="str">
        <f t="shared" si="3"/>
        <v/>
      </c>
      <c r="AO55" s="267" t="str">
        <f t="shared" si="10"/>
        <v/>
      </c>
      <c r="AP55" s="267" t="str">
        <f t="shared" si="10"/>
        <v/>
      </c>
      <c r="AQ55" s="267" t="str">
        <f t="shared" si="10"/>
        <v/>
      </c>
      <c r="AR55" s="267" t="str">
        <f t="shared" si="10"/>
        <v/>
      </c>
      <c r="AS55" s="267" t="str">
        <f t="shared" si="10"/>
        <v/>
      </c>
      <c r="AT55" s="267" t="str">
        <f t="shared" si="10"/>
        <v/>
      </c>
      <c r="AU55" s="267" t="str">
        <f t="shared" si="10"/>
        <v/>
      </c>
      <c r="AV55" s="267" t="str">
        <f t="shared" si="10"/>
        <v/>
      </c>
      <c r="AW55" s="267" t="str">
        <f t="shared" si="10"/>
        <v/>
      </c>
      <c r="AX55" s="472" t="str">
        <f t="shared" si="4"/>
        <v/>
      </c>
      <c r="AY55" s="472" t="str">
        <f t="shared" si="5"/>
        <v/>
      </c>
      <c r="AZ55" s="472" t="str">
        <f t="shared" si="6"/>
        <v/>
      </c>
      <c r="BA55" s="472" t="str">
        <f t="shared" si="7"/>
        <v/>
      </c>
    </row>
    <row r="56" spans="1:53" ht="15.75" customHeight="1" thickBot="1">
      <c r="A56" s="55"/>
      <c r="B56" s="458" t="str">
        <f t="shared" si="8"/>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7" t="str">
        <f t="shared" si="3"/>
        <v/>
      </c>
      <c r="AE56" s="267" t="str">
        <f t="shared" si="3"/>
        <v/>
      </c>
      <c r="AF56" s="267" t="str">
        <f t="shared" ref="AF56:AQ83" si="11">IF(G56="","",(IF(G56=G$92,1,0)))</f>
        <v/>
      </c>
      <c r="AG56" s="267" t="str">
        <f t="shared" si="11"/>
        <v/>
      </c>
      <c r="AH56" s="267" t="str">
        <f t="shared" si="11"/>
        <v/>
      </c>
      <c r="AI56" s="267" t="str">
        <f t="shared" si="11"/>
        <v/>
      </c>
      <c r="AJ56" s="267" t="str">
        <f t="shared" si="11"/>
        <v/>
      </c>
      <c r="AK56" s="267" t="str">
        <f t="shared" si="11"/>
        <v/>
      </c>
      <c r="AL56" s="267" t="str">
        <f t="shared" si="11"/>
        <v/>
      </c>
      <c r="AM56" s="267" t="str">
        <f t="shared" si="11"/>
        <v/>
      </c>
      <c r="AN56" s="267" t="str">
        <f t="shared" si="11"/>
        <v/>
      </c>
      <c r="AO56" s="267" t="str">
        <f t="shared" si="10"/>
        <v/>
      </c>
      <c r="AP56" s="267" t="str">
        <f t="shared" si="10"/>
        <v/>
      </c>
      <c r="AQ56" s="267" t="str">
        <f t="shared" si="10"/>
        <v/>
      </c>
      <c r="AR56" s="267" t="str">
        <f t="shared" si="10"/>
        <v/>
      </c>
      <c r="AS56" s="267" t="str">
        <f t="shared" si="10"/>
        <v/>
      </c>
      <c r="AT56" s="267" t="str">
        <f t="shared" si="10"/>
        <v/>
      </c>
      <c r="AU56" s="267" t="str">
        <f t="shared" si="10"/>
        <v/>
      </c>
      <c r="AV56" s="267" t="str">
        <f t="shared" si="10"/>
        <v/>
      </c>
      <c r="AW56" s="267" t="str">
        <f t="shared" si="10"/>
        <v/>
      </c>
      <c r="AX56" s="472" t="str">
        <f t="shared" si="4"/>
        <v/>
      </c>
      <c r="AY56" s="472" t="str">
        <f t="shared" si="5"/>
        <v/>
      </c>
      <c r="AZ56" s="472" t="str">
        <f t="shared" si="6"/>
        <v/>
      </c>
      <c r="BA56" s="472" t="str">
        <f t="shared" si="7"/>
        <v/>
      </c>
    </row>
    <row r="57" spans="1:53" ht="15.75" customHeight="1" thickBot="1">
      <c r="A57" s="55"/>
      <c r="B57" s="458" t="str">
        <f t="shared" si="8"/>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7" t="str">
        <f t="shared" ref="AD57:AK90" si="12">IF(E57="","",(IF(E57=E$92,1,0)))</f>
        <v/>
      </c>
      <c r="AE57" s="267" t="str">
        <f t="shared" si="12"/>
        <v/>
      </c>
      <c r="AF57" s="267" t="str">
        <f t="shared" si="11"/>
        <v/>
      </c>
      <c r="AG57" s="267" t="str">
        <f t="shared" si="11"/>
        <v/>
      </c>
      <c r="AH57" s="267" t="str">
        <f t="shared" si="11"/>
        <v/>
      </c>
      <c r="AI57" s="267" t="str">
        <f t="shared" si="11"/>
        <v/>
      </c>
      <c r="AJ57" s="267" t="str">
        <f t="shared" si="11"/>
        <v/>
      </c>
      <c r="AK57" s="267" t="str">
        <f t="shared" si="11"/>
        <v/>
      </c>
      <c r="AL57" s="267" t="str">
        <f t="shared" si="11"/>
        <v/>
      </c>
      <c r="AM57" s="267" t="str">
        <f t="shared" si="11"/>
        <v/>
      </c>
      <c r="AN57" s="267" t="str">
        <f t="shared" si="11"/>
        <v/>
      </c>
      <c r="AO57" s="267" t="str">
        <f t="shared" si="10"/>
        <v/>
      </c>
      <c r="AP57" s="267" t="str">
        <f t="shared" si="10"/>
        <v/>
      </c>
      <c r="AQ57" s="267" t="str">
        <f t="shared" si="10"/>
        <v/>
      </c>
      <c r="AR57" s="267" t="str">
        <f t="shared" si="10"/>
        <v/>
      </c>
      <c r="AS57" s="267" t="str">
        <f t="shared" si="10"/>
        <v/>
      </c>
      <c r="AT57" s="267" t="str">
        <f t="shared" si="10"/>
        <v/>
      </c>
      <c r="AU57" s="267" t="str">
        <f t="shared" si="10"/>
        <v/>
      </c>
      <c r="AV57" s="267" t="str">
        <f t="shared" si="10"/>
        <v/>
      </c>
      <c r="AW57" s="267" t="str">
        <f t="shared" si="10"/>
        <v/>
      </c>
      <c r="AX57" s="472" t="str">
        <f t="shared" si="4"/>
        <v/>
      </c>
      <c r="AY57" s="472" t="str">
        <f t="shared" si="5"/>
        <v/>
      </c>
      <c r="AZ57" s="472" t="str">
        <f t="shared" si="6"/>
        <v/>
      </c>
      <c r="BA57" s="472" t="str">
        <f t="shared" si="7"/>
        <v/>
      </c>
    </row>
    <row r="58" spans="1:53" ht="15.75" customHeight="1" thickBot="1">
      <c r="A58" s="55"/>
      <c r="B58" s="458" t="str">
        <f t="shared" si="8"/>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7" t="str">
        <f t="shared" si="12"/>
        <v/>
      </c>
      <c r="AE58" s="267" t="str">
        <f t="shared" si="12"/>
        <v/>
      </c>
      <c r="AF58" s="267" t="str">
        <f t="shared" si="11"/>
        <v/>
      </c>
      <c r="AG58" s="267" t="str">
        <f t="shared" si="11"/>
        <v/>
      </c>
      <c r="AH58" s="267" t="str">
        <f t="shared" si="11"/>
        <v/>
      </c>
      <c r="AI58" s="267" t="str">
        <f t="shared" si="11"/>
        <v/>
      </c>
      <c r="AJ58" s="267" t="str">
        <f t="shared" si="11"/>
        <v/>
      </c>
      <c r="AK58" s="267" t="str">
        <f t="shared" si="11"/>
        <v/>
      </c>
      <c r="AL58" s="267" t="str">
        <f t="shared" si="11"/>
        <v/>
      </c>
      <c r="AM58" s="267" t="str">
        <f t="shared" si="11"/>
        <v/>
      </c>
      <c r="AN58" s="267" t="str">
        <f t="shared" si="11"/>
        <v/>
      </c>
      <c r="AO58" s="267" t="str">
        <f t="shared" si="10"/>
        <v/>
      </c>
      <c r="AP58" s="267" t="str">
        <f t="shared" si="10"/>
        <v/>
      </c>
      <c r="AQ58" s="267" t="str">
        <f t="shared" si="10"/>
        <v/>
      </c>
      <c r="AR58" s="267" t="str">
        <f t="shared" si="10"/>
        <v/>
      </c>
      <c r="AS58" s="267" t="str">
        <f t="shared" si="10"/>
        <v/>
      </c>
      <c r="AT58" s="267" t="str">
        <f t="shared" si="10"/>
        <v/>
      </c>
      <c r="AU58" s="267" t="str">
        <f t="shared" si="10"/>
        <v/>
      </c>
      <c r="AV58" s="267" t="str">
        <f t="shared" si="10"/>
        <v/>
      </c>
      <c r="AW58" s="267" t="str">
        <f t="shared" si="10"/>
        <v/>
      </c>
      <c r="AX58" s="472" t="str">
        <f t="shared" si="4"/>
        <v/>
      </c>
      <c r="AY58" s="472" t="str">
        <f t="shared" si="5"/>
        <v/>
      </c>
      <c r="AZ58" s="472" t="str">
        <f t="shared" si="6"/>
        <v/>
      </c>
      <c r="BA58" s="472" t="str">
        <f t="shared" si="7"/>
        <v/>
      </c>
    </row>
    <row r="59" spans="1:53" ht="15.75" customHeight="1" thickBot="1">
      <c r="A59" s="55"/>
      <c r="B59" s="458" t="str">
        <f t="shared" si="8"/>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7" t="str">
        <f t="shared" si="12"/>
        <v/>
      </c>
      <c r="AE59" s="267" t="str">
        <f t="shared" si="12"/>
        <v/>
      </c>
      <c r="AF59" s="267" t="str">
        <f t="shared" si="11"/>
        <v/>
      </c>
      <c r="AG59" s="267" t="str">
        <f t="shared" si="11"/>
        <v/>
      </c>
      <c r="AH59" s="267" t="str">
        <f t="shared" si="11"/>
        <v/>
      </c>
      <c r="AI59" s="267" t="str">
        <f t="shared" si="11"/>
        <v/>
      </c>
      <c r="AJ59" s="267" t="str">
        <f t="shared" si="11"/>
        <v/>
      </c>
      <c r="AK59" s="267" t="str">
        <f t="shared" si="11"/>
        <v/>
      </c>
      <c r="AL59" s="267" t="str">
        <f t="shared" si="11"/>
        <v/>
      </c>
      <c r="AM59" s="267" t="str">
        <f t="shared" si="11"/>
        <v/>
      </c>
      <c r="AN59" s="267" t="str">
        <f t="shared" si="11"/>
        <v/>
      </c>
      <c r="AO59" s="267" t="str">
        <f t="shared" si="10"/>
        <v/>
      </c>
      <c r="AP59" s="267" t="str">
        <f t="shared" si="10"/>
        <v/>
      </c>
      <c r="AQ59" s="267" t="str">
        <f t="shared" si="10"/>
        <v/>
      </c>
      <c r="AR59" s="267" t="str">
        <f t="shared" si="10"/>
        <v/>
      </c>
      <c r="AS59" s="267" t="str">
        <f t="shared" si="10"/>
        <v/>
      </c>
      <c r="AT59" s="267" t="str">
        <f t="shared" si="10"/>
        <v/>
      </c>
      <c r="AU59" s="267" t="str">
        <f t="shared" si="10"/>
        <v/>
      </c>
      <c r="AV59" s="267" t="str">
        <f t="shared" si="10"/>
        <v/>
      </c>
      <c r="AW59" s="267" t="str">
        <f t="shared" si="10"/>
        <v/>
      </c>
      <c r="AX59" s="472" t="str">
        <f t="shared" si="4"/>
        <v/>
      </c>
      <c r="AY59" s="472" t="str">
        <f t="shared" si="5"/>
        <v/>
      </c>
      <c r="AZ59" s="472" t="str">
        <f t="shared" si="6"/>
        <v/>
      </c>
      <c r="BA59" s="472" t="str">
        <f t="shared" si="7"/>
        <v/>
      </c>
    </row>
    <row r="60" spans="1:53" ht="15.75" customHeight="1" thickBot="1">
      <c r="A60" s="55"/>
      <c r="B60" s="458" t="str">
        <f t="shared" si="8"/>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7" t="str">
        <f t="shared" si="12"/>
        <v/>
      </c>
      <c r="AE60" s="267" t="str">
        <f t="shared" si="12"/>
        <v/>
      </c>
      <c r="AF60" s="267" t="str">
        <f t="shared" si="11"/>
        <v/>
      </c>
      <c r="AG60" s="267" t="str">
        <f t="shared" si="11"/>
        <v/>
      </c>
      <c r="AH60" s="267" t="str">
        <f t="shared" si="11"/>
        <v/>
      </c>
      <c r="AI60" s="267" t="str">
        <f t="shared" si="11"/>
        <v/>
      </c>
      <c r="AJ60" s="267" t="str">
        <f t="shared" si="11"/>
        <v/>
      </c>
      <c r="AK60" s="267" t="str">
        <f t="shared" si="11"/>
        <v/>
      </c>
      <c r="AL60" s="267" t="str">
        <f t="shared" si="11"/>
        <v/>
      </c>
      <c r="AM60" s="267" t="str">
        <f t="shared" si="11"/>
        <v/>
      </c>
      <c r="AN60" s="267" t="str">
        <f t="shared" si="11"/>
        <v/>
      </c>
      <c r="AO60" s="267" t="str">
        <f t="shared" si="10"/>
        <v/>
      </c>
      <c r="AP60" s="267" t="str">
        <f t="shared" si="10"/>
        <v/>
      </c>
      <c r="AQ60" s="267" t="str">
        <f t="shared" si="10"/>
        <v/>
      </c>
      <c r="AR60" s="267" t="str">
        <f t="shared" si="10"/>
        <v/>
      </c>
      <c r="AS60" s="267" t="str">
        <f t="shared" si="10"/>
        <v/>
      </c>
      <c r="AT60" s="267" t="str">
        <f t="shared" si="10"/>
        <v/>
      </c>
      <c r="AU60" s="267" t="str">
        <f t="shared" si="10"/>
        <v/>
      </c>
      <c r="AV60" s="267" t="str">
        <f t="shared" si="10"/>
        <v/>
      </c>
      <c r="AW60" s="267" t="str">
        <f t="shared" si="10"/>
        <v/>
      </c>
      <c r="AX60" s="472" t="str">
        <f t="shared" si="4"/>
        <v/>
      </c>
      <c r="AY60" s="472" t="str">
        <f t="shared" si="5"/>
        <v/>
      </c>
      <c r="AZ60" s="472" t="str">
        <f t="shared" si="6"/>
        <v/>
      </c>
      <c r="BA60" s="472" t="str">
        <f t="shared" si="7"/>
        <v/>
      </c>
    </row>
    <row r="61" spans="1:53" ht="15.75" customHeight="1" thickBot="1">
      <c r="A61" s="55"/>
      <c r="B61" s="458" t="str">
        <f t="shared" si="8"/>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7" t="str">
        <f t="shared" si="12"/>
        <v/>
      </c>
      <c r="AE61" s="267" t="str">
        <f t="shared" si="12"/>
        <v/>
      </c>
      <c r="AF61" s="267" t="str">
        <f t="shared" si="11"/>
        <v/>
      </c>
      <c r="AG61" s="267" t="str">
        <f t="shared" si="11"/>
        <v/>
      </c>
      <c r="AH61" s="267" t="str">
        <f t="shared" si="11"/>
        <v/>
      </c>
      <c r="AI61" s="267" t="str">
        <f t="shared" si="11"/>
        <v/>
      </c>
      <c r="AJ61" s="267" t="str">
        <f t="shared" si="11"/>
        <v/>
      </c>
      <c r="AK61" s="267" t="str">
        <f t="shared" si="11"/>
        <v/>
      </c>
      <c r="AL61" s="267" t="str">
        <f t="shared" si="11"/>
        <v/>
      </c>
      <c r="AM61" s="267" t="str">
        <f t="shared" si="11"/>
        <v/>
      </c>
      <c r="AN61" s="267" t="str">
        <f t="shared" si="11"/>
        <v/>
      </c>
      <c r="AO61" s="267" t="str">
        <f t="shared" si="10"/>
        <v/>
      </c>
      <c r="AP61" s="267" t="str">
        <f t="shared" si="10"/>
        <v/>
      </c>
      <c r="AQ61" s="267" t="str">
        <f t="shared" si="10"/>
        <v/>
      </c>
      <c r="AR61" s="267" t="str">
        <f t="shared" si="10"/>
        <v/>
      </c>
      <c r="AS61" s="267" t="str">
        <f t="shared" si="10"/>
        <v/>
      </c>
      <c r="AT61" s="267" t="str">
        <f t="shared" si="10"/>
        <v/>
      </c>
      <c r="AU61" s="267" t="str">
        <f t="shared" si="10"/>
        <v/>
      </c>
      <c r="AV61" s="267" t="str">
        <f t="shared" si="10"/>
        <v/>
      </c>
      <c r="AW61" s="267" t="str">
        <f t="shared" si="10"/>
        <v/>
      </c>
      <c r="AX61" s="472" t="str">
        <f t="shared" si="4"/>
        <v/>
      </c>
      <c r="AY61" s="472" t="str">
        <f t="shared" si="5"/>
        <v/>
      </c>
      <c r="AZ61" s="472" t="str">
        <f t="shared" si="6"/>
        <v/>
      </c>
      <c r="BA61" s="472" t="str">
        <f t="shared" si="7"/>
        <v/>
      </c>
    </row>
    <row r="62" spans="1:53" ht="15.75" customHeight="1" thickBot="1">
      <c r="A62" s="55"/>
      <c r="B62" s="458" t="str">
        <f t="shared" si="8"/>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7" t="str">
        <f t="shared" si="12"/>
        <v/>
      </c>
      <c r="AE62" s="267" t="str">
        <f t="shared" si="12"/>
        <v/>
      </c>
      <c r="AF62" s="267" t="str">
        <f t="shared" si="11"/>
        <v/>
      </c>
      <c r="AG62" s="267" t="str">
        <f t="shared" si="11"/>
        <v/>
      </c>
      <c r="AH62" s="267" t="str">
        <f t="shared" si="11"/>
        <v/>
      </c>
      <c r="AI62" s="267" t="str">
        <f t="shared" si="11"/>
        <v/>
      </c>
      <c r="AJ62" s="267" t="str">
        <f t="shared" si="11"/>
        <v/>
      </c>
      <c r="AK62" s="267" t="str">
        <f t="shared" si="11"/>
        <v/>
      </c>
      <c r="AL62" s="267" t="str">
        <f t="shared" si="11"/>
        <v/>
      </c>
      <c r="AM62" s="267" t="str">
        <f t="shared" si="11"/>
        <v/>
      </c>
      <c r="AN62" s="267" t="str">
        <f t="shared" si="11"/>
        <v/>
      </c>
      <c r="AO62" s="267" t="str">
        <f t="shared" si="10"/>
        <v/>
      </c>
      <c r="AP62" s="267" t="str">
        <f t="shared" si="10"/>
        <v/>
      </c>
      <c r="AQ62" s="267" t="str">
        <f t="shared" si="10"/>
        <v/>
      </c>
      <c r="AR62" s="267" t="str">
        <f t="shared" si="10"/>
        <v/>
      </c>
      <c r="AS62" s="267" t="str">
        <f t="shared" si="10"/>
        <v/>
      </c>
      <c r="AT62" s="267" t="str">
        <f t="shared" si="10"/>
        <v/>
      </c>
      <c r="AU62" s="267" t="str">
        <f t="shared" si="10"/>
        <v/>
      </c>
      <c r="AV62" s="267" t="str">
        <f t="shared" si="10"/>
        <v/>
      </c>
      <c r="AW62" s="267" t="str">
        <f t="shared" si="10"/>
        <v/>
      </c>
      <c r="AX62" s="472" t="str">
        <f t="shared" si="4"/>
        <v/>
      </c>
      <c r="AY62" s="472" t="str">
        <f t="shared" si="5"/>
        <v/>
      </c>
      <c r="AZ62" s="472" t="str">
        <f t="shared" si="6"/>
        <v/>
      </c>
      <c r="BA62" s="472" t="str">
        <f t="shared" si="7"/>
        <v/>
      </c>
    </row>
    <row r="63" spans="1:53" ht="15.75" customHeight="1" thickBot="1">
      <c r="A63" s="55"/>
      <c r="B63" s="458" t="str">
        <f t="shared" si="8"/>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7" t="str">
        <f t="shared" si="12"/>
        <v/>
      </c>
      <c r="AE63" s="267" t="str">
        <f t="shared" si="12"/>
        <v/>
      </c>
      <c r="AF63" s="267" t="str">
        <f t="shared" si="11"/>
        <v/>
      </c>
      <c r="AG63" s="267" t="str">
        <f t="shared" si="11"/>
        <v/>
      </c>
      <c r="AH63" s="267" t="str">
        <f t="shared" si="11"/>
        <v/>
      </c>
      <c r="AI63" s="267" t="str">
        <f t="shared" si="11"/>
        <v/>
      </c>
      <c r="AJ63" s="267" t="str">
        <f t="shared" si="11"/>
        <v/>
      </c>
      <c r="AK63" s="267" t="str">
        <f t="shared" si="11"/>
        <v/>
      </c>
      <c r="AL63" s="267" t="str">
        <f t="shared" si="11"/>
        <v/>
      </c>
      <c r="AM63" s="267" t="str">
        <f t="shared" si="11"/>
        <v/>
      </c>
      <c r="AN63" s="267" t="str">
        <f t="shared" si="11"/>
        <v/>
      </c>
      <c r="AO63" s="267" t="str">
        <f t="shared" si="10"/>
        <v/>
      </c>
      <c r="AP63" s="267" t="str">
        <f t="shared" si="10"/>
        <v/>
      </c>
      <c r="AQ63" s="267" t="str">
        <f t="shared" si="10"/>
        <v/>
      </c>
      <c r="AR63" s="267" t="str">
        <f t="shared" si="10"/>
        <v/>
      </c>
      <c r="AS63" s="267" t="str">
        <f t="shared" si="10"/>
        <v/>
      </c>
      <c r="AT63" s="267" t="str">
        <f t="shared" si="10"/>
        <v/>
      </c>
      <c r="AU63" s="267" t="str">
        <f t="shared" si="10"/>
        <v/>
      </c>
      <c r="AV63" s="267" t="str">
        <f t="shared" si="10"/>
        <v/>
      </c>
      <c r="AW63" s="267" t="str">
        <f t="shared" si="10"/>
        <v/>
      </c>
      <c r="AX63" s="472" t="str">
        <f t="shared" si="4"/>
        <v/>
      </c>
      <c r="AY63" s="472" t="str">
        <f t="shared" si="5"/>
        <v/>
      </c>
      <c r="AZ63" s="472" t="str">
        <f t="shared" si="6"/>
        <v/>
      </c>
      <c r="BA63" s="472" t="str">
        <f t="shared" si="7"/>
        <v/>
      </c>
    </row>
    <row r="64" spans="1:53" ht="15.75" customHeight="1" thickBot="1">
      <c r="A64" s="55"/>
      <c r="B64" s="458" t="str">
        <f t="shared" si="8"/>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7" t="str">
        <f t="shared" si="12"/>
        <v/>
      </c>
      <c r="AE64" s="267" t="str">
        <f t="shared" si="12"/>
        <v/>
      </c>
      <c r="AF64" s="267" t="str">
        <f t="shared" si="11"/>
        <v/>
      </c>
      <c r="AG64" s="267" t="str">
        <f t="shared" si="11"/>
        <v/>
      </c>
      <c r="AH64" s="267" t="str">
        <f t="shared" si="11"/>
        <v/>
      </c>
      <c r="AI64" s="267" t="str">
        <f t="shared" si="11"/>
        <v/>
      </c>
      <c r="AJ64" s="267" t="str">
        <f t="shared" si="11"/>
        <v/>
      </c>
      <c r="AK64" s="267" t="str">
        <f t="shared" si="11"/>
        <v/>
      </c>
      <c r="AL64" s="267" t="str">
        <f t="shared" si="11"/>
        <v/>
      </c>
      <c r="AM64" s="267" t="str">
        <f t="shared" si="11"/>
        <v/>
      </c>
      <c r="AN64" s="267" t="str">
        <f t="shared" si="11"/>
        <v/>
      </c>
      <c r="AO64" s="267" t="str">
        <f t="shared" si="10"/>
        <v/>
      </c>
      <c r="AP64" s="267" t="str">
        <f t="shared" si="10"/>
        <v/>
      </c>
      <c r="AQ64" s="267" t="str">
        <f t="shared" si="10"/>
        <v/>
      </c>
      <c r="AR64" s="267" t="str">
        <f t="shared" si="10"/>
        <v/>
      </c>
      <c r="AS64" s="267" t="str">
        <f t="shared" si="10"/>
        <v/>
      </c>
      <c r="AT64" s="267" t="str">
        <f t="shared" si="10"/>
        <v/>
      </c>
      <c r="AU64" s="267" t="str">
        <f t="shared" si="10"/>
        <v/>
      </c>
      <c r="AV64" s="267" t="str">
        <f t="shared" si="10"/>
        <v/>
      </c>
      <c r="AW64" s="267" t="str">
        <f t="shared" si="10"/>
        <v/>
      </c>
      <c r="AX64" s="472" t="str">
        <f t="shared" si="4"/>
        <v/>
      </c>
      <c r="AY64" s="472" t="str">
        <f t="shared" si="5"/>
        <v/>
      </c>
      <c r="AZ64" s="472" t="str">
        <f t="shared" si="6"/>
        <v/>
      </c>
      <c r="BA64" s="472" t="str">
        <f t="shared" si="7"/>
        <v/>
      </c>
    </row>
    <row r="65" spans="1:53" ht="15.75" customHeight="1" thickBot="1">
      <c r="A65" s="55"/>
      <c r="B65" s="458" t="str">
        <f t="shared" si="8"/>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7" t="str">
        <f t="shared" si="12"/>
        <v/>
      </c>
      <c r="AE65" s="267" t="str">
        <f t="shared" si="12"/>
        <v/>
      </c>
      <c r="AF65" s="267" t="str">
        <f t="shared" si="11"/>
        <v/>
      </c>
      <c r="AG65" s="267" t="str">
        <f t="shared" si="11"/>
        <v/>
      </c>
      <c r="AH65" s="267" t="str">
        <f t="shared" si="11"/>
        <v/>
      </c>
      <c r="AI65" s="267" t="str">
        <f t="shared" si="11"/>
        <v/>
      </c>
      <c r="AJ65" s="267" t="str">
        <f t="shared" si="11"/>
        <v/>
      </c>
      <c r="AK65" s="267" t="str">
        <f t="shared" si="11"/>
        <v/>
      </c>
      <c r="AL65" s="267" t="str">
        <f t="shared" si="11"/>
        <v/>
      </c>
      <c r="AM65" s="267" t="str">
        <f t="shared" si="11"/>
        <v/>
      </c>
      <c r="AN65" s="267" t="str">
        <f t="shared" si="11"/>
        <v/>
      </c>
      <c r="AO65" s="267" t="str">
        <f t="shared" si="10"/>
        <v/>
      </c>
      <c r="AP65" s="267" t="str">
        <f t="shared" si="10"/>
        <v/>
      </c>
      <c r="AQ65" s="267" t="str">
        <f t="shared" si="10"/>
        <v/>
      </c>
      <c r="AR65" s="267" t="str">
        <f t="shared" si="10"/>
        <v/>
      </c>
      <c r="AS65" s="267" t="str">
        <f t="shared" si="10"/>
        <v/>
      </c>
      <c r="AT65" s="267" t="str">
        <f t="shared" si="10"/>
        <v/>
      </c>
      <c r="AU65" s="267" t="str">
        <f t="shared" si="10"/>
        <v/>
      </c>
      <c r="AV65" s="267" t="str">
        <f t="shared" si="10"/>
        <v/>
      </c>
      <c r="AW65" s="267" t="str">
        <f t="shared" si="10"/>
        <v/>
      </c>
      <c r="AX65" s="472" t="str">
        <f t="shared" si="4"/>
        <v/>
      </c>
      <c r="AY65" s="472" t="str">
        <f t="shared" si="5"/>
        <v/>
      </c>
      <c r="AZ65" s="472" t="str">
        <f t="shared" si="6"/>
        <v/>
      </c>
      <c r="BA65" s="472" t="str">
        <f t="shared" si="7"/>
        <v/>
      </c>
    </row>
    <row r="66" spans="1:53" ht="15.75" customHeight="1" thickBot="1">
      <c r="A66" s="55"/>
      <c r="B66" s="458" t="str">
        <f t="shared" si="8"/>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7" t="str">
        <f t="shared" si="12"/>
        <v/>
      </c>
      <c r="AE66" s="267" t="str">
        <f t="shared" si="12"/>
        <v/>
      </c>
      <c r="AF66" s="267" t="str">
        <f t="shared" si="11"/>
        <v/>
      </c>
      <c r="AG66" s="267" t="str">
        <f t="shared" si="11"/>
        <v/>
      </c>
      <c r="AH66" s="267" t="str">
        <f t="shared" si="11"/>
        <v/>
      </c>
      <c r="AI66" s="267" t="str">
        <f t="shared" si="11"/>
        <v/>
      </c>
      <c r="AJ66" s="267" t="str">
        <f t="shared" si="11"/>
        <v/>
      </c>
      <c r="AK66" s="267" t="str">
        <f t="shared" si="11"/>
        <v/>
      </c>
      <c r="AL66" s="267" t="str">
        <f t="shared" si="11"/>
        <v/>
      </c>
      <c r="AM66" s="267" t="str">
        <f t="shared" si="11"/>
        <v/>
      </c>
      <c r="AN66" s="267" t="str">
        <f t="shared" si="11"/>
        <v/>
      </c>
      <c r="AO66" s="267" t="str">
        <f t="shared" si="10"/>
        <v/>
      </c>
      <c r="AP66" s="267" t="str">
        <f t="shared" si="10"/>
        <v/>
      </c>
      <c r="AQ66" s="267" t="str">
        <f t="shared" si="10"/>
        <v/>
      </c>
      <c r="AR66" s="267" t="str">
        <f t="shared" si="10"/>
        <v/>
      </c>
      <c r="AS66" s="267" t="str">
        <f t="shared" si="10"/>
        <v/>
      </c>
      <c r="AT66" s="267" t="str">
        <f t="shared" si="10"/>
        <v/>
      </c>
      <c r="AU66" s="267" t="str">
        <f t="shared" si="10"/>
        <v/>
      </c>
      <c r="AV66" s="267" t="str">
        <f t="shared" si="10"/>
        <v/>
      </c>
      <c r="AW66" s="267" t="str">
        <f t="shared" si="10"/>
        <v/>
      </c>
      <c r="AX66" s="472" t="str">
        <f t="shared" si="4"/>
        <v/>
      </c>
      <c r="AY66" s="472" t="str">
        <f t="shared" si="5"/>
        <v/>
      </c>
      <c r="AZ66" s="472" t="str">
        <f t="shared" si="6"/>
        <v/>
      </c>
      <c r="BA66" s="472" t="str">
        <f t="shared" si="7"/>
        <v/>
      </c>
    </row>
    <row r="67" spans="1:53" ht="15.75" customHeight="1" thickBot="1">
      <c r="A67" s="55"/>
      <c r="B67" s="458" t="str">
        <f t="shared" si="8"/>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7" t="str">
        <f t="shared" si="12"/>
        <v/>
      </c>
      <c r="AE67" s="267" t="str">
        <f t="shared" si="12"/>
        <v/>
      </c>
      <c r="AF67" s="267" t="str">
        <f t="shared" si="11"/>
        <v/>
      </c>
      <c r="AG67" s="267" t="str">
        <f t="shared" si="11"/>
        <v/>
      </c>
      <c r="AH67" s="267" t="str">
        <f t="shared" si="11"/>
        <v/>
      </c>
      <c r="AI67" s="267" t="str">
        <f t="shared" si="11"/>
        <v/>
      </c>
      <c r="AJ67" s="267" t="str">
        <f t="shared" si="11"/>
        <v/>
      </c>
      <c r="AK67" s="267" t="str">
        <f t="shared" si="11"/>
        <v/>
      </c>
      <c r="AL67" s="267" t="str">
        <f t="shared" si="11"/>
        <v/>
      </c>
      <c r="AM67" s="267" t="str">
        <f t="shared" si="11"/>
        <v/>
      </c>
      <c r="AN67" s="267" t="str">
        <f t="shared" si="11"/>
        <v/>
      </c>
      <c r="AO67" s="267" t="str">
        <f t="shared" si="10"/>
        <v/>
      </c>
      <c r="AP67" s="267" t="str">
        <f t="shared" si="10"/>
        <v/>
      </c>
      <c r="AQ67" s="267" t="str">
        <f t="shared" si="10"/>
        <v/>
      </c>
      <c r="AR67" s="267" t="str">
        <f t="shared" si="10"/>
        <v/>
      </c>
      <c r="AS67" s="267" t="str">
        <f t="shared" si="10"/>
        <v/>
      </c>
      <c r="AT67" s="267" t="str">
        <f t="shared" si="10"/>
        <v/>
      </c>
      <c r="AU67" s="267" t="str">
        <f t="shared" si="10"/>
        <v/>
      </c>
      <c r="AV67" s="267" t="str">
        <f t="shared" si="10"/>
        <v/>
      </c>
      <c r="AW67" s="267" t="str">
        <f t="shared" si="10"/>
        <v/>
      </c>
      <c r="AX67" s="472" t="str">
        <f t="shared" si="4"/>
        <v/>
      </c>
      <c r="AY67" s="472" t="str">
        <f t="shared" si="5"/>
        <v/>
      </c>
      <c r="AZ67" s="472" t="str">
        <f t="shared" si="6"/>
        <v/>
      </c>
      <c r="BA67" s="472" t="str">
        <f t="shared" si="7"/>
        <v/>
      </c>
    </row>
    <row r="68" spans="1:53" ht="15.75" customHeight="1" thickBot="1">
      <c r="A68" s="55"/>
      <c r="B68" s="458" t="str">
        <f t="shared" si="8"/>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7" t="str">
        <f t="shared" si="12"/>
        <v/>
      </c>
      <c r="AE68" s="267" t="str">
        <f t="shared" si="12"/>
        <v/>
      </c>
      <c r="AF68" s="267" t="str">
        <f t="shared" si="11"/>
        <v/>
      </c>
      <c r="AG68" s="267" t="str">
        <f t="shared" si="11"/>
        <v/>
      </c>
      <c r="AH68" s="267" t="str">
        <f t="shared" si="11"/>
        <v/>
      </c>
      <c r="AI68" s="267" t="str">
        <f t="shared" si="11"/>
        <v/>
      </c>
      <c r="AJ68" s="267" t="str">
        <f t="shared" si="11"/>
        <v/>
      </c>
      <c r="AK68" s="267" t="str">
        <f t="shared" si="11"/>
        <v/>
      </c>
      <c r="AL68" s="267" t="str">
        <f t="shared" si="11"/>
        <v/>
      </c>
      <c r="AM68" s="267" t="str">
        <f t="shared" si="11"/>
        <v/>
      </c>
      <c r="AN68" s="267" t="str">
        <f t="shared" si="11"/>
        <v/>
      </c>
      <c r="AO68" s="267" t="str">
        <f t="shared" si="10"/>
        <v/>
      </c>
      <c r="AP68" s="267" t="str">
        <f t="shared" si="10"/>
        <v/>
      </c>
      <c r="AQ68" s="267" t="str">
        <f t="shared" si="10"/>
        <v/>
      </c>
      <c r="AR68" s="267" t="str">
        <f t="shared" si="10"/>
        <v/>
      </c>
      <c r="AS68" s="267" t="str">
        <f t="shared" si="10"/>
        <v/>
      </c>
      <c r="AT68" s="267" t="str">
        <f t="shared" si="10"/>
        <v/>
      </c>
      <c r="AU68" s="267" t="str">
        <f t="shared" si="10"/>
        <v/>
      </c>
      <c r="AV68" s="267" t="str">
        <f t="shared" si="10"/>
        <v/>
      </c>
      <c r="AW68" s="267" t="str">
        <f t="shared" si="10"/>
        <v/>
      </c>
      <c r="AX68" s="472" t="str">
        <f t="shared" si="4"/>
        <v/>
      </c>
      <c r="AY68" s="472" t="str">
        <f t="shared" si="5"/>
        <v/>
      </c>
      <c r="AZ68" s="472" t="str">
        <f t="shared" si="6"/>
        <v/>
      </c>
      <c r="BA68" s="472" t="str">
        <f t="shared" si="7"/>
        <v/>
      </c>
    </row>
    <row r="69" spans="1:53" ht="15.75" customHeight="1" thickBot="1">
      <c r="A69" s="55"/>
      <c r="B69" s="458" t="str">
        <f t="shared" si="8"/>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7" t="str">
        <f t="shared" si="12"/>
        <v/>
      </c>
      <c r="AE69" s="267" t="str">
        <f t="shared" si="12"/>
        <v/>
      </c>
      <c r="AF69" s="267" t="str">
        <f t="shared" si="11"/>
        <v/>
      </c>
      <c r="AG69" s="267" t="str">
        <f t="shared" si="11"/>
        <v/>
      </c>
      <c r="AH69" s="267" t="str">
        <f t="shared" si="11"/>
        <v/>
      </c>
      <c r="AI69" s="267" t="str">
        <f t="shared" si="11"/>
        <v/>
      </c>
      <c r="AJ69" s="267" t="str">
        <f t="shared" si="11"/>
        <v/>
      </c>
      <c r="AK69" s="267" t="str">
        <f t="shared" si="11"/>
        <v/>
      </c>
      <c r="AL69" s="267" t="str">
        <f t="shared" si="11"/>
        <v/>
      </c>
      <c r="AM69" s="267" t="str">
        <f t="shared" si="11"/>
        <v/>
      </c>
      <c r="AN69" s="267" t="str">
        <f t="shared" si="11"/>
        <v/>
      </c>
      <c r="AO69" s="267" t="str">
        <f t="shared" si="10"/>
        <v/>
      </c>
      <c r="AP69" s="267" t="str">
        <f t="shared" si="10"/>
        <v/>
      </c>
      <c r="AQ69" s="267" t="str">
        <f t="shared" si="10"/>
        <v/>
      </c>
      <c r="AR69" s="267" t="str">
        <f t="shared" si="10"/>
        <v/>
      </c>
      <c r="AS69" s="267" t="str">
        <f t="shared" si="10"/>
        <v/>
      </c>
      <c r="AT69" s="267" t="str">
        <f t="shared" si="10"/>
        <v/>
      </c>
      <c r="AU69" s="267" t="str">
        <f t="shared" si="10"/>
        <v/>
      </c>
      <c r="AV69" s="267" t="str">
        <f t="shared" si="10"/>
        <v/>
      </c>
      <c r="AW69" s="267" t="str">
        <f t="shared" si="10"/>
        <v/>
      </c>
      <c r="AX69" s="472" t="str">
        <f t="shared" si="4"/>
        <v/>
      </c>
      <c r="AY69" s="472" t="str">
        <f t="shared" si="5"/>
        <v/>
      </c>
      <c r="AZ69" s="472" t="str">
        <f t="shared" si="6"/>
        <v/>
      </c>
      <c r="BA69" s="472" t="str">
        <f t="shared" si="7"/>
        <v/>
      </c>
    </row>
    <row r="70" spans="1:53" ht="15.75" customHeight="1" thickBot="1">
      <c r="A70" s="55"/>
      <c r="B70" s="458" t="str">
        <f t="shared" si="8"/>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7" t="str">
        <f t="shared" si="12"/>
        <v/>
      </c>
      <c r="AE70" s="267" t="str">
        <f t="shared" si="12"/>
        <v/>
      </c>
      <c r="AF70" s="267" t="str">
        <f t="shared" si="11"/>
        <v/>
      </c>
      <c r="AG70" s="267" t="str">
        <f t="shared" si="11"/>
        <v/>
      </c>
      <c r="AH70" s="267" t="str">
        <f t="shared" si="11"/>
        <v/>
      </c>
      <c r="AI70" s="267" t="str">
        <f t="shared" si="11"/>
        <v/>
      </c>
      <c r="AJ70" s="267" t="str">
        <f t="shared" si="11"/>
        <v/>
      </c>
      <c r="AK70" s="267" t="str">
        <f t="shared" si="11"/>
        <v/>
      </c>
      <c r="AL70" s="267" t="str">
        <f t="shared" si="11"/>
        <v/>
      </c>
      <c r="AM70" s="267" t="str">
        <f t="shared" si="11"/>
        <v/>
      </c>
      <c r="AN70" s="267" t="str">
        <f t="shared" si="11"/>
        <v/>
      </c>
      <c r="AO70" s="267" t="str">
        <f t="shared" si="10"/>
        <v/>
      </c>
      <c r="AP70" s="267" t="str">
        <f t="shared" si="10"/>
        <v/>
      </c>
      <c r="AQ70" s="267" t="str">
        <f t="shared" si="10"/>
        <v/>
      </c>
      <c r="AR70" s="267" t="str">
        <f t="shared" si="10"/>
        <v/>
      </c>
      <c r="AS70" s="267" t="str">
        <f t="shared" si="10"/>
        <v/>
      </c>
      <c r="AT70" s="267" t="str">
        <f t="shared" si="10"/>
        <v/>
      </c>
      <c r="AU70" s="267" t="str">
        <f t="shared" si="10"/>
        <v/>
      </c>
      <c r="AV70" s="267" t="str">
        <f t="shared" si="10"/>
        <v/>
      </c>
      <c r="AW70" s="267" t="str">
        <f t="shared" si="10"/>
        <v/>
      </c>
      <c r="AX70" s="472" t="str">
        <f t="shared" si="4"/>
        <v/>
      </c>
      <c r="AY70" s="472" t="str">
        <f t="shared" si="5"/>
        <v/>
      </c>
      <c r="AZ70" s="472" t="str">
        <f t="shared" si="6"/>
        <v/>
      </c>
      <c r="BA70" s="472" t="str">
        <f t="shared" si="7"/>
        <v/>
      </c>
    </row>
    <row r="71" spans="1:53" ht="15.75" customHeight="1" thickBot="1">
      <c r="A71" s="55"/>
      <c r="B71" s="458" t="str">
        <f t="shared" si="8"/>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7" t="str">
        <f t="shared" si="12"/>
        <v/>
      </c>
      <c r="AE71" s="267" t="str">
        <f t="shared" si="12"/>
        <v/>
      </c>
      <c r="AF71" s="267" t="str">
        <f t="shared" si="11"/>
        <v/>
      </c>
      <c r="AG71" s="267" t="str">
        <f t="shared" si="11"/>
        <v/>
      </c>
      <c r="AH71" s="267" t="str">
        <f t="shared" si="11"/>
        <v/>
      </c>
      <c r="AI71" s="267" t="str">
        <f t="shared" si="11"/>
        <v/>
      </c>
      <c r="AJ71" s="267" t="str">
        <f t="shared" si="11"/>
        <v/>
      </c>
      <c r="AK71" s="267" t="str">
        <f t="shared" si="11"/>
        <v/>
      </c>
      <c r="AL71" s="267" t="str">
        <f t="shared" si="11"/>
        <v/>
      </c>
      <c r="AM71" s="267" t="str">
        <f t="shared" si="11"/>
        <v/>
      </c>
      <c r="AN71" s="267" t="str">
        <f t="shared" si="11"/>
        <v/>
      </c>
      <c r="AO71" s="267" t="str">
        <f t="shared" si="10"/>
        <v/>
      </c>
      <c r="AP71" s="267" t="str">
        <f t="shared" si="10"/>
        <v/>
      </c>
      <c r="AQ71" s="267" t="str">
        <f t="shared" si="10"/>
        <v/>
      </c>
      <c r="AR71" s="267" t="str">
        <f t="shared" si="10"/>
        <v/>
      </c>
      <c r="AS71" s="267" t="str">
        <f t="shared" si="10"/>
        <v/>
      </c>
      <c r="AT71" s="267" t="str">
        <f t="shared" si="10"/>
        <v/>
      </c>
      <c r="AU71" s="267" t="str">
        <f t="shared" si="10"/>
        <v/>
      </c>
      <c r="AV71" s="267" t="str">
        <f t="shared" si="10"/>
        <v/>
      </c>
      <c r="AW71" s="267" t="str">
        <f t="shared" si="10"/>
        <v/>
      </c>
      <c r="AX71" s="472" t="str">
        <f t="shared" si="4"/>
        <v/>
      </c>
      <c r="AY71" s="472" t="str">
        <f t="shared" si="5"/>
        <v/>
      </c>
      <c r="AZ71" s="472" t="str">
        <f t="shared" si="6"/>
        <v/>
      </c>
      <c r="BA71" s="472" t="str">
        <f t="shared" si="7"/>
        <v/>
      </c>
    </row>
    <row r="72" spans="1:53" ht="15.75" customHeight="1" thickBot="1">
      <c r="A72" s="55"/>
      <c r="B72" s="458" t="str">
        <f t="shared" si="8"/>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7" t="str">
        <f t="shared" si="12"/>
        <v/>
      </c>
      <c r="AE72" s="267" t="str">
        <f t="shared" si="12"/>
        <v/>
      </c>
      <c r="AF72" s="267" t="str">
        <f t="shared" si="11"/>
        <v/>
      </c>
      <c r="AG72" s="267" t="str">
        <f t="shared" si="11"/>
        <v/>
      </c>
      <c r="AH72" s="267" t="str">
        <f t="shared" si="11"/>
        <v/>
      </c>
      <c r="AI72" s="267" t="str">
        <f t="shared" si="11"/>
        <v/>
      </c>
      <c r="AJ72" s="267" t="str">
        <f t="shared" si="11"/>
        <v/>
      </c>
      <c r="AK72" s="267" t="str">
        <f t="shared" si="11"/>
        <v/>
      </c>
      <c r="AL72" s="267" t="str">
        <f t="shared" si="11"/>
        <v/>
      </c>
      <c r="AM72" s="267" t="str">
        <f t="shared" si="11"/>
        <v/>
      </c>
      <c r="AN72" s="267" t="str">
        <f t="shared" si="11"/>
        <v/>
      </c>
      <c r="AO72" s="267" t="str">
        <f t="shared" si="10"/>
        <v/>
      </c>
      <c r="AP72" s="267" t="str">
        <f t="shared" si="10"/>
        <v/>
      </c>
      <c r="AQ72" s="267" t="str">
        <f t="shared" si="10"/>
        <v/>
      </c>
      <c r="AR72" s="267" t="str">
        <f t="shared" si="10"/>
        <v/>
      </c>
      <c r="AS72" s="267" t="str">
        <f t="shared" si="10"/>
        <v/>
      </c>
      <c r="AT72" s="267" t="str">
        <f t="shared" si="10"/>
        <v/>
      </c>
      <c r="AU72" s="267" t="str">
        <f t="shared" si="10"/>
        <v/>
      </c>
      <c r="AV72" s="267" t="str">
        <f t="shared" si="10"/>
        <v/>
      </c>
      <c r="AW72" s="267" t="str">
        <f t="shared" si="10"/>
        <v/>
      </c>
      <c r="AX72" s="472" t="str">
        <f t="shared" si="4"/>
        <v/>
      </c>
      <c r="AY72" s="472" t="str">
        <f t="shared" si="5"/>
        <v/>
      </c>
      <c r="AZ72" s="472" t="str">
        <f t="shared" si="6"/>
        <v/>
      </c>
      <c r="BA72" s="472" t="str">
        <f t="shared" si="7"/>
        <v/>
      </c>
    </row>
    <row r="73" spans="1:53" ht="15.75" customHeight="1" thickBot="1">
      <c r="A73" s="55"/>
      <c r="B73" s="458" t="str">
        <f t="shared" si="8"/>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7" t="str">
        <f t="shared" si="12"/>
        <v/>
      </c>
      <c r="AE73" s="267" t="str">
        <f t="shared" si="12"/>
        <v/>
      </c>
      <c r="AF73" s="267" t="str">
        <f t="shared" si="11"/>
        <v/>
      </c>
      <c r="AG73" s="267" t="str">
        <f t="shared" si="11"/>
        <v/>
      </c>
      <c r="AH73" s="267" t="str">
        <f t="shared" si="11"/>
        <v/>
      </c>
      <c r="AI73" s="267" t="str">
        <f t="shared" si="11"/>
        <v/>
      </c>
      <c r="AJ73" s="267" t="str">
        <f t="shared" si="11"/>
        <v/>
      </c>
      <c r="AK73" s="267" t="str">
        <f t="shared" si="11"/>
        <v/>
      </c>
      <c r="AL73" s="267" t="str">
        <f t="shared" si="11"/>
        <v/>
      </c>
      <c r="AM73" s="267" t="str">
        <f t="shared" si="11"/>
        <v/>
      </c>
      <c r="AN73" s="267" t="str">
        <f t="shared" si="11"/>
        <v/>
      </c>
      <c r="AO73" s="267" t="str">
        <f t="shared" si="10"/>
        <v/>
      </c>
      <c r="AP73" s="267" t="str">
        <f t="shared" si="10"/>
        <v/>
      </c>
      <c r="AQ73" s="267" t="str">
        <f t="shared" si="10"/>
        <v/>
      </c>
      <c r="AR73" s="267" t="str">
        <f t="shared" si="10"/>
        <v/>
      </c>
      <c r="AS73" s="267" t="str">
        <f t="shared" si="10"/>
        <v/>
      </c>
      <c r="AT73" s="267" t="str">
        <f t="shared" si="10"/>
        <v/>
      </c>
      <c r="AU73" s="267" t="str">
        <f t="shared" si="10"/>
        <v/>
      </c>
      <c r="AV73" s="267" t="str">
        <f t="shared" si="10"/>
        <v/>
      </c>
      <c r="AW73" s="267" t="str">
        <f t="shared" si="10"/>
        <v/>
      </c>
      <c r="AX73" s="472" t="str">
        <f t="shared" si="4"/>
        <v/>
      </c>
      <c r="AY73" s="472" t="str">
        <f t="shared" si="5"/>
        <v/>
      </c>
      <c r="AZ73" s="472" t="str">
        <f t="shared" si="6"/>
        <v/>
      </c>
      <c r="BA73" s="472" t="str">
        <f t="shared" si="7"/>
        <v/>
      </c>
    </row>
    <row r="74" spans="1:53" ht="15.75" customHeight="1" thickBot="1">
      <c r="A74" s="55"/>
      <c r="B74" s="458" t="str">
        <f t="shared" si="8"/>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7" t="str">
        <f t="shared" si="12"/>
        <v/>
      </c>
      <c r="AE74" s="267" t="str">
        <f t="shared" si="12"/>
        <v/>
      </c>
      <c r="AF74" s="267" t="str">
        <f t="shared" si="11"/>
        <v/>
      </c>
      <c r="AG74" s="267" t="str">
        <f t="shared" si="11"/>
        <v/>
      </c>
      <c r="AH74" s="267" t="str">
        <f t="shared" si="11"/>
        <v/>
      </c>
      <c r="AI74" s="267" t="str">
        <f t="shared" si="11"/>
        <v/>
      </c>
      <c r="AJ74" s="267" t="str">
        <f t="shared" si="11"/>
        <v/>
      </c>
      <c r="AK74" s="267" t="str">
        <f t="shared" si="11"/>
        <v/>
      </c>
      <c r="AL74" s="267" t="str">
        <f t="shared" si="11"/>
        <v/>
      </c>
      <c r="AM74" s="267" t="str">
        <f t="shared" si="11"/>
        <v/>
      </c>
      <c r="AN74" s="267" t="str">
        <f t="shared" si="11"/>
        <v/>
      </c>
      <c r="AO74" s="267" t="str">
        <f t="shared" si="10"/>
        <v/>
      </c>
      <c r="AP74" s="267" t="str">
        <f t="shared" si="10"/>
        <v/>
      </c>
      <c r="AQ74" s="267" t="str">
        <f t="shared" si="10"/>
        <v/>
      </c>
      <c r="AR74" s="267" t="str">
        <f t="shared" si="10"/>
        <v/>
      </c>
      <c r="AS74" s="267" t="str">
        <f t="shared" si="10"/>
        <v/>
      </c>
      <c r="AT74" s="267" t="str">
        <f t="shared" si="10"/>
        <v/>
      </c>
      <c r="AU74" s="267" t="str">
        <f t="shared" si="10"/>
        <v/>
      </c>
      <c r="AV74" s="267" t="str">
        <f t="shared" si="10"/>
        <v/>
      </c>
      <c r="AW74" s="267" t="str">
        <f t="shared" si="10"/>
        <v/>
      </c>
      <c r="AX74" s="472" t="str">
        <f t="shared" si="4"/>
        <v/>
      </c>
      <c r="AY74" s="472" t="str">
        <f t="shared" si="5"/>
        <v/>
      </c>
      <c r="AZ74" s="472" t="str">
        <f t="shared" si="6"/>
        <v/>
      </c>
      <c r="BA74" s="472" t="str">
        <f t="shared" si="7"/>
        <v/>
      </c>
    </row>
    <row r="75" spans="1:53" ht="15.75" customHeight="1" thickBot="1">
      <c r="A75" s="55"/>
      <c r="B75" s="458" t="str">
        <f t="shared" si="8"/>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7" t="str">
        <f t="shared" si="12"/>
        <v/>
      </c>
      <c r="AE75" s="267" t="str">
        <f t="shared" si="12"/>
        <v/>
      </c>
      <c r="AF75" s="267" t="str">
        <f t="shared" si="11"/>
        <v/>
      </c>
      <c r="AG75" s="267" t="str">
        <f t="shared" si="11"/>
        <v/>
      </c>
      <c r="AH75" s="267" t="str">
        <f t="shared" si="11"/>
        <v/>
      </c>
      <c r="AI75" s="267" t="str">
        <f t="shared" si="11"/>
        <v/>
      </c>
      <c r="AJ75" s="267" t="str">
        <f t="shared" si="11"/>
        <v/>
      </c>
      <c r="AK75" s="267" t="str">
        <f t="shared" si="11"/>
        <v/>
      </c>
      <c r="AL75" s="267" t="str">
        <f t="shared" si="11"/>
        <v/>
      </c>
      <c r="AM75" s="267" t="str">
        <f t="shared" si="11"/>
        <v/>
      </c>
      <c r="AN75" s="267" t="str">
        <f t="shared" si="11"/>
        <v/>
      </c>
      <c r="AO75" s="267" t="str">
        <f t="shared" si="10"/>
        <v/>
      </c>
      <c r="AP75" s="267" t="str">
        <f t="shared" si="10"/>
        <v/>
      </c>
      <c r="AQ75" s="267" t="str">
        <f t="shared" si="10"/>
        <v/>
      </c>
      <c r="AR75" s="267" t="str">
        <f t="shared" si="10"/>
        <v/>
      </c>
      <c r="AS75" s="267" t="str">
        <f t="shared" si="10"/>
        <v/>
      </c>
      <c r="AT75" s="267" t="str">
        <f t="shared" si="10"/>
        <v/>
      </c>
      <c r="AU75" s="267" t="str">
        <f t="shared" si="10"/>
        <v/>
      </c>
      <c r="AV75" s="267" t="str">
        <f t="shared" si="10"/>
        <v/>
      </c>
      <c r="AW75" s="267" t="str">
        <f t="shared" si="10"/>
        <v/>
      </c>
      <c r="AX75" s="472" t="str">
        <f t="shared" si="4"/>
        <v/>
      </c>
      <c r="AY75" s="472" t="str">
        <f t="shared" si="5"/>
        <v/>
      </c>
      <c r="AZ75" s="472" t="str">
        <f t="shared" si="6"/>
        <v/>
      </c>
      <c r="BA75" s="472" t="str">
        <f t="shared" si="7"/>
        <v/>
      </c>
    </row>
    <row r="76" spans="1:53" ht="15.75" customHeight="1" thickBot="1">
      <c r="A76" s="55"/>
      <c r="B76" s="458" t="str">
        <f t="shared" si="8"/>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7" t="str">
        <f t="shared" si="12"/>
        <v/>
      </c>
      <c r="AE76" s="267" t="str">
        <f t="shared" si="12"/>
        <v/>
      </c>
      <c r="AF76" s="267" t="str">
        <f t="shared" si="11"/>
        <v/>
      </c>
      <c r="AG76" s="267" t="str">
        <f t="shared" si="11"/>
        <v/>
      </c>
      <c r="AH76" s="267" t="str">
        <f t="shared" si="11"/>
        <v/>
      </c>
      <c r="AI76" s="267" t="str">
        <f t="shared" si="11"/>
        <v/>
      </c>
      <c r="AJ76" s="267" t="str">
        <f t="shared" si="11"/>
        <v/>
      </c>
      <c r="AK76" s="267" t="str">
        <f t="shared" si="11"/>
        <v/>
      </c>
      <c r="AL76" s="267" t="str">
        <f t="shared" si="11"/>
        <v/>
      </c>
      <c r="AM76" s="267" t="str">
        <f t="shared" si="11"/>
        <v/>
      </c>
      <c r="AN76" s="267" t="str">
        <f t="shared" si="11"/>
        <v/>
      </c>
      <c r="AO76" s="267" t="str">
        <f t="shared" si="10"/>
        <v/>
      </c>
      <c r="AP76" s="267" t="str">
        <f t="shared" si="10"/>
        <v/>
      </c>
      <c r="AQ76" s="267" t="str">
        <f t="shared" si="10"/>
        <v/>
      </c>
      <c r="AR76" s="267" t="str">
        <f t="shared" si="10"/>
        <v/>
      </c>
      <c r="AS76" s="267" t="str">
        <f t="shared" si="10"/>
        <v/>
      </c>
      <c r="AT76" s="267" t="str">
        <f t="shared" si="10"/>
        <v/>
      </c>
      <c r="AU76" s="267" t="str">
        <f t="shared" si="10"/>
        <v/>
      </c>
      <c r="AV76" s="267" t="str">
        <f t="shared" si="10"/>
        <v/>
      </c>
      <c r="AW76" s="267" t="str">
        <f t="shared" si="10"/>
        <v/>
      </c>
      <c r="AX76" s="472" t="str">
        <f t="shared" si="4"/>
        <v/>
      </c>
      <c r="AY76" s="472" t="str">
        <f t="shared" si="5"/>
        <v/>
      </c>
      <c r="AZ76" s="472" t="str">
        <f t="shared" si="6"/>
        <v/>
      </c>
      <c r="BA76" s="472" t="str">
        <f t="shared" si="7"/>
        <v/>
      </c>
    </row>
    <row r="77" spans="1:53" ht="15.75" customHeight="1" thickBot="1">
      <c r="A77" s="55"/>
      <c r="B77" s="458" t="str">
        <f t="shared" si="8"/>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7" t="str">
        <f t="shared" si="12"/>
        <v/>
      </c>
      <c r="AE77" s="267" t="str">
        <f t="shared" si="12"/>
        <v/>
      </c>
      <c r="AF77" s="267" t="str">
        <f t="shared" si="11"/>
        <v/>
      </c>
      <c r="AG77" s="267" t="str">
        <f t="shared" si="11"/>
        <v/>
      </c>
      <c r="AH77" s="267" t="str">
        <f t="shared" si="11"/>
        <v/>
      </c>
      <c r="AI77" s="267" t="str">
        <f t="shared" si="11"/>
        <v/>
      </c>
      <c r="AJ77" s="267" t="str">
        <f t="shared" si="11"/>
        <v/>
      </c>
      <c r="AK77" s="267" t="str">
        <f t="shared" si="11"/>
        <v/>
      </c>
      <c r="AL77" s="267" t="str">
        <f t="shared" si="11"/>
        <v/>
      </c>
      <c r="AM77" s="267" t="str">
        <f t="shared" si="11"/>
        <v/>
      </c>
      <c r="AN77" s="267" t="str">
        <f t="shared" si="11"/>
        <v/>
      </c>
      <c r="AO77" s="267" t="str">
        <f t="shared" si="10"/>
        <v/>
      </c>
      <c r="AP77" s="267" t="str">
        <f t="shared" si="10"/>
        <v/>
      </c>
      <c r="AQ77" s="267" t="str">
        <f t="shared" si="10"/>
        <v/>
      </c>
      <c r="AR77" s="267" t="str">
        <f t="shared" si="10"/>
        <v/>
      </c>
      <c r="AS77" s="267" t="str">
        <f t="shared" si="10"/>
        <v/>
      </c>
      <c r="AT77" s="267" t="str">
        <f t="shared" si="10"/>
        <v/>
      </c>
      <c r="AU77" s="267" t="str">
        <f t="shared" si="10"/>
        <v/>
      </c>
      <c r="AV77" s="267" t="str">
        <f t="shared" si="10"/>
        <v/>
      </c>
      <c r="AW77" s="267" t="str">
        <f t="shared" si="10"/>
        <v/>
      </c>
      <c r="AX77" s="472" t="str">
        <f t="shared" si="4"/>
        <v/>
      </c>
      <c r="AY77" s="472" t="str">
        <f t="shared" si="5"/>
        <v/>
      </c>
      <c r="AZ77" s="472" t="str">
        <f t="shared" si="6"/>
        <v/>
      </c>
      <c r="BA77" s="472" t="str">
        <f t="shared" si="7"/>
        <v/>
      </c>
    </row>
    <row r="78" spans="1:53" ht="15.75" customHeight="1" thickBot="1">
      <c r="A78" s="55"/>
      <c r="B78" s="458" t="str">
        <f t="shared" si="8"/>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7" t="str">
        <f t="shared" si="12"/>
        <v/>
      </c>
      <c r="AE78" s="267" t="str">
        <f t="shared" si="12"/>
        <v/>
      </c>
      <c r="AF78" s="267" t="str">
        <f t="shared" si="11"/>
        <v/>
      </c>
      <c r="AG78" s="267" t="str">
        <f t="shared" si="11"/>
        <v/>
      </c>
      <c r="AH78" s="267" t="str">
        <f t="shared" si="11"/>
        <v/>
      </c>
      <c r="AI78" s="267" t="str">
        <f t="shared" si="11"/>
        <v/>
      </c>
      <c r="AJ78" s="267" t="str">
        <f t="shared" si="11"/>
        <v/>
      </c>
      <c r="AK78" s="267" t="str">
        <f t="shared" si="11"/>
        <v/>
      </c>
      <c r="AL78" s="267" t="str">
        <f t="shared" si="11"/>
        <v/>
      </c>
      <c r="AM78" s="267" t="str">
        <f t="shared" si="11"/>
        <v/>
      </c>
      <c r="AN78" s="267" t="str">
        <f t="shared" si="11"/>
        <v/>
      </c>
      <c r="AO78" s="267" t="str">
        <f t="shared" si="10"/>
        <v/>
      </c>
      <c r="AP78" s="267" t="str">
        <f t="shared" si="10"/>
        <v/>
      </c>
      <c r="AQ78" s="267" t="str">
        <f t="shared" si="10"/>
        <v/>
      </c>
      <c r="AR78" s="267" t="str">
        <f t="shared" si="10"/>
        <v/>
      </c>
      <c r="AS78" s="267" t="str">
        <f t="shared" si="10"/>
        <v/>
      </c>
      <c r="AT78" s="267" t="str">
        <f t="shared" si="10"/>
        <v/>
      </c>
      <c r="AU78" s="267" t="str">
        <f t="shared" si="10"/>
        <v/>
      </c>
      <c r="AV78" s="267" t="str">
        <f t="shared" si="10"/>
        <v/>
      </c>
      <c r="AW78" s="267" t="str">
        <f t="shared" si="10"/>
        <v/>
      </c>
      <c r="AX78" s="472" t="str">
        <f t="shared" si="4"/>
        <v/>
      </c>
      <c r="AY78" s="472" t="str">
        <f t="shared" si="5"/>
        <v/>
      </c>
      <c r="AZ78" s="472" t="str">
        <f t="shared" si="6"/>
        <v/>
      </c>
      <c r="BA78" s="472" t="str">
        <f t="shared" si="7"/>
        <v/>
      </c>
    </row>
    <row r="79" spans="1:53" ht="15.75" customHeight="1" thickBot="1">
      <c r="A79" s="55"/>
      <c r="B79" s="458" t="str">
        <f t="shared" si="8"/>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7" t="str">
        <f t="shared" si="12"/>
        <v/>
      </c>
      <c r="AE79" s="267" t="str">
        <f t="shared" si="12"/>
        <v/>
      </c>
      <c r="AF79" s="267" t="str">
        <f t="shared" si="11"/>
        <v/>
      </c>
      <c r="AG79" s="267" t="str">
        <f t="shared" si="11"/>
        <v/>
      </c>
      <c r="AH79" s="267" t="str">
        <f t="shared" si="11"/>
        <v/>
      </c>
      <c r="AI79" s="267" t="str">
        <f t="shared" si="11"/>
        <v/>
      </c>
      <c r="AJ79" s="267" t="str">
        <f t="shared" si="11"/>
        <v/>
      </c>
      <c r="AK79" s="267" t="str">
        <f t="shared" si="11"/>
        <v/>
      </c>
      <c r="AL79" s="267" t="str">
        <f t="shared" si="11"/>
        <v/>
      </c>
      <c r="AM79" s="267" t="str">
        <f t="shared" si="11"/>
        <v/>
      </c>
      <c r="AN79" s="267" t="str">
        <f t="shared" si="11"/>
        <v/>
      </c>
      <c r="AO79" s="267" t="str">
        <f t="shared" si="10"/>
        <v/>
      </c>
      <c r="AP79" s="267" t="str">
        <f t="shared" si="10"/>
        <v/>
      </c>
      <c r="AQ79" s="267" t="str">
        <f t="shared" si="10"/>
        <v/>
      </c>
      <c r="AR79" s="267" t="str">
        <f t="shared" si="10"/>
        <v/>
      </c>
      <c r="AS79" s="267" t="str">
        <f t="shared" si="10"/>
        <v/>
      </c>
      <c r="AT79" s="267" t="str">
        <f t="shared" si="10"/>
        <v/>
      </c>
      <c r="AU79" s="267" t="str">
        <f t="shared" si="10"/>
        <v/>
      </c>
      <c r="AV79" s="267" t="str">
        <f t="shared" si="10"/>
        <v/>
      </c>
      <c r="AW79" s="267" t="str">
        <f t="shared" si="10"/>
        <v/>
      </c>
      <c r="AX79" s="472" t="str">
        <f t="shared" si="4"/>
        <v/>
      </c>
      <c r="AY79" s="472" t="str">
        <f t="shared" si="5"/>
        <v/>
      </c>
      <c r="AZ79" s="472" t="str">
        <f t="shared" si="6"/>
        <v/>
      </c>
      <c r="BA79" s="472" t="str">
        <f t="shared" si="7"/>
        <v/>
      </c>
    </row>
    <row r="80" spans="1:53" ht="15.75" customHeight="1" thickBot="1">
      <c r="A80" s="55"/>
      <c r="B80" s="458" t="str">
        <f t="shared" si="8"/>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7" t="str">
        <f t="shared" si="12"/>
        <v/>
      </c>
      <c r="AE80" s="267" t="str">
        <f t="shared" si="12"/>
        <v/>
      </c>
      <c r="AF80" s="267" t="str">
        <f t="shared" si="11"/>
        <v/>
      </c>
      <c r="AG80" s="267" t="str">
        <f t="shared" si="11"/>
        <v/>
      </c>
      <c r="AH80" s="267" t="str">
        <f t="shared" si="11"/>
        <v/>
      </c>
      <c r="AI80" s="267" t="str">
        <f t="shared" si="11"/>
        <v/>
      </c>
      <c r="AJ80" s="267" t="str">
        <f t="shared" si="11"/>
        <v/>
      </c>
      <c r="AK80" s="267" t="str">
        <f t="shared" si="11"/>
        <v/>
      </c>
      <c r="AL80" s="267" t="str">
        <f t="shared" si="11"/>
        <v/>
      </c>
      <c r="AM80" s="267" t="str">
        <f t="shared" si="11"/>
        <v/>
      </c>
      <c r="AN80" s="267" t="str">
        <f t="shared" si="11"/>
        <v/>
      </c>
      <c r="AO80" s="267" t="str">
        <f t="shared" si="10"/>
        <v/>
      </c>
      <c r="AP80" s="267" t="str">
        <f t="shared" si="10"/>
        <v/>
      </c>
      <c r="AQ80" s="267" t="str">
        <f t="shared" si="10"/>
        <v/>
      </c>
      <c r="AR80" s="267" t="str">
        <f t="shared" ref="AR80:AW90" si="13">IF(S80="","",(IF(S80=S$92,1,0)))</f>
        <v/>
      </c>
      <c r="AS80" s="267" t="str">
        <f t="shared" si="13"/>
        <v/>
      </c>
      <c r="AT80" s="267" t="str">
        <f t="shared" si="13"/>
        <v/>
      </c>
      <c r="AU80" s="267" t="str">
        <f t="shared" si="13"/>
        <v/>
      </c>
      <c r="AV80" s="267" t="str">
        <f t="shared" si="13"/>
        <v/>
      </c>
      <c r="AW80" s="267" t="str">
        <f t="shared" si="13"/>
        <v/>
      </c>
      <c r="AX80" s="472" t="str">
        <f t="shared" si="4"/>
        <v/>
      </c>
      <c r="AY80" s="472" t="str">
        <f t="shared" si="5"/>
        <v/>
      </c>
      <c r="AZ80" s="472" t="str">
        <f t="shared" si="6"/>
        <v/>
      </c>
      <c r="BA80" s="472" t="str">
        <f t="shared" si="7"/>
        <v/>
      </c>
    </row>
    <row r="81" spans="1:53" ht="15.75" customHeight="1" thickBot="1">
      <c r="A81" s="55"/>
      <c r="B81" s="458" t="str">
        <f t="shared" si="8"/>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7" t="str">
        <f t="shared" si="12"/>
        <v/>
      </c>
      <c r="AE81" s="267" t="str">
        <f t="shared" si="12"/>
        <v/>
      </c>
      <c r="AF81" s="267" t="str">
        <f t="shared" si="11"/>
        <v/>
      </c>
      <c r="AG81" s="267" t="str">
        <f t="shared" si="11"/>
        <v/>
      </c>
      <c r="AH81" s="267" t="str">
        <f t="shared" si="11"/>
        <v/>
      </c>
      <c r="AI81" s="267" t="str">
        <f t="shared" si="11"/>
        <v/>
      </c>
      <c r="AJ81" s="267" t="str">
        <f t="shared" si="11"/>
        <v/>
      </c>
      <c r="AK81" s="267" t="str">
        <f t="shared" si="11"/>
        <v/>
      </c>
      <c r="AL81" s="267" t="str">
        <f t="shared" si="11"/>
        <v/>
      </c>
      <c r="AM81" s="267" t="str">
        <f t="shared" si="11"/>
        <v/>
      </c>
      <c r="AN81" s="267" t="str">
        <f t="shared" si="11"/>
        <v/>
      </c>
      <c r="AO81" s="267" t="str">
        <f t="shared" si="11"/>
        <v/>
      </c>
      <c r="AP81" s="267" t="str">
        <f t="shared" si="11"/>
        <v/>
      </c>
      <c r="AQ81" s="267" t="str">
        <f t="shared" si="11"/>
        <v/>
      </c>
      <c r="AR81" s="267" t="str">
        <f t="shared" si="13"/>
        <v/>
      </c>
      <c r="AS81" s="267" t="str">
        <f t="shared" si="13"/>
        <v/>
      </c>
      <c r="AT81" s="267" t="str">
        <f t="shared" si="13"/>
        <v/>
      </c>
      <c r="AU81" s="267" t="str">
        <f t="shared" si="13"/>
        <v/>
      </c>
      <c r="AV81" s="267" t="str">
        <f t="shared" si="13"/>
        <v/>
      </c>
      <c r="AW81" s="267" t="str">
        <f t="shared" si="13"/>
        <v/>
      </c>
      <c r="AX81" s="472" t="str">
        <f t="shared" ref="AX81:AX90" si="14">IF(AD81="","",SUMIF($E$12:$X$12,"Argumentación en contextos ciudadanos-No aplica componente",$AD81:$AW81))</f>
        <v/>
      </c>
      <c r="AY81" s="472" t="str">
        <f t="shared" ref="AY81:AY90" si="15">IF(AE81="","",SUMIF($E$12:$X$12,"Conocimientos-No aplica componente",$AD81:$AW81))</f>
        <v/>
      </c>
      <c r="AZ81" s="472" t="str">
        <f t="shared" ref="AZ81:AZ90" si="16">IF(AF81="","",SUMIF($E$12:$X$12,"Multiperspectivismo-No aplica componente",$AD81:$AW81))</f>
        <v/>
      </c>
      <c r="BA81" s="472" t="str">
        <f t="shared" ref="BA81:BA90" si="17">IF(AG81="","",SUMIF(E$12:X$12,"Pensamiento sistémico-No aplica componente",AD81:AW81))</f>
        <v/>
      </c>
    </row>
    <row r="82" spans="1:53" ht="15.75" customHeight="1" thickBot="1">
      <c r="A82" s="55"/>
      <c r="B82" s="458" t="str">
        <f t="shared" ref="B82:B90" si="18">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7" t="str">
        <f t="shared" si="12"/>
        <v/>
      </c>
      <c r="AE82" s="267" t="str">
        <f t="shared" si="12"/>
        <v/>
      </c>
      <c r="AF82" s="267" t="str">
        <f t="shared" si="11"/>
        <v/>
      </c>
      <c r="AG82" s="267" t="str">
        <f t="shared" si="11"/>
        <v/>
      </c>
      <c r="AH82" s="267" t="str">
        <f t="shared" si="11"/>
        <v/>
      </c>
      <c r="AI82" s="267" t="str">
        <f t="shared" si="11"/>
        <v/>
      </c>
      <c r="AJ82" s="267" t="str">
        <f t="shared" si="11"/>
        <v/>
      </c>
      <c r="AK82" s="267" t="str">
        <f t="shared" si="11"/>
        <v/>
      </c>
      <c r="AL82" s="267" t="str">
        <f t="shared" si="11"/>
        <v/>
      </c>
      <c r="AM82" s="267" t="str">
        <f t="shared" si="11"/>
        <v/>
      </c>
      <c r="AN82" s="267" t="str">
        <f t="shared" si="11"/>
        <v/>
      </c>
      <c r="AO82" s="267" t="str">
        <f t="shared" si="11"/>
        <v/>
      </c>
      <c r="AP82" s="267" t="str">
        <f t="shared" si="11"/>
        <v/>
      </c>
      <c r="AQ82" s="267" t="str">
        <f t="shared" si="11"/>
        <v/>
      </c>
      <c r="AR82" s="267" t="str">
        <f t="shared" si="13"/>
        <v/>
      </c>
      <c r="AS82" s="267" t="str">
        <f t="shared" si="13"/>
        <v/>
      </c>
      <c r="AT82" s="267" t="str">
        <f t="shared" si="13"/>
        <v/>
      </c>
      <c r="AU82" s="267" t="str">
        <f t="shared" si="13"/>
        <v/>
      </c>
      <c r="AV82" s="267" t="str">
        <f t="shared" si="13"/>
        <v/>
      </c>
      <c r="AW82" s="267" t="str">
        <f t="shared" si="13"/>
        <v/>
      </c>
      <c r="AX82" s="472" t="str">
        <f t="shared" si="14"/>
        <v/>
      </c>
      <c r="AY82" s="472" t="str">
        <f t="shared" si="15"/>
        <v/>
      </c>
      <c r="AZ82" s="472" t="str">
        <f t="shared" si="16"/>
        <v/>
      </c>
      <c r="BA82" s="472" t="str">
        <f t="shared" si="17"/>
        <v/>
      </c>
    </row>
    <row r="83" spans="1:53" ht="15.75" customHeight="1" thickBot="1">
      <c r="A83" s="55"/>
      <c r="B83" s="458" t="str">
        <f t="shared" si="18"/>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7" t="str">
        <f t="shared" si="12"/>
        <v/>
      </c>
      <c r="AE83" s="267" t="str">
        <f t="shared" si="12"/>
        <v/>
      </c>
      <c r="AF83" s="267" t="str">
        <f t="shared" si="11"/>
        <v/>
      </c>
      <c r="AG83" s="267" t="str">
        <f t="shared" si="11"/>
        <v/>
      </c>
      <c r="AH83" s="267" t="str">
        <f t="shared" si="11"/>
        <v/>
      </c>
      <c r="AI83" s="267" t="str">
        <f t="shared" si="11"/>
        <v/>
      </c>
      <c r="AJ83" s="267" t="str">
        <f t="shared" si="11"/>
        <v/>
      </c>
      <c r="AK83" s="267" t="str">
        <f t="shared" si="11"/>
        <v/>
      </c>
      <c r="AL83" s="267" t="str">
        <f t="shared" ref="AL83:AQ90" si="19">IF(M83="","",(IF(M83=M$92,1,0)))</f>
        <v/>
      </c>
      <c r="AM83" s="267" t="str">
        <f t="shared" si="19"/>
        <v/>
      </c>
      <c r="AN83" s="267" t="str">
        <f t="shared" si="19"/>
        <v/>
      </c>
      <c r="AO83" s="267" t="str">
        <f t="shared" si="19"/>
        <v/>
      </c>
      <c r="AP83" s="267" t="str">
        <f t="shared" si="19"/>
        <v/>
      </c>
      <c r="AQ83" s="267" t="str">
        <f t="shared" si="19"/>
        <v/>
      </c>
      <c r="AR83" s="267" t="str">
        <f t="shared" si="13"/>
        <v/>
      </c>
      <c r="AS83" s="267" t="str">
        <f t="shared" si="13"/>
        <v/>
      </c>
      <c r="AT83" s="267" t="str">
        <f t="shared" si="13"/>
        <v/>
      </c>
      <c r="AU83" s="267" t="str">
        <f t="shared" si="13"/>
        <v/>
      </c>
      <c r="AV83" s="267" t="str">
        <f t="shared" si="13"/>
        <v/>
      </c>
      <c r="AW83" s="267" t="str">
        <f t="shared" si="13"/>
        <v/>
      </c>
      <c r="AX83" s="472" t="str">
        <f t="shared" si="14"/>
        <v/>
      </c>
      <c r="AY83" s="472" t="str">
        <f t="shared" si="15"/>
        <v/>
      </c>
      <c r="AZ83" s="472" t="str">
        <f t="shared" si="16"/>
        <v/>
      </c>
      <c r="BA83" s="472" t="str">
        <f t="shared" si="17"/>
        <v/>
      </c>
    </row>
    <row r="84" spans="1:53" ht="15.75" customHeight="1" thickBot="1">
      <c r="A84" s="55"/>
      <c r="B84" s="458" t="str">
        <f t="shared" si="18"/>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7" t="str">
        <f t="shared" si="12"/>
        <v/>
      </c>
      <c r="AE84" s="267" t="str">
        <f t="shared" si="12"/>
        <v/>
      </c>
      <c r="AF84" s="267" t="str">
        <f t="shared" si="12"/>
        <v/>
      </c>
      <c r="AG84" s="267" t="str">
        <f t="shared" si="12"/>
        <v/>
      </c>
      <c r="AH84" s="267" t="str">
        <f t="shared" si="12"/>
        <v/>
      </c>
      <c r="AI84" s="267" t="str">
        <f t="shared" si="12"/>
        <v/>
      </c>
      <c r="AJ84" s="267" t="str">
        <f t="shared" si="12"/>
        <v/>
      </c>
      <c r="AK84" s="267" t="str">
        <f t="shared" si="12"/>
        <v/>
      </c>
      <c r="AL84" s="267" t="str">
        <f t="shared" si="19"/>
        <v/>
      </c>
      <c r="AM84" s="267" t="str">
        <f t="shared" si="19"/>
        <v/>
      </c>
      <c r="AN84" s="267" t="str">
        <f t="shared" si="19"/>
        <v/>
      </c>
      <c r="AO84" s="267" t="str">
        <f t="shared" si="19"/>
        <v/>
      </c>
      <c r="AP84" s="267" t="str">
        <f t="shared" si="19"/>
        <v/>
      </c>
      <c r="AQ84" s="267" t="str">
        <f t="shared" si="19"/>
        <v/>
      </c>
      <c r="AR84" s="267" t="str">
        <f t="shared" si="13"/>
        <v/>
      </c>
      <c r="AS84" s="267" t="str">
        <f t="shared" si="13"/>
        <v/>
      </c>
      <c r="AT84" s="267" t="str">
        <f t="shared" si="13"/>
        <v/>
      </c>
      <c r="AU84" s="267" t="str">
        <f t="shared" si="13"/>
        <v/>
      </c>
      <c r="AV84" s="267" t="str">
        <f t="shared" si="13"/>
        <v/>
      </c>
      <c r="AW84" s="267" t="str">
        <f t="shared" si="13"/>
        <v/>
      </c>
      <c r="AX84" s="472" t="str">
        <f t="shared" si="14"/>
        <v/>
      </c>
      <c r="AY84" s="472" t="str">
        <f t="shared" si="15"/>
        <v/>
      </c>
      <c r="AZ84" s="472" t="str">
        <f t="shared" si="16"/>
        <v/>
      </c>
      <c r="BA84" s="472" t="str">
        <f t="shared" si="17"/>
        <v/>
      </c>
    </row>
    <row r="85" spans="1:53" ht="15.75" customHeight="1" thickBot="1">
      <c r="A85" s="55"/>
      <c r="B85" s="458" t="str">
        <f t="shared" si="18"/>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7" t="str">
        <f t="shared" si="12"/>
        <v/>
      </c>
      <c r="AE85" s="267" t="str">
        <f t="shared" si="12"/>
        <v/>
      </c>
      <c r="AF85" s="267" t="str">
        <f t="shared" si="12"/>
        <v/>
      </c>
      <c r="AG85" s="267" t="str">
        <f t="shared" si="12"/>
        <v/>
      </c>
      <c r="AH85" s="267" t="str">
        <f t="shared" si="12"/>
        <v/>
      </c>
      <c r="AI85" s="267" t="str">
        <f t="shared" si="12"/>
        <v/>
      </c>
      <c r="AJ85" s="267" t="str">
        <f t="shared" si="12"/>
        <v/>
      </c>
      <c r="AK85" s="267" t="str">
        <f t="shared" si="12"/>
        <v/>
      </c>
      <c r="AL85" s="267" t="str">
        <f t="shared" si="19"/>
        <v/>
      </c>
      <c r="AM85" s="267" t="str">
        <f t="shared" si="19"/>
        <v/>
      </c>
      <c r="AN85" s="267" t="str">
        <f t="shared" si="19"/>
        <v/>
      </c>
      <c r="AO85" s="267" t="str">
        <f t="shared" si="19"/>
        <v/>
      </c>
      <c r="AP85" s="267" t="str">
        <f t="shared" si="19"/>
        <v/>
      </c>
      <c r="AQ85" s="267" t="str">
        <f t="shared" si="19"/>
        <v/>
      </c>
      <c r="AR85" s="267" t="str">
        <f t="shared" si="13"/>
        <v/>
      </c>
      <c r="AS85" s="267" t="str">
        <f t="shared" si="13"/>
        <v/>
      </c>
      <c r="AT85" s="267" t="str">
        <f t="shared" si="13"/>
        <v/>
      </c>
      <c r="AU85" s="267" t="str">
        <f t="shared" si="13"/>
        <v/>
      </c>
      <c r="AV85" s="267" t="str">
        <f t="shared" si="13"/>
        <v/>
      </c>
      <c r="AW85" s="267" t="str">
        <f t="shared" si="13"/>
        <v/>
      </c>
      <c r="AX85" s="472" t="str">
        <f t="shared" si="14"/>
        <v/>
      </c>
      <c r="AY85" s="472" t="str">
        <f t="shared" si="15"/>
        <v/>
      </c>
      <c r="AZ85" s="472" t="str">
        <f t="shared" si="16"/>
        <v/>
      </c>
      <c r="BA85" s="472" t="str">
        <f t="shared" si="17"/>
        <v/>
      </c>
    </row>
    <row r="86" spans="1:53" ht="15.75" customHeight="1" thickBot="1">
      <c r="A86" s="55"/>
      <c r="B86" s="458" t="str">
        <f t="shared" si="18"/>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7" t="str">
        <f t="shared" si="12"/>
        <v/>
      </c>
      <c r="AE86" s="267" t="str">
        <f t="shared" si="12"/>
        <v/>
      </c>
      <c r="AF86" s="267" t="str">
        <f t="shared" si="12"/>
        <v/>
      </c>
      <c r="AG86" s="267" t="str">
        <f t="shared" si="12"/>
        <v/>
      </c>
      <c r="AH86" s="267" t="str">
        <f t="shared" si="12"/>
        <v/>
      </c>
      <c r="AI86" s="267" t="str">
        <f t="shared" si="12"/>
        <v/>
      </c>
      <c r="AJ86" s="267" t="str">
        <f t="shared" si="12"/>
        <v/>
      </c>
      <c r="AK86" s="267" t="str">
        <f t="shared" si="12"/>
        <v/>
      </c>
      <c r="AL86" s="267" t="str">
        <f t="shared" si="19"/>
        <v/>
      </c>
      <c r="AM86" s="267" t="str">
        <f t="shared" si="19"/>
        <v/>
      </c>
      <c r="AN86" s="267" t="str">
        <f t="shared" si="19"/>
        <v/>
      </c>
      <c r="AO86" s="267" t="str">
        <f t="shared" si="19"/>
        <v/>
      </c>
      <c r="AP86" s="267" t="str">
        <f t="shared" si="19"/>
        <v/>
      </c>
      <c r="AQ86" s="267" t="str">
        <f t="shared" si="19"/>
        <v/>
      </c>
      <c r="AR86" s="267" t="str">
        <f t="shared" si="13"/>
        <v/>
      </c>
      <c r="AS86" s="267" t="str">
        <f t="shared" si="13"/>
        <v/>
      </c>
      <c r="AT86" s="267" t="str">
        <f t="shared" si="13"/>
        <v/>
      </c>
      <c r="AU86" s="267" t="str">
        <f t="shared" si="13"/>
        <v/>
      </c>
      <c r="AV86" s="267" t="str">
        <f t="shared" si="13"/>
        <v/>
      </c>
      <c r="AW86" s="267" t="str">
        <f t="shared" si="13"/>
        <v/>
      </c>
      <c r="AX86" s="472" t="str">
        <f t="shared" si="14"/>
        <v/>
      </c>
      <c r="AY86" s="472" t="str">
        <f t="shared" si="15"/>
        <v/>
      </c>
      <c r="AZ86" s="472" t="str">
        <f t="shared" si="16"/>
        <v/>
      </c>
      <c r="BA86" s="472" t="str">
        <f t="shared" si="17"/>
        <v/>
      </c>
    </row>
    <row r="87" spans="1:53" ht="15.75" customHeight="1" thickBot="1">
      <c r="A87" s="55"/>
      <c r="B87" s="458" t="str">
        <f t="shared" si="18"/>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7" t="str">
        <f t="shared" si="12"/>
        <v/>
      </c>
      <c r="AE87" s="267" t="str">
        <f t="shared" si="12"/>
        <v/>
      </c>
      <c r="AF87" s="267" t="str">
        <f t="shared" si="12"/>
        <v/>
      </c>
      <c r="AG87" s="267" t="str">
        <f t="shared" si="12"/>
        <v/>
      </c>
      <c r="AH87" s="267" t="str">
        <f t="shared" si="12"/>
        <v/>
      </c>
      <c r="AI87" s="267" t="str">
        <f t="shared" si="12"/>
        <v/>
      </c>
      <c r="AJ87" s="267" t="str">
        <f t="shared" si="12"/>
        <v/>
      </c>
      <c r="AK87" s="267" t="str">
        <f t="shared" si="12"/>
        <v/>
      </c>
      <c r="AL87" s="267" t="str">
        <f t="shared" si="19"/>
        <v/>
      </c>
      <c r="AM87" s="267" t="str">
        <f t="shared" si="19"/>
        <v/>
      </c>
      <c r="AN87" s="267" t="str">
        <f t="shared" si="19"/>
        <v/>
      </c>
      <c r="AO87" s="267" t="str">
        <f t="shared" si="19"/>
        <v/>
      </c>
      <c r="AP87" s="267" t="str">
        <f t="shared" si="19"/>
        <v/>
      </c>
      <c r="AQ87" s="267" t="str">
        <f t="shared" si="19"/>
        <v/>
      </c>
      <c r="AR87" s="267" t="str">
        <f t="shared" si="13"/>
        <v/>
      </c>
      <c r="AS87" s="267" t="str">
        <f t="shared" si="13"/>
        <v/>
      </c>
      <c r="AT87" s="267" t="str">
        <f t="shared" si="13"/>
        <v/>
      </c>
      <c r="AU87" s="267" t="str">
        <f t="shared" si="13"/>
        <v/>
      </c>
      <c r="AV87" s="267" t="str">
        <f t="shared" si="13"/>
        <v/>
      </c>
      <c r="AW87" s="267" t="str">
        <f t="shared" si="13"/>
        <v/>
      </c>
      <c r="AX87" s="472" t="str">
        <f t="shared" si="14"/>
        <v/>
      </c>
      <c r="AY87" s="472" t="str">
        <f t="shared" si="15"/>
        <v/>
      </c>
      <c r="AZ87" s="472" t="str">
        <f t="shared" si="16"/>
        <v/>
      </c>
      <c r="BA87" s="472" t="str">
        <f t="shared" si="17"/>
        <v/>
      </c>
    </row>
    <row r="88" spans="1:53" ht="15.75" customHeight="1" thickBot="1">
      <c r="A88" s="55"/>
      <c r="B88" s="458" t="str">
        <f t="shared" si="18"/>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7" t="str">
        <f t="shared" si="12"/>
        <v/>
      </c>
      <c r="AE88" s="267" t="str">
        <f t="shared" si="12"/>
        <v/>
      </c>
      <c r="AF88" s="267" t="str">
        <f t="shared" si="12"/>
        <v/>
      </c>
      <c r="AG88" s="267" t="str">
        <f t="shared" si="12"/>
        <v/>
      </c>
      <c r="AH88" s="267" t="str">
        <f t="shared" si="12"/>
        <v/>
      </c>
      <c r="AI88" s="267" t="str">
        <f t="shared" si="12"/>
        <v/>
      </c>
      <c r="AJ88" s="267" t="str">
        <f t="shared" si="12"/>
        <v/>
      </c>
      <c r="AK88" s="267" t="str">
        <f t="shared" si="12"/>
        <v/>
      </c>
      <c r="AL88" s="267" t="str">
        <f t="shared" si="19"/>
        <v/>
      </c>
      <c r="AM88" s="267" t="str">
        <f t="shared" si="19"/>
        <v/>
      </c>
      <c r="AN88" s="267" t="str">
        <f t="shared" si="19"/>
        <v/>
      </c>
      <c r="AO88" s="267" t="str">
        <f t="shared" si="19"/>
        <v/>
      </c>
      <c r="AP88" s="267" t="str">
        <f t="shared" si="19"/>
        <v/>
      </c>
      <c r="AQ88" s="267" t="str">
        <f t="shared" si="19"/>
        <v/>
      </c>
      <c r="AR88" s="267" t="str">
        <f t="shared" si="13"/>
        <v/>
      </c>
      <c r="AS88" s="267" t="str">
        <f t="shared" si="13"/>
        <v/>
      </c>
      <c r="AT88" s="267" t="str">
        <f t="shared" si="13"/>
        <v/>
      </c>
      <c r="AU88" s="267" t="str">
        <f t="shared" si="13"/>
        <v/>
      </c>
      <c r="AV88" s="267" t="str">
        <f t="shared" si="13"/>
        <v/>
      </c>
      <c r="AW88" s="267" t="str">
        <f t="shared" si="13"/>
        <v/>
      </c>
      <c r="AX88" s="472" t="str">
        <f t="shared" si="14"/>
        <v/>
      </c>
      <c r="AY88" s="472" t="str">
        <f t="shared" si="15"/>
        <v/>
      </c>
      <c r="AZ88" s="472" t="str">
        <f t="shared" si="16"/>
        <v/>
      </c>
      <c r="BA88" s="472" t="str">
        <f t="shared" si="17"/>
        <v/>
      </c>
    </row>
    <row r="89" spans="1:53"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7" t="str">
        <f t="shared" si="12"/>
        <v/>
      </c>
      <c r="AE89" s="267" t="str">
        <f t="shared" si="12"/>
        <v/>
      </c>
      <c r="AF89" s="267" t="str">
        <f t="shared" si="12"/>
        <v/>
      </c>
      <c r="AG89" s="267" t="str">
        <f t="shared" si="12"/>
        <v/>
      </c>
      <c r="AH89" s="267" t="str">
        <f t="shared" si="12"/>
        <v/>
      </c>
      <c r="AI89" s="267" t="str">
        <f t="shared" si="12"/>
        <v/>
      </c>
      <c r="AJ89" s="267" t="str">
        <f t="shared" si="12"/>
        <v/>
      </c>
      <c r="AK89" s="267" t="str">
        <f t="shared" si="12"/>
        <v/>
      </c>
      <c r="AL89" s="267" t="str">
        <f t="shared" si="19"/>
        <v/>
      </c>
      <c r="AM89" s="267" t="str">
        <f t="shared" si="19"/>
        <v/>
      </c>
      <c r="AN89" s="267" t="str">
        <f t="shared" si="19"/>
        <v/>
      </c>
      <c r="AO89" s="267" t="str">
        <f t="shared" si="19"/>
        <v/>
      </c>
      <c r="AP89" s="267" t="str">
        <f t="shared" si="19"/>
        <v/>
      </c>
      <c r="AQ89" s="267" t="str">
        <f t="shared" si="19"/>
        <v/>
      </c>
      <c r="AR89" s="267" t="str">
        <f t="shared" si="13"/>
        <v/>
      </c>
      <c r="AS89" s="267" t="str">
        <f t="shared" si="13"/>
        <v/>
      </c>
      <c r="AT89" s="267" t="str">
        <f t="shared" si="13"/>
        <v/>
      </c>
      <c r="AU89" s="267" t="str">
        <f t="shared" si="13"/>
        <v/>
      </c>
      <c r="AV89" s="267" t="str">
        <f t="shared" si="13"/>
        <v/>
      </c>
      <c r="AW89" s="267" t="str">
        <f t="shared" si="13"/>
        <v/>
      </c>
      <c r="AX89" s="472" t="str">
        <f t="shared" si="14"/>
        <v/>
      </c>
      <c r="AY89" s="472" t="str">
        <f t="shared" si="15"/>
        <v/>
      </c>
      <c r="AZ89" s="472" t="str">
        <f t="shared" si="16"/>
        <v/>
      </c>
      <c r="BA89" s="472" t="str">
        <f t="shared" si="17"/>
        <v/>
      </c>
    </row>
    <row r="90" spans="1:53" ht="15.75" customHeight="1" thickBot="1">
      <c r="A90" s="55"/>
      <c r="B90" s="458" t="str">
        <f t="shared" si="18"/>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7" t="str">
        <f t="shared" si="12"/>
        <v/>
      </c>
      <c r="AE90" s="267" t="str">
        <f t="shared" si="12"/>
        <v/>
      </c>
      <c r="AF90" s="267" t="str">
        <f t="shared" si="12"/>
        <v/>
      </c>
      <c r="AG90" s="267" t="str">
        <f t="shared" si="12"/>
        <v/>
      </c>
      <c r="AH90" s="267" t="str">
        <f t="shared" si="12"/>
        <v/>
      </c>
      <c r="AI90" s="267" t="str">
        <f t="shared" si="12"/>
        <v/>
      </c>
      <c r="AJ90" s="267" t="str">
        <f t="shared" si="12"/>
        <v/>
      </c>
      <c r="AK90" s="267" t="str">
        <f t="shared" si="12"/>
        <v/>
      </c>
      <c r="AL90" s="267" t="str">
        <f t="shared" si="19"/>
        <v/>
      </c>
      <c r="AM90" s="267" t="str">
        <f t="shared" si="19"/>
        <v/>
      </c>
      <c r="AN90" s="267" t="str">
        <f t="shared" si="19"/>
        <v/>
      </c>
      <c r="AO90" s="267" t="str">
        <f t="shared" si="19"/>
        <v/>
      </c>
      <c r="AP90" s="267" t="str">
        <f t="shared" si="19"/>
        <v/>
      </c>
      <c r="AQ90" s="267" t="str">
        <f t="shared" si="19"/>
        <v/>
      </c>
      <c r="AR90" s="267" t="str">
        <f t="shared" si="13"/>
        <v/>
      </c>
      <c r="AS90" s="267" t="str">
        <f t="shared" si="13"/>
        <v/>
      </c>
      <c r="AT90" s="267" t="str">
        <f t="shared" si="13"/>
        <v/>
      </c>
      <c r="AU90" s="267" t="str">
        <f t="shared" si="13"/>
        <v/>
      </c>
      <c r="AV90" s="267" t="str">
        <f t="shared" si="13"/>
        <v/>
      </c>
      <c r="AW90" s="267" t="str">
        <f t="shared" si="13"/>
        <v/>
      </c>
      <c r="AX90" s="472" t="str">
        <f t="shared" si="14"/>
        <v/>
      </c>
      <c r="AY90" s="472" t="str">
        <f t="shared" si="15"/>
        <v/>
      </c>
      <c r="AZ90" s="472" t="str">
        <f t="shared" si="16"/>
        <v/>
      </c>
      <c r="BA90" s="472" t="str">
        <f t="shared" si="17"/>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t="e">
        <f>AVERAGE(AX16:AX90)</f>
        <v>#DIV/0!</v>
      </c>
      <c r="AY91" s="473" t="e">
        <f t="shared" ref="AY91:BA91" si="20">AVERAGE(AY16:AY90)</f>
        <v>#DIV/0!</v>
      </c>
      <c r="AZ91" s="473" t="e">
        <f t="shared" si="20"/>
        <v>#DIV/0!</v>
      </c>
      <c r="BA91" s="473" t="e">
        <f t="shared" si="20"/>
        <v>#DIV/0!</v>
      </c>
    </row>
    <row r="92" spans="1:53" ht="15.75" customHeight="1">
      <c r="A92" s="55"/>
      <c r="B92" s="59"/>
      <c r="C92" s="528" t="s">
        <v>4</v>
      </c>
      <c r="D92" s="529"/>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59">
        <f t="shared" ref="E93:X93" si="21">COUNTIF(E16:E90,E92)</f>
        <v>0</v>
      </c>
      <c r="F93" s="460">
        <f t="shared" si="21"/>
        <v>0</v>
      </c>
      <c r="G93" s="460">
        <f t="shared" si="21"/>
        <v>0</v>
      </c>
      <c r="H93" s="460">
        <f t="shared" si="21"/>
        <v>0</v>
      </c>
      <c r="I93" s="460">
        <f t="shared" si="21"/>
        <v>0</v>
      </c>
      <c r="J93" s="460">
        <f t="shared" si="21"/>
        <v>0</v>
      </c>
      <c r="K93" s="460">
        <f t="shared" si="21"/>
        <v>0</v>
      </c>
      <c r="L93" s="460">
        <f t="shared" si="21"/>
        <v>0</v>
      </c>
      <c r="M93" s="460">
        <f t="shared" si="21"/>
        <v>0</v>
      </c>
      <c r="N93" s="460">
        <f t="shared" si="21"/>
        <v>0</v>
      </c>
      <c r="O93" s="460">
        <f t="shared" si="21"/>
        <v>0</v>
      </c>
      <c r="P93" s="460">
        <f t="shared" si="21"/>
        <v>0</v>
      </c>
      <c r="Q93" s="460">
        <f t="shared" si="21"/>
        <v>0</v>
      </c>
      <c r="R93" s="460">
        <f t="shared" si="21"/>
        <v>0</v>
      </c>
      <c r="S93" s="460">
        <f t="shared" si="21"/>
        <v>0</v>
      </c>
      <c r="T93" s="460">
        <f t="shared" si="21"/>
        <v>0</v>
      </c>
      <c r="U93" s="460">
        <f t="shared" si="21"/>
        <v>0</v>
      </c>
      <c r="V93" s="460">
        <f t="shared" si="21"/>
        <v>0</v>
      </c>
      <c r="W93" s="460">
        <f t="shared" si="21"/>
        <v>0</v>
      </c>
      <c r="X93" s="460">
        <f t="shared" si="21"/>
        <v>0</v>
      </c>
      <c r="Y93" s="59"/>
      <c r="Z93" s="59"/>
      <c r="AA93" s="59"/>
      <c r="AB93" s="59"/>
      <c r="AC93" s="59"/>
      <c r="AD93" s="55"/>
      <c r="AE93" s="55"/>
      <c r="AF93" s="55"/>
      <c r="AG93" s="55"/>
    </row>
    <row r="94" spans="1:53" ht="15.75" customHeight="1">
      <c r="A94" s="55"/>
      <c r="B94" s="59"/>
      <c r="C94" s="172" t="s">
        <v>6</v>
      </c>
      <c r="D94" s="172"/>
      <c r="E94" s="461" t="e">
        <f t="shared" ref="E94:X94" si="22">(COUNTIF(E16:E90,E$92))/(COUNTA(E16:E90))</f>
        <v>#DIV/0!</v>
      </c>
      <c r="F94" s="461" t="e">
        <f t="shared" si="22"/>
        <v>#DIV/0!</v>
      </c>
      <c r="G94" s="461" t="e">
        <f t="shared" si="22"/>
        <v>#DIV/0!</v>
      </c>
      <c r="H94" s="461" t="e">
        <f t="shared" si="22"/>
        <v>#DIV/0!</v>
      </c>
      <c r="I94" s="461" t="e">
        <f t="shared" si="22"/>
        <v>#DIV/0!</v>
      </c>
      <c r="J94" s="461" t="e">
        <f t="shared" si="22"/>
        <v>#DIV/0!</v>
      </c>
      <c r="K94" s="461" t="e">
        <f t="shared" si="22"/>
        <v>#DIV/0!</v>
      </c>
      <c r="L94" s="461" t="e">
        <f t="shared" si="22"/>
        <v>#DIV/0!</v>
      </c>
      <c r="M94" s="461" t="e">
        <f t="shared" si="22"/>
        <v>#DIV/0!</v>
      </c>
      <c r="N94" s="461" t="e">
        <f t="shared" si="22"/>
        <v>#DIV/0!</v>
      </c>
      <c r="O94" s="461" t="e">
        <f t="shared" si="22"/>
        <v>#DIV/0!</v>
      </c>
      <c r="P94" s="461" t="e">
        <f t="shared" si="22"/>
        <v>#DIV/0!</v>
      </c>
      <c r="Q94" s="461" t="e">
        <f t="shared" si="22"/>
        <v>#DIV/0!</v>
      </c>
      <c r="R94" s="461" t="e">
        <f t="shared" si="22"/>
        <v>#DIV/0!</v>
      </c>
      <c r="S94" s="461" t="e">
        <f t="shared" si="22"/>
        <v>#DIV/0!</v>
      </c>
      <c r="T94" s="461" t="e">
        <f t="shared" si="22"/>
        <v>#DIV/0!</v>
      </c>
      <c r="U94" s="461" t="e">
        <f t="shared" si="22"/>
        <v>#DIV/0!</v>
      </c>
      <c r="V94" s="461" t="e">
        <f t="shared" si="22"/>
        <v>#DIV/0!</v>
      </c>
      <c r="W94" s="461" t="e">
        <f t="shared" si="22"/>
        <v>#DIV/0!</v>
      </c>
      <c r="X94" s="461" t="e">
        <f t="shared" si="22"/>
        <v>#DIV/0!</v>
      </c>
      <c r="Y94" s="59"/>
      <c r="Z94" s="59"/>
      <c r="AA94" s="59"/>
      <c r="AB94" s="59"/>
      <c r="AC94" s="59"/>
      <c r="AD94" s="55"/>
      <c r="AE94" s="55"/>
      <c r="AF94" s="55"/>
      <c r="AG94" s="55"/>
    </row>
    <row r="95" spans="1:53" ht="15.75" customHeight="1">
      <c r="A95" s="55"/>
      <c r="B95" s="59"/>
      <c r="C95" s="173" t="s">
        <v>7</v>
      </c>
      <c r="D95" s="173"/>
      <c r="E95" s="462" t="e">
        <f t="shared" ref="E95:X95" si="23">(COUNTIF(E$16:E$90,"A"))/(COUNTA(E$16:E$90))</f>
        <v>#DIV/0!</v>
      </c>
      <c r="F95" s="462" t="e">
        <f t="shared" si="23"/>
        <v>#DIV/0!</v>
      </c>
      <c r="G95" s="462" t="e">
        <f t="shared" si="23"/>
        <v>#DIV/0!</v>
      </c>
      <c r="H95" s="462" t="e">
        <f t="shared" si="23"/>
        <v>#DIV/0!</v>
      </c>
      <c r="I95" s="462" t="e">
        <f t="shared" si="23"/>
        <v>#DIV/0!</v>
      </c>
      <c r="J95" s="462" t="e">
        <f t="shared" si="23"/>
        <v>#DIV/0!</v>
      </c>
      <c r="K95" s="462" t="e">
        <f t="shared" si="23"/>
        <v>#DIV/0!</v>
      </c>
      <c r="L95" s="462" t="e">
        <f t="shared" si="23"/>
        <v>#DIV/0!</v>
      </c>
      <c r="M95" s="462" t="e">
        <f t="shared" si="23"/>
        <v>#DIV/0!</v>
      </c>
      <c r="N95" s="462" t="e">
        <f t="shared" si="23"/>
        <v>#DIV/0!</v>
      </c>
      <c r="O95" s="462" t="e">
        <f t="shared" si="23"/>
        <v>#DIV/0!</v>
      </c>
      <c r="P95" s="462" t="e">
        <f t="shared" si="23"/>
        <v>#DIV/0!</v>
      </c>
      <c r="Q95" s="462" t="e">
        <f t="shared" si="23"/>
        <v>#DIV/0!</v>
      </c>
      <c r="R95" s="462" t="e">
        <f t="shared" si="23"/>
        <v>#DIV/0!</v>
      </c>
      <c r="S95" s="462" t="e">
        <f t="shared" si="23"/>
        <v>#DIV/0!</v>
      </c>
      <c r="T95" s="462" t="e">
        <f t="shared" si="23"/>
        <v>#DIV/0!</v>
      </c>
      <c r="U95" s="462" t="e">
        <f t="shared" si="23"/>
        <v>#DIV/0!</v>
      </c>
      <c r="V95" s="462" t="e">
        <f t="shared" si="23"/>
        <v>#DIV/0!</v>
      </c>
      <c r="W95" s="462" t="e">
        <f t="shared" si="23"/>
        <v>#DIV/0!</v>
      </c>
      <c r="X95" s="462" t="e">
        <f t="shared" si="23"/>
        <v>#DIV/0!</v>
      </c>
      <c r="Y95" s="59"/>
      <c r="Z95" s="59"/>
      <c r="AA95" s="59"/>
      <c r="AB95" s="59"/>
      <c r="AC95" s="59"/>
      <c r="AD95" s="55"/>
      <c r="AE95" s="55"/>
      <c r="AF95" s="55"/>
      <c r="AG95" s="55"/>
    </row>
    <row r="96" spans="1:53" ht="15.75" customHeight="1">
      <c r="A96" s="55"/>
      <c r="B96" s="59"/>
      <c r="C96" s="173" t="s">
        <v>8</v>
      </c>
      <c r="D96" s="173"/>
      <c r="E96" s="462" t="e">
        <f t="shared" ref="E96:X96" si="24">(COUNTIF(E$16:E$90,"B"))/(COUNTA(E$16:E$90))</f>
        <v>#DIV/0!</v>
      </c>
      <c r="F96" s="462" t="e">
        <f t="shared" si="24"/>
        <v>#DIV/0!</v>
      </c>
      <c r="G96" s="462" t="e">
        <f t="shared" si="24"/>
        <v>#DIV/0!</v>
      </c>
      <c r="H96" s="462" t="e">
        <f t="shared" si="24"/>
        <v>#DIV/0!</v>
      </c>
      <c r="I96" s="462" t="e">
        <f t="shared" si="24"/>
        <v>#DIV/0!</v>
      </c>
      <c r="J96" s="462" t="e">
        <f t="shared" si="24"/>
        <v>#DIV/0!</v>
      </c>
      <c r="K96" s="462" t="e">
        <f t="shared" si="24"/>
        <v>#DIV/0!</v>
      </c>
      <c r="L96" s="462" t="e">
        <f t="shared" si="24"/>
        <v>#DIV/0!</v>
      </c>
      <c r="M96" s="462" t="e">
        <f t="shared" si="24"/>
        <v>#DIV/0!</v>
      </c>
      <c r="N96" s="462" t="e">
        <f t="shared" si="24"/>
        <v>#DIV/0!</v>
      </c>
      <c r="O96" s="462" t="e">
        <f t="shared" si="24"/>
        <v>#DIV/0!</v>
      </c>
      <c r="P96" s="462" t="e">
        <f t="shared" si="24"/>
        <v>#DIV/0!</v>
      </c>
      <c r="Q96" s="462" t="e">
        <f t="shared" si="24"/>
        <v>#DIV/0!</v>
      </c>
      <c r="R96" s="462" t="e">
        <f t="shared" si="24"/>
        <v>#DIV/0!</v>
      </c>
      <c r="S96" s="462" t="e">
        <f t="shared" si="24"/>
        <v>#DIV/0!</v>
      </c>
      <c r="T96" s="462" t="e">
        <f t="shared" si="24"/>
        <v>#DIV/0!</v>
      </c>
      <c r="U96" s="462" t="e">
        <f t="shared" si="24"/>
        <v>#DIV/0!</v>
      </c>
      <c r="V96" s="462" t="e">
        <f t="shared" si="24"/>
        <v>#DIV/0!</v>
      </c>
      <c r="W96" s="462" t="e">
        <f t="shared" si="24"/>
        <v>#DIV/0!</v>
      </c>
      <c r="X96" s="462" t="e">
        <f t="shared" si="24"/>
        <v>#DIV/0!</v>
      </c>
      <c r="Y96" s="59"/>
      <c r="Z96" s="59"/>
      <c r="AA96" s="59"/>
      <c r="AB96" s="59"/>
      <c r="AC96" s="59"/>
      <c r="AD96" s="55"/>
      <c r="AE96" s="55"/>
      <c r="AF96" s="55"/>
      <c r="AG96" s="55"/>
    </row>
    <row r="97" spans="1:33" ht="15.75" customHeight="1">
      <c r="A97" s="55"/>
      <c r="B97" s="59"/>
      <c r="C97" s="173" t="s">
        <v>9</v>
      </c>
      <c r="D97" s="173"/>
      <c r="E97" s="462" t="e">
        <f t="shared" ref="E97:X97" si="25">(COUNTIF(E$16:E$90,"C"))/(COUNTA(E$16:E$90))</f>
        <v>#DIV/0!</v>
      </c>
      <c r="F97" s="462" t="e">
        <f t="shared" si="25"/>
        <v>#DIV/0!</v>
      </c>
      <c r="G97" s="462" t="e">
        <f t="shared" si="25"/>
        <v>#DIV/0!</v>
      </c>
      <c r="H97" s="462" t="e">
        <f t="shared" si="25"/>
        <v>#DIV/0!</v>
      </c>
      <c r="I97" s="462" t="e">
        <f t="shared" si="25"/>
        <v>#DIV/0!</v>
      </c>
      <c r="J97" s="462" t="e">
        <f t="shared" si="25"/>
        <v>#DIV/0!</v>
      </c>
      <c r="K97" s="462" t="e">
        <f t="shared" si="25"/>
        <v>#DIV/0!</v>
      </c>
      <c r="L97" s="462" t="e">
        <f t="shared" si="25"/>
        <v>#DIV/0!</v>
      </c>
      <c r="M97" s="462" t="e">
        <f t="shared" si="25"/>
        <v>#DIV/0!</v>
      </c>
      <c r="N97" s="462" t="e">
        <f t="shared" si="25"/>
        <v>#DIV/0!</v>
      </c>
      <c r="O97" s="462" t="e">
        <f t="shared" si="25"/>
        <v>#DIV/0!</v>
      </c>
      <c r="P97" s="462" t="e">
        <f t="shared" si="25"/>
        <v>#DIV/0!</v>
      </c>
      <c r="Q97" s="462" t="e">
        <f t="shared" si="25"/>
        <v>#DIV/0!</v>
      </c>
      <c r="R97" s="462" t="e">
        <f t="shared" si="25"/>
        <v>#DIV/0!</v>
      </c>
      <c r="S97" s="462" t="e">
        <f t="shared" si="25"/>
        <v>#DIV/0!</v>
      </c>
      <c r="T97" s="462" t="e">
        <f t="shared" si="25"/>
        <v>#DIV/0!</v>
      </c>
      <c r="U97" s="462" t="e">
        <f t="shared" si="25"/>
        <v>#DIV/0!</v>
      </c>
      <c r="V97" s="462" t="e">
        <f t="shared" si="25"/>
        <v>#DIV/0!</v>
      </c>
      <c r="W97" s="462" t="e">
        <f t="shared" si="25"/>
        <v>#DIV/0!</v>
      </c>
      <c r="X97" s="462" t="e">
        <f t="shared" si="25"/>
        <v>#DIV/0!</v>
      </c>
      <c r="Y97" s="59"/>
      <c r="Z97" s="59"/>
      <c r="AA97" s="59"/>
      <c r="AB97" s="59"/>
      <c r="AC97" s="59"/>
      <c r="AD97" s="55"/>
      <c r="AE97" s="55"/>
      <c r="AF97" s="55"/>
      <c r="AG97" s="55"/>
    </row>
    <row r="98" spans="1:33" ht="15.75" customHeight="1">
      <c r="A98" s="55"/>
      <c r="B98" s="59"/>
      <c r="C98" s="174" t="s">
        <v>10</v>
      </c>
      <c r="D98" s="174"/>
      <c r="E98" s="462" t="e">
        <f t="shared" ref="E98:X98" si="26">(COUNTIF(E$16:E$90,"D"))/(COUNTA(E$16:E$90))</f>
        <v>#DIV/0!</v>
      </c>
      <c r="F98" s="462" t="e">
        <f t="shared" si="26"/>
        <v>#DIV/0!</v>
      </c>
      <c r="G98" s="462" t="e">
        <f t="shared" si="26"/>
        <v>#DIV/0!</v>
      </c>
      <c r="H98" s="462" t="e">
        <f t="shared" si="26"/>
        <v>#DIV/0!</v>
      </c>
      <c r="I98" s="462" t="e">
        <f t="shared" si="26"/>
        <v>#DIV/0!</v>
      </c>
      <c r="J98" s="462" t="e">
        <f t="shared" si="26"/>
        <v>#DIV/0!</v>
      </c>
      <c r="K98" s="462" t="e">
        <f t="shared" si="26"/>
        <v>#DIV/0!</v>
      </c>
      <c r="L98" s="462" t="e">
        <f t="shared" si="26"/>
        <v>#DIV/0!</v>
      </c>
      <c r="M98" s="462" t="e">
        <f t="shared" si="26"/>
        <v>#DIV/0!</v>
      </c>
      <c r="N98" s="462" t="e">
        <f t="shared" si="26"/>
        <v>#DIV/0!</v>
      </c>
      <c r="O98" s="462" t="e">
        <f t="shared" si="26"/>
        <v>#DIV/0!</v>
      </c>
      <c r="P98" s="462" t="e">
        <f t="shared" si="26"/>
        <v>#DIV/0!</v>
      </c>
      <c r="Q98" s="462" t="e">
        <f t="shared" si="26"/>
        <v>#DIV/0!</v>
      </c>
      <c r="R98" s="462" t="e">
        <f t="shared" si="26"/>
        <v>#DIV/0!</v>
      </c>
      <c r="S98" s="462" t="e">
        <f t="shared" si="26"/>
        <v>#DIV/0!</v>
      </c>
      <c r="T98" s="462" t="e">
        <f t="shared" si="26"/>
        <v>#DIV/0!</v>
      </c>
      <c r="U98" s="462" t="e">
        <f t="shared" si="26"/>
        <v>#DIV/0!</v>
      </c>
      <c r="V98" s="462" t="e">
        <f t="shared" si="26"/>
        <v>#DIV/0!</v>
      </c>
      <c r="W98" s="462" t="e">
        <f t="shared" si="26"/>
        <v>#DIV/0!</v>
      </c>
      <c r="X98" s="462" t="e">
        <f t="shared" si="26"/>
        <v>#DIV/0!</v>
      </c>
      <c r="Y98" s="59"/>
      <c r="Z98" s="59"/>
      <c r="AA98" s="59"/>
      <c r="AB98" s="59"/>
      <c r="AC98" s="59"/>
      <c r="AD98" s="55"/>
      <c r="AE98" s="55"/>
      <c r="AF98" s="55"/>
      <c r="AG98" s="55"/>
    </row>
    <row r="99" spans="1:33" ht="15.75" customHeight="1">
      <c r="A99" s="55"/>
      <c r="B99" s="59"/>
      <c r="C99" s="175" t="s">
        <v>11</v>
      </c>
      <c r="D99" s="176"/>
      <c r="E99" s="463" t="e">
        <f t="shared" ref="E99:N104" si="27">(E$93-((COUNTA(E$16:E$90)-E$93)/4-1))/COUNTA(E$16:E$90)</f>
        <v>#DIV/0!</v>
      </c>
      <c r="F99" s="463" t="e">
        <f t="shared" si="27"/>
        <v>#DIV/0!</v>
      </c>
      <c r="G99" s="463" t="e">
        <f t="shared" si="27"/>
        <v>#DIV/0!</v>
      </c>
      <c r="H99" s="463" t="e">
        <f t="shared" si="27"/>
        <v>#DIV/0!</v>
      </c>
      <c r="I99" s="463" t="e">
        <f t="shared" si="27"/>
        <v>#DIV/0!</v>
      </c>
      <c r="J99" s="463" t="e">
        <f t="shared" si="27"/>
        <v>#DIV/0!</v>
      </c>
      <c r="K99" s="463" t="e">
        <f t="shared" si="27"/>
        <v>#DIV/0!</v>
      </c>
      <c r="L99" s="463" t="e">
        <f t="shared" si="27"/>
        <v>#DIV/0!</v>
      </c>
      <c r="M99" s="463" t="e">
        <f t="shared" si="27"/>
        <v>#DIV/0!</v>
      </c>
      <c r="N99" s="463" t="e">
        <f t="shared" si="27"/>
        <v>#DIV/0!</v>
      </c>
      <c r="O99" s="463" t="e">
        <f t="shared" ref="O99:X104" si="28">(O$93-((COUNTA(O$16:O$90)-O$93)/4-1))/COUNTA(O$16:O$90)</f>
        <v>#DIV/0!</v>
      </c>
      <c r="P99" s="463" t="e">
        <f t="shared" si="28"/>
        <v>#DIV/0!</v>
      </c>
      <c r="Q99" s="463" t="e">
        <f t="shared" si="28"/>
        <v>#DIV/0!</v>
      </c>
      <c r="R99" s="463" t="e">
        <f t="shared" si="28"/>
        <v>#DIV/0!</v>
      </c>
      <c r="S99" s="463" t="e">
        <f t="shared" si="28"/>
        <v>#DIV/0!</v>
      </c>
      <c r="T99" s="463" t="e">
        <f t="shared" si="28"/>
        <v>#DIV/0!</v>
      </c>
      <c r="U99" s="463" t="e">
        <f t="shared" si="28"/>
        <v>#DIV/0!</v>
      </c>
      <c r="V99" s="463" t="e">
        <f t="shared" si="28"/>
        <v>#DIV/0!</v>
      </c>
      <c r="W99" s="463" t="e">
        <f t="shared" si="28"/>
        <v>#DIV/0!</v>
      </c>
      <c r="X99" s="463" t="e">
        <f t="shared" si="28"/>
        <v>#DIV/0!</v>
      </c>
      <c r="Y99" s="59"/>
      <c r="Z99" s="59"/>
      <c r="AA99" s="59"/>
      <c r="AB99" s="59"/>
      <c r="AC99" s="59"/>
      <c r="AD99" s="55"/>
      <c r="AE99" s="55"/>
      <c r="AF99" s="55"/>
      <c r="AG99" s="55"/>
    </row>
    <row r="100" spans="1:33" ht="15.75" customHeight="1">
      <c r="A100" s="55"/>
      <c r="B100" s="59"/>
      <c r="C100" s="177" t="s">
        <v>12</v>
      </c>
      <c r="D100" s="178"/>
      <c r="E100" s="464" t="e">
        <f t="shared" si="27"/>
        <v>#DIV/0!</v>
      </c>
      <c r="F100" s="464" t="e">
        <f t="shared" si="27"/>
        <v>#DIV/0!</v>
      </c>
      <c r="G100" s="464" t="e">
        <f t="shared" si="27"/>
        <v>#DIV/0!</v>
      </c>
      <c r="H100" s="464" t="e">
        <f t="shared" si="27"/>
        <v>#DIV/0!</v>
      </c>
      <c r="I100" s="464" t="e">
        <f t="shared" si="27"/>
        <v>#DIV/0!</v>
      </c>
      <c r="J100" s="464" t="e">
        <f t="shared" si="27"/>
        <v>#DIV/0!</v>
      </c>
      <c r="K100" s="464" t="e">
        <f t="shared" si="27"/>
        <v>#DIV/0!</v>
      </c>
      <c r="L100" s="464" t="e">
        <f t="shared" si="27"/>
        <v>#DIV/0!</v>
      </c>
      <c r="M100" s="464" t="e">
        <f t="shared" si="27"/>
        <v>#DIV/0!</v>
      </c>
      <c r="N100" s="464" t="e">
        <f t="shared" si="27"/>
        <v>#DIV/0!</v>
      </c>
      <c r="O100" s="464" t="e">
        <f t="shared" si="28"/>
        <v>#DIV/0!</v>
      </c>
      <c r="P100" s="464" t="e">
        <f t="shared" si="28"/>
        <v>#DIV/0!</v>
      </c>
      <c r="Q100" s="464" t="e">
        <f t="shared" si="28"/>
        <v>#DIV/0!</v>
      </c>
      <c r="R100" s="464" t="e">
        <f t="shared" si="28"/>
        <v>#DIV/0!</v>
      </c>
      <c r="S100" s="464" t="e">
        <f t="shared" si="28"/>
        <v>#DIV/0!</v>
      </c>
      <c r="T100" s="464" t="e">
        <f t="shared" si="28"/>
        <v>#DIV/0!</v>
      </c>
      <c r="U100" s="464" t="e">
        <f t="shared" si="28"/>
        <v>#DIV/0!</v>
      </c>
      <c r="V100" s="464" t="e">
        <f t="shared" si="28"/>
        <v>#DIV/0!</v>
      </c>
      <c r="W100" s="464" t="e">
        <f t="shared" si="28"/>
        <v>#DIV/0!</v>
      </c>
      <c r="X100" s="464" t="e">
        <f t="shared" si="28"/>
        <v>#DIV/0!</v>
      </c>
      <c r="Y100" s="59"/>
      <c r="Z100" s="59"/>
      <c r="AA100" s="59"/>
      <c r="AB100" s="59"/>
      <c r="AC100" s="59"/>
      <c r="AD100" s="55"/>
      <c r="AE100" s="55"/>
      <c r="AF100" s="55"/>
      <c r="AG100" s="55"/>
    </row>
    <row r="101" spans="1:33" ht="15.75" customHeight="1">
      <c r="A101" s="55"/>
      <c r="B101" s="59"/>
      <c r="C101" s="179" t="s">
        <v>13</v>
      </c>
      <c r="D101" s="180"/>
      <c r="E101" s="464" t="e">
        <f t="shared" si="27"/>
        <v>#DIV/0!</v>
      </c>
      <c r="F101" s="464" t="e">
        <f t="shared" si="27"/>
        <v>#DIV/0!</v>
      </c>
      <c r="G101" s="464" t="e">
        <f t="shared" si="27"/>
        <v>#DIV/0!</v>
      </c>
      <c r="H101" s="464" t="e">
        <f t="shared" si="27"/>
        <v>#DIV/0!</v>
      </c>
      <c r="I101" s="464" t="e">
        <f t="shared" si="27"/>
        <v>#DIV/0!</v>
      </c>
      <c r="J101" s="464" t="e">
        <f t="shared" si="27"/>
        <v>#DIV/0!</v>
      </c>
      <c r="K101" s="464" t="e">
        <f t="shared" si="27"/>
        <v>#DIV/0!</v>
      </c>
      <c r="L101" s="464" t="e">
        <f t="shared" si="27"/>
        <v>#DIV/0!</v>
      </c>
      <c r="M101" s="464" t="e">
        <f t="shared" si="27"/>
        <v>#DIV/0!</v>
      </c>
      <c r="N101" s="464" t="e">
        <f t="shared" si="27"/>
        <v>#DIV/0!</v>
      </c>
      <c r="O101" s="464" t="e">
        <f t="shared" si="28"/>
        <v>#DIV/0!</v>
      </c>
      <c r="P101" s="464" t="e">
        <f t="shared" si="28"/>
        <v>#DIV/0!</v>
      </c>
      <c r="Q101" s="464" t="e">
        <f t="shared" si="28"/>
        <v>#DIV/0!</v>
      </c>
      <c r="R101" s="464" t="e">
        <f t="shared" si="28"/>
        <v>#DIV/0!</v>
      </c>
      <c r="S101" s="464" t="e">
        <f t="shared" si="28"/>
        <v>#DIV/0!</v>
      </c>
      <c r="T101" s="464" t="e">
        <f t="shared" si="28"/>
        <v>#DIV/0!</v>
      </c>
      <c r="U101" s="464" t="e">
        <f t="shared" si="28"/>
        <v>#DIV/0!</v>
      </c>
      <c r="V101" s="464" t="e">
        <f t="shared" si="28"/>
        <v>#DIV/0!</v>
      </c>
      <c r="W101" s="464" t="e">
        <f t="shared" si="28"/>
        <v>#DIV/0!</v>
      </c>
      <c r="X101" s="464" t="e">
        <f t="shared" si="28"/>
        <v>#DIV/0!</v>
      </c>
      <c r="Y101" s="59"/>
      <c r="Z101" s="59"/>
      <c r="AA101" s="59"/>
      <c r="AB101" s="59"/>
      <c r="AC101" s="59"/>
      <c r="AD101" s="55"/>
      <c r="AE101" s="55"/>
      <c r="AF101" s="55"/>
      <c r="AG101" s="55"/>
    </row>
    <row r="102" spans="1:33" ht="15.75" customHeight="1">
      <c r="A102" s="55"/>
      <c r="B102" s="59"/>
      <c r="C102" s="181" t="s">
        <v>14</v>
      </c>
      <c r="D102" s="182"/>
      <c r="E102" s="464" t="e">
        <f t="shared" si="27"/>
        <v>#DIV/0!</v>
      </c>
      <c r="F102" s="464" t="e">
        <f t="shared" si="27"/>
        <v>#DIV/0!</v>
      </c>
      <c r="G102" s="464" t="e">
        <f t="shared" si="27"/>
        <v>#DIV/0!</v>
      </c>
      <c r="H102" s="464" t="e">
        <f t="shared" si="27"/>
        <v>#DIV/0!</v>
      </c>
      <c r="I102" s="464" t="e">
        <f t="shared" si="27"/>
        <v>#DIV/0!</v>
      </c>
      <c r="J102" s="464" t="e">
        <f t="shared" si="27"/>
        <v>#DIV/0!</v>
      </c>
      <c r="K102" s="464" t="e">
        <f t="shared" si="27"/>
        <v>#DIV/0!</v>
      </c>
      <c r="L102" s="464" t="e">
        <f t="shared" si="27"/>
        <v>#DIV/0!</v>
      </c>
      <c r="M102" s="464" t="e">
        <f t="shared" si="27"/>
        <v>#DIV/0!</v>
      </c>
      <c r="N102" s="464" t="e">
        <f t="shared" si="27"/>
        <v>#DIV/0!</v>
      </c>
      <c r="O102" s="464" t="e">
        <f t="shared" si="28"/>
        <v>#DIV/0!</v>
      </c>
      <c r="P102" s="464" t="e">
        <f t="shared" si="28"/>
        <v>#DIV/0!</v>
      </c>
      <c r="Q102" s="464" t="e">
        <f t="shared" si="28"/>
        <v>#DIV/0!</v>
      </c>
      <c r="R102" s="464" t="e">
        <f t="shared" si="28"/>
        <v>#DIV/0!</v>
      </c>
      <c r="S102" s="464" t="e">
        <f t="shared" si="28"/>
        <v>#DIV/0!</v>
      </c>
      <c r="T102" s="464" t="e">
        <f t="shared" si="28"/>
        <v>#DIV/0!</v>
      </c>
      <c r="U102" s="464" t="e">
        <f t="shared" si="28"/>
        <v>#DIV/0!</v>
      </c>
      <c r="V102" s="464" t="e">
        <f t="shared" si="28"/>
        <v>#DIV/0!</v>
      </c>
      <c r="W102" s="464" t="e">
        <f t="shared" si="28"/>
        <v>#DIV/0!</v>
      </c>
      <c r="X102" s="464" t="e">
        <f t="shared" si="28"/>
        <v>#DIV/0!</v>
      </c>
      <c r="Y102" s="59"/>
      <c r="Z102" s="59"/>
      <c r="AA102" s="59"/>
      <c r="AB102" s="59"/>
      <c r="AC102" s="59"/>
      <c r="AD102" s="55"/>
      <c r="AE102" s="55"/>
      <c r="AF102" s="55"/>
      <c r="AG102" s="55"/>
    </row>
    <row r="103" spans="1:33" ht="15.75" customHeight="1">
      <c r="A103" s="55"/>
      <c r="B103" s="59"/>
      <c r="C103" s="183" t="s">
        <v>15</v>
      </c>
      <c r="D103" s="184"/>
      <c r="E103" s="464" t="e">
        <f t="shared" si="27"/>
        <v>#DIV/0!</v>
      </c>
      <c r="F103" s="464" t="e">
        <f t="shared" si="27"/>
        <v>#DIV/0!</v>
      </c>
      <c r="G103" s="464" t="e">
        <f t="shared" si="27"/>
        <v>#DIV/0!</v>
      </c>
      <c r="H103" s="464" t="e">
        <f t="shared" si="27"/>
        <v>#DIV/0!</v>
      </c>
      <c r="I103" s="464" t="e">
        <f t="shared" si="27"/>
        <v>#DIV/0!</v>
      </c>
      <c r="J103" s="464" t="e">
        <f t="shared" si="27"/>
        <v>#DIV/0!</v>
      </c>
      <c r="K103" s="464" t="e">
        <f t="shared" si="27"/>
        <v>#DIV/0!</v>
      </c>
      <c r="L103" s="464" t="e">
        <f t="shared" si="27"/>
        <v>#DIV/0!</v>
      </c>
      <c r="M103" s="464" t="e">
        <f t="shared" si="27"/>
        <v>#DIV/0!</v>
      </c>
      <c r="N103" s="464" t="e">
        <f t="shared" si="27"/>
        <v>#DIV/0!</v>
      </c>
      <c r="O103" s="464" t="e">
        <f t="shared" si="28"/>
        <v>#DIV/0!</v>
      </c>
      <c r="P103" s="464" t="e">
        <f t="shared" si="28"/>
        <v>#DIV/0!</v>
      </c>
      <c r="Q103" s="464" t="e">
        <f t="shared" si="28"/>
        <v>#DIV/0!</v>
      </c>
      <c r="R103" s="464" t="e">
        <f t="shared" si="28"/>
        <v>#DIV/0!</v>
      </c>
      <c r="S103" s="464" t="e">
        <f t="shared" si="28"/>
        <v>#DIV/0!</v>
      </c>
      <c r="T103" s="464" t="e">
        <f t="shared" si="28"/>
        <v>#DIV/0!</v>
      </c>
      <c r="U103" s="464" t="e">
        <f t="shared" si="28"/>
        <v>#DIV/0!</v>
      </c>
      <c r="V103" s="464" t="e">
        <f t="shared" si="28"/>
        <v>#DIV/0!</v>
      </c>
      <c r="W103" s="464" t="e">
        <f t="shared" si="28"/>
        <v>#DIV/0!</v>
      </c>
      <c r="X103" s="464" t="e">
        <f t="shared" si="28"/>
        <v>#DIV/0!</v>
      </c>
      <c r="Y103" s="59"/>
      <c r="Z103" s="59"/>
      <c r="AA103" s="59"/>
      <c r="AB103" s="59"/>
      <c r="AC103" s="59"/>
      <c r="AD103" s="55"/>
      <c r="AE103" s="55"/>
      <c r="AF103" s="55"/>
      <c r="AG103" s="55"/>
    </row>
    <row r="104" spans="1:33" ht="15.75" customHeight="1">
      <c r="A104" s="55"/>
      <c r="B104" s="59"/>
      <c r="C104" s="185" t="s">
        <v>16</v>
      </c>
      <c r="D104" s="186"/>
      <c r="E104" s="464" t="e">
        <f t="shared" si="27"/>
        <v>#DIV/0!</v>
      </c>
      <c r="F104" s="464" t="e">
        <f t="shared" si="27"/>
        <v>#DIV/0!</v>
      </c>
      <c r="G104" s="464" t="e">
        <f t="shared" si="27"/>
        <v>#DIV/0!</v>
      </c>
      <c r="H104" s="464" t="e">
        <f t="shared" si="27"/>
        <v>#DIV/0!</v>
      </c>
      <c r="I104" s="464" t="e">
        <f t="shared" si="27"/>
        <v>#DIV/0!</v>
      </c>
      <c r="J104" s="464" t="e">
        <f t="shared" si="27"/>
        <v>#DIV/0!</v>
      </c>
      <c r="K104" s="464" t="e">
        <f t="shared" si="27"/>
        <v>#DIV/0!</v>
      </c>
      <c r="L104" s="464" t="e">
        <f t="shared" si="27"/>
        <v>#DIV/0!</v>
      </c>
      <c r="M104" s="464" t="e">
        <f t="shared" si="27"/>
        <v>#DIV/0!</v>
      </c>
      <c r="N104" s="464" t="e">
        <f t="shared" si="27"/>
        <v>#DIV/0!</v>
      </c>
      <c r="O104" s="464" t="e">
        <f t="shared" si="28"/>
        <v>#DIV/0!</v>
      </c>
      <c r="P104" s="464" t="e">
        <f t="shared" si="28"/>
        <v>#DIV/0!</v>
      </c>
      <c r="Q104" s="464" t="e">
        <f t="shared" si="28"/>
        <v>#DIV/0!</v>
      </c>
      <c r="R104" s="464" t="e">
        <f t="shared" si="28"/>
        <v>#DIV/0!</v>
      </c>
      <c r="S104" s="464" t="e">
        <f t="shared" si="28"/>
        <v>#DIV/0!</v>
      </c>
      <c r="T104" s="464" t="e">
        <f t="shared" si="28"/>
        <v>#DIV/0!</v>
      </c>
      <c r="U104" s="464" t="e">
        <f t="shared" si="28"/>
        <v>#DIV/0!</v>
      </c>
      <c r="V104" s="464" t="e">
        <f t="shared" si="28"/>
        <v>#DIV/0!</v>
      </c>
      <c r="W104" s="464" t="e">
        <f t="shared" si="28"/>
        <v>#DIV/0!</v>
      </c>
      <c r="X104" s="464" t="e">
        <f t="shared" si="28"/>
        <v>#DIV/0!</v>
      </c>
      <c r="Y104" s="59"/>
      <c r="Z104" s="59"/>
      <c r="AA104" s="59"/>
      <c r="AB104" s="59"/>
      <c r="AC104" s="59"/>
      <c r="AD104" s="55"/>
      <c r="AE104" s="55"/>
      <c r="AF104" s="55"/>
      <c r="AG104" s="55"/>
    </row>
    <row r="105" spans="1:33" ht="15.75" customHeight="1">
      <c r="A105" s="55"/>
      <c r="B105" s="59"/>
      <c r="C105" s="172"/>
      <c r="D105" s="172"/>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172"/>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11"/>
      <c r="F107" s="411"/>
      <c r="G107" s="411"/>
      <c r="H107" s="411"/>
      <c r="I107" s="411"/>
      <c r="J107" s="411"/>
      <c r="K107" s="411"/>
      <c r="L107" s="411"/>
      <c r="M107" s="411"/>
      <c r="N107" s="411"/>
      <c r="O107" s="411"/>
      <c r="P107" s="411"/>
      <c r="Q107" s="411"/>
      <c r="R107" s="411"/>
      <c r="S107" s="411"/>
      <c r="T107" s="411"/>
      <c r="U107" s="411"/>
      <c r="V107" s="411"/>
      <c r="W107" s="411"/>
      <c r="X107" s="411"/>
      <c r="Y107" s="236"/>
      <c r="Z107" s="59"/>
      <c r="AA107" s="59"/>
      <c r="AB107" s="59"/>
      <c r="AC107" s="59"/>
      <c r="AD107" s="55"/>
      <c r="AE107" s="55"/>
      <c r="AF107" s="55"/>
      <c r="AG107" s="55"/>
    </row>
    <row r="108" spans="1:33" ht="15.75" customHeight="1">
      <c r="A108" s="55"/>
      <c r="B108" s="59"/>
      <c r="C108" s="193" t="s">
        <v>159</v>
      </c>
      <c r="D108" s="190"/>
      <c r="E108" s="470">
        <f t="shared" ref="E108:X108" si="29">E11</f>
        <v>0</v>
      </c>
      <c r="F108" s="470">
        <f t="shared" si="29"/>
        <v>0</v>
      </c>
      <c r="G108" s="470">
        <f t="shared" si="29"/>
        <v>0</v>
      </c>
      <c r="H108" s="470">
        <f t="shared" si="29"/>
        <v>0</v>
      </c>
      <c r="I108" s="470">
        <f t="shared" si="29"/>
        <v>0</v>
      </c>
      <c r="J108" s="470">
        <f t="shared" si="29"/>
        <v>0</v>
      </c>
      <c r="K108" s="470">
        <f t="shared" si="29"/>
        <v>0</v>
      </c>
      <c r="L108" s="470">
        <f t="shared" si="29"/>
        <v>0</v>
      </c>
      <c r="M108" s="470">
        <f t="shared" si="29"/>
        <v>0</v>
      </c>
      <c r="N108" s="470">
        <f t="shared" si="29"/>
        <v>0</v>
      </c>
      <c r="O108" s="470">
        <f t="shared" si="29"/>
        <v>0</v>
      </c>
      <c r="P108" s="470">
        <f t="shared" si="29"/>
        <v>0</v>
      </c>
      <c r="Q108" s="470">
        <f t="shared" si="29"/>
        <v>0</v>
      </c>
      <c r="R108" s="470">
        <f t="shared" si="29"/>
        <v>0</v>
      </c>
      <c r="S108" s="470">
        <f t="shared" si="29"/>
        <v>0</v>
      </c>
      <c r="T108" s="470">
        <f t="shared" si="29"/>
        <v>0</v>
      </c>
      <c r="U108" s="470">
        <f t="shared" si="29"/>
        <v>0</v>
      </c>
      <c r="V108" s="470">
        <f t="shared" si="29"/>
        <v>0</v>
      </c>
      <c r="W108" s="470">
        <f t="shared" si="29"/>
        <v>0</v>
      </c>
      <c r="X108" s="470">
        <f t="shared" si="29"/>
        <v>0</v>
      </c>
      <c r="Y108" s="161" t="s">
        <v>57</v>
      </c>
      <c r="Z108" s="59"/>
      <c r="AA108" s="59"/>
      <c r="AB108" s="59"/>
      <c r="AC108" s="59"/>
      <c r="AD108" s="55"/>
      <c r="AE108" s="55"/>
      <c r="AF108" s="55"/>
      <c r="AG108" s="55"/>
    </row>
    <row r="109" spans="1:33" ht="15.75" customHeight="1">
      <c r="A109" s="55"/>
      <c r="B109" s="59"/>
      <c r="C109" s="189" t="s">
        <v>18</v>
      </c>
      <c r="D109" s="190"/>
      <c r="E109" s="411"/>
      <c r="F109" s="411"/>
      <c r="G109" s="411"/>
      <c r="H109" s="411"/>
      <c r="I109" s="411"/>
      <c r="J109" s="411"/>
      <c r="K109" s="411"/>
      <c r="L109" s="411"/>
      <c r="M109" s="411"/>
      <c r="N109" s="411"/>
      <c r="O109" s="411"/>
      <c r="P109" s="411"/>
      <c r="Q109" s="411"/>
      <c r="R109" s="411"/>
      <c r="S109" s="411"/>
      <c r="T109" s="411"/>
      <c r="U109" s="411"/>
      <c r="V109" s="411"/>
      <c r="W109" s="411"/>
      <c r="X109" s="411"/>
      <c r="Y109" s="59" t="s">
        <v>57</v>
      </c>
      <c r="Z109" s="59"/>
      <c r="AA109" s="59"/>
      <c r="AB109" s="59"/>
      <c r="AC109" s="59"/>
      <c r="AD109" s="55"/>
      <c r="AE109" s="55"/>
      <c r="AF109" s="55"/>
      <c r="AG109" s="55"/>
    </row>
    <row r="110" spans="1:33" s="160" customFormat="1" ht="15.75" customHeight="1">
      <c r="A110" s="162"/>
      <c r="B110" s="161"/>
      <c r="C110" s="194" t="s">
        <v>152</v>
      </c>
      <c r="D110" s="162"/>
      <c r="E110" s="471">
        <f t="shared" ref="E110:X110" si="30">E$12</f>
        <v>0</v>
      </c>
      <c r="F110" s="471">
        <f t="shared" si="30"/>
        <v>0</v>
      </c>
      <c r="G110" s="471">
        <f t="shared" si="30"/>
        <v>0</v>
      </c>
      <c r="H110" s="471">
        <f t="shared" si="30"/>
        <v>0</v>
      </c>
      <c r="I110" s="471">
        <f t="shared" si="30"/>
        <v>0</v>
      </c>
      <c r="J110" s="471">
        <f t="shared" si="30"/>
        <v>0</v>
      </c>
      <c r="K110" s="471">
        <f t="shared" si="30"/>
        <v>0</v>
      </c>
      <c r="L110" s="471">
        <f t="shared" si="30"/>
        <v>0</v>
      </c>
      <c r="M110" s="471">
        <f t="shared" si="30"/>
        <v>0</v>
      </c>
      <c r="N110" s="471">
        <f t="shared" si="30"/>
        <v>0</v>
      </c>
      <c r="O110" s="471">
        <f t="shared" si="30"/>
        <v>0</v>
      </c>
      <c r="P110" s="471">
        <f t="shared" si="30"/>
        <v>0</v>
      </c>
      <c r="Q110" s="471">
        <f t="shared" si="30"/>
        <v>0</v>
      </c>
      <c r="R110" s="471">
        <f t="shared" si="30"/>
        <v>0</v>
      </c>
      <c r="S110" s="471">
        <f t="shared" si="30"/>
        <v>0</v>
      </c>
      <c r="T110" s="471">
        <f t="shared" si="30"/>
        <v>0</v>
      </c>
      <c r="U110" s="471">
        <f t="shared" si="30"/>
        <v>0</v>
      </c>
      <c r="V110" s="471">
        <f t="shared" si="30"/>
        <v>0</v>
      </c>
      <c r="W110" s="471">
        <f t="shared" si="30"/>
        <v>0</v>
      </c>
      <c r="X110" s="471">
        <f t="shared" si="30"/>
        <v>0</v>
      </c>
      <c r="Y110" s="161"/>
      <c r="Z110" s="161"/>
      <c r="AA110" s="161"/>
      <c r="AB110" s="161"/>
      <c r="AC110" s="161"/>
      <c r="AD110" s="162"/>
      <c r="AE110" s="162"/>
      <c r="AF110" s="162"/>
      <c r="AG110" s="162"/>
    </row>
    <row r="111" spans="1:33" s="160" customFormat="1" ht="15.75" customHeight="1">
      <c r="A111" s="162"/>
      <c r="B111" s="161"/>
      <c r="C111" s="194" t="s">
        <v>153</v>
      </c>
      <c r="D111" s="162"/>
      <c r="E111" s="471">
        <f t="shared" ref="E111:T113" si="31">E$12</f>
        <v>0</v>
      </c>
      <c r="F111" s="471">
        <f t="shared" si="31"/>
        <v>0</v>
      </c>
      <c r="G111" s="471">
        <f t="shared" si="31"/>
        <v>0</v>
      </c>
      <c r="H111" s="471">
        <f t="shared" si="31"/>
        <v>0</v>
      </c>
      <c r="I111" s="471">
        <f t="shared" si="31"/>
        <v>0</v>
      </c>
      <c r="J111" s="471">
        <f t="shared" si="31"/>
        <v>0</v>
      </c>
      <c r="K111" s="471">
        <f t="shared" si="31"/>
        <v>0</v>
      </c>
      <c r="L111" s="471">
        <f t="shared" si="31"/>
        <v>0</v>
      </c>
      <c r="M111" s="471">
        <f t="shared" si="31"/>
        <v>0</v>
      </c>
      <c r="N111" s="471">
        <f t="shared" si="31"/>
        <v>0</v>
      </c>
      <c r="O111" s="471">
        <f t="shared" si="31"/>
        <v>0</v>
      </c>
      <c r="P111" s="471">
        <f t="shared" si="31"/>
        <v>0</v>
      </c>
      <c r="Q111" s="471">
        <f t="shared" si="31"/>
        <v>0</v>
      </c>
      <c r="R111" s="471">
        <f t="shared" si="31"/>
        <v>0</v>
      </c>
      <c r="S111" s="471">
        <f t="shared" si="31"/>
        <v>0</v>
      </c>
      <c r="T111" s="471">
        <f t="shared" si="31"/>
        <v>0</v>
      </c>
      <c r="U111" s="471">
        <f t="shared" ref="U111:X113" si="32">U$12</f>
        <v>0</v>
      </c>
      <c r="V111" s="471">
        <f t="shared" si="32"/>
        <v>0</v>
      </c>
      <c r="W111" s="471">
        <f t="shared" si="32"/>
        <v>0</v>
      </c>
      <c r="X111" s="471">
        <f t="shared" si="32"/>
        <v>0</v>
      </c>
      <c r="Y111" s="161"/>
      <c r="Z111" s="161"/>
      <c r="AA111" s="161"/>
      <c r="AB111" s="161"/>
      <c r="AC111" s="161"/>
      <c r="AD111" s="162"/>
      <c r="AE111" s="162"/>
      <c r="AF111" s="162"/>
      <c r="AG111" s="162"/>
    </row>
    <row r="112" spans="1:33" s="160" customFormat="1" ht="15.75" customHeight="1">
      <c r="A112" s="162"/>
      <c r="B112" s="161"/>
      <c r="C112" s="194" t="s">
        <v>154</v>
      </c>
      <c r="D112" s="162"/>
      <c r="E112" s="471">
        <f t="shared" si="31"/>
        <v>0</v>
      </c>
      <c r="F112" s="471">
        <f t="shared" si="31"/>
        <v>0</v>
      </c>
      <c r="G112" s="471">
        <f t="shared" si="31"/>
        <v>0</v>
      </c>
      <c r="H112" s="471">
        <f t="shared" si="31"/>
        <v>0</v>
      </c>
      <c r="I112" s="471">
        <f t="shared" si="31"/>
        <v>0</v>
      </c>
      <c r="J112" s="471">
        <f t="shared" si="31"/>
        <v>0</v>
      </c>
      <c r="K112" s="471">
        <f t="shared" si="31"/>
        <v>0</v>
      </c>
      <c r="L112" s="471">
        <f t="shared" si="31"/>
        <v>0</v>
      </c>
      <c r="M112" s="471">
        <f t="shared" si="31"/>
        <v>0</v>
      </c>
      <c r="N112" s="471">
        <f t="shared" si="31"/>
        <v>0</v>
      </c>
      <c r="O112" s="471">
        <f t="shared" si="31"/>
        <v>0</v>
      </c>
      <c r="P112" s="471">
        <f t="shared" si="31"/>
        <v>0</v>
      </c>
      <c r="Q112" s="471">
        <f t="shared" si="31"/>
        <v>0</v>
      </c>
      <c r="R112" s="471">
        <f t="shared" si="31"/>
        <v>0</v>
      </c>
      <c r="S112" s="471">
        <f t="shared" si="31"/>
        <v>0</v>
      </c>
      <c r="T112" s="471">
        <f t="shared" si="31"/>
        <v>0</v>
      </c>
      <c r="U112" s="471">
        <f t="shared" si="32"/>
        <v>0</v>
      </c>
      <c r="V112" s="471">
        <f t="shared" si="32"/>
        <v>0</v>
      </c>
      <c r="W112" s="471">
        <f t="shared" si="32"/>
        <v>0</v>
      </c>
      <c r="X112" s="471">
        <f t="shared" si="32"/>
        <v>0</v>
      </c>
      <c r="Y112" s="161"/>
      <c r="Z112" s="161"/>
      <c r="AA112" s="161"/>
      <c r="AB112" s="161"/>
      <c r="AC112" s="161"/>
      <c r="AD112" s="162"/>
      <c r="AE112" s="162"/>
      <c r="AF112" s="162"/>
      <c r="AG112" s="162"/>
    </row>
    <row r="113" spans="1:33" s="160" customFormat="1" ht="15.75" customHeight="1">
      <c r="A113" s="162"/>
      <c r="B113" s="161"/>
      <c r="C113" s="194" t="s">
        <v>155</v>
      </c>
      <c r="D113" s="162"/>
      <c r="E113" s="471">
        <f t="shared" si="31"/>
        <v>0</v>
      </c>
      <c r="F113" s="471">
        <f t="shared" si="31"/>
        <v>0</v>
      </c>
      <c r="G113" s="471">
        <f t="shared" si="31"/>
        <v>0</v>
      </c>
      <c r="H113" s="471">
        <f t="shared" si="31"/>
        <v>0</v>
      </c>
      <c r="I113" s="471">
        <f t="shared" si="31"/>
        <v>0</v>
      </c>
      <c r="J113" s="471">
        <f t="shared" si="31"/>
        <v>0</v>
      </c>
      <c r="K113" s="471">
        <f t="shared" si="31"/>
        <v>0</v>
      </c>
      <c r="L113" s="471">
        <f t="shared" si="31"/>
        <v>0</v>
      </c>
      <c r="M113" s="471">
        <f t="shared" si="31"/>
        <v>0</v>
      </c>
      <c r="N113" s="471">
        <f t="shared" si="31"/>
        <v>0</v>
      </c>
      <c r="O113" s="471">
        <f t="shared" si="31"/>
        <v>0</v>
      </c>
      <c r="P113" s="471">
        <f t="shared" si="31"/>
        <v>0</v>
      </c>
      <c r="Q113" s="471">
        <f t="shared" si="31"/>
        <v>0</v>
      </c>
      <c r="R113" s="471">
        <f t="shared" si="31"/>
        <v>0</v>
      </c>
      <c r="S113" s="471">
        <f t="shared" si="31"/>
        <v>0</v>
      </c>
      <c r="T113" s="471">
        <f t="shared" si="31"/>
        <v>0</v>
      </c>
      <c r="U113" s="471">
        <f t="shared" si="32"/>
        <v>0</v>
      </c>
      <c r="V113" s="471">
        <f t="shared" si="32"/>
        <v>0</v>
      </c>
      <c r="W113" s="471">
        <f t="shared" si="32"/>
        <v>0</v>
      </c>
      <c r="X113" s="471">
        <f t="shared" si="32"/>
        <v>0</v>
      </c>
      <c r="Y113" s="195"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formatColumns="0" formatRows="0"/>
  <mergeCells count="15">
    <mergeCell ref="E2:X2"/>
    <mergeCell ref="E7:R7"/>
    <mergeCell ref="E9:X9"/>
    <mergeCell ref="E1:X1"/>
    <mergeCell ref="B3:C3"/>
    <mergeCell ref="U3:X3"/>
    <mergeCell ref="E5:I5"/>
    <mergeCell ref="U5:X5"/>
    <mergeCell ref="C92:D92"/>
    <mergeCell ref="AX14:BA14"/>
    <mergeCell ref="AX12:BA12"/>
    <mergeCell ref="C11:D11"/>
    <mergeCell ref="C12:D12"/>
    <mergeCell ref="C13:D13"/>
    <mergeCell ref="C14:D14"/>
  </mergeCells>
  <conditionalFormatting sqref="E16:E90">
    <cfRule type="cellIs" dxfId="190" priority="42" operator="equal">
      <formula>$E$92</formula>
    </cfRule>
  </conditionalFormatting>
  <conditionalFormatting sqref="F16:F90">
    <cfRule type="cellIs" dxfId="189" priority="41" operator="equal">
      <formula>F$92</formula>
    </cfRule>
  </conditionalFormatting>
  <conditionalFormatting sqref="G16:G90">
    <cfRule type="cellIs" dxfId="188" priority="40" operator="equal">
      <formula>G$92</formula>
    </cfRule>
  </conditionalFormatting>
  <conditionalFormatting sqref="H16:X90">
    <cfRule type="cellIs" dxfId="187" priority="39" operator="equal">
      <formula>H$92</formula>
    </cfRule>
  </conditionalFormatting>
  <conditionalFormatting sqref="E100:X100">
    <cfRule type="cellIs" dxfId="186" priority="37" operator="lessThan">
      <formula>0.85</formula>
    </cfRule>
    <cfRule type="cellIs" dxfId="185" priority="38" operator="greaterThan">
      <formula>0.85</formula>
    </cfRule>
  </conditionalFormatting>
  <conditionalFormatting sqref="E101:X101">
    <cfRule type="cellIs" dxfId="184" priority="36" operator="between">
      <formula>0.6</formula>
      <formula>0.85</formula>
    </cfRule>
  </conditionalFormatting>
  <conditionalFormatting sqref="E102:X102">
    <cfRule type="cellIs" dxfId="183" priority="35" operator="between">
      <formula>0.4</formula>
      <formula>0.6</formula>
    </cfRule>
  </conditionalFormatting>
  <conditionalFormatting sqref="E103:X103">
    <cfRule type="cellIs" dxfId="182" priority="34" operator="between">
      <formula>15%</formula>
      <formula>40%</formula>
    </cfRule>
  </conditionalFormatting>
  <conditionalFormatting sqref="E104:X104">
    <cfRule type="cellIs" dxfId="181" priority="33" operator="lessThan">
      <formula>0.15</formula>
    </cfRule>
  </conditionalFormatting>
  <conditionalFormatting sqref="E10:X10">
    <cfRule type="cellIs" dxfId="180" priority="28" operator="between">
      <formula>0.85</formula>
      <formula>1</formula>
    </cfRule>
    <cfRule type="cellIs" dxfId="179" priority="29" operator="between">
      <formula>0.6</formula>
      <formula>0.85</formula>
    </cfRule>
    <cfRule type="cellIs" dxfId="178" priority="30" operator="between">
      <formula>0.4</formula>
      <formula>0.6</formula>
    </cfRule>
    <cfRule type="cellIs" dxfId="177" priority="31" operator="between">
      <formula>0.15</formula>
      <formula>0.4</formula>
    </cfRule>
    <cfRule type="cellIs" dxfId="176" priority="32" operator="lessThan">
      <formula>0.15</formula>
    </cfRule>
  </conditionalFormatting>
  <conditionalFormatting sqref="E11:X11 E13:X15">
    <cfRule type="containsBlanks" dxfId="175" priority="27">
      <formula>LEN(TRIM(E11))=0</formula>
    </cfRule>
  </conditionalFormatting>
  <conditionalFormatting sqref="C16:AC90">
    <cfRule type="containsBlanks" dxfId="174" priority="25">
      <formula>LEN(TRIM(C16))=0</formula>
    </cfRule>
  </conditionalFormatting>
  <conditionalFormatting sqref="AA16:AA90">
    <cfRule type="cellIs" dxfId="173" priority="24" operator="greaterThan">
      <formula>0</formula>
    </cfRule>
  </conditionalFormatting>
  <conditionalFormatting sqref="E16:X90">
    <cfRule type="cellIs" dxfId="172" priority="23" operator="equal">
      <formula>"O"</formula>
    </cfRule>
  </conditionalFormatting>
  <conditionalFormatting sqref="E113:X113">
    <cfRule type="notContainsText" dxfId="171" priority="1" operator="notContains" text="Pensamiento">
      <formula>ISERROR(SEARCH("Pensamiento",E113))</formula>
    </cfRule>
    <cfRule type="containsText" dxfId="170" priority="17" operator="containsText" text="Pensamiento">
      <formula>NOT(ISERROR(SEARCH("Pensamiento",E113)))</formula>
    </cfRule>
  </conditionalFormatting>
  <conditionalFormatting sqref="E12:X12">
    <cfRule type="containsText" dxfId="169" priority="13" operator="containsText" text="Pensamiento">
      <formula>NOT(ISERROR(SEARCH("Pensamiento",E12)))</formula>
    </cfRule>
    <cfRule type="containsText" dxfId="168" priority="14" operator="containsText" text="Multiperspectivismo">
      <formula>NOT(ISERROR(SEARCH("Multiperspectivismo",E12)))</formula>
    </cfRule>
    <cfRule type="containsText" dxfId="167" priority="15" operator="containsText" text="Conocimientos">
      <formula>NOT(ISERROR(SEARCH("Conocimientos",E12)))</formula>
    </cfRule>
    <cfRule type="containsText" dxfId="166" priority="16" operator="containsText" text="Argumentación">
      <formula>NOT(ISERROR(SEARCH("Argumentación",E12)))</formula>
    </cfRule>
  </conditionalFormatting>
  <conditionalFormatting sqref="E11:X15">
    <cfRule type="containsBlanks" dxfId="165" priority="26">
      <formula>LEN(TRIM(E11))=0</formula>
    </cfRule>
  </conditionalFormatting>
  <conditionalFormatting sqref="E110:X110">
    <cfRule type="notContainsText" dxfId="164" priority="4" operator="notContains" text="Argumentación">
      <formula>ISERROR(SEARCH("Argumentación",E110))</formula>
    </cfRule>
    <cfRule type="containsText" dxfId="163" priority="20" operator="containsText" text="Argumentación">
      <formula>NOT(ISERROR(SEARCH("Argumentación",E110)))</formula>
    </cfRule>
  </conditionalFormatting>
  <conditionalFormatting sqref="E111:X111">
    <cfRule type="notContainsText" dxfId="162" priority="3" operator="notContains" text="Conocimientos">
      <formula>ISERROR(SEARCH("Conocimientos",E111))</formula>
    </cfRule>
    <cfRule type="containsText" dxfId="161" priority="19" operator="containsText" text="Conocimientos">
      <formula>NOT(ISERROR(SEARCH("Conocimientos",E111)))</formula>
    </cfRule>
  </conditionalFormatting>
  <conditionalFormatting sqref="E112:X112">
    <cfRule type="notContainsText" dxfId="160" priority="2" operator="notContains" text="Multiperspectivismo">
      <formula>ISERROR(SEARCH("Multiperspectivismo",E112))</formula>
    </cfRule>
    <cfRule type="containsText" dxfId="159" priority="18" operator="containsText" text="Multiperspectivismo">
      <formula>NOT(ISERROR(SEARCH("Multiperspectivismo",E112)))</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outlinePr showOutlineSymbols="0"/>
    <pageSetUpPr fitToPage="1"/>
  </sheetPr>
  <dimension ref="A1:BB1039"/>
  <sheetViews>
    <sheetView showOutlineSymbols="0" zoomScale="60" zoomScaleNormal="60" workbookViewId="0">
      <selection activeCell="A13" sqref="A13"/>
    </sheetView>
  </sheetViews>
  <sheetFormatPr baseColWidth="10" defaultColWidth="12.625" defaultRowHeight="15" customHeight="1"/>
  <cols>
    <col min="1" max="1" width="4.125" style="309" customWidth="1"/>
    <col min="2" max="2" width="12.75" style="312" customWidth="1"/>
    <col min="3" max="3" width="33.5" style="309" customWidth="1"/>
    <col min="4" max="24" width="6.875" style="309" customWidth="1"/>
    <col min="25" max="29" width="10.75" style="312" customWidth="1"/>
    <col min="30" max="49" width="4.875" style="309" hidden="1" customWidth="1"/>
    <col min="50" max="53" width="4.875" style="309" customWidth="1"/>
    <col min="54" max="16384" width="12.625" style="309"/>
  </cols>
  <sheetData>
    <row r="1" spans="1:54" ht="23.25">
      <c r="B1" s="53"/>
      <c r="C1" s="54"/>
      <c r="D1" s="54"/>
      <c r="E1" s="515" t="s">
        <v>19</v>
      </c>
      <c r="F1" s="516"/>
      <c r="G1" s="516"/>
      <c r="H1" s="516"/>
      <c r="I1" s="516"/>
      <c r="J1" s="516"/>
      <c r="K1" s="516"/>
      <c r="L1" s="516"/>
      <c r="M1" s="516"/>
      <c r="N1" s="516"/>
      <c r="O1" s="516"/>
      <c r="P1" s="516"/>
      <c r="Q1" s="516"/>
      <c r="R1" s="516"/>
      <c r="S1" s="516"/>
      <c r="T1" s="516"/>
      <c r="U1" s="516"/>
      <c r="V1" s="516"/>
      <c r="W1" s="516"/>
      <c r="X1" s="516"/>
      <c r="Y1" s="53"/>
      <c r="Z1" s="53"/>
      <c r="AA1" s="59"/>
      <c r="AB1" s="59"/>
      <c r="AC1" s="59"/>
      <c r="AD1" s="55"/>
      <c r="AE1" s="55"/>
      <c r="AF1" s="55"/>
      <c r="AG1" s="55"/>
    </row>
    <row r="2" spans="1:54" ht="23.25">
      <c r="B2" s="53"/>
      <c r="C2" s="54"/>
      <c r="D2" s="54"/>
      <c r="E2" s="518" t="s">
        <v>778</v>
      </c>
      <c r="F2" s="518"/>
      <c r="G2" s="518"/>
      <c r="H2" s="518"/>
      <c r="I2" s="518"/>
      <c r="J2" s="518"/>
      <c r="K2" s="518"/>
      <c r="L2" s="518"/>
      <c r="M2" s="518"/>
      <c r="N2" s="518"/>
      <c r="O2" s="518"/>
      <c r="P2" s="518"/>
      <c r="Q2" s="518"/>
      <c r="R2" s="518"/>
      <c r="S2" s="518"/>
      <c r="T2" s="518"/>
      <c r="U2" s="518"/>
      <c r="V2" s="518"/>
      <c r="W2" s="518"/>
      <c r="X2" s="518"/>
      <c r="Y2" s="119"/>
      <c r="Z2" s="59"/>
      <c r="AA2" s="59"/>
      <c r="AB2" s="59"/>
      <c r="AC2" s="59"/>
      <c r="AD2" s="55"/>
      <c r="AE2" s="55"/>
      <c r="AF2" s="55"/>
      <c r="AG2" s="55"/>
    </row>
    <row r="3" spans="1:54">
      <c r="A3" s="55"/>
      <c r="B3" s="524"/>
      <c r="C3" s="525"/>
      <c r="E3" s="56"/>
      <c r="F3" s="56"/>
      <c r="G3" s="56"/>
      <c r="H3" s="56"/>
      <c r="I3" s="56"/>
      <c r="J3" s="56"/>
      <c r="K3" s="56"/>
      <c r="L3" s="56"/>
      <c r="M3" s="56"/>
      <c r="N3" s="56"/>
      <c r="O3" s="56"/>
      <c r="P3" s="56"/>
      <c r="Q3" s="56"/>
      <c r="R3" s="56"/>
      <c r="S3" s="56"/>
      <c r="T3" s="57"/>
      <c r="U3" s="526"/>
      <c r="V3" s="527"/>
      <c r="W3" s="527"/>
      <c r="X3" s="527"/>
      <c r="Y3" s="119"/>
      <c r="Z3" s="59"/>
      <c r="AA3" s="59"/>
      <c r="AB3" s="59"/>
      <c r="AC3" s="59"/>
      <c r="AD3" s="55"/>
      <c r="AE3" s="55"/>
      <c r="AF3" s="55"/>
      <c r="AG3" s="55"/>
    </row>
    <row r="4" spans="1:54" ht="16.5" thickBot="1">
      <c r="A4" s="55"/>
      <c r="B4" s="204" t="s">
        <v>20</v>
      </c>
      <c r="C4" s="272"/>
      <c r="D4" s="272"/>
      <c r="E4" s="277" t="s">
        <v>746</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89"/>
    </row>
    <row r="5" spans="1:54" ht="16.5" thickTop="1">
      <c r="A5" s="55"/>
      <c r="B5" s="204" t="s">
        <v>21</v>
      </c>
      <c r="C5" s="477" t="str">
        <f>ExA_SOCIALES!C5</f>
        <v>_5°</v>
      </c>
      <c r="D5" s="283" t="s">
        <v>782</v>
      </c>
      <c r="E5" s="526"/>
      <c r="F5" s="527"/>
      <c r="G5" s="527"/>
      <c r="H5" s="527"/>
      <c r="I5" s="527"/>
      <c r="J5" s="58"/>
      <c r="K5" s="58"/>
      <c r="L5" s="58"/>
      <c r="M5" s="58"/>
      <c r="N5" s="58"/>
      <c r="O5" s="58"/>
      <c r="P5" s="58"/>
      <c r="Q5" s="58"/>
      <c r="R5" s="58"/>
      <c r="S5" s="58"/>
      <c r="T5" s="310"/>
      <c r="U5" s="526"/>
      <c r="V5" s="527"/>
      <c r="W5" s="527"/>
      <c r="X5" s="527"/>
      <c r="Y5" s="119"/>
      <c r="Z5" s="59"/>
      <c r="AA5" s="59"/>
      <c r="AB5" s="59"/>
      <c r="AC5" s="59"/>
      <c r="AD5" s="55"/>
      <c r="AE5" s="55"/>
      <c r="AF5" s="55"/>
      <c r="AG5" s="55"/>
      <c r="AX5" s="194"/>
    </row>
    <row r="6" spans="1:54" ht="18.75">
      <c r="A6" s="55"/>
      <c r="B6" s="204" t="s">
        <v>745</v>
      </c>
      <c r="C6" s="270" t="s">
        <v>62</v>
      </c>
      <c r="D6" s="314"/>
      <c r="E6" s="310"/>
      <c r="F6" s="311"/>
      <c r="G6" s="311"/>
      <c r="H6" s="311"/>
      <c r="I6" s="311"/>
      <c r="J6" s="58"/>
      <c r="K6" s="58"/>
      <c r="L6" s="58"/>
      <c r="M6" s="58"/>
      <c r="N6" s="58"/>
      <c r="O6" s="58"/>
      <c r="P6" s="58"/>
      <c r="Q6" s="58"/>
      <c r="R6" s="58"/>
      <c r="S6" s="58"/>
      <c r="T6" s="310"/>
      <c r="U6" s="310"/>
      <c r="V6" s="311"/>
      <c r="W6" s="311"/>
      <c r="X6" s="311"/>
      <c r="Y6" s="119"/>
      <c r="Z6" s="59"/>
      <c r="AA6" s="59"/>
      <c r="AB6" s="59"/>
      <c r="AC6" s="59"/>
      <c r="AD6" s="55"/>
      <c r="AE6" s="55"/>
      <c r="AF6" s="55"/>
      <c r="AG6" s="55"/>
      <c r="AX6" s="194"/>
    </row>
    <row r="7" spans="1:54" ht="18.75">
      <c r="A7" s="55"/>
      <c r="B7" s="273" t="s">
        <v>767</v>
      </c>
      <c r="C7" s="278" t="s">
        <v>771</v>
      </c>
      <c r="D7" s="314"/>
      <c r="E7" s="519"/>
      <c r="F7" s="520"/>
      <c r="G7" s="520"/>
      <c r="H7" s="520"/>
      <c r="I7" s="520"/>
      <c r="J7" s="520"/>
      <c r="K7" s="520"/>
      <c r="L7" s="520"/>
      <c r="M7" s="520"/>
      <c r="N7" s="520"/>
      <c r="O7" s="520"/>
      <c r="P7" s="520"/>
      <c r="Q7" s="520"/>
      <c r="R7" s="520"/>
      <c r="S7" s="58"/>
      <c r="T7" s="58"/>
      <c r="U7" s="58"/>
      <c r="V7" s="58"/>
      <c r="W7" s="58"/>
      <c r="X7" s="58"/>
      <c r="Y7" s="59"/>
      <c r="Z7" s="59"/>
      <c r="AA7" s="59"/>
      <c r="AB7" s="59"/>
      <c r="AC7" s="59"/>
      <c r="AD7" s="55"/>
      <c r="AE7" s="55"/>
      <c r="AF7" s="55"/>
      <c r="AG7" s="55"/>
      <c r="AX7" s="194"/>
    </row>
    <row r="8" spans="1:54" ht="19.5" thickBot="1">
      <c r="A8" s="55"/>
      <c r="B8" s="204" t="s">
        <v>22</v>
      </c>
      <c r="C8" s="278"/>
      <c r="D8" s="314"/>
      <c r="E8" s="336">
        <f>E$13</f>
        <v>0</v>
      </c>
      <c r="F8" s="336">
        <f>F$13</f>
        <v>0</v>
      </c>
      <c r="G8" s="336">
        <f t="shared" ref="G8:X8" si="0">G$13</f>
        <v>0</v>
      </c>
      <c r="H8" s="336">
        <f t="shared" si="0"/>
        <v>0</v>
      </c>
      <c r="I8" s="336">
        <f t="shared" si="0"/>
        <v>0</v>
      </c>
      <c r="J8" s="336">
        <f t="shared" si="0"/>
        <v>0</v>
      </c>
      <c r="K8" s="336">
        <f t="shared" si="0"/>
        <v>0</v>
      </c>
      <c r="L8" s="336">
        <f t="shared" si="0"/>
        <v>0</v>
      </c>
      <c r="M8" s="336">
        <f t="shared" si="0"/>
        <v>0</v>
      </c>
      <c r="N8" s="336">
        <f t="shared" si="0"/>
        <v>0</v>
      </c>
      <c r="O8" s="336">
        <f t="shared" si="0"/>
        <v>0</v>
      </c>
      <c r="P8" s="336">
        <f t="shared" si="0"/>
        <v>0</v>
      </c>
      <c r="Q8" s="336">
        <f t="shared" si="0"/>
        <v>0</v>
      </c>
      <c r="R8" s="336">
        <f t="shared" si="0"/>
        <v>0</v>
      </c>
      <c r="S8" s="336">
        <f t="shared" si="0"/>
        <v>0</v>
      </c>
      <c r="T8" s="336">
        <f t="shared" si="0"/>
        <v>0</v>
      </c>
      <c r="U8" s="336">
        <f t="shared" si="0"/>
        <v>0</v>
      </c>
      <c r="V8" s="336">
        <f t="shared" si="0"/>
        <v>0</v>
      </c>
      <c r="W8" s="336">
        <f t="shared" si="0"/>
        <v>0</v>
      </c>
      <c r="X8" s="336">
        <f t="shared" si="0"/>
        <v>0</v>
      </c>
      <c r="Y8" s="59"/>
      <c r="Z8" s="59"/>
      <c r="AA8" s="59"/>
      <c r="AB8" s="59"/>
      <c r="AC8" s="59"/>
      <c r="AD8" s="55"/>
      <c r="AE8" s="55"/>
      <c r="AF8" s="55"/>
      <c r="AG8" s="55"/>
      <c r="AX8" s="194"/>
    </row>
    <row r="9" spans="1:54"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59"/>
      <c r="Z9" s="59"/>
      <c r="AA9" s="59"/>
      <c r="AB9" s="59"/>
      <c r="AC9" s="59"/>
      <c r="AD9" s="55"/>
      <c r="AE9" s="55"/>
      <c r="AF9" s="55"/>
      <c r="AG9" s="55"/>
    </row>
    <row r="10" spans="1:54">
      <c r="A10" s="55"/>
      <c r="B10" s="59"/>
      <c r="C10" s="55"/>
      <c r="D10" s="55"/>
      <c r="E10" s="453" t="e">
        <f t="shared" ref="E10:X10" si="1">(E$93-((COUNTA(E$16:E$90)-E$93)/4-1))/COUNTA(E$16:E$90)</f>
        <v>#DIV/0!</v>
      </c>
      <c r="F10" s="454" t="e">
        <f t="shared" si="1"/>
        <v>#DIV/0!</v>
      </c>
      <c r="G10" s="455" t="e">
        <f t="shared" si="1"/>
        <v>#DIV/0!</v>
      </c>
      <c r="H10" s="455" t="e">
        <f t="shared" si="1"/>
        <v>#DIV/0!</v>
      </c>
      <c r="I10" s="455" t="e">
        <f t="shared" si="1"/>
        <v>#DIV/0!</v>
      </c>
      <c r="J10" s="455" t="e">
        <f t="shared" si="1"/>
        <v>#DIV/0!</v>
      </c>
      <c r="K10" s="455" t="e">
        <f t="shared" si="1"/>
        <v>#DIV/0!</v>
      </c>
      <c r="L10" s="455" t="e">
        <f t="shared" si="1"/>
        <v>#DIV/0!</v>
      </c>
      <c r="M10" s="455" t="e">
        <f t="shared" si="1"/>
        <v>#DIV/0!</v>
      </c>
      <c r="N10" s="455" t="e">
        <f t="shared" si="1"/>
        <v>#DIV/0!</v>
      </c>
      <c r="O10" s="455" t="e">
        <f t="shared" si="1"/>
        <v>#DIV/0!</v>
      </c>
      <c r="P10" s="455" t="e">
        <f t="shared" si="1"/>
        <v>#DIV/0!</v>
      </c>
      <c r="Q10" s="455" t="e">
        <f t="shared" si="1"/>
        <v>#DIV/0!</v>
      </c>
      <c r="R10" s="455" t="e">
        <f t="shared" si="1"/>
        <v>#DIV/0!</v>
      </c>
      <c r="S10" s="455" t="e">
        <f t="shared" si="1"/>
        <v>#DIV/0!</v>
      </c>
      <c r="T10" s="455" t="e">
        <f t="shared" si="1"/>
        <v>#DIV/0!</v>
      </c>
      <c r="U10" s="455" t="e">
        <f t="shared" si="1"/>
        <v>#DIV/0!</v>
      </c>
      <c r="V10" s="455" t="e">
        <f t="shared" si="1"/>
        <v>#DIV/0!</v>
      </c>
      <c r="W10" s="455" t="e">
        <f t="shared" si="1"/>
        <v>#DIV/0!</v>
      </c>
      <c r="X10" s="456" t="e">
        <f t="shared" si="1"/>
        <v>#DIV/0!</v>
      </c>
      <c r="Y10" s="59"/>
      <c r="Z10" s="59"/>
      <c r="AA10" s="59"/>
      <c r="AB10" s="59"/>
      <c r="AC10" s="59"/>
      <c r="AD10" s="55"/>
      <c r="AE10" s="55"/>
      <c r="AF10" s="55"/>
      <c r="AG10" s="55"/>
    </row>
    <row r="11" spans="1:54" ht="19.5" thickBot="1">
      <c r="A11" s="55"/>
      <c r="B11" s="59"/>
      <c r="C11" s="625" t="s">
        <v>17</v>
      </c>
      <c r="D11" s="626"/>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1" t="s">
        <v>756</v>
      </c>
      <c r="AY11" s="290" t="s">
        <v>757</v>
      </c>
      <c r="AZ11" s="290" t="s">
        <v>758</v>
      </c>
      <c r="BA11" s="290" t="s">
        <v>759</v>
      </c>
      <c r="BB11" s="290" t="s">
        <v>57</v>
      </c>
    </row>
    <row r="12" spans="1:54" ht="19.5" thickBot="1">
      <c r="A12" s="55"/>
      <c r="B12" s="59"/>
      <c r="C12" s="627" t="s">
        <v>18</v>
      </c>
      <c r="D12" s="628"/>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5" t="s">
        <v>743</v>
      </c>
      <c r="AY12" s="596"/>
      <c r="AZ12" s="596"/>
      <c r="BA12" s="597"/>
    </row>
    <row r="13" spans="1:54" ht="19.5" thickBot="1">
      <c r="A13" s="55"/>
      <c r="B13" s="59"/>
      <c r="C13" s="625" t="s">
        <v>65</v>
      </c>
      <c r="D13" s="626"/>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COUNTIFS($E$12:$X$12,"Argumentación en contextos ciudadanos-No aplica componente")</f>
        <v>0</v>
      </c>
      <c r="AY13" s="475">
        <f>COUNTIFS($E$12:$X$12,"Conocimientos-No aplica componente")</f>
        <v>0</v>
      </c>
      <c r="AZ13" s="475">
        <f>COUNTIFS($E$12:$X$12,"Multiperspectivismo-No aplica componente")</f>
        <v>0</v>
      </c>
      <c r="BA13" s="476">
        <f>COUNTIFS($E$12:$X$12,"Pensamiento sistémico-No aplica componente")</f>
        <v>0</v>
      </c>
    </row>
    <row r="14" spans="1:54" ht="19.5" thickBot="1">
      <c r="A14" s="55"/>
      <c r="B14" s="59"/>
      <c r="C14" s="629" t="s">
        <v>55</v>
      </c>
      <c r="D14" s="630"/>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2" t="s">
        <v>104</v>
      </c>
      <c r="AY14" s="623"/>
      <c r="AZ14" s="623"/>
      <c r="BA14" s="624"/>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92" t="s">
        <v>762</v>
      </c>
      <c r="AY15" s="293" t="s">
        <v>763</v>
      </c>
      <c r="AZ15" s="294" t="s">
        <v>760</v>
      </c>
      <c r="BA15" s="295" t="s">
        <v>761</v>
      </c>
    </row>
    <row r="16" spans="1:54" ht="19.5" thickBot="1">
      <c r="A16" s="55"/>
      <c r="B16" s="457" t="str">
        <f>IF(C16&lt;&gt;"",1,"")</f>
        <v/>
      </c>
      <c r="C16" s="239"/>
      <c r="D16" s="242"/>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7" t="str">
        <f>IF(E16="","",(IF(E16=E$92,1,0)))</f>
        <v/>
      </c>
      <c r="AE16" s="267" t="str">
        <f t="shared" ref="AE16:AT29" si="2">IF(F16="","",(IF(F16=F$92,1,0)))</f>
        <v/>
      </c>
      <c r="AF16" s="267" t="str">
        <f t="shared" si="2"/>
        <v/>
      </c>
      <c r="AG16" s="267" t="str">
        <f t="shared" si="2"/>
        <v/>
      </c>
      <c r="AH16" s="267" t="str">
        <f t="shared" si="2"/>
        <v/>
      </c>
      <c r="AI16" s="267" t="str">
        <f t="shared" si="2"/>
        <v/>
      </c>
      <c r="AJ16" s="267" t="str">
        <f t="shared" si="2"/>
        <v/>
      </c>
      <c r="AK16" s="267" t="str">
        <f t="shared" si="2"/>
        <v/>
      </c>
      <c r="AL16" s="267" t="str">
        <f t="shared" si="2"/>
        <v/>
      </c>
      <c r="AM16" s="267" t="str">
        <f t="shared" si="2"/>
        <v/>
      </c>
      <c r="AN16" s="267" t="str">
        <f t="shared" si="2"/>
        <v/>
      </c>
      <c r="AO16" s="267" t="str">
        <f t="shared" si="2"/>
        <v/>
      </c>
      <c r="AP16" s="267" t="str">
        <f t="shared" si="2"/>
        <v/>
      </c>
      <c r="AQ16" s="267" t="str">
        <f t="shared" si="2"/>
        <v/>
      </c>
      <c r="AR16" s="267" t="str">
        <f t="shared" si="2"/>
        <v/>
      </c>
      <c r="AS16" s="267" t="str">
        <f t="shared" si="2"/>
        <v/>
      </c>
      <c r="AT16" s="267" t="str">
        <f t="shared" si="2"/>
        <v/>
      </c>
      <c r="AU16" s="267" t="str">
        <f t="shared" ref="AM16:AW31" si="3">IF(V16="","",(IF(V16=V$92,1,0)))</f>
        <v/>
      </c>
      <c r="AV16" s="267" t="str">
        <f t="shared" si="3"/>
        <v/>
      </c>
      <c r="AW16" s="267" t="str">
        <f t="shared" si="3"/>
        <v/>
      </c>
      <c r="AX16" s="472" t="str">
        <f>IF(AD16="","",SUMIF($E$12:$X$12,"Argumentación en contextos ciudadanos-No aplica componente",$AD16:$AW16))</f>
        <v/>
      </c>
      <c r="AY16" s="472" t="str">
        <f>IF(AE16="","",SUMIF($E$12:$X$12,"Conocimientos-No aplica componente",$AD16:$AW16))</f>
        <v/>
      </c>
      <c r="AZ16" s="472" t="str">
        <f>IF(AF16="","",SUMIF($E$12:$X$12,"Multiperspectivismo-No aplica componente",$AD16:$AW16))</f>
        <v/>
      </c>
      <c r="BA16" s="472" t="str">
        <f>IF(AG16="","",SUMIF(E$12:X$12,"Pensamiento sistémico-No aplica componente",AD16:AW16))</f>
        <v/>
      </c>
    </row>
    <row r="17" spans="1:53" ht="19.5" thickBot="1">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7" t="str">
        <f t="shared" ref="AD17:AS55" si="4">IF(E17="","",(IF(E17=E$92,1,0)))</f>
        <v/>
      </c>
      <c r="AE17" s="267" t="str">
        <f t="shared" si="2"/>
        <v/>
      </c>
      <c r="AF17" s="267" t="str">
        <f t="shared" si="2"/>
        <v/>
      </c>
      <c r="AG17" s="267" t="str">
        <f t="shared" si="2"/>
        <v/>
      </c>
      <c r="AH17" s="267" t="str">
        <f t="shared" si="2"/>
        <v/>
      </c>
      <c r="AI17" s="267" t="str">
        <f t="shared" si="2"/>
        <v/>
      </c>
      <c r="AJ17" s="267" t="str">
        <f t="shared" si="2"/>
        <v/>
      </c>
      <c r="AK17" s="267" t="str">
        <f t="shared" si="2"/>
        <v/>
      </c>
      <c r="AL17" s="267" t="str">
        <f t="shared" si="2"/>
        <v/>
      </c>
      <c r="AM17" s="267" t="str">
        <f t="shared" si="2"/>
        <v/>
      </c>
      <c r="AN17" s="267" t="str">
        <f t="shared" si="2"/>
        <v/>
      </c>
      <c r="AO17" s="267" t="str">
        <f t="shared" si="2"/>
        <v/>
      </c>
      <c r="AP17" s="267" t="str">
        <f t="shared" si="2"/>
        <v/>
      </c>
      <c r="AQ17" s="267" t="str">
        <f t="shared" si="2"/>
        <v/>
      </c>
      <c r="AR17" s="267" t="str">
        <f t="shared" si="2"/>
        <v/>
      </c>
      <c r="AS17" s="267" t="str">
        <f t="shared" si="2"/>
        <v/>
      </c>
      <c r="AT17" s="267" t="str">
        <f t="shared" si="2"/>
        <v/>
      </c>
      <c r="AU17" s="267" t="str">
        <f t="shared" si="3"/>
        <v/>
      </c>
      <c r="AV17" s="267" t="str">
        <f t="shared" si="3"/>
        <v/>
      </c>
      <c r="AW17" s="267" t="str">
        <f t="shared" si="3"/>
        <v/>
      </c>
      <c r="AX17" s="472" t="str">
        <f t="shared" ref="AX17:AX80" si="5">IF(AD17="","",SUMIF($E$12:$X$12,"Argumentación en contextos ciudadanos-No aplica componente",$AD17:$AW17))</f>
        <v/>
      </c>
      <c r="AY17" s="472" t="str">
        <f t="shared" ref="AY17:AY80" si="6">IF(AE17="","",SUMIF($E$12:$X$12,"Conocimientos-No aplica componente",$AD17:$AW17))</f>
        <v/>
      </c>
      <c r="AZ17" s="472" t="str">
        <f t="shared" ref="AZ17:AZ80" si="7">IF(AF17="","",SUMIF($E$12:$X$12,"Multiperspectivismo-No aplica componente",$AD17:$AW17))</f>
        <v/>
      </c>
      <c r="BA17" s="472" t="str">
        <f t="shared" ref="BA17:BA80" si="8">IF(AG17="","",SUMIF(E$12:X$12,"Pensamiento sistémico-No aplica componente",AD17:AW17))</f>
        <v/>
      </c>
    </row>
    <row r="18" spans="1:53" ht="19.5" thickBot="1">
      <c r="A18" s="55"/>
      <c r="B18" s="458" t="str">
        <f t="shared" ref="B18:B81" si="9">IF(C18&lt;&gt;"",1+B17,"")</f>
        <v/>
      </c>
      <c r="C18" s="241"/>
      <c r="D18" s="242"/>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7" t="str">
        <f t="shared" si="4"/>
        <v/>
      </c>
      <c r="AE18" s="267" t="str">
        <f t="shared" si="2"/>
        <v/>
      </c>
      <c r="AF18" s="267" t="str">
        <f t="shared" si="2"/>
        <v/>
      </c>
      <c r="AG18" s="267" t="str">
        <f t="shared" si="2"/>
        <v/>
      </c>
      <c r="AH18" s="267" t="str">
        <f t="shared" si="2"/>
        <v/>
      </c>
      <c r="AI18" s="267" t="str">
        <f t="shared" si="2"/>
        <v/>
      </c>
      <c r="AJ18" s="267" t="str">
        <f t="shared" si="2"/>
        <v/>
      </c>
      <c r="AK18" s="267" t="str">
        <f t="shared" si="2"/>
        <v/>
      </c>
      <c r="AL18" s="267" t="str">
        <f t="shared" si="2"/>
        <v/>
      </c>
      <c r="AM18" s="267" t="str">
        <f t="shared" si="2"/>
        <v/>
      </c>
      <c r="AN18" s="267" t="str">
        <f t="shared" si="2"/>
        <v/>
      </c>
      <c r="AO18" s="267" t="str">
        <f t="shared" si="2"/>
        <v/>
      </c>
      <c r="AP18" s="267" t="str">
        <f t="shared" si="2"/>
        <v/>
      </c>
      <c r="AQ18" s="267" t="str">
        <f t="shared" si="2"/>
        <v/>
      </c>
      <c r="AR18" s="267" t="str">
        <f t="shared" si="2"/>
        <v/>
      </c>
      <c r="AS18" s="267" t="str">
        <f t="shared" si="2"/>
        <v/>
      </c>
      <c r="AT18" s="267" t="str">
        <f t="shared" si="2"/>
        <v/>
      </c>
      <c r="AU18" s="267" t="str">
        <f t="shared" si="3"/>
        <v/>
      </c>
      <c r="AV18" s="267" t="str">
        <f t="shared" si="3"/>
        <v/>
      </c>
      <c r="AW18" s="267" t="str">
        <f t="shared" si="3"/>
        <v/>
      </c>
      <c r="AX18" s="472" t="str">
        <f t="shared" si="5"/>
        <v/>
      </c>
      <c r="AY18" s="472" t="str">
        <f t="shared" si="6"/>
        <v/>
      </c>
      <c r="AZ18" s="472" t="str">
        <f t="shared" si="7"/>
        <v/>
      </c>
      <c r="BA18" s="472" t="str">
        <f t="shared" si="8"/>
        <v/>
      </c>
    </row>
    <row r="19" spans="1:53" ht="19.5" thickBot="1">
      <c r="A19" s="55"/>
      <c r="B19" s="458" t="str">
        <f t="shared" si="9"/>
        <v/>
      </c>
      <c r="C19" s="241"/>
      <c r="D19" s="242"/>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7" t="str">
        <f t="shared" si="4"/>
        <v/>
      </c>
      <c r="AE19" s="267" t="str">
        <f t="shared" si="2"/>
        <v/>
      </c>
      <c r="AF19" s="267" t="str">
        <f t="shared" si="2"/>
        <v/>
      </c>
      <c r="AG19" s="267" t="str">
        <f t="shared" si="2"/>
        <v/>
      </c>
      <c r="AH19" s="267" t="str">
        <f t="shared" si="2"/>
        <v/>
      </c>
      <c r="AI19" s="267" t="str">
        <f t="shared" si="2"/>
        <v/>
      </c>
      <c r="AJ19" s="267" t="str">
        <f t="shared" si="2"/>
        <v/>
      </c>
      <c r="AK19" s="267" t="str">
        <f t="shared" si="2"/>
        <v/>
      </c>
      <c r="AL19" s="267" t="str">
        <f t="shared" si="2"/>
        <v/>
      </c>
      <c r="AM19" s="267" t="str">
        <f t="shared" si="2"/>
        <v/>
      </c>
      <c r="AN19" s="267" t="str">
        <f t="shared" si="2"/>
        <v/>
      </c>
      <c r="AO19" s="267" t="str">
        <f t="shared" si="2"/>
        <v/>
      </c>
      <c r="AP19" s="267" t="str">
        <f t="shared" si="2"/>
        <v/>
      </c>
      <c r="AQ19" s="267" t="str">
        <f t="shared" si="2"/>
        <v/>
      </c>
      <c r="AR19" s="267" t="str">
        <f t="shared" si="2"/>
        <v/>
      </c>
      <c r="AS19" s="267" t="str">
        <f t="shared" si="2"/>
        <v/>
      </c>
      <c r="AT19" s="267" t="str">
        <f t="shared" si="2"/>
        <v/>
      </c>
      <c r="AU19" s="267" t="str">
        <f t="shared" si="3"/>
        <v/>
      </c>
      <c r="AV19" s="267" t="str">
        <f t="shared" si="3"/>
        <v/>
      </c>
      <c r="AW19" s="267" t="str">
        <f t="shared" si="3"/>
        <v/>
      </c>
      <c r="AX19" s="472" t="str">
        <f t="shared" si="5"/>
        <v/>
      </c>
      <c r="AY19" s="472" t="str">
        <f t="shared" si="6"/>
        <v/>
      </c>
      <c r="AZ19" s="472" t="str">
        <f t="shared" si="7"/>
        <v/>
      </c>
      <c r="BA19" s="472" t="str">
        <f t="shared" si="8"/>
        <v/>
      </c>
    </row>
    <row r="20" spans="1:53" ht="19.5" thickBot="1">
      <c r="A20" s="55"/>
      <c r="B20" s="458" t="str">
        <f t="shared" si="9"/>
        <v/>
      </c>
      <c r="C20" s="241"/>
      <c r="D20" s="242"/>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7" t="str">
        <f t="shared" si="4"/>
        <v/>
      </c>
      <c r="AE20" s="267" t="str">
        <f t="shared" si="2"/>
        <v/>
      </c>
      <c r="AF20" s="267" t="str">
        <f t="shared" si="2"/>
        <v/>
      </c>
      <c r="AG20" s="267" t="str">
        <f t="shared" si="2"/>
        <v/>
      </c>
      <c r="AH20" s="267" t="str">
        <f t="shared" si="2"/>
        <v/>
      </c>
      <c r="AI20" s="267" t="str">
        <f t="shared" si="2"/>
        <v/>
      </c>
      <c r="AJ20" s="267" t="str">
        <f t="shared" si="2"/>
        <v/>
      </c>
      <c r="AK20" s="267" t="str">
        <f t="shared" si="2"/>
        <v/>
      </c>
      <c r="AL20" s="267" t="str">
        <f t="shared" si="2"/>
        <v/>
      </c>
      <c r="AM20" s="267" t="str">
        <f t="shared" si="2"/>
        <v/>
      </c>
      <c r="AN20" s="267" t="str">
        <f t="shared" si="2"/>
        <v/>
      </c>
      <c r="AO20" s="267" t="str">
        <f t="shared" si="2"/>
        <v/>
      </c>
      <c r="AP20" s="267" t="str">
        <f t="shared" si="2"/>
        <v/>
      </c>
      <c r="AQ20" s="267" t="str">
        <f t="shared" si="2"/>
        <v/>
      </c>
      <c r="AR20" s="267" t="str">
        <f t="shared" si="2"/>
        <v/>
      </c>
      <c r="AS20" s="267" t="str">
        <f t="shared" si="2"/>
        <v/>
      </c>
      <c r="AT20" s="267" t="str">
        <f t="shared" si="2"/>
        <v/>
      </c>
      <c r="AU20" s="267" t="str">
        <f t="shared" si="3"/>
        <v/>
      </c>
      <c r="AV20" s="267" t="str">
        <f t="shared" si="3"/>
        <v/>
      </c>
      <c r="AW20" s="267" t="str">
        <f t="shared" si="3"/>
        <v/>
      </c>
      <c r="AX20" s="472" t="str">
        <f t="shared" si="5"/>
        <v/>
      </c>
      <c r="AY20" s="472" t="str">
        <f t="shared" si="6"/>
        <v/>
      </c>
      <c r="AZ20" s="472" t="str">
        <f t="shared" si="7"/>
        <v/>
      </c>
      <c r="BA20" s="472" t="str">
        <f t="shared" si="8"/>
        <v/>
      </c>
    </row>
    <row r="21" spans="1:53" ht="19.5" thickBot="1">
      <c r="A21" s="55"/>
      <c r="B21" s="458" t="str">
        <f t="shared" si="9"/>
        <v/>
      </c>
      <c r="C21" s="241"/>
      <c r="D21" s="242"/>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7" t="str">
        <f t="shared" si="4"/>
        <v/>
      </c>
      <c r="AE21" s="267" t="str">
        <f t="shared" si="2"/>
        <v/>
      </c>
      <c r="AF21" s="267" t="str">
        <f t="shared" si="2"/>
        <v/>
      </c>
      <c r="AG21" s="267" t="str">
        <f t="shared" si="2"/>
        <v/>
      </c>
      <c r="AH21" s="267" t="str">
        <f t="shared" si="2"/>
        <v/>
      </c>
      <c r="AI21" s="267" t="str">
        <f t="shared" si="2"/>
        <v/>
      </c>
      <c r="AJ21" s="267" t="str">
        <f t="shared" si="2"/>
        <v/>
      </c>
      <c r="AK21" s="267" t="str">
        <f t="shared" si="2"/>
        <v/>
      </c>
      <c r="AL21" s="267" t="str">
        <f t="shared" si="2"/>
        <v/>
      </c>
      <c r="AM21" s="267" t="str">
        <f t="shared" si="2"/>
        <v/>
      </c>
      <c r="AN21" s="267" t="str">
        <f t="shared" si="2"/>
        <v/>
      </c>
      <c r="AO21" s="267" t="str">
        <f t="shared" si="2"/>
        <v/>
      </c>
      <c r="AP21" s="267" t="str">
        <f t="shared" si="2"/>
        <v/>
      </c>
      <c r="AQ21" s="267" t="str">
        <f t="shared" si="2"/>
        <v/>
      </c>
      <c r="AR21" s="267" t="str">
        <f t="shared" si="2"/>
        <v/>
      </c>
      <c r="AS21" s="267" t="str">
        <f t="shared" si="2"/>
        <v/>
      </c>
      <c r="AT21" s="267" t="str">
        <f t="shared" si="2"/>
        <v/>
      </c>
      <c r="AU21" s="267" t="str">
        <f t="shared" si="3"/>
        <v/>
      </c>
      <c r="AV21" s="267" t="str">
        <f t="shared" si="3"/>
        <v/>
      </c>
      <c r="AW21" s="267" t="str">
        <f t="shared" si="3"/>
        <v/>
      </c>
      <c r="AX21" s="472" t="str">
        <f t="shared" si="5"/>
        <v/>
      </c>
      <c r="AY21" s="472" t="str">
        <f t="shared" si="6"/>
        <v/>
      </c>
      <c r="AZ21" s="472" t="str">
        <f t="shared" si="7"/>
        <v/>
      </c>
      <c r="BA21" s="472" t="str">
        <f t="shared" si="8"/>
        <v/>
      </c>
    </row>
    <row r="22" spans="1:53" ht="15.75" customHeight="1" thickBot="1">
      <c r="A22" s="55"/>
      <c r="B22" s="458" t="str">
        <f t="shared" si="9"/>
        <v/>
      </c>
      <c r="C22" s="241"/>
      <c r="D22" s="242"/>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7" t="str">
        <f t="shared" si="4"/>
        <v/>
      </c>
      <c r="AE22" s="267" t="str">
        <f t="shared" si="2"/>
        <v/>
      </c>
      <c r="AF22" s="267" t="str">
        <f t="shared" si="2"/>
        <v/>
      </c>
      <c r="AG22" s="267" t="str">
        <f t="shared" si="2"/>
        <v/>
      </c>
      <c r="AH22" s="267" t="str">
        <f t="shared" si="2"/>
        <v/>
      </c>
      <c r="AI22" s="267" t="str">
        <f t="shared" si="2"/>
        <v/>
      </c>
      <c r="AJ22" s="267" t="str">
        <f t="shared" si="2"/>
        <v/>
      </c>
      <c r="AK22" s="267" t="str">
        <f t="shared" si="2"/>
        <v/>
      </c>
      <c r="AL22" s="267" t="str">
        <f t="shared" si="2"/>
        <v/>
      </c>
      <c r="AM22" s="267" t="str">
        <f t="shared" si="2"/>
        <v/>
      </c>
      <c r="AN22" s="267" t="str">
        <f t="shared" si="2"/>
        <v/>
      </c>
      <c r="AO22" s="267" t="str">
        <f t="shared" si="2"/>
        <v/>
      </c>
      <c r="AP22" s="267" t="str">
        <f t="shared" si="2"/>
        <v/>
      </c>
      <c r="AQ22" s="267" t="str">
        <f t="shared" si="2"/>
        <v/>
      </c>
      <c r="AR22" s="267" t="str">
        <f t="shared" si="2"/>
        <v/>
      </c>
      <c r="AS22" s="267" t="str">
        <f t="shared" si="2"/>
        <v/>
      </c>
      <c r="AT22" s="267" t="str">
        <f t="shared" si="2"/>
        <v/>
      </c>
      <c r="AU22" s="267" t="str">
        <f t="shared" si="3"/>
        <v/>
      </c>
      <c r="AV22" s="267" t="str">
        <f t="shared" si="3"/>
        <v/>
      </c>
      <c r="AW22" s="267" t="str">
        <f t="shared" si="3"/>
        <v/>
      </c>
      <c r="AX22" s="472" t="str">
        <f t="shared" si="5"/>
        <v/>
      </c>
      <c r="AY22" s="472" t="str">
        <f t="shared" si="6"/>
        <v/>
      </c>
      <c r="AZ22" s="472" t="str">
        <f t="shared" si="7"/>
        <v/>
      </c>
      <c r="BA22" s="472" t="str">
        <f t="shared" si="8"/>
        <v/>
      </c>
    </row>
    <row r="23" spans="1:53" ht="15.75" customHeight="1" thickBot="1">
      <c r="A23" s="55"/>
      <c r="B23" s="458" t="str">
        <f t="shared" si="9"/>
        <v/>
      </c>
      <c r="C23" s="241"/>
      <c r="D23" s="242"/>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7" t="str">
        <f t="shared" si="4"/>
        <v/>
      </c>
      <c r="AE23" s="267" t="str">
        <f t="shared" si="2"/>
        <v/>
      </c>
      <c r="AF23" s="267" t="str">
        <f t="shared" si="2"/>
        <v/>
      </c>
      <c r="AG23" s="267" t="str">
        <f t="shared" si="2"/>
        <v/>
      </c>
      <c r="AH23" s="267" t="str">
        <f t="shared" si="2"/>
        <v/>
      </c>
      <c r="AI23" s="267" t="str">
        <f t="shared" si="2"/>
        <v/>
      </c>
      <c r="AJ23" s="267" t="str">
        <f t="shared" si="2"/>
        <v/>
      </c>
      <c r="AK23" s="267" t="str">
        <f t="shared" si="2"/>
        <v/>
      </c>
      <c r="AL23" s="267" t="str">
        <f t="shared" si="2"/>
        <v/>
      </c>
      <c r="AM23" s="267" t="str">
        <f t="shared" si="2"/>
        <v/>
      </c>
      <c r="AN23" s="267" t="str">
        <f t="shared" si="2"/>
        <v/>
      </c>
      <c r="AO23" s="267" t="str">
        <f t="shared" si="2"/>
        <v/>
      </c>
      <c r="AP23" s="267" t="str">
        <f t="shared" si="2"/>
        <v/>
      </c>
      <c r="AQ23" s="267" t="str">
        <f t="shared" si="2"/>
        <v/>
      </c>
      <c r="AR23" s="267" t="str">
        <f t="shared" si="2"/>
        <v/>
      </c>
      <c r="AS23" s="267" t="str">
        <f t="shared" si="2"/>
        <v/>
      </c>
      <c r="AT23" s="267" t="str">
        <f t="shared" si="2"/>
        <v/>
      </c>
      <c r="AU23" s="267" t="str">
        <f t="shared" si="3"/>
        <v/>
      </c>
      <c r="AV23" s="267" t="str">
        <f t="shared" si="3"/>
        <v/>
      </c>
      <c r="AW23" s="267" t="str">
        <f t="shared" si="3"/>
        <v/>
      </c>
      <c r="AX23" s="472" t="str">
        <f t="shared" si="5"/>
        <v/>
      </c>
      <c r="AY23" s="472" t="str">
        <f t="shared" si="6"/>
        <v/>
      </c>
      <c r="AZ23" s="472" t="str">
        <f t="shared" si="7"/>
        <v/>
      </c>
      <c r="BA23" s="472" t="str">
        <f t="shared" si="8"/>
        <v/>
      </c>
    </row>
    <row r="24" spans="1:53" ht="15.75" customHeight="1" thickBot="1">
      <c r="A24" s="55"/>
      <c r="B24" s="458" t="str">
        <f t="shared" si="9"/>
        <v/>
      </c>
      <c r="C24" s="241"/>
      <c r="D24" s="242"/>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7" t="str">
        <f t="shared" si="4"/>
        <v/>
      </c>
      <c r="AE24" s="267" t="str">
        <f t="shared" si="2"/>
        <v/>
      </c>
      <c r="AF24" s="267" t="str">
        <f t="shared" si="2"/>
        <v/>
      </c>
      <c r="AG24" s="267" t="str">
        <f t="shared" si="2"/>
        <v/>
      </c>
      <c r="AH24" s="267" t="str">
        <f t="shared" si="2"/>
        <v/>
      </c>
      <c r="AI24" s="267" t="str">
        <f t="shared" si="2"/>
        <v/>
      </c>
      <c r="AJ24" s="267" t="str">
        <f t="shared" si="2"/>
        <v/>
      </c>
      <c r="AK24" s="267" t="str">
        <f t="shared" si="2"/>
        <v/>
      </c>
      <c r="AL24" s="267" t="str">
        <f t="shared" si="2"/>
        <v/>
      </c>
      <c r="AM24" s="267" t="str">
        <f t="shared" si="2"/>
        <v/>
      </c>
      <c r="AN24" s="267" t="str">
        <f t="shared" si="2"/>
        <v/>
      </c>
      <c r="AO24" s="267" t="str">
        <f t="shared" si="2"/>
        <v/>
      </c>
      <c r="AP24" s="267" t="str">
        <f t="shared" si="2"/>
        <v/>
      </c>
      <c r="AQ24" s="267" t="str">
        <f t="shared" si="2"/>
        <v/>
      </c>
      <c r="AR24" s="267" t="str">
        <f t="shared" si="2"/>
        <v/>
      </c>
      <c r="AS24" s="267" t="str">
        <f t="shared" si="2"/>
        <v/>
      </c>
      <c r="AT24" s="267" t="str">
        <f t="shared" si="2"/>
        <v/>
      </c>
      <c r="AU24" s="267" t="str">
        <f t="shared" si="3"/>
        <v/>
      </c>
      <c r="AV24" s="267" t="str">
        <f t="shared" si="3"/>
        <v/>
      </c>
      <c r="AW24" s="267" t="str">
        <f t="shared" si="3"/>
        <v/>
      </c>
      <c r="AX24" s="472" t="str">
        <f t="shared" si="5"/>
        <v/>
      </c>
      <c r="AY24" s="472" t="str">
        <f t="shared" si="6"/>
        <v/>
      </c>
      <c r="AZ24" s="472" t="str">
        <f t="shared" si="7"/>
        <v/>
      </c>
      <c r="BA24" s="472" t="str">
        <f t="shared" si="8"/>
        <v/>
      </c>
    </row>
    <row r="25" spans="1:53" ht="15.75" customHeight="1" thickBot="1">
      <c r="A25" s="55"/>
      <c r="B25" s="458" t="str">
        <f t="shared" si="9"/>
        <v/>
      </c>
      <c r="C25" s="241"/>
      <c r="D25" s="242"/>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7" t="str">
        <f t="shared" si="4"/>
        <v/>
      </c>
      <c r="AE25" s="267" t="str">
        <f t="shared" si="2"/>
        <v/>
      </c>
      <c r="AF25" s="267" t="str">
        <f t="shared" si="2"/>
        <v/>
      </c>
      <c r="AG25" s="267" t="str">
        <f t="shared" si="2"/>
        <v/>
      </c>
      <c r="AH25" s="267" t="str">
        <f t="shared" si="2"/>
        <v/>
      </c>
      <c r="AI25" s="267" t="str">
        <f t="shared" si="2"/>
        <v/>
      </c>
      <c r="AJ25" s="267" t="str">
        <f t="shared" si="2"/>
        <v/>
      </c>
      <c r="AK25" s="267" t="str">
        <f t="shared" si="2"/>
        <v/>
      </c>
      <c r="AL25" s="267" t="str">
        <f t="shared" si="2"/>
        <v/>
      </c>
      <c r="AM25" s="267" t="str">
        <f t="shared" si="2"/>
        <v/>
      </c>
      <c r="AN25" s="267" t="str">
        <f t="shared" si="2"/>
        <v/>
      </c>
      <c r="AO25" s="267" t="str">
        <f t="shared" si="2"/>
        <v/>
      </c>
      <c r="AP25" s="267" t="str">
        <f t="shared" si="2"/>
        <v/>
      </c>
      <c r="AQ25" s="267" t="str">
        <f t="shared" si="2"/>
        <v/>
      </c>
      <c r="AR25" s="267" t="str">
        <f t="shared" si="2"/>
        <v/>
      </c>
      <c r="AS25" s="267" t="str">
        <f t="shared" si="2"/>
        <v/>
      </c>
      <c r="AT25" s="267" t="str">
        <f t="shared" si="2"/>
        <v/>
      </c>
      <c r="AU25" s="267" t="str">
        <f t="shared" si="3"/>
        <v/>
      </c>
      <c r="AV25" s="267" t="str">
        <f t="shared" si="3"/>
        <v/>
      </c>
      <c r="AW25" s="267" t="str">
        <f t="shared" si="3"/>
        <v/>
      </c>
      <c r="AX25" s="472" t="str">
        <f t="shared" si="5"/>
        <v/>
      </c>
      <c r="AY25" s="472" t="str">
        <f t="shared" si="6"/>
        <v/>
      </c>
      <c r="AZ25" s="472" t="str">
        <f t="shared" si="7"/>
        <v/>
      </c>
      <c r="BA25" s="472" t="str">
        <f t="shared" si="8"/>
        <v/>
      </c>
    </row>
    <row r="26" spans="1:53" ht="15.75" customHeight="1" thickBot="1">
      <c r="A26" s="55"/>
      <c r="B26" s="458" t="str">
        <f t="shared" si="9"/>
        <v/>
      </c>
      <c r="C26" s="241"/>
      <c r="D26" s="242"/>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7" t="str">
        <f t="shared" si="4"/>
        <v/>
      </c>
      <c r="AE26" s="267" t="str">
        <f t="shared" si="2"/>
        <v/>
      </c>
      <c r="AF26" s="267" t="str">
        <f t="shared" si="2"/>
        <v/>
      </c>
      <c r="AG26" s="267" t="str">
        <f t="shared" si="2"/>
        <v/>
      </c>
      <c r="AH26" s="267" t="str">
        <f t="shared" si="2"/>
        <v/>
      </c>
      <c r="AI26" s="267" t="str">
        <f t="shared" si="2"/>
        <v/>
      </c>
      <c r="AJ26" s="267" t="str">
        <f t="shared" si="2"/>
        <v/>
      </c>
      <c r="AK26" s="267" t="str">
        <f t="shared" si="2"/>
        <v/>
      </c>
      <c r="AL26" s="267" t="str">
        <f t="shared" si="2"/>
        <v/>
      </c>
      <c r="AM26" s="267" t="str">
        <f t="shared" si="2"/>
        <v/>
      </c>
      <c r="AN26" s="267" t="str">
        <f t="shared" si="2"/>
        <v/>
      </c>
      <c r="AO26" s="267" t="str">
        <f t="shared" si="2"/>
        <v/>
      </c>
      <c r="AP26" s="267" t="str">
        <f t="shared" si="2"/>
        <v/>
      </c>
      <c r="AQ26" s="267" t="str">
        <f t="shared" si="2"/>
        <v/>
      </c>
      <c r="AR26" s="267" t="str">
        <f t="shared" si="2"/>
        <v/>
      </c>
      <c r="AS26" s="267" t="str">
        <f t="shared" si="2"/>
        <v/>
      </c>
      <c r="AT26" s="267" t="str">
        <f t="shared" si="2"/>
        <v/>
      </c>
      <c r="AU26" s="267" t="str">
        <f t="shared" si="3"/>
        <v/>
      </c>
      <c r="AV26" s="267" t="str">
        <f t="shared" si="3"/>
        <v/>
      </c>
      <c r="AW26" s="267" t="str">
        <f t="shared" si="3"/>
        <v/>
      </c>
      <c r="AX26" s="472" t="str">
        <f t="shared" si="5"/>
        <v/>
      </c>
      <c r="AY26" s="472" t="str">
        <f t="shared" si="6"/>
        <v/>
      </c>
      <c r="AZ26" s="472" t="str">
        <f t="shared" si="7"/>
        <v/>
      </c>
      <c r="BA26" s="472" t="str">
        <f t="shared" si="8"/>
        <v/>
      </c>
    </row>
    <row r="27" spans="1:53" ht="15.75" customHeight="1" thickBot="1">
      <c r="A27" s="55"/>
      <c r="B27" s="458" t="str">
        <f t="shared" si="9"/>
        <v/>
      </c>
      <c r="C27" s="241"/>
      <c r="D27" s="242"/>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7" t="str">
        <f t="shared" si="4"/>
        <v/>
      </c>
      <c r="AE27" s="267" t="str">
        <f t="shared" si="2"/>
        <v/>
      </c>
      <c r="AF27" s="267" t="str">
        <f t="shared" si="2"/>
        <v/>
      </c>
      <c r="AG27" s="267" t="str">
        <f t="shared" si="2"/>
        <v/>
      </c>
      <c r="AH27" s="267" t="str">
        <f t="shared" si="2"/>
        <v/>
      </c>
      <c r="AI27" s="267" t="str">
        <f t="shared" si="2"/>
        <v/>
      </c>
      <c r="AJ27" s="267" t="str">
        <f t="shared" si="2"/>
        <v/>
      </c>
      <c r="AK27" s="267" t="str">
        <f t="shared" si="2"/>
        <v/>
      </c>
      <c r="AL27" s="267" t="str">
        <f t="shared" si="2"/>
        <v/>
      </c>
      <c r="AM27" s="267" t="str">
        <f t="shared" si="2"/>
        <v/>
      </c>
      <c r="AN27" s="267" t="str">
        <f t="shared" si="2"/>
        <v/>
      </c>
      <c r="AO27" s="267" t="str">
        <f t="shared" si="2"/>
        <v/>
      </c>
      <c r="AP27" s="267" t="str">
        <f t="shared" si="2"/>
        <v/>
      </c>
      <c r="AQ27" s="267" t="str">
        <f t="shared" si="2"/>
        <v/>
      </c>
      <c r="AR27" s="267" t="str">
        <f t="shared" si="2"/>
        <v/>
      </c>
      <c r="AS27" s="267" t="str">
        <f t="shared" si="2"/>
        <v/>
      </c>
      <c r="AT27" s="267" t="str">
        <f t="shared" si="2"/>
        <v/>
      </c>
      <c r="AU27" s="267" t="str">
        <f t="shared" si="3"/>
        <v/>
      </c>
      <c r="AV27" s="267" t="str">
        <f t="shared" si="3"/>
        <v/>
      </c>
      <c r="AW27" s="267" t="str">
        <f t="shared" si="3"/>
        <v/>
      </c>
      <c r="AX27" s="472" t="str">
        <f t="shared" si="5"/>
        <v/>
      </c>
      <c r="AY27" s="472" t="str">
        <f t="shared" si="6"/>
        <v/>
      </c>
      <c r="AZ27" s="472" t="str">
        <f t="shared" si="7"/>
        <v/>
      </c>
      <c r="BA27" s="472" t="str">
        <f t="shared" si="8"/>
        <v/>
      </c>
    </row>
    <row r="28" spans="1:53" ht="15.75" customHeight="1" thickBot="1">
      <c r="A28" s="55"/>
      <c r="B28" s="458" t="str">
        <f t="shared" si="9"/>
        <v/>
      </c>
      <c r="C28" s="241"/>
      <c r="D28" s="242"/>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7" t="str">
        <f t="shared" si="4"/>
        <v/>
      </c>
      <c r="AE28" s="267" t="str">
        <f t="shared" si="2"/>
        <v/>
      </c>
      <c r="AF28" s="267" t="str">
        <f t="shared" si="2"/>
        <v/>
      </c>
      <c r="AG28" s="267" t="str">
        <f t="shared" si="2"/>
        <v/>
      </c>
      <c r="AH28" s="267" t="str">
        <f t="shared" si="2"/>
        <v/>
      </c>
      <c r="AI28" s="267" t="str">
        <f t="shared" si="2"/>
        <v/>
      </c>
      <c r="AJ28" s="267" t="str">
        <f t="shared" si="2"/>
        <v/>
      </c>
      <c r="AK28" s="267" t="str">
        <f t="shared" si="2"/>
        <v/>
      </c>
      <c r="AL28" s="267" t="str">
        <f t="shared" si="2"/>
        <v/>
      </c>
      <c r="AM28" s="267" t="str">
        <f t="shared" si="2"/>
        <v/>
      </c>
      <c r="AN28" s="267" t="str">
        <f t="shared" si="2"/>
        <v/>
      </c>
      <c r="AO28" s="267" t="str">
        <f t="shared" si="2"/>
        <v/>
      </c>
      <c r="AP28" s="267" t="str">
        <f t="shared" si="2"/>
        <v/>
      </c>
      <c r="AQ28" s="267" t="str">
        <f t="shared" si="2"/>
        <v/>
      </c>
      <c r="AR28" s="267" t="str">
        <f t="shared" si="2"/>
        <v/>
      </c>
      <c r="AS28" s="267" t="str">
        <f t="shared" si="2"/>
        <v/>
      </c>
      <c r="AT28" s="267" t="str">
        <f t="shared" si="2"/>
        <v/>
      </c>
      <c r="AU28" s="267" t="str">
        <f t="shared" si="3"/>
        <v/>
      </c>
      <c r="AV28" s="267" t="str">
        <f t="shared" si="3"/>
        <v/>
      </c>
      <c r="AW28" s="267" t="str">
        <f t="shared" si="3"/>
        <v/>
      </c>
      <c r="AX28" s="472" t="str">
        <f t="shared" si="5"/>
        <v/>
      </c>
      <c r="AY28" s="472" t="str">
        <f t="shared" si="6"/>
        <v/>
      </c>
      <c r="AZ28" s="472" t="str">
        <f t="shared" si="7"/>
        <v/>
      </c>
      <c r="BA28" s="472" t="str">
        <f t="shared" si="8"/>
        <v/>
      </c>
    </row>
    <row r="29" spans="1:53" ht="15.75" customHeight="1" thickBot="1">
      <c r="A29" s="55"/>
      <c r="B29" s="458" t="str">
        <f t="shared" si="9"/>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4"/>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si="2"/>
        <v/>
      </c>
      <c r="AN29" s="267" t="str">
        <f t="shared" si="2"/>
        <v/>
      </c>
      <c r="AO29" s="267" t="str">
        <f t="shared" si="2"/>
        <v/>
      </c>
      <c r="AP29" s="267" t="str">
        <f t="shared" si="2"/>
        <v/>
      </c>
      <c r="AQ29" s="267" t="str">
        <f t="shared" si="2"/>
        <v/>
      </c>
      <c r="AR29" s="267" t="str">
        <f t="shared" si="2"/>
        <v/>
      </c>
      <c r="AS29" s="267" t="str">
        <f t="shared" si="2"/>
        <v/>
      </c>
      <c r="AT29" s="267" t="str">
        <f t="shared" si="2"/>
        <v/>
      </c>
      <c r="AU29" s="267" t="str">
        <f t="shared" si="3"/>
        <v/>
      </c>
      <c r="AV29" s="267" t="str">
        <f t="shared" si="3"/>
        <v/>
      </c>
      <c r="AW29" s="267" t="str">
        <f t="shared" si="3"/>
        <v/>
      </c>
      <c r="AX29" s="472" t="str">
        <f t="shared" si="5"/>
        <v/>
      </c>
      <c r="AY29" s="472" t="str">
        <f t="shared" si="6"/>
        <v/>
      </c>
      <c r="AZ29" s="472" t="str">
        <f t="shared" si="7"/>
        <v/>
      </c>
      <c r="BA29" s="472" t="str">
        <f t="shared" si="8"/>
        <v/>
      </c>
    </row>
    <row r="30" spans="1:53" ht="15.75" customHeight="1" thickBot="1">
      <c r="A30" s="55"/>
      <c r="B30" s="458" t="str">
        <f t="shared" si="9"/>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4"/>
        <v/>
      </c>
      <c r="AE30" s="267" t="str">
        <f t="shared" si="4"/>
        <v/>
      </c>
      <c r="AF30" s="267" t="str">
        <f t="shared" si="4"/>
        <v/>
      </c>
      <c r="AG30" s="267" t="str">
        <f t="shared" si="4"/>
        <v/>
      </c>
      <c r="AH30" s="267" t="str">
        <f t="shared" si="4"/>
        <v/>
      </c>
      <c r="AI30" s="267" t="str">
        <f t="shared" si="4"/>
        <v/>
      </c>
      <c r="AJ30" s="267" t="str">
        <f t="shared" si="4"/>
        <v/>
      </c>
      <c r="AK30" s="267" t="str">
        <f t="shared" si="4"/>
        <v/>
      </c>
      <c r="AL30" s="267" t="str">
        <f t="shared" si="4"/>
        <v/>
      </c>
      <c r="AM30" s="267" t="str">
        <f t="shared" si="3"/>
        <v/>
      </c>
      <c r="AN30" s="267" t="str">
        <f t="shared" si="3"/>
        <v/>
      </c>
      <c r="AO30" s="267" t="str">
        <f t="shared" si="3"/>
        <v/>
      </c>
      <c r="AP30" s="267" t="str">
        <f t="shared" si="3"/>
        <v/>
      </c>
      <c r="AQ30" s="267" t="str">
        <f t="shared" si="3"/>
        <v/>
      </c>
      <c r="AR30" s="267" t="str">
        <f t="shared" si="3"/>
        <v/>
      </c>
      <c r="AS30" s="267" t="str">
        <f t="shared" si="3"/>
        <v/>
      </c>
      <c r="AT30" s="267" t="str">
        <f t="shared" si="3"/>
        <v/>
      </c>
      <c r="AU30" s="267" t="str">
        <f t="shared" si="3"/>
        <v/>
      </c>
      <c r="AV30" s="267" t="str">
        <f t="shared" si="3"/>
        <v/>
      </c>
      <c r="AW30" s="267" t="str">
        <f t="shared" si="3"/>
        <v/>
      </c>
      <c r="AX30" s="472" t="str">
        <f t="shared" si="5"/>
        <v/>
      </c>
      <c r="AY30" s="472" t="str">
        <f t="shared" si="6"/>
        <v/>
      </c>
      <c r="AZ30" s="472" t="str">
        <f t="shared" si="7"/>
        <v/>
      </c>
      <c r="BA30" s="472" t="str">
        <f t="shared" si="8"/>
        <v/>
      </c>
    </row>
    <row r="31" spans="1:53" ht="15.75" customHeight="1" thickBot="1">
      <c r="A31" s="55"/>
      <c r="B31" s="458" t="str">
        <f t="shared" si="9"/>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4"/>
        <v/>
      </c>
      <c r="AE31" s="267" t="str">
        <f t="shared" si="4"/>
        <v/>
      </c>
      <c r="AF31" s="267" t="str">
        <f t="shared" si="4"/>
        <v/>
      </c>
      <c r="AG31" s="267" t="str">
        <f t="shared" si="4"/>
        <v/>
      </c>
      <c r="AH31" s="267" t="str">
        <f t="shared" si="4"/>
        <v/>
      </c>
      <c r="AI31" s="267" t="str">
        <f t="shared" si="4"/>
        <v/>
      </c>
      <c r="AJ31" s="267" t="str">
        <f t="shared" si="4"/>
        <v/>
      </c>
      <c r="AK31" s="267" t="str">
        <f t="shared" si="4"/>
        <v/>
      </c>
      <c r="AL31" s="267" t="str">
        <f t="shared" si="4"/>
        <v/>
      </c>
      <c r="AM31" s="267" t="str">
        <f t="shared" si="3"/>
        <v/>
      </c>
      <c r="AN31" s="267" t="str">
        <f t="shared" si="3"/>
        <v/>
      </c>
      <c r="AO31" s="267" t="str">
        <f t="shared" si="3"/>
        <v/>
      </c>
      <c r="AP31" s="267" t="str">
        <f t="shared" si="3"/>
        <v/>
      </c>
      <c r="AQ31" s="267" t="str">
        <f t="shared" si="3"/>
        <v/>
      </c>
      <c r="AR31" s="267" t="str">
        <f t="shared" si="3"/>
        <v/>
      </c>
      <c r="AS31" s="267" t="str">
        <f t="shared" si="3"/>
        <v/>
      </c>
      <c r="AT31" s="267" t="str">
        <f t="shared" si="3"/>
        <v/>
      </c>
      <c r="AU31" s="267" t="str">
        <f t="shared" si="3"/>
        <v/>
      </c>
      <c r="AV31" s="267" t="str">
        <f t="shared" si="3"/>
        <v/>
      </c>
      <c r="AW31" s="267" t="str">
        <f t="shared" si="3"/>
        <v/>
      </c>
      <c r="AX31" s="472" t="str">
        <f t="shared" si="5"/>
        <v/>
      </c>
      <c r="AY31" s="472" t="str">
        <f t="shared" si="6"/>
        <v/>
      </c>
      <c r="AZ31" s="472" t="str">
        <f t="shared" si="7"/>
        <v/>
      </c>
      <c r="BA31" s="472" t="str">
        <f t="shared" si="8"/>
        <v/>
      </c>
    </row>
    <row r="32" spans="1:53" ht="15.75" customHeight="1" thickBot="1">
      <c r="A32" s="55"/>
      <c r="B32" s="458" t="str">
        <f t="shared" si="9"/>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4"/>
        <v/>
      </c>
      <c r="AE32" s="267" t="str">
        <f t="shared" si="4"/>
        <v/>
      </c>
      <c r="AF32" s="267" t="str">
        <f t="shared" si="4"/>
        <v/>
      </c>
      <c r="AG32" s="267" t="str">
        <f t="shared" si="4"/>
        <v/>
      </c>
      <c r="AH32" s="267" t="str">
        <f t="shared" si="4"/>
        <v/>
      </c>
      <c r="AI32" s="267" t="str">
        <f t="shared" si="4"/>
        <v/>
      </c>
      <c r="AJ32" s="267" t="str">
        <f t="shared" si="4"/>
        <v/>
      </c>
      <c r="AK32" s="267" t="str">
        <f t="shared" si="4"/>
        <v/>
      </c>
      <c r="AL32" s="267" t="str">
        <f t="shared" si="4"/>
        <v/>
      </c>
      <c r="AM32" s="267" t="str">
        <f t="shared" si="4"/>
        <v/>
      </c>
      <c r="AN32" s="267" t="str">
        <f t="shared" si="4"/>
        <v/>
      </c>
      <c r="AO32" s="267" t="str">
        <f t="shared" si="4"/>
        <v/>
      </c>
      <c r="AP32" s="267" t="str">
        <f t="shared" si="4"/>
        <v/>
      </c>
      <c r="AQ32" s="267" t="str">
        <f t="shared" si="4"/>
        <v/>
      </c>
      <c r="AR32" s="267" t="str">
        <f t="shared" si="4"/>
        <v/>
      </c>
      <c r="AS32" s="267" t="str">
        <f t="shared" si="4"/>
        <v/>
      </c>
      <c r="AT32" s="267" t="str">
        <f t="shared" ref="AM32:AW55" si="10">IF(U32="","",(IF(U32=U$92,1,0)))</f>
        <v/>
      </c>
      <c r="AU32" s="267" t="str">
        <f t="shared" si="10"/>
        <v/>
      </c>
      <c r="AV32" s="267" t="str">
        <f t="shared" si="10"/>
        <v/>
      </c>
      <c r="AW32" s="267" t="str">
        <f t="shared" si="10"/>
        <v/>
      </c>
      <c r="AX32" s="472" t="str">
        <f t="shared" si="5"/>
        <v/>
      </c>
      <c r="AY32" s="472" t="str">
        <f t="shared" si="6"/>
        <v/>
      </c>
      <c r="AZ32" s="472" t="str">
        <f t="shared" si="7"/>
        <v/>
      </c>
      <c r="BA32" s="472" t="str">
        <f t="shared" si="8"/>
        <v/>
      </c>
    </row>
    <row r="33" spans="1:53" ht="15.75" customHeight="1" thickBot="1">
      <c r="A33" s="55"/>
      <c r="B33" s="458" t="str">
        <f t="shared" si="9"/>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4"/>
        <v/>
      </c>
      <c r="AE33" s="267" t="str">
        <f t="shared" si="4"/>
        <v/>
      </c>
      <c r="AF33" s="267" t="str">
        <f t="shared" si="4"/>
        <v/>
      </c>
      <c r="AG33" s="267" t="str">
        <f t="shared" si="4"/>
        <v/>
      </c>
      <c r="AH33" s="267" t="str">
        <f t="shared" si="4"/>
        <v/>
      </c>
      <c r="AI33" s="267" t="str">
        <f t="shared" si="4"/>
        <v/>
      </c>
      <c r="AJ33" s="267" t="str">
        <f t="shared" si="4"/>
        <v/>
      </c>
      <c r="AK33" s="267" t="str">
        <f t="shared" si="4"/>
        <v/>
      </c>
      <c r="AL33" s="267" t="str">
        <f t="shared" si="4"/>
        <v/>
      </c>
      <c r="AM33" s="267" t="str">
        <f t="shared" si="10"/>
        <v/>
      </c>
      <c r="AN33" s="267" t="str">
        <f t="shared" si="10"/>
        <v/>
      </c>
      <c r="AO33" s="267" t="str">
        <f t="shared" si="10"/>
        <v/>
      </c>
      <c r="AP33" s="267" t="str">
        <f t="shared" si="10"/>
        <v/>
      </c>
      <c r="AQ33" s="267" t="str">
        <f t="shared" si="10"/>
        <v/>
      </c>
      <c r="AR33" s="267" t="str">
        <f t="shared" si="10"/>
        <v/>
      </c>
      <c r="AS33" s="267" t="str">
        <f t="shared" si="10"/>
        <v/>
      </c>
      <c r="AT33" s="267" t="str">
        <f t="shared" si="10"/>
        <v/>
      </c>
      <c r="AU33" s="267" t="str">
        <f t="shared" si="10"/>
        <v/>
      </c>
      <c r="AV33" s="267" t="str">
        <f t="shared" si="10"/>
        <v/>
      </c>
      <c r="AW33" s="267" t="str">
        <f t="shared" si="10"/>
        <v/>
      </c>
      <c r="AX33" s="472" t="str">
        <f t="shared" si="5"/>
        <v/>
      </c>
      <c r="AY33" s="472" t="str">
        <f t="shared" si="6"/>
        <v/>
      </c>
      <c r="AZ33" s="472" t="str">
        <f t="shared" si="7"/>
        <v/>
      </c>
      <c r="BA33" s="472" t="str">
        <f t="shared" si="8"/>
        <v/>
      </c>
    </row>
    <row r="34" spans="1:53" ht="15.75" customHeight="1" thickBot="1">
      <c r="A34" s="55"/>
      <c r="B34" s="458" t="str">
        <f t="shared" si="9"/>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4"/>
        <v/>
      </c>
      <c r="AE34" s="267" t="str">
        <f t="shared" si="4"/>
        <v/>
      </c>
      <c r="AF34" s="267" t="str">
        <f t="shared" si="4"/>
        <v/>
      </c>
      <c r="AG34" s="267" t="str">
        <f t="shared" si="4"/>
        <v/>
      </c>
      <c r="AH34" s="267" t="str">
        <f t="shared" si="4"/>
        <v/>
      </c>
      <c r="AI34" s="267" t="str">
        <f t="shared" si="4"/>
        <v/>
      </c>
      <c r="AJ34" s="267" t="str">
        <f t="shared" si="4"/>
        <v/>
      </c>
      <c r="AK34" s="267" t="str">
        <f t="shared" si="4"/>
        <v/>
      </c>
      <c r="AL34" s="267" t="str">
        <f t="shared" si="4"/>
        <v/>
      </c>
      <c r="AM34" s="267" t="str">
        <f t="shared" si="10"/>
        <v/>
      </c>
      <c r="AN34" s="267" t="str">
        <f t="shared" si="10"/>
        <v/>
      </c>
      <c r="AO34" s="267" t="str">
        <f t="shared" si="10"/>
        <v/>
      </c>
      <c r="AP34" s="267" t="str">
        <f t="shared" si="10"/>
        <v/>
      </c>
      <c r="AQ34" s="267" t="str">
        <f t="shared" si="10"/>
        <v/>
      </c>
      <c r="AR34" s="267" t="str">
        <f t="shared" si="10"/>
        <v/>
      </c>
      <c r="AS34" s="267" t="str">
        <f t="shared" si="10"/>
        <v/>
      </c>
      <c r="AT34" s="267" t="str">
        <f t="shared" si="10"/>
        <v/>
      </c>
      <c r="AU34" s="267" t="str">
        <f t="shared" si="10"/>
        <v/>
      </c>
      <c r="AV34" s="267" t="str">
        <f t="shared" si="10"/>
        <v/>
      </c>
      <c r="AW34" s="267" t="str">
        <f t="shared" si="10"/>
        <v/>
      </c>
      <c r="AX34" s="472" t="str">
        <f t="shared" si="5"/>
        <v/>
      </c>
      <c r="AY34" s="472" t="str">
        <f t="shared" si="6"/>
        <v/>
      </c>
      <c r="AZ34" s="472" t="str">
        <f t="shared" si="7"/>
        <v/>
      </c>
      <c r="BA34" s="472" t="str">
        <f t="shared" si="8"/>
        <v/>
      </c>
    </row>
    <row r="35" spans="1:53" ht="15.75" customHeight="1" thickBot="1">
      <c r="A35" s="55"/>
      <c r="B35" s="458" t="str">
        <f t="shared" si="9"/>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4"/>
        <v/>
      </c>
      <c r="AE35" s="267" t="str">
        <f t="shared" si="4"/>
        <v/>
      </c>
      <c r="AF35" s="267" t="str">
        <f t="shared" si="4"/>
        <v/>
      </c>
      <c r="AG35" s="267" t="str">
        <f t="shared" si="4"/>
        <v/>
      </c>
      <c r="AH35" s="267" t="str">
        <f t="shared" si="4"/>
        <v/>
      </c>
      <c r="AI35" s="267" t="str">
        <f t="shared" si="4"/>
        <v/>
      </c>
      <c r="AJ35" s="267" t="str">
        <f t="shared" si="4"/>
        <v/>
      </c>
      <c r="AK35" s="267" t="str">
        <f t="shared" si="4"/>
        <v/>
      </c>
      <c r="AL35" s="267" t="str">
        <f t="shared" si="4"/>
        <v/>
      </c>
      <c r="AM35" s="267" t="str">
        <f t="shared" si="10"/>
        <v/>
      </c>
      <c r="AN35" s="267" t="str">
        <f t="shared" si="10"/>
        <v/>
      </c>
      <c r="AO35" s="267" t="str">
        <f t="shared" si="10"/>
        <v/>
      </c>
      <c r="AP35" s="267" t="str">
        <f t="shared" si="10"/>
        <v/>
      </c>
      <c r="AQ35" s="267" t="str">
        <f t="shared" si="10"/>
        <v/>
      </c>
      <c r="AR35" s="267" t="str">
        <f t="shared" si="10"/>
        <v/>
      </c>
      <c r="AS35" s="267" t="str">
        <f t="shared" si="10"/>
        <v/>
      </c>
      <c r="AT35" s="267" t="str">
        <f t="shared" si="10"/>
        <v/>
      </c>
      <c r="AU35" s="267" t="str">
        <f t="shared" si="10"/>
        <v/>
      </c>
      <c r="AV35" s="267" t="str">
        <f t="shared" si="10"/>
        <v/>
      </c>
      <c r="AW35" s="267" t="str">
        <f t="shared" si="10"/>
        <v/>
      </c>
      <c r="AX35" s="472" t="str">
        <f t="shared" si="5"/>
        <v/>
      </c>
      <c r="AY35" s="472" t="str">
        <f t="shared" si="6"/>
        <v/>
      </c>
      <c r="AZ35" s="472" t="str">
        <f t="shared" si="7"/>
        <v/>
      </c>
      <c r="BA35" s="472" t="str">
        <f t="shared" si="8"/>
        <v/>
      </c>
    </row>
    <row r="36" spans="1:53" ht="15.75" customHeight="1" thickBot="1">
      <c r="A36" s="55"/>
      <c r="B36" s="458" t="str">
        <f t="shared" si="9"/>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4"/>
        <v/>
      </c>
      <c r="AE36" s="267" t="str">
        <f t="shared" si="4"/>
        <v/>
      </c>
      <c r="AF36" s="267" t="str">
        <f t="shared" si="4"/>
        <v/>
      </c>
      <c r="AG36" s="267" t="str">
        <f t="shared" si="4"/>
        <v/>
      </c>
      <c r="AH36" s="267" t="str">
        <f t="shared" si="4"/>
        <v/>
      </c>
      <c r="AI36" s="267" t="str">
        <f t="shared" si="4"/>
        <v/>
      </c>
      <c r="AJ36" s="267" t="str">
        <f t="shared" si="4"/>
        <v/>
      </c>
      <c r="AK36" s="267" t="str">
        <f t="shared" si="4"/>
        <v/>
      </c>
      <c r="AL36" s="267" t="str">
        <f t="shared" si="4"/>
        <v/>
      </c>
      <c r="AM36" s="267" t="str">
        <f t="shared" si="10"/>
        <v/>
      </c>
      <c r="AN36" s="267" t="str">
        <f t="shared" si="10"/>
        <v/>
      </c>
      <c r="AO36" s="267" t="str">
        <f t="shared" si="10"/>
        <v/>
      </c>
      <c r="AP36" s="267" t="str">
        <f t="shared" si="10"/>
        <v/>
      </c>
      <c r="AQ36" s="267" t="str">
        <f t="shared" si="10"/>
        <v/>
      </c>
      <c r="AR36" s="267" t="str">
        <f t="shared" si="10"/>
        <v/>
      </c>
      <c r="AS36" s="267" t="str">
        <f t="shared" si="10"/>
        <v/>
      </c>
      <c r="AT36" s="267" t="str">
        <f t="shared" si="10"/>
        <v/>
      </c>
      <c r="AU36" s="267" t="str">
        <f t="shared" si="10"/>
        <v/>
      </c>
      <c r="AV36" s="267" t="str">
        <f t="shared" si="10"/>
        <v/>
      </c>
      <c r="AW36" s="267" t="str">
        <f t="shared" si="10"/>
        <v/>
      </c>
      <c r="AX36" s="472" t="str">
        <f t="shared" si="5"/>
        <v/>
      </c>
      <c r="AY36" s="472" t="str">
        <f t="shared" si="6"/>
        <v/>
      </c>
      <c r="AZ36" s="472" t="str">
        <f t="shared" si="7"/>
        <v/>
      </c>
      <c r="BA36" s="472" t="str">
        <f t="shared" si="8"/>
        <v/>
      </c>
    </row>
    <row r="37" spans="1:53" ht="15.75" customHeight="1" thickBot="1">
      <c r="A37" s="55"/>
      <c r="B37" s="458" t="str">
        <f t="shared" si="9"/>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4"/>
        <v/>
      </c>
      <c r="AE37" s="267" t="str">
        <f t="shared" si="4"/>
        <v/>
      </c>
      <c r="AF37" s="267" t="str">
        <f t="shared" si="4"/>
        <v/>
      </c>
      <c r="AG37" s="267" t="str">
        <f t="shared" si="4"/>
        <v/>
      </c>
      <c r="AH37" s="267" t="str">
        <f t="shared" si="4"/>
        <v/>
      </c>
      <c r="AI37" s="267" t="str">
        <f t="shared" si="4"/>
        <v/>
      </c>
      <c r="AJ37" s="267" t="str">
        <f t="shared" si="4"/>
        <v/>
      </c>
      <c r="AK37" s="267" t="str">
        <f t="shared" si="4"/>
        <v/>
      </c>
      <c r="AL37" s="267" t="str">
        <f t="shared" si="4"/>
        <v/>
      </c>
      <c r="AM37" s="267" t="str">
        <f t="shared" si="10"/>
        <v/>
      </c>
      <c r="AN37" s="267" t="str">
        <f t="shared" si="10"/>
        <v/>
      </c>
      <c r="AO37" s="267" t="str">
        <f t="shared" si="10"/>
        <v/>
      </c>
      <c r="AP37" s="267" t="str">
        <f t="shared" si="10"/>
        <v/>
      </c>
      <c r="AQ37" s="267" t="str">
        <f t="shared" si="10"/>
        <v/>
      </c>
      <c r="AR37" s="267" t="str">
        <f t="shared" si="10"/>
        <v/>
      </c>
      <c r="AS37" s="267" t="str">
        <f t="shared" si="10"/>
        <v/>
      </c>
      <c r="AT37" s="267" t="str">
        <f t="shared" si="10"/>
        <v/>
      </c>
      <c r="AU37" s="267" t="str">
        <f t="shared" si="10"/>
        <v/>
      </c>
      <c r="AV37" s="267" t="str">
        <f t="shared" si="10"/>
        <v/>
      </c>
      <c r="AW37" s="267" t="str">
        <f t="shared" si="10"/>
        <v/>
      </c>
      <c r="AX37" s="472" t="str">
        <f t="shared" si="5"/>
        <v/>
      </c>
      <c r="AY37" s="472" t="str">
        <f t="shared" si="6"/>
        <v/>
      </c>
      <c r="AZ37" s="472" t="str">
        <f t="shared" si="7"/>
        <v/>
      </c>
      <c r="BA37" s="472" t="str">
        <f t="shared" si="8"/>
        <v/>
      </c>
    </row>
    <row r="38" spans="1:53" ht="15.75" customHeight="1" thickBot="1">
      <c r="A38" s="55"/>
      <c r="B38" s="458" t="str">
        <f t="shared" si="9"/>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4"/>
        <v/>
      </c>
      <c r="AE38" s="267" t="str">
        <f t="shared" si="4"/>
        <v/>
      </c>
      <c r="AF38" s="267" t="str">
        <f t="shared" si="4"/>
        <v/>
      </c>
      <c r="AG38" s="267" t="str">
        <f t="shared" si="4"/>
        <v/>
      </c>
      <c r="AH38" s="267" t="str">
        <f t="shared" si="4"/>
        <v/>
      </c>
      <c r="AI38" s="267" t="str">
        <f t="shared" si="4"/>
        <v/>
      </c>
      <c r="AJ38" s="267" t="str">
        <f t="shared" si="4"/>
        <v/>
      </c>
      <c r="AK38" s="267" t="str">
        <f t="shared" si="4"/>
        <v/>
      </c>
      <c r="AL38" s="267" t="str">
        <f t="shared" si="4"/>
        <v/>
      </c>
      <c r="AM38" s="267" t="str">
        <f t="shared" si="10"/>
        <v/>
      </c>
      <c r="AN38" s="267" t="str">
        <f t="shared" si="10"/>
        <v/>
      </c>
      <c r="AO38" s="267" t="str">
        <f t="shared" si="10"/>
        <v/>
      </c>
      <c r="AP38" s="267" t="str">
        <f t="shared" si="10"/>
        <v/>
      </c>
      <c r="AQ38" s="267" t="str">
        <f t="shared" si="10"/>
        <v/>
      </c>
      <c r="AR38" s="267" t="str">
        <f t="shared" si="10"/>
        <v/>
      </c>
      <c r="AS38" s="267" t="str">
        <f t="shared" si="10"/>
        <v/>
      </c>
      <c r="AT38" s="267" t="str">
        <f t="shared" si="10"/>
        <v/>
      </c>
      <c r="AU38" s="267" t="str">
        <f t="shared" si="10"/>
        <v/>
      </c>
      <c r="AV38" s="267" t="str">
        <f t="shared" si="10"/>
        <v/>
      </c>
      <c r="AW38" s="267" t="str">
        <f t="shared" si="10"/>
        <v/>
      </c>
      <c r="AX38" s="472" t="str">
        <f t="shared" si="5"/>
        <v/>
      </c>
      <c r="AY38" s="472" t="str">
        <f t="shared" si="6"/>
        <v/>
      </c>
      <c r="AZ38" s="472" t="str">
        <f t="shared" si="7"/>
        <v/>
      </c>
      <c r="BA38" s="472" t="str">
        <f t="shared" si="8"/>
        <v/>
      </c>
    </row>
    <row r="39" spans="1:53" ht="15.75" customHeight="1" thickBot="1">
      <c r="A39" s="55"/>
      <c r="B39" s="458" t="str">
        <f t="shared" si="9"/>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4"/>
        <v/>
      </c>
      <c r="AE39" s="267" t="str">
        <f t="shared" si="4"/>
        <v/>
      </c>
      <c r="AF39" s="267" t="str">
        <f t="shared" si="4"/>
        <v/>
      </c>
      <c r="AG39" s="267" t="str">
        <f t="shared" si="4"/>
        <v/>
      </c>
      <c r="AH39" s="267" t="str">
        <f t="shared" si="4"/>
        <v/>
      </c>
      <c r="AI39" s="267" t="str">
        <f t="shared" si="4"/>
        <v/>
      </c>
      <c r="AJ39" s="267" t="str">
        <f t="shared" si="4"/>
        <v/>
      </c>
      <c r="AK39" s="267" t="str">
        <f t="shared" si="4"/>
        <v/>
      </c>
      <c r="AL39" s="267" t="str">
        <f t="shared" si="4"/>
        <v/>
      </c>
      <c r="AM39" s="267" t="str">
        <f t="shared" si="10"/>
        <v/>
      </c>
      <c r="AN39" s="267" t="str">
        <f t="shared" si="10"/>
        <v/>
      </c>
      <c r="AO39" s="267" t="str">
        <f t="shared" si="10"/>
        <v/>
      </c>
      <c r="AP39" s="267" t="str">
        <f t="shared" si="10"/>
        <v/>
      </c>
      <c r="AQ39" s="267" t="str">
        <f t="shared" si="10"/>
        <v/>
      </c>
      <c r="AR39" s="267" t="str">
        <f t="shared" si="10"/>
        <v/>
      </c>
      <c r="AS39" s="267" t="str">
        <f t="shared" si="10"/>
        <v/>
      </c>
      <c r="AT39" s="267" t="str">
        <f t="shared" si="10"/>
        <v/>
      </c>
      <c r="AU39" s="267" t="str">
        <f t="shared" si="10"/>
        <v/>
      </c>
      <c r="AV39" s="267" t="str">
        <f t="shared" si="10"/>
        <v/>
      </c>
      <c r="AW39" s="267" t="str">
        <f t="shared" si="10"/>
        <v/>
      </c>
      <c r="AX39" s="472" t="str">
        <f t="shared" si="5"/>
        <v/>
      </c>
      <c r="AY39" s="472" t="str">
        <f t="shared" si="6"/>
        <v/>
      </c>
      <c r="AZ39" s="472" t="str">
        <f t="shared" si="7"/>
        <v/>
      </c>
      <c r="BA39" s="472" t="str">
        <f t="shared" si="8"/>
        <v/>
      </c>
    </row>
    <row r="40" spans="1:53" ht="15.75" customHeight="1" thickBot="1">
      <c r="A40" s="55"/>
      <c r="B40" s="458" t="str">
        <f t="shared" si="9"/>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4"/>
        <v/>
      </c>
      <c r="AE40" s="267" t="str">
        <f t="shared" si="4"/>
        <v/>
      </c>
      <c r="AF40" s="267" t="str">
        <f t="shared" si="4"/>
        <v/>
      </c>
      <c r="AG40" s="267" t="str">
        <f t="shared" si="4"/>
        <v/>
      </c>
      <c r="AH40" s="267" t="str">
        <f t="shared" si="4"/>
        <v/>
      </c>
      <c r="AI40" s="267" t="str">
        <f t="shared" si="4"/>
        <v/>
      </c>
      <c r="AJ40" s="267" t="str">
        <f t="shared" si="4"/>
        <v/>
      </c>
      <c r="AK40" s="267" t="str">
        <f t="shared" si="4"/>
        <v/>
      </c>
      <c r="AL40" s="267" t="str">
        <f t="shared" si="4"/>
        <v/>
      </c>
      <c r="AM40" s="267" t="str">
        <f t="shared" si="10"/>
        <v/>
      </c>
      <c r="AN40" s="267" t="str">
        <f t="shared" si="10"/>
        <v/>
      </c>
      <c r="AO40" s="267" t="str">
        <f t="shared" si="10"/>
        <v/>
      </c>
      <c r="AP40" s="267" t="str">
        <f t="shared" si="10"/>
        <v/>
      </c>
      <c r="AQ40" s="267" t="str">
        <f t="shared" si="10"/>
        <v/>
      </c>
      <c r="AR40" s="267" t="str">
        <f t="shared" si="10"/>
        <v/>
      </c>
      <c r="AS40" s="267" t="str">
        <f t="shared" si="10"/>
        <v/>
      </c>
      <c r="AT40" s="267" t="str">
        <f t="shared" si="10"/>
        <v/>
      </c>
      <c r="AU40" s="267" t="str">
        <f t="shared" si="10"/>
        <v/>
      </c>
      <c r="AV40" s="267" t="str">
        <f t="shared" si="10"/>
        <v/>
      </c>
      <c r="AW40" s="267" t="str">
        <f t="shared" si="10"/>
        <v/>
      </c>
      <c r="AX40" s="472" t="str">
        <f t="shared" si="5"/>
        <v/>
      </c>
      <c r="AY40" s="472" t="str">
        <f t="shared" si="6"/>
        <v/>
      </c>
      <c r="AZ40" s="472" t="str">
        <f t="shared" si="7"/>
        <v/>
      </c>
      <c r="BA40" s="472" t="str">
        <f t="shared" si="8"/>
        <v/>
      </c>
    </row>
    <row r="41" spans="1:53" ht="15.75" customHeight="1" thickBot="1">
      <c r="A41" s="55"/>
      <c r="B41" s="458" t="str">
        <f t="shared" si="9"/>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4"/>
        <v/>
      </c>
      <c r="AE41" s="267" t="str">
        <f t="shared" si="4"/>
        <v/>
      </c>
      <c r="AF41" s="267" t="str">
        <f t="shared" si="4"/>
        <v/>
      </c>
      <c r="AG41" s="267" t="str">
        <f t="shared" si="4"/>
        <v/>
      </c>
      <c r="AH41" s="267" t="str">
        <f t="shared" si="4"/>
        <v/>
      </c>
      <c r="AI41" s="267" t="str">
        <f t="shared" si="4"/>
        <v/>
      </c>
      <c r="AJ41" s="267" t="str">
        <f t="shared" si="4"/>
        <v/>
      </c>
      <c r="AK41" s="267" t="str">
        <f t="shared" si="4"/>
        <v/>
      </c>
      <c r="AL41" s="267" t="str">
        <f t="shared" si="4"/>
        <v/>
      </c>
      <c r="AM41" s="267" t="str">
        <f t="shared" si="10"/>
        <v/>
      </c>
      <c r="AN41" s="267" t="str">
        <f t="shared" si="10"/>
        <v/>
      </c>
      <c r="AO41" s="267" t="str">
        <f t="shared" si="10"/>
        <v/>
      </c>
      <c r="AP41" s="267" t="str">
        <f t="shared" si="10"/>
        <v/>
      </c>
      <c r="AQ41" s="267" t="str">
        <f t="shared" si="10"/>
        <v/>
      </c>
      <c r="AR41" s="267" t="str">
        <f t="shared" si="10"/>
        <v/>
      </c>
      <c r="AS41" s="267" t="str">
        <f t="shared" si="10"/>
        <v/>
      </c>
      <c r="AT41" s="267" t="str">
        <f t="shared" si="10"/>
        <v/>
      </c>
      <c r="AU41" s="267" t="str">
        <f t="shared" si="10"/>
        <v/>
      </c>
      <c r="AV41" s="267" t="str">
        <f t="shared" si="10"/>
        <v/>
      </c>
      <c r="AW41" s="267" t="str">
        <f t="shared" si="10"/>
        <v/>
      </c>
      <c r="AX41" s="472" t="str">
        <f t="shared" si="5"/>
        <v/>
      </c>
      <c r="AY41" s="472" t="str">
        <f t="shared" si="6"/>
        <v/>
      </c>
      <c r="AZ41" s="472" t="str">
        <f t="shared" si="7"/>
        <v/>
      </c>
      <c r="BA41" s="472" t="str">
        <f t="shared" si="8"/>
        <v/>
      </c>
    </row>
    <row r="42" spans="1:53" ht="15.75" customHeight="1" thickBot="1">
      <c r="A42" s="55"/>
      <c r="B42" s="458" t="str">
        <f t="shared" si="9"/>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4"/>
        <v/>
      </c>
      <c r="AE42" s="267" t="str">
        <f t="shared" si="4"/>
        <v/>
      </c>
      <c r="AF42" s="267" t="str">
        <f t="shared" si="4"/>
        <v/>
      </c>
      <c r="AG42" s="267" t="str">
        <f t="shared" si="4"/>
        <v/>
      </c>
      <c r="AH42" s="267" t="str">
        <f t="shared" si="4"/>
        <v/>
      </c>
      <c r="AI42" s="267" t="str">
        <f t="shared" si="4"/>
        <v/>
      </c>
      <c r="AJ42" s="267" t="str">
        <f t="shared" si="4"/>
        <v/>
      </c>
      <c r="AK42" s="267" t="str">
        <f t="shared" si="4"/>
        <v/>
      </c>
      <c r="AL42" s="267" t="str">
        <f t="shared" si="4"/>
        <v/>
      </c>
      <c r="AM42" s="267" t="str">
        <f t="shared" si="10"/>
        <v/>
      </c>
      <c r="AN42" s="267" t="str">
        <f t="shared" si="10"/>
        <v/>
      </c>
      <c r="AO42" s="267" t="str">
        <f t="shared" si="10"/>
        <v/>
      </c>
      <c r="AP42" s="267" t="str">
        <f t="shared" si="10"/>
        <v/>
      </c>
      <c r="AQ42" s="267" t="str">
        <f t="shared" si="10"/>
        <v/>
      </c>
      <c r="AR42" s="267" t="str">
        <f t="shared" si="10"/>
        <v/>
      </c>
      <c r="AS42" s="267" t="str">
        <f t="shared" si="10"/>
        <v/>
      </c>
      <c r="AT42" s="267" t="str">
        <f t="shared" si="10"/>
        <v/>
      </c>
      <c r="AU42" s="267" t="str">
        <f t="shared" si="10"/>
        <v/>
      </c>
      <c r="AV42" s="267" t="str">
        <f t="shared" si="10"/>
        <v/>
      </c>
      <c r="AW42" s="267" t="str">
        <f t="shared" si="10"/>
        <v/>
      </c>
      <c r="AX42" s="472" t="str">
        <f t="shared" si="5"/>
        <v/>
      </c>
      <c r="AY42" s="472" t="str">
        <f t="shared" si="6"/>
        <v/>
      </c>
      <c r="AZ42" s="472" t="str">
        <f t="shared" si="7"/>
        <v/>
      </c>
      <c r="BA42" s="472" t="str">
        <f t="shared" si="8"/>
        <v/>
      </c>
    </row>
    <row r="43" spans="1:53" ht="15.75" customHeight="1" thickBot="1">
      <c r="A43" s="55"/>
      <c r="B43" s="458" t="str">
        <f t="shared" si="9"/>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4"/>
        <v/>
      </c>
      <c r="AE43" s="267" t="str">
        <f t="shared" si="4"/>
        <v/>
      </c>
      <c r="AF43" s="267" t="str">
        <f t="shared" si="4"/>
        <v/>
      </c>
      <c r="AG43" s="267" t="str">
        <f t="shared" si="4"/>
        <v/>
      </c>
      <c r="AH43" s="267" t="str">
        <f t="shared" si="4"/>
        <v/>
      </c>
      <c r="AI43" s="267" t="str">
        <f t="shared" si="4"/>
        <v/>
      </c>
      <c r="AJ43" s="267" t="str">
        <f t="shared" si="4"/>
        <v/>
      </c>
      <c r="AK43" s="267" t="str">
        <f t="shared" si="4"/>
        <v/>
      </c>
      <c r="AL43" s="267" t="str">
        <f t="shared" si="4"/>
        <v/>
      </c>
      <c r="AM43" s="267" t="str">
        <f t="shared" si="10"/>
        <v/>
      </c>
      <c r="AN43" s="267" t="str">
        <f t="shared" si="10"/>
        <v/>
      </c>
      <c r="AO43" s="267" t="str">
        <f t="shared" si="10"/>
        <v/>
      </c>
      <c r="AP43" s="267" t="str">
        <f t="shared" si="10"/>
        <v/>
      </c>
      <c r="AQ43" s="267" t="str">
        <f t="shared" si="10"/>
        <v/>
      </c>
      <c r="AR43" s="267" t="str">
        <f t="shared" si="10"/>
        <v/>
      </c>
      <c r="AS43" s="267" t="str">
        <f t="shared" si="10"/>
        <v/>
      </c>
      <c r="AT43" s="267" t="str">
        <f t="shared" si="10"/>
        <v/>
      </c>
      <c r="AU43" s="267" t="str">
        <f t="shared" si="10"/>
        <v/>
      </c>
      <c r="AV43" s="267" t="str">
        <f t="shared" si="10"/>
        <v/>
      </c>
      <c r="AW43" s="267" t="str">
        <f t="shared" si="10"/>
        <v/>
      </c>
      <c r="AX43" s="472" t="str">
        <f t="shared" si="5"/>
        <v/>
      </c>
      <c r="AY43" s="472" t="str">
        <f t="shared" si="6"/>
        <v/>
      </c>
      <c r="AZ43" s="472" t="str">
        <f t="shared" si="7"/>
        <v/>
      </c>
      <c r="BA43" s="472" t="str">
        <f t="shared" si="8"/>
        <v/>
      </c>
    </row>
    <row r="44" spans="1:53" ht="15.75" customHeight="1" thickBot="1">
      <c r="A44" s="55"/>
      <c r="B44" s="458" t="str">
        <f t="shared" si="9"/>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4"/>
        <v/>
      </c>
      <c r="AE44" s="267" t="str">
        <f t="shared" si="4"/>
        <v/>
      </c>
      <c r="AF44" s="267" t="str">
        <f t="shared" si="4"/>
        <v/>
      </c>
      <c r="AG44" s="267" t="str">
        <f t="shared" si="4"/>
        <v/>
      </c>
      <c r="AH44" s="267" t="str">
        <f t="shared" si="4"/>
        <v/>
      </c>
      <c r="AI44" s="267" t="str">
        <f t="shared" si="4"/>
        <v/>
      </c>
      <c r="AJ44" s="267" t="str">
        <f t="shared" si="4"/>
        <v/>
      </c>
      <c r="AK44" s="267" t="str">
        <f t="shared" si="4"/>
        <v/>
      </c>
      <c r="AL44" s="267" t="str">
        <f t="shared" si="4"/>
        <v/>
      </c>
      <c r="AM44" s="267" t="str">
        <f t="shared" si="10"/>
        <v/>
      </c>
      <c r="AN44" s="267" t="str">
        <f t="shared" si="10"/>
        <v/>
      </c>
      <c r="AO44" s="267" t="str">
        <f t="shared" si="10"/>
        <v/>
      </c>
      <c r="AP44" s="267" t="str">
        <f t="shared" si="10"/>
        <v/>
      </c>
      <c r="AQ44" s="267" t="str">
        <f t="shared" si="10"/>
        <v/>
      </c>
      <c r="AR44" s="267" t="str">
        <f t="shared" si="10"/>
        <v/>
      </c>
      <c r="AS44" s="267" t="str">
        <f t="shared" si="10"/>
        <v/>
      </c>
      <c r="AT44" s="267" t="str">
        <f t="shared" si="10"/>
        <v/>
      </c>
      <c r="AU44" s="267" t="str">
        <f t="shared" si="10"/>
        <v/>
      </c>
      <c r="AV44" s="267" t="str">
        <f t="shared" si="10"/>
        <v/>
      </c>
      <c r="AW44" s="267" t="str">
        <f t="shared" si="10"/>
        <v/>
      </c>
      <c r="AX44" s="472" t="str">
        <f t="shared" si="5"/>
        <v/>
      </c>
      <c r="AY44" s="472" t="str">
        <f t="shared" si="6"/>
        <v/>
      </c>
      <c r="AZ44" s="472" t="str">
        <f t="shared" si="7"/>
        <v/>
      </c>
      <c r="BA44" s="472" t="str">
        <f t="shared" si="8"/>
        <v/>
      </c>
    </row>
    <row r="45" spans="1:53" ht="15.75" customHeight="1" thickBot="1">
      <c r="A45" s="55"/>
      <c r="B45" s="458" t="str">
        <f t="shared" si="9"/>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7" t="str">
        <f t="shared" si="4"/>
        <v/>
      </c>
      <c r="AE45" s="267" t="str">
        <f t="shared" si="4"/>
        <v/>
      </c>
      <c r="AF45" s="267" t="str">
        <f t="shared" si="4"/>
        <v/>
      </c>
      <c r="AG45" s="267" t="str">
        <f t="shared" si="4"/>
        <v/>
      </c>
      <c r="AH45" s="267" t="str">
        <f t="shared" si="4"/>
        <v/>
      </c>
      <c r="AI45" s="267" t="str">
        <f t="shared" si="4"/>
        <v/>
      </c>
      <c r="AJ45" s="267" t="str">
        <f t="shared" si="4"/>
        <v/>
      </c>
      <c r="AK45" s="267" t="str">
        <f t="shared" si="4"/>
        <v/>
      </c>
      <c r="AL45" s="267" t="str">
        <f t="shared" si="4"/>
        <v/>
      </c>
      <c r="AM45" s="267" t="str">
        <f t="shared" si="10"/>
        <v/>
      </c>
      <c r="AN45" s="267" t="str">
        <f t="shared" si="10"/>
        <v/>
      </c>
      <c r="AO45" s="267" t="str">
        <f t="shared" si="10"/>
        <v/>
      </c>
      <c r="AP45" s="267" t="str">
        <f t="shared" si="10"/>
        <v/>
      </c>
      <c r="AQ45" s="267" t="str">
        <f t="shared" si="10"/>
        <v/>
      </c>
      <c r="AR45" s="267" t="str">
        <f t="shared" si="10"/>
        <v/>
      </c>
      <c r="AS45" s="267" t="str">
        <f t="shared" si="10"/>
        <v/>
      </c>
      <c r="AT45" s="267" t="str">
        <f t="shared" si="10"/>
        <v/>
      </c>
      <c r="AU45" s="267" t="str">
        <f t="shared" si="10"/>
        <v/>
      </c>
      <c r="AV45" s="267" t="str">
        <f t="shared" si="10"/>
        <v/>
      </c>
      <c r="AW45" s="267" t="str">
        <f t="shared" si="10"/>
        <v/>
      </c>
      <c r="AX45" s="472" t="str">
        <f t="shared" si="5"/>
        <v/>
      </c>
      <c r="AY45" s="472" t="str">
        <f t="shared" si="6"/>
        <v/>
      </c>
      <c r="AZ45" s="472" t="str">
        <f t="shared" si="7"/>
        <v/>
      </c>
      <c r="BA45" s="472" t="str">
        <f t="shared" si="8"/>
        <v/>
      </c>
    </row>
    <row r="46" spans="1:53" ht="15.75" customHeight="1" thickBot="1">
      <c r="A46" s="55"/>
      <c r="B46" s="458" t="str">
        <f t="shared" si="9"/>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7" t="str">
        <f t="shared" si="4"/>
        <v/>
      </c>
      <c r="AE46" s="267" t="str">
        <f t="shared" si="4"/>
        <v/>
      </c>
      <c r="AF46" s="267" t="str">
        <f t="shared" si="4"/>
        <v/>
      </c>
      <c r="AG46" s="267" t="str">
        <f t="shared" si="4"/>
        <v/>
      </c>
      <c r="AH46" s="267" t="str">
        <f t="shared" si="4"/>
        <v/>
      </c>
      <c r="AI46" s="267" t="str">
        <f t="shared" si="4"/>
        <v/>
      </c>
      <c r="AJ46" s="267" t="str">
        <f t="shared" si="4"/>
        <v/>
      </c>
      <c r="AK46" s="267" t="str">
        <f t="shared" si="4"/>
        <v/>
      </c>
      <c r="AL46" s="267" t="str">
        <f t="shared" si="4"/>
        <v/>
      </c>
      <c r="AM46" s="267" t="str">
        <f t="shared" si="10"/>
        <v/>
      </c>
      <c r="AN46" s="267" t="str">
        <f t="shared" si="10"/>
        <v/>
      </c>
      <c r="AO46" s="267" t="str">
        <f t="shared" si="10"/>
        <v/>
      </c>
      <c r="AP46" s="267" t="str">
        <f t="shared" si="10"/>
        <v/>
      </c>
      <c r="AQ46" s="267" t="str">
        <f t="shared" si="10"/>
        <v/>
      </c>
      <c r="AR46" s="267" t="str">
        <f t="shared" si="10"/>
        <v/>
      </c>
      <c r="AS46" s="267" t="str">
        <f t="shared" si="10"/>
        <v/>
      </c>
      <c r="AT46" s="267" t="str">
        <f t="shared" si="10"/>
        <v/>
      </c>
      <c r="AU46" s="267" t="str">
        <f t="shared" si="10"/>
        <v/>
      </c>
      <c r="AV46" s="267" t="str">
        <f t="shared" si="10"/>
        <v/>
      </c>
      <c r="AW46" s="267" t="str">
        <f t="shared" si="10"/>
        <v/>
      </c>
      <c r="AX46" s="472" t="str">
        <f t="shared" si="5"/>
        <v/>
      </c>
      <c r="AY46" s="472" t="str">
        <f t="shared" si="6"/>
        <v/>
      </c>
      <c r="AZ46" s="472" t="str">
        <f t="shared" si="7"/>
        <v/>
      </c>
      <c r="BA46" s="472" t="str">
        <f t="shared" si="8"/>
        <v/>
      </c>
    </row>
    <row r="47" spans="1:53" ht="15.75" customHeight="1" thickBot="1">
      <c r="A47" s="55"/>
      <c r="B47" s="458" t="str">
        <f t="shared" si="9"/>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7" t="str">
        <f t="shared" si="4"/>
        <v/>
      </c>
      <c r="AE47" s="267" t="str">
        <f t="shared" si="4"/>
        <v/>
      </c>
      <c r="AF47" s="267" t="str">
        <f t="shared" si="4"/>
        <v/>
      </c>
      <c r="AG47" s="267" t="str">
        <f t="shared" si="4"/>
        <v/>
      </c>
      <c r="AH47" s="267" t="str">
        <f t="shared" si="4"/>
        <v/>
      </c>
      <c r="AI47" s="267" t="str">
        <f t="shared" si="4"/>
        <v/>
      </c>
      <c r="AJ47" s="267" t="str">
        <f t="shared" si="4"/>
        <v/>
      </c>
      <c r="AK47" s="267" t="str">
        <f t="shared" si="4"/>
        <v/>
      </c>
      <c r="AL47" s="267" t="str">
        <f t="shared" si="4"/>
        <v/>
      </c>
      <c r="AM47" s="267" t="str">
        <f t="shared" si="10"/>
        <v/>
      </c>
      <c r="AN47" s="267" t="str">
        <f t="shared" si="10"/>
        <v/>
      </c>
      <c r="AO47" s="267" t="str">
        <f t="shared" si="10"/>
        <v/>
      </c>
      <c r="AP47" s="267" t="str">
        <f t="shared" si="10"/>
        <v/>
      </c>
      <c r="AQ47" s="267" t="str">
        <f t="shared" si="10"/>
        <v/>
      </c>
      <c r="AR47" s="267" t="str">
        <f t="shared" si="10"/>
        <v/>
      </c>
      <c r="AS47" s="267" t="str">
        <f t="shared" si="10"/>
        <v/>
      </c>
      <c r="AT47" s="267" t="str">
        <f t="shared" si="10"/>
        <v/>
      </c>
      <c r="AU47" s="267" t="str">
        <f t="shared" si="10"/>
        <v/>
      </c>
      <c r="AV47" s="267" t="str">
        <f t="shared" si="10"/>
        <v/>
      </c>
      <c r="AW47" s="267" t="str">
        <f t="shared" si="10"/>
        <v/>
      </c>
      <c r="AX47" s="472" t="str">
        <f t="shared" si="5"/>
        <v/>
      </c>
      <c r="AY47" s="472" t="str">
        <f t="shared" si="6"/>
        <v/>
      </c>
      <c r="AZ47" s="472" t="str">
        <f t="shared" si="7"/>
        <v/>
      </c>
      <c r="BA47" s="472" t="str">
        <f t="shared" si="8"/>
        <v/>
      </c>
    </row>
    <row r="48" spans="1:53" ht="15.75" customHeight="1" thickBot="1">
      <c r="A48" s="55"/>
      <c r="B48" s="458" t="str">
        <f t="shared" si="9"/>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7" t="str">
        <f t="shared" si="4"/>
        <v/>
      </c>
      <c r="AE48" s="267" t="str">
        <f t="shared" si="4"/>
        <v/>
      </c>
      <c r="AF48" s="267" t="str">
        <f t="shared" si="4"/>
        <v/>
      </c>
      <c r="AG48" s="267" t="str">
        <f t="shared" si="4"/>
        <v/>
      </c>
      <c r="AH48" s="267" t="str">
        <f t="shared" si="4"/>
        <v/>
      </c>
      <c r="AI48" s="267" t="str">
        <f t="shared" si="4"/>
        <v/>
      </c>
      <c r="AJ48" s="267" t="str">
        <f t="shared" si="4"/>
        <v/>
      </c>
      <c r="AK48" s="267" t="str">
        <f t="shared" si="4"/>
        <v/>
      </c>
      <c r="AL48" s="267" t="str">
        <f t="shared" si="4"/>
        <v/>
      </c>
      <c r="AM48" s="267" t="str">
        <f t="shared" si="10"/>
        <v/>
      </c>
      <c r="AN48" s="267" t="str">
        <f t="shared" si="10"/>
        <v/>
      </c>
      <c r="AO48" s="267" t="str">
        <f t="shared" si="10"/>
        <v/>
      </c>
      <c r="AP48" s="267" t="str">
        <f t="shared" si="10"/>
        <v/>
      </c>
      <c r="AQ48" s="267" t="str">
        <f t="shared" si="10"/>
        <v/>
      </c>
      <c r="AR48" s="267" t="str">
        <f t="shared" si="10"/>
        <v/>
      </c>
      <c r="AS48" s="267" t="str">
        <f t="shared" si="10"/>
        <v/>
      </c>
      <c r="AT48" s="267" t="str">
        <f t="shared" si="10"/>
        <v/>
      </c>
      <c r="AU48" s="267" t="str">
        <f t="shared" si="10"/>
        <v/>
      </c>
      <c r="AV48" s="267" t="str">
        <f t="shared" si="10"/>
        <v/>
      </c>
      <c r="AW48" s="267" t="str">
        <f t="shared" si="10"/>
        <v/>
      </c>
      <c r="AX48" s="472" t="str">
        <f t="shared" si="5"/>
        <v/>
      </c>
      <c r="AY48" s="472" t="str">
        <f t="shared" si="6"/>
        <v/>
      </c>
      <c r="AZ48" s="472" t="str">
        <f t="shared" si="7"/>
        <v/>
      </c>
      <c r="BA48" s="472" t="str">
        <f t="shared" si="8"/>
        <v/>
      </c>
    </row>
    <row r="49" spans="1:53" ht="15.75" customHeight="1" thickBot="1">
      <c r="A49" s="55"/>
      <c r="B49" s="458" t="str">
        <f t="shared" si="9"/>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7" t="str">
        <f t="shared" si="4"/>
        <v/>
      </c>
      <c r="AE49" s="267" t="str">
        <f t="shared" si="4"/>
        <v/>
      </c>
      <c r="AF49" s="267" t="str">
        <f t="shared" si="4"/>
        <v/>
      </c>
      <c r="AG49" s="267" t="str">
        <f t="shared" si="4"/>
        <v/>
      </c>
      <c r="AH49" s="267" t="str">
        <f t="shared" si="4"/>
        <v/>
      </c>
      <c r="AI49" s="267" t="str">
        <f t="shared" si="4"/>
        <v/>
      </c>
      <c r="AJ49" s="267" t="str">
        <f t="shared" si="4"/>
        <v/>
      </c>
      <c r="AK49" s="267" t="str">
        <f t="shared" si="4"/>
        <v/>
      </c>
      <c r="AL49" s="267" t="str">
        <f t="shared" si="4"/>
        <v/>
      </c>
      <c r="AM49" s="267" t="str">
        <f t="shared" si="10"/>
        <v/>
      </c>
      <c r="AN49" s="267" t="str">
        <f t="shared" si="10"/>
        <v/>
      </c>
      <c r="AO49" s="267" t="str">
        <f t="shared" si="10"/>
        <v/>
      </c>
      <c r="AP49" s="267" t="str">
        <f t="shared" si="10"/>
        <v/>
      </c>
      <c r="AQ49" s="267" t="str">
        <f t="shared" si="10"/>
        <v/>
      </c>
      <c r="AR49" s="267" t="str">
        <f t="shared" si="10"/>
        <v/>
      </c>
      <c r="AS49" s="267" t="str">
        <f t="shared" si="10"/>
        <v/>
      </c>
      <c r="AT49" s="267" t="str">
        <f t="shared" si="10"/>
        <v/>
      </c>
      <c r="AU49" s="267" t="str">
        <f t="shared" si="10"/>
        <v/>
      </c>
      <c r="AV49" s="267" t="str">
        <f t="shared" si="10"/>
        <v/>
      </c>
      <c r="AW49" s="267" t="str">
        <f t="shared" si="10"/>
        <v/>
      </c>
      <c r="AX49" s="472" t="str">
        <f t="shared" si="5"/>
        <v/>
      </c>
      <c r="AY49" s="472" t="str">
        <f t="shared" si="6"/>
        <v/>
      </c>
      <c r="AZ49" s="472" t="str">
        <f t="shared" si="7"/>
        <v/>
      </c>
      <c r="BA49" s="472" t="str">
        <f t="shared" si="8"/>
        <v/>
      </c>
    </row>
    <row r="50" spans="1:53" ht="15.75" customHeight="1" thickBot="1">
      <c r="A50" s="55"/>
      <c r="B50" s="458" t="str">
        <f t="shared" si="9"/>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7" t="str">
        <f t="shared" si="4"/>
        <v/>
      </c>
      <c r="AE50" s="267" t="str">
        <f t="shared" si="4"/>
        <v/>
      </c>
      <c r="AF50" s="267" t="str">
        <f t="shared" si="4"/>
        <v/>
      </c>
      <c r="AG50" s="267" t="str">
        <f t="shared" si="4"/>
        <v/>
      </c>
      <c r="AH50" s="267" t="str">
        <f t="shared" si="4"/>
        <v/>
      </c>
      <c r="AI50" s="267" t="str">
        <f t="shared" si="4"/>
        <v/>
      </c>
      <c r="AJ50" s="267" t="str">
        <f t="shared" si="4"/>
        <v/>
      </c>
      <c r="AK50" s="267" t="str">
        <f t="shared" si="4"/>
        <v/>
      </c>
      <c r="AL50" s="267" t="str">
        <f t="shared" si="4"/>
        <v/>
      </c>
      <c r="AM50" s="267" t="str">
        <f t="shared" si="10"/>
        <v/>
      </c>
      <c r="AN50" s="267" t="str">
        <f t="shared" si="10"/>
        <v/>
      </c>
      <c r="AO50" s="267" t="str">
        <f t="shared" si="10"/>
        <v/>
      </c>
      <c r="AP50" s="267" t="str">
        <f t="shared" si="10"/>
        <v/>
      </c>
      <c r="AQ50" s="267" t="str">
        <f t="shared" si="10"/>
        <v/>
      </c>
      <c r="AR50" s="267" t="str">
        <f t="shared" si="10"/>
        <v/>
      </c>
      <c r="AS50" s="267" t="str">
        <f t="shared" si="10"/>
        <v/>
      </c>
      <c r="AT50" s="267" t="str">
        <f t="shared" si="10"/>
        <v/>
      </c>
      <c r="AU50" s="267" t="str">
        <f t="shared" si="10"/>
        <v/>
      </c>
      <c r="AV50" s="267" t="str">
        <f t="shared" si="10"/>
        <v/>
      </c>
      <c r="AW50" s="267" t="str">
        <f t="shared" si="10"/>
        <v/>
      </c>
      <c r="AX50" s="472" t="str">
        <f t="shared" si="5"/>
        <v/>
      </c>
      <c r="AY50" s="472" t="str">
        <f t="shared" si="6"/>
        <v/>
      </c>
      <c r="AZ50" s="472" t="str">
        <f t="shared" si="7"/>
        <v/>
      </c>
      <c r="BA50" s="472" t="str">
        <f t="shared" si="8"/>
        <v/>
      </c>
    </row>
    <row r="51" spans="1:53" ht="15.75" customHeight="1" thickBot="1">
      <c r="A51" s="55"/>
      <c r="B51" s="458" t="str">
        <f t="shared" si="9"/>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7" t="str">
        <f t="shared" si="4"/>
        <v/>
      </c>
      <c r="AE51" s="267" t="str">
        <f t="shared" si="4"/>
        <v/>
      </c>
      <c r="AF51" s="267" t="str">
        <f t="shared" si="4"/>
        <v/>
      </c>
      <c r="AG51" s="267" t="str">
        <f t="shared" si="4"/>
        <v/>
      </c>
      <c r="AH51" s="267" t="str">
        <f t="shared" si="4"/>
        <v/>
      </c>
      <c r="AI51" s="267" t="str">
        <f t="shared" si="4"/>
        <v/>
      </c>
      <c r="AJ51" s="267" t="str">
        <f t="shared" si="4"/>
        <v/>
      </c>
      <c r="AK51" s="267" t="str">
        <f t="shared" si="4"/>
        <v/>
      </c>
      <c r="AL51" s="267" t="str">
        <f t="shared" si="4"/>
        <v/>
      </c>
      <c r="AM51" s="267" t="str">
        <f t="shared" si="10"/>
        <v/>
      </c>
      <c r="AN51" s="267" t="str">
        <f t="shared" si="10"/>
        <v/>
      </c>
      <c r="AO51" s="267" t="str">
        <f t="shared" si="10"/>
        <v/>
      </c>
      <c r="AP51" s="267" t="str">
        <f t="shared" si="10"/>
        <v/>
      </c>
      <c r="AQ51" s="267" t="str">
        <f t="shared" si="10"/>
        <v/>
      </c>
      <c r="AR51" s="267" t="str">
        <f t="shared" si="10"/>
        <v/>
      </c>
      <c r="AS51" s="267" t="str">
        <f t="shared" si="10"/>
        <v/>
      </c>
      <c r="AT51" s="267" t="str">
        <f t="shared" si="10"/>
        <v/>
      </c>
      <c r="AU51" s="267" t="str">
        <f t="shared" si="10"/>
        <v/>
      </c>
      <c r="AV51" s="267" t="str">
        <f t="shared" si="10"/>
        <v/>
      </c>
      <c r="AW51" s="267" t="str">
        <f t="shared" si="10"/>
        <v/>
      </c>
      <c r="AX51" s="472" t="str">
        <f t="shared" si="5"/>
        <v/>
      </c>
      <c r="AY51" s="472" t="str">
        <f t="shared" si="6"/>
        <v/>
      </c>
      <c r="AZ51" s="472" t="str">
        <f t="shared" si="7"/>
        <v/>
      </c>
      <c r="BA51" s="472" t="str">
        <f t="shared" si="8"/>
        <v/>
      </c>
    </row>
    <row r="52" spans="1:53" ht="15.75" customHeight="1" thickBot="1">
      <c r="A52" s="55"/>
      <c r="B52" s="458" t="str">
        <f t="shared" si="9"/>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7" t="str">
        <f t="shared" si="4"/>
        <v/>
      </c>
      <c r="AE52" s="267" t="str">
        <f t="shared" si="4"/>
        <v/>
      </c>
      <c r="AF52" s="267" t="str">
        <f t="shared" si="4"/>
        <v/>
      </c>
      <c r="AG52" s="267" t="str">
        <f t="shared" si="4"/>
        <v/>
      </c>
      <c r="AH52" s="267" t="str">
        <f t="shared" si="4"/>
        <v/>
      </c>
      <c r="AI52" s="267" t="str">
        <f t="shared" si="4"/>
        <v/>
      </c>
      <c r="AJ52" s="267" t="str">
        <f t="shared" si="4"/>
        <v/>
      </c>
      <c r="AK52" s="267" t="str">
        <f t="shared" si="4"/>
        <v/>
      </c>
      <c r="AL52" s="267" t="str">
        <f t="shared" si="4"/>
        <v/>
      </c>
      <c r="AM52" s="267" t="str">
        <f t="shared" si="10"/>
        <v/>
      </c>
      <c r="AN52" s="267" t="str">
        <f t="shared" si="10"/>
        <v/>
      </c>
      <c r="AO52" s="267" t="str">
        <f t="shared" si="10"/>
        <v/>
      </c>
      <c r="AP52" s="267" t="str">
        <f t="shared" si="10"/>
        <v/>
      </c>
      <c r="AQ52" s="267" t="str">
        <f t="shared" si="10"/>
        <v/>
      </c>
      <c r="AR52" s="267" t="str">
        <f t="shared" si="10"/>
        <v/>
      </c>
      <c r="AS52" s="267" t="str">
        <f t="shared" si="10"/>
        <v/>
      </c>
      <c r="AT52" s="267" t="str">
        <f t="shared" si="10"/>
        <v/>
      </c>
      <c r="AU52" s="267" t="str">
        <f t="shared" si="10"/>
        <v/>
      </c>
      <c r="AV52" s="267" t="str">
        <f t="shared" si="10"/>
        <v/>
      </c>
      <c r="AW52" s="267" t="str">
        <f t="shared" si="10"/>
        <v/>
      </c>
      <c r="AX52" s="472" t="str">
        <f t="shared" si="5"/>
        <v/>
      </c>
      <c r="AY52" s="472" t="str">
        <f t="shared" si="6"/>
        <v/>
      </c>
      <c r="AZ52" s="472" t="str">
        <f t="shared" si="7"/>
        <v/>
      </c>
      <c r="BA52" s="472" t="str">
        <f t="shared" si="8"/>
        <v/>
      </c>
    </row>
    <row r="53" spans="1:53" ht="15.75" customHeight="1" thickBot="1">
      <c r="A53" s="55"/>
      <c r="B53" s="458" t="str">
        <f t="shared" si="9"/>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7" t="str">
        <f t="shared" si="4"/>
        <v/>
      </c>
      <c r="AE53" s="267" t="str">
        <f t="shared" si="4"/>
        <v/>
      </c>
      <c r="AF53" s="267" t="str">
        <f t="shared" si="4"/>
        <v/>
      </c>
      <c r="AG53" s="267" t="str">
        <f t="shared" si="4"/>
        <v/>
      </c>
      <c r="AH53" s="267" t="str">
        <f t="shared" si="4"/>
        <v/>
      </c>
      <c r="AI53" s="267" t="str">
        <f t="shared" si="4"/>
        <v/>
      </c>
      <c r="AJ53" s="267" t="str">
        <f t="shared" si="4"/>
        <v/>
      </c>
      <c r="AK53" s="267" t="str">
        <f t="shared" si="4"/>
        <v/>
      </c>
      <c r="AL53" s="267" t="str">
        <f t="shared" si="4"/>
        <v/>
      </c>
      <c r="AM53" s="267" t="str">
        <f t="shared" si="4"/>
        <v/>
      </c>
      <c r="AN53" s="267" t="str">
        <f t="shared" si="4"/>
        <v/>
      </c>
      <c r="AO53" s="267" t="str">
        <f t="shared" si="10"/>
        <v/>
      </c>
      <c r="AP53" s="267" t="str">
        <f t="shared" si="10"/>
        <v/>
      </c>
      <c r="AQ53" s="267" t="str">
        <f t="shared" si="10"/>
        <v/>
      </c>
      <c r="AR53" s="267" t="str">
        <f t="shared" si="10"/>
        <v/>
      </c>
      <c r="AS53" s="267" t="str">
        <f t="shared" si="10"/>
        <v/>
      </c>
      <c r="AT53" s="267" t="str">
        <f t="shared" si="10"/>
        <v/>
      </c>
      <c r="AU53" s="267" t="str">
        <f t="shared" si="10"/>
        <v/>
      </c>
      <c r="AV53" s="267" t="str">
        <f t="shared" si="10"/>
        <v/>
      </c>
      <c r="AW53" s="267" t="str">
        <f t="shared" si="10"/>
        <v/>
      </c>
      <c r="AX53" s="472" t="str">
        <f t="shared" si="5"/>
        <v/>
      </c>
      <c r="AY53" s="472" t="str">
        <f t="shared" si="6"/>
        <v/>
      </c>
      <c r="AZ53" s="472" t="str">
        <f t="shared" si="7"/>
        <v/>
      </c>
      <c r="BA53" s="472" t="str">
        <f t="shared" si="8"/>
        <v/>
      </c>
    </row>
    <row r="54" spans="1:53" ht="15.75" customHeight="1" thickBot="1">
      <c r="A54" s="55"/>
      <c r="B54" s="458" t="str">
        <f t="shared" si="9"/>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7" t="str">
        <f t="shared" si="4"/>
        <v/>
      </c>
      <c r="AE54" s="267" t="str">
        <f t="shared" si="4"/>
        <v/>
      </c>
      <c r="AF54" s="267" t="str">
        <f t="shared" si="4"/>
        <v/>
      </c>
      <c r="AG54" s="267" t="str">
        <f t="shared" si="4"/>
        <v/>
      </c>
      <c r="AH54" s="267" t="str">
        <f t="shared" si="4"/>
        <v/>
      </c>
      <c r="AI54" s="267" t="str">
        <f t="shared" si="4"/>
        <v/>
      </c>
      <c r="AJ54" s="267" t="str">
        <f t="shared" si="4"/>
        <v/>
      </c>
      <c r="AK54" s="267" t="str">
        <f t="shared" si="4"/>
        <v/>
      </c>
      <c r="AL54" s="267" t="str">
        <f t="shared" si="4"/>
        <v/>
      </c>
      <c r="AM54" s="267" t="str">
        <f t="shared" si="4"/>
        <v/>
      </c>
      <c r="AN54" s="267" t="str">
        <f t="shared" si="4"/>
        <v/>
      </c>
      <c r="AO54" s="267" t="str">
        <f t="shared" si="10"/>
        <v/>
      </c>
      <c r="AP54" s="267" t="str">
        <f t="shared" si="10"/>
        <v/>
      </c>
      <c r="AQ54" s="267" t="str">
        <f t="shared" si="10"/>
        <v/>
      </c>
      <c r="AR54" s="267" t="str">
        <f t="shared" si="10"/>
        <v/>
      </c>
      <c r="AS54" s="267" t="str">
        <f t="shared" si="10"/>
        <v/>
      </c>
      <c r="AT54" s="267" t="str">
        <f t="shared" si="10"/>
        <v/>
      </c>
      <c r="AU54" s="267" t="str">
        <f t="shared" si="10"/>
        <v/>
      </c>
      <c r="AV54" s="267" t="str">
        <f t="shared" si="10"/>
        <v/>
      </c>
      <c r="AW54" s="267" t="str">
        <f t="shared" si="10"/>
        <v/>
      </c>
      <c r="AX54" s="472" t="str">
        <f t="shared" si="5"/>
        <v/>
      </c>
      <c r="AY54" s="472" t="str">
        <f t="shared" si="6"/>
        <v/>
      </c>
      <c r="AZ54" s="472" t="str">
        <f t="shared" si="7"/>
        <v/>
      </c>
      <c r="BA54" s="472" t="str">
        <f t="shared" si="8"/>
        <v/>
      </c>
    </row>
    <row r="55" spans="1:53" ht="15.75" customHeight="1" thickBot="1">
      <c r="A55" s="55"/>
      <c r="B55" s="458" t="str">
        <f t="shared" si="9"/>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7" t="str">
        <f t="shared" si="4"/>
        <v/>
      </c>
      <c r="AE55" s="267" t="str">
        <f t="shared" si="4"/>
        <v/>
      </c>
      <c r="AF55" s="267" t="str">
        <f t="shared" si="4"/>
        <v/>
      </c>
      <c r="AG55" s="267" t="str">
        <f t="shared" si="4"/>
        <v/>
      </c>
      <c r="AH55" s="267" t="str">
        <f t="shared" si="4"/>
        <v/>
      </c>
      <c r="AI55" s="267" t="str">
        <f t="shared" si="4"/>
        <v/>
      </c>
      <c r="AJ55" s="267" t="str">
        <f t="shared" ref="AD55:AS78" si="11">IF(K55="","",(IF(K55=K$92,1,0)))</f>
        <v/>
      </c>
      <c r="AK55" s="267" t="str">
        <f t="shared" si="11"/>
        <v/>
      </c>
      <c r="AL55" s="267" t="str">
        <f t="shared" si="11"/>
        <v/>
      </c>
      <c r="AM55" s="267" t="str">
        <f t="shared" si="11"/>
        <v/>
      </c>
      <c r="AN55" s="267" t="str">
        <f t="shared" si="11"/>
        <v/>
      </c>
      <c r="AO55" s="267" t="str">
        <f t="shared" si="10"/>
        <v/>
      </c>
      <c r="AP55" s="267" t="str">
        <f t="shared" si="10"/>
        <v/>
      </c>
      <c r="AQ55" s="267" t="str">
        <f t="shared" si="10"/>
        <v/>
      </c>
      <c r="AR55" s="267" t="str">
        <f t="shared" si="10"/>
        <v/>
      </c>
      <c r="AS55" s="267" t="str">
        <f t="shared" si="10"/>
        <v/>
      </c>
      <c r="AT55" s="267" t="str">
        <f t="shared" si="10"/>
        <v/>
      </c>
      <c r="AU55" s="267" t="str">
        <f t="shared" si="10"/>
        <v/>
      </c>
      <c r="AV55" s="267" t="str">
        <f t="shared" si="10"/>
        <v/>
      </c>
      <c r="AW55" s="267" t="str">
        <f t="shared" si="10"/>
        <v/>
      </c>
      <c r="AX55" s="472" t="str">
        <f t="shared" si="5"/>
        <v/>
      </c>
      <c r="AY55" s="472" t="str">
        <f t="shared" si="6"/>
        <v/>
      </c>
      <c r="AZ55" s="472" t="str">
        <f t="shared" si="7"/>
        <v/>
      </c>
      <c r="BA55" s="472" t="str">
        <f t="shared" si="8"/>
        <v/>
      </c>
    </row>
    <row r="56" spans="1:53" ht="15.75" customHeight="1" thickBot="1">
      <c r="A56" s="55"/>
      <c r="B56" s="458" t="str">
        <f t="shared" si="9"/>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7" t="str">
        <f t="shared" si="11"/>
        <v/>
      </c>
      <c r="AE56" s="267" t="str">
        <f t="shared" si="11"/>
        <v/>
      </c>
      <c r="AF56" s="267" t="str">
        <f t="shared" si="11"/>
        <v/>
      </c>
      <c r="AG56" s="267" t="str">
        <f t="shared" si="11"/>
        <v/>
      </c>
      <c r="AH56" s="267" t="str">
        <f t="shared" si="11"/>
        <v/>
      </c>
      <c r="AI56" s="267" t="str">
        <f t="shared" si="11"/>
        <v/>
      </c>
      <c r="AJ56" s="267" t="str">
        <f t="shared" si="11"/>
        <v/>
      </c>
      <c r="AK56" s="267" t="str">
        <f t="shared" si="11"/>
        <v/>
      </c>
      <c r="AL56" s="267" t="str">
        <f t="shared" si="11"/>
        <v/>
      </c>
      <c r="AM56" s="267" t="str">
        <f t="shared" si="11"/>
        <v/>
      </c>
      <c r="AN56" s="267" t="str">
        <f t="shared" si="11"/>
        <v/>
      </c>
      <c r="AO56" s="267" t="str">
        <f t="shared" si="11"/>
        <v/>
      </c>
      <c r="AP56" s="267" t="str">
        <f t="shared" si="11"/>
        <v/>
      </c>
      <c r="AQ56" s="267" t="str">
        <f t="shared" si="11"/>
        <v/>
      </c>
      <c r="AR56" s="267" t="str">
        <f t="shared" si="11"/>
        <v/>
      </c>
      <c r="AS56" s="267" t="str">
        <f t="shared" si="11"/>
        <v/>
      </c>
      <c r="AT56" s="267" t="str">
        <f t="shared" ref="AO56:AW84" si="12">IF(U56="","",(IF(U56=U$92,1,0)))</f>
        <v/>
      </c>
      <c r="AU56" s="267" t="str">
        <f t="shared" si="12"/>
        <v/>
      </c>
      <c r="AV56" s="267" t="str">
        <f t="shared" si="12"/>
        <v/>
      </c>
      <c r="AW56" s="267" t="str">
        <f t="shared" si="12"/>
        <v/>
      </c>
      <c r="AX56" s="472" t="str">
        <f t="shared" si="5"/>
        <v/>
      </c>
      <c r="AY56" s="472" t="str">
        <f t="shared" si="6"/>
        <v/>
      </c>
      <c r="AZ56" s="472" t="str">
        <f t="shared" si="7"/>
        <v/>
      </c>
      <c r="BA56" s="472" t="str">
        <f t="shared" si="8"/>
        <v/>
      </c>
    </row>
    <row r="57" spans="1:53" ht="15.75" customHeight="1" thickBot="1">
      <c r="A57" s="55"/>
      <c r="B57" s="458" t="str">
        <f t="shared" si="9"/>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7" t="str">
        <f t="shared" si="11"/>
        <v/>
      </c>
      <c r="AE57" s="267" t="str">
        <f t="shared" si="11"/>
        <v/>
      </c>
      <c r="AF57" s="267" t="str">
        <f t="shared" si="11"/>
        <v/>
      </c>
      <c r="AG57" s="267" t="str">
        <f t="shared" si="11"/>
        <v/>
      </c>
      <c r="AH57" s="267" t="str">
        <f t="shared" si="11"/>
        <v/>
      </c>
      <c r="AI57" s="267" t="str">
        <f t="shared" si="11"/>
        <v/>
      </c>
      <c r="AJ57" s="267" t="str">
        <f t="shared" si="11"/>
        <v/>
      </c>
      <c r="AK57" s="267" t="str">
        <f t="shared" si="11"/>
        <v/>
      </c>
      <c r="AL57" s="267" t="str">
        <f t="shared" si="11"/>
        <v/>
      </c>
      <c r="AM57" s="267" t="str">
        <f t="shared" si="11"/>
        <v/>
      </c>
      <c r="AN57" s="267" t="str">
        <f t="shared" si="11"/>
        <v/>
      </c>
      <c r="AO57" s="267" t="str">
        <f t="shared" si="12"/>
        <v/>
      </c>
      <c r="AP57" s="267" t="str">
        <f t="shared" si="12"/>
        <v/>
      </c>
      <c r="AQ57" s="267" t="str">
        <f t="shared" si="12"/>
        <v/>
      </c>
      <c r="AR57" s="267" t="str">
        <f t="shared" si="12"/>
        <v/>
      </c>
      <c r="AS57" s="267" t="str">
        <f t="shared" si="12"/>
        <v/>
      </c>
      <c r="AT57" s="267" t="str">
        <f t="shared" si="12"/>
        <v/>
      </c>
      <c r="AU57" s="267" t="str">
        <f t="shared" si="12"/>
        <v/>
      </c>
      <c r="AV57" s="267" t="str">
        <f t="shared" si="12"/>
        <v/>
      </c>
      <c r="AW57" s="267" t="str">
        <f t="shared" si="12"/>
        <v/>
      </c>
      <c r="AX57" s="472" t="str">
        <f t="shared" si="5"/>
        <v/>
      </c>
      <c r="AY57" s="472" t="str">
        <f t="shared" si="6"/>
        <v/>
      </c>
      <c r="AZ57" s="472" t="str">
        <f t="shared" si="7"/>
        <v/>
      </c>
      <c r="BA57" s="472" t="str">
        <f t="shared" si="8"/>
        <v/>
      </c>
    </row>
    <row r="58" spans="1:53" ht="15.75" customHeight="1" thickBot="1">
      <c r="A58" s="55"/>
      <c r="B58" s="458" t="str">
        <f t="shared" si="9"/>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7" t="str">
        <f t="shared" si="11"/>
        <v/>
      </c>
      <c r="AE58" s="267" t="str">
        <f t="shared" si="11"/>
        <v/>
      </c>
      <c r="AF58" s="267" t="str">
        <f t="shared" si="11"/>
        <v/>
      </c>
      <c r="AG58" s="267" t="str">
        <f t="shared" si="11"/>
        <v/>
      </c>
      <c r="AH58" s="267" t="str">
        <f t="shared" si="11"/>
        <v/>
      </c>
      <c r="AI58" s="267" t="str">
        <f t="shared" si="11"/>
        <v/>
      </c>
      <c r="AJ58" s="267" t="str">
        <f t="shared" si="11"/>
        <v/>
      </c>
      <c r="AK58" s="267" t="str">
        <f t="shared" si="11"/>
        <v/>
      </c>
      <c r="AL58" s="267" t="str">
        <f t="shared" si="11"/>
        <v/>
      </c>
      <c r="AM58" s="267" t="str">
        <f t="shared" si="11"/>
        <v/>
      </c>
      <c r="AN58" s="267" t="str">
        <f t="shared" si="11"/>
        <v/>
      </c>
      <c r="AO58" s="267" t="str">
        <f t="shared" si="12"/>
        <v/>
      </c>
      <c r="AP58" s="267" t="str">
        <f t="shared" si="12"/>
        <v/>
      </c>
      <c r="AQ58" s="267" t="str">
        <f t="shared" si="12"/>
        <v/>
      </c>
      <c r="AR58" s="267" t="str">
        <f t="shared" si="12"/>
        <v/>
      </c>
      <c r="AS58" s="267" t="str">
        <f t="shared" si="12"/>
        <v/>
      </c>
      <c r="AT58" s="267" t="str">
        <f t="shared" si="12"/>
        <v/>
      </c>
      <c r="AU58" s="267" t="str">
        <f t="shared" si="12"/>
        <v/>
      </c>
      <c r="AV58" s="267" t="str">
        <f t="shared" si="12"/>
        <v/>
      </c>
      <c r="AW58" s="267" t="str">
        <f t="shared" si="12"/>
        <v/>
      </c>
      <c r="AX58" s="472" t="str">
        <f t="shared" si="5"/>
        <v/>
      </c>
      <c r="AY58" s="472" t="str">
        <f t="shared" si="6"/>
        <v/>
      </c>
      <c r="AZ58" s="472" t="str">
        <f t="shared" si="7"/>
        <v/>
      </c>
      <c r="BA58" s="472" t="str">
        <f t="shared" si="8"/>
        <v/>
      </c>
    </row>
    <row r="59" spans="1:53" ht="15.75" customHeight="1" thickBot="1">
      <c r="A59" s="55"/>
      <c r="B59" s="458" t="str">
        <f t="shared" si="9"/>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7" t="str">
        <f t="shared" si="11"/>
        <v/>
      </c>
      <c r="AE59" s="267" t="str">
        <f t="shared" si="11"/>
        <v/>
      </c>
      <c r="AF59" s="267" t="str">
        <f t="shared" si="11"/>
        <v/>
      </c>
      <c r="AG59" s="267" t="str">
        <f t="shared" si="11"/>
        <v/>
      </c>
      <c r="AH59" s="267" t="str">
        <f t="shared" si="11"/>
        <v/>
      </c>
      <c r="AI59" s="267" t="str">
        <f t="shared" si="11"/>
        <v/>
      </c>
      <c r="AJ59" s="267" t="str">
        <f t="shared" si="11"/>
        <v/>
      </c>
      <c r="AK59" s="267" t="str">
        <f t="shared" si="11"/>
        <v/>
      </c>
      <c r="AL59" s="267" t="str">
        <f t="shared" si="11"/>
        <v/>
      </c>
      <c r="AM59" s="267" t="str">
        <f t="shared" si="11"/>
        <v/>
      </c>
      <c r="AN59" s="267" t="str">
        <f t="shared" si="11"/>
        <v/>
      </c>
      <c r="AO59" s="267" t="str">
        <f t="shared" si="12"/>
        <v/>
      </c>
      <c r="AP59" s="267" t="str">
        <f t="shared" si="12"/>
        <v/>
      </c>
      <c r="AQ59" s="267" t="str">
        <f t="shared" si="12"/>
        <v/>
      </c>
      <c r="AR59" s="267" t="str">
        <f t="shared" si="12"/>
        <v/>
      </c>
      <c r="AS59" s="267" t="str">
        <f t="shared" si="12"/>
        <v/>
      </c>
      <c r="AT59" s="267" t="str">
        <f t="shared" si="12"/>
        <v/>
      </c>
      <c r="AU59" s="267" t="str">
        <f t="shared" si="12"/>
        <v/>
      </c>
      <c r="AV59" s="267" t="str">
        <f t="shared" si="12"/>
        <v/>
      </c>
      <c r="AW59" s="267" t="str">
        <f t="shared" si="12"/>
        <v/>
      </c>
      <c r="AX59" s="472" t="str">
        <f t="shared" si="5"/>
        <v/>
      </c>
      <c r="AY59" s="472" t="str">
        <f t="shared" si="6"/>
        <v/>
      </c>
      <c r="AZ59" s="472" t="str">
        <f t="shared" si="7"/>
        <v/>
      </c>
      <c r="BA59" s="472" t="str">
        <f t="shared" si="8"/>
        <v/>
      </c>
    </row>
    <row r="60" spans="1:53" ht="15.75" customHeight="1" thickBot="1">
      <c r="A60" s="55"/>
      <c r="B60" s="458" t="str">
        <f t="shared" si="9"/>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7" t="str">
        <f t="shared" si="11"/>
        <v/>
      </c>
      <c r="AE60" s="267" t="str">
        <f t="shared" si="11"/>
        <v/>
      </c>
      <c r="AF60" s="267" t="str">
        <f t="shared" si="11"/>
        <v/>
      </c>
      <c r="AG60" s="267" t="str">
        <f t="shared" si="11"/>
        <v/>
      </c>
      <c r="AH60" s="267" t="str">
        <f t="shared" si="11"/>
        <v/>
      </c>
      <c r="AI60" s="267" t="str">
        <f t="shared" si="11"/>
        <v/>
      </c>
      <c r="AJ60" s="267" t="str">
        <f t="shared" si="11"/>
        <v/>
      </c>
      <c r="AK60" s="267" t="str">
        <f t="shared" si="11"/>
        <v/>
      </c>
      <c r="AL60" s="267" t="str">
        <f t="shared" si="11"/>
        <v/>
      </c>
      <c r="AM60" s="267" t="str">
        <f t="shared" si="11"/>
        <v/>
      </c>
      <c r="AN60" s="267" t="str">
        <f t="shared" si="11"/>
        <v/>
      </c>
      <c r="AO60" s="267" t="str">
        <f t="shared" si="12"/>
        <v/>
      </c>
      <c r="AP60" s="267" t="str">
        <f t="shared" si="12"/>
        <v/>
      </c>
      <c r="AQ60" s="267" t="str">
        <f t="shared" si="12"/>
        <v/>
      </c>
      <c r="AR60" s="267" t="str">
        <f t="shared" si="12"/>
        <v/>
      </c>
      <c r="AS60" s="267" t="str">
        <f t="shared" si="12"/>
        <v/>
      </c>
      <c r="AT60" s="267" t="str">
        <f t="shared" si="12"/>
        <v/>
      </c>
      <c r="AU60" s="267" t="str">
        <f t="shared" si="12"/>
        <v/>
      </c>
      <c r="AV60" s="267" t="str">
        <f t="shared" si="12"/>
        <v/>
      </c>
      <c r="AW60" s="267" t="str">
        <f t="shared" si="12"/>
        <v/>
      </c>
      <c r="AX60" s="472" t="str">
        <f t="shared" si="5"/>
        <v/>
      </c>
      <c r="AY60" s="472" t="str">
        <f t="shared" si="6"/>
        <v/>
      </c>
      <c r="AZ60" s="472" t="str">
        <f t="shared" si="7"/>
        <v/>
      </c>
      <c r="BA60" s="472" t="str">
        <f t="shared" si="8"/>
        <v/>
      </c>
    </row>
    <row r="61" spans="1:53" ht="15.75" customHeight="1" thickBot="1">
      <c r="A61" s="55"/>
      <c r="B61" s="458" t="str">
        <f t="shared" si="9"/>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7" t="str">
        <f t="shared" si="11"/>
        <v/>
      </c>
      <c r="AE61" s="267" t="str">
        <f t="shared" si="11"/>
        <v/>
      </c>
      <c r="AF61" s="267" t="str">
        <f t="shared" si="11"/>
        <v/>
      </c>
      <c r="AG61" s="267" t="str">
        <f t="shared" si="11"/>
        <v/>
      </c>
      <c r="AH61" s="267" t="str">
        <f t="shared" si="11"/>
        <v/>
      </c>
      <c r="AI61" s="267" t="str">
        <f t="shared" si="11"/>
        <v/>
      </c>
      <c r="AJ61" s="267" t="str">
        <f t="shared" si="11"/>
        <v/>
      </c>
      <c r="AK61" s="267" t="str">
        <f t="shared" si="11"/>
        <v/>
      </c>
      <c r="AL61" s="267" t="str">
        <f t="shared" si="11"/>
        <v/>
      </c>
      <c r="AM61" s="267" t="str">
        <f t="shared" si="11"/>
        <v/>
      </c>
      <c r="AN61" s="267" t="str">
        <f t="shared" si="11"/>
        <v/>
      </c>
      <c r="AO61" s="267" t="str">
        <f t="shared" si="12"/>
        <v/>
      </c>
      <c r="AP61" s="267" t="str">
        <f t="shared" si="12"/>
        <v/>
      </c>
      <c r="AQ61" s="267" t="str">
        <f t="shared" si="12"/>
        <v/>
      </c>
      <c r="AR61" s="267" t="str">
        <f t="shared" si="12"/>
        <v/>
      </c>
      <c r="AS61" s="267" t="str">
        <f t="shared" si="12"/>
        <v/>
      </c>
      <c r="AT61" s="267" t="str">
        <f t="shared" si="12"/>
        <v/>
      </c>
      <c r="AU61" s="267" t="str">
        <f t="shared" si="12"/>
        <v/>
      </c>
      <c r="AV61" s="267" t="str">
        <f t="shared" si="12"/>
        <v/>
      </c>
      <c r="AW61" s="267" t="str">
        <f t="shared" si="12"/>
        <v/>
      </c>
      <c r="AX61" s="472" t="str">
        <f t="shared" si="5"/>
        <v/>
      </c>
      <c r="AY61" s="472" t="str">
        <f t="shared" si="6"/>
        <v/>
      </c>
      <c r="AZ61" s="472" t="str">
        <f t="shared" si="7"/>
        <v/>
      </c>
      <c r="BA61" s="472" t="str">
        <f t="shared" si="8"/>
        <v/>
      </c>
    </row>
    <row r="62" spans="1:53" ht="15.75" customHeight="1" thickBot="1">
      <c r="A62" s="55"/>
      <c r="B62" s="458" t="str">
        <f t="shared" si="9"/>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7" t="str">
        <f t="shared" si="11"/>
        <v/>
      </c>
      <c r="AE62" s="267" t="str">
        <f t="shared" si="11"/>
        <v/>
      </c>
      <c r="AF62" s="267" t="str">
        <f t="shared" si="11"/>
        <v/>
      </c>
      <c r="AG62" s="267" t="str">
        <f t="shared" si="11"/>
        <v/>
      </c>
      <c r="AH62" s="267" t="str">
        <f t="shared" si="11"/>
        <v/>
      </c>
      <c r="AI62" s="267" t="str">
        <f t="shared" si="11"/>
        <v/>
      </c>
      <c r="AJ62" s="267" t="str">
        <f t="shared" si="11"/>
        <v/>
      </c>
      <c r="AK62" s="267" t="str">
        <f t="shared" si="11"/>
        <v/>
      </c>
      <c r="AL62" s="267" t="str">
        <f t="shared" si="11"/>
        <v/>
      </c>
      <c r="AM62" s="267" t="str">
        <f t="shared" si="11"/>
        <v/>
      </c>
      <c r="AN62" s="267" t="str">
        <f t="shared" si="11"/>
        <v/>
      </c>
      <c r="AO62" s="267" t="str">
        <f t="shared" si="12"/>
        <v/>
      </c>
      <c r="AP62" s="267" t="str">
        <f t="shared" si="12"/>
        <v/>
      </c>
      <c r="AQ62" s="267" t="str">
        <f t="shared" si="12"/>
        <v/>
      </c>
      <c r="AR62" s="267" t="str">
        <f t="shared" si="12"/>
        <v/>
      </c>
      <c r="AS62" s="267" t="str">
        <f t="shared" si="12"/>
        <v/>
      </c>
      <c r="AT62" s="267" t="str">
        <f t="shared" si="12"/>
        <v/>
      </c>
      <c r="AU62" s="267" t="str">
        <f t="shared" si="12"/>
        <v/>
      </c>
      <c r="AV62" s="267" t="str">
        <f t="shared" si="12"/>
        <v/>
      </c>
      <c r="AW62" s="267" t="str">
        <f t="shared" si="12"/>
        <v/>
      </c>
      <c r="AX62" s="472" t="str">
        <f t="shared" si="5"/>
        <v/>
      </c>
      <c r="AY62" s="472" t="str">
        <f t="shared" si="6"/>
        <v/>
      </c>
      <c r="AZ62" s="472" t="str">
        <f t="shared" si="7"/>
        <v/>
      </c>
      <c r="BA62" s="472" t="str">
        <f t="shared" si="8"/>
        <v/>
      </c>
    </row>
    <row r="63" spans="1:53" ht="15.75" customHeight="1" thickBot="1">
      <c r="A63" s="55"/>
      <c r="B63" s="458" t="str">
        <f t="shared" si="9"/>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7" t="str">
        <f t="shared" si="11"/>
        <v/>
      </c>
      <c r="AE63" s="267" t="str">
        <f t="shared" si="11"/>
        <v/>
      </c>
      <c r="AF63" s="267" t="str">
        <f t="shared" si="11"/>
        <v/>
      </c>
      <c r="AG63" s="267" t="str">
        <f t="shared" si="11"/>
        <v/>
      </c>
      <c r="AH63" s="267" t="str">
        <f t="shared" si="11"/>
        <v/>
      </c>
      <c r="AI63" s="267" t="str">
        <f t="shared" si="11"/>
        <v/>
      </c>
      <c r="AJ63" s="267" t="str">
        <f t="shared" si="11"/>
        <v/>
      </c>
      <c r="AK63" s="267" t="str">
        <f t="shared" si="11"/>
        <v/>
      </c>
      <c r="AL63" s="267" t="str">
        <f t="shared" si="11"/>
        <v/>
      </c>
      <c r="AM63" s="267" t="str">
        <f t="shared" si="11"/>
        <v/>
      </c>
      <c r="AN63" s="267" t="str">
        <f t="shared" si="11"/>
        <v/>
      </c>
      <c r="AO63" s="267" t="str">
        <f t="shared" si="12"/>
        <v/>
      </c>
      <c r="AP63" s="267" t="str">
        <f t="shared" si="12"/>
        <v/>
      </c>
      <c r="AQ63" s="267" t="str">
        <f t="shared" si="12"/>
        <v/>
      </c>
      <c r="AR63" s="267" t="str">
        <f t="shared" si="12"/>
        <v/>
      </c>
      <c r="AS63" s="267" t="str">
        <f t="shared" si="12"/>
        <v/>
      </c>
      <c r="AT63" s="267" t="str">
        <f t="shared" si="12"/>
        <v/>
      </c>
      <c r="AU63" s="267" t="str">
        <f t="shared" si="12"/>
        <v/>
      </c>
      <c r="AV63" s="267" t="str">
        <f t="shared" si="12"/>
        <v/>
      </c>
      <c r="AW63" s="267" t="str">
        <f t="shared" si="12"/>
        <v/>
      </c>
      <c r="AX63" s="472" t="str">
        <f t="shared" si="5"/>
        <v/>
      </c>
      <c r="AY63" s="472" t="str">
        <f t="shared" si="6"/>
        <v/>
      </c>
      <c r="AZ63" s="472" t="str">
        <f t="shared" si="7"/>
        <v/>
      </c>
      <c r="BA63" s="472" t="str">
        <f t="shared" si="8"/>
        <v/>
      </c>
    </row>
    <row r="64" spans="1:53" ht="15.75" customHeight="1" thickBot="1">
      <c r="A64" s="55"/>
      <c r="B64" s="458" t="str">
        <f t="shared" si="9"/>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7" t="str">
        <f t="shared" si="11"/>
        <v/>
      </c>
      <c r="AE64" s="267" t="str">
        <f t="shared" si="11"/>
        <v/>
      </c>
      <c r="AF64" s="267" t="str">
        <f t="shared" si="11"/>
        <v/>
      </c>
      <c r="AG64" s="267" t="str">
        <f t="shared" si="11"/>
        <v/>
      </c>
      <c r="AH64" s="267" t="str">
        <f t="shared" si="11"/>
        <v/>
      </c>
      <c r="AI64" s="267" t="str">
        <f t="shared" si="11"/>
        <v/>
      </c>
      <c r="AJ64" s="267" t="str">
        <f t="shared" si="11"/>
        <v/>
      </c>
      <c r="AK64" s="267" t="str">
        <f t="shared" si="11"/>
        <v/>
      </c>
      <c r="AL64" s="267" t="str">
        <f t="shared" si="11"/>
        <v/>
      </c>
      <c r="AM64" s="267" t="str">
        <f t="shared" si="11"/>
        <v/>
      </c>
      <c r="AN64" s="267" t="str">
        <f t="shared" si="11"/>
        <v/>
      </c>
      <c r="AO64" s="267" t="str">
        <f t="shared" si="12"/>
        <v/>
      </c>
      <c r="AP64" s="267" t="str">
        <f t="shared" si="12"/>
        <v/>
      </c>
      <c r="AQ64" s="267" t="str">
        <f t="shared" si="12"/>
        <v/>
      </c>
      <c r="AR64" s="267" t="str">
        <f t="shared" si="12"/>
        <v/>
      </c>
      <c r="AS64" s="267" t="str">
        <f t="shared" si="12"/>
        <v/>
      </c>
      <c r="AT64" s="267" t="str">
        <f t="shared" si="12"/>
        <v/>
      </c>
      <c r="AU64" s="267" t="str">
        <f t="shared" si="12"/>
        <v/>
      </c>
      <c r="AV64" s="267" t="str">
        <f t="shared" si="12"/>
        <v/>
      </c>
      <c r="AW64" s="267" t="str">
        <f t="shared" si="12"/>
        <v/>
      </c>
      <c r="AX64" s="472" t="str">
        <f t="shared" si="5"/>
        <v/>
      </c>
      <c r="AY64" s="472" t="str">
        <f t="shared" si="6"/>
        <v/>
      </c>
      <c r="AZ64" s="472" t="str">
        <f t="shared" si="7"/>
        <v/>
      </c>
      <c r="BA64" s="472" t="str">
        <f t="shared" si="8"/>
        <v/>
      </c>
    </row>
    <row r="65" spans="1:53" ht="15.75" customHeight="1" thickBot="1">
      <c r="A65" s="55"/>
      <c r="B65" s="458" t="str">
        <f t="shared" si="9"/>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7" t="str">
        <f t="shared" si="11"/>
        <v/>
      </c>
      <c r="AE65" s="267" t="str">
        <f t="shared" si="11"/>
        <v/>
      </c>
      <c r="AF65" s="267" t="str">
        <f t="shared" si="11"/>
        <v/>
      </c>
      <c r="AG65" s="267" t="str">
        <f t="shared" si="11"/>
        <v/>
      </c>
      <c r="AH65" s="267" t="str">
        <f t="shared" si="11"/>
        <v/>
      </c>
      <c r="AI65" s="267" t="str">
        <f t="shared" si="11"/>
        <v/>
      </c>
      <c r="AJ65" s="267" t="str">
        <f t="shared" si="11"/>
        <v/>
      </c>
      <c r="AK65" s="267" t="str">
        <f t="shared" si="11"/>
        <v/>
      </c>
      <c r="AL65" s="267" t="str">
        <f t="shared" si="11"/>
        <v/>
      </c>
      <c r="AM65" s="267" t="str">
        <f t="shared" si="11"/>
        <v/>
      </c>
      <c r="AN65" s="267" t="str">
        <f t="shared" si="11"/>
        <v/>
      </c>
      <c r="AO65" s="267" t="str">
        <f t="shared" si="12"/>
        <v/>
      </c>
      <c r="AP65" s="267" t="str">
        <f t="shared" si="12"/>
        <v/>
      </c>
      <c r="AQ65" s="267" t="str">
        <f t="shared" si="12"/>
        <v/>
      </c>
      <c r="AR65" s="267" t="str">
        <f t="shared" si="12"/>
        <v/>
      </c>
      <c r="AS65" s="267" t="str">
        <f t="shared" si="12"/>
        <v/>
      </c>
      <c r="AT65" s="267" t="str">
        <f t="shared" si="12"/>
        <v/>
      </c>
      <c r="AU65" s="267" t="str">
        <f t="shared" si="12"/>
        <v/>
      </c>
      <c r="AV65" s="267" t="str">
        <f t="shared" si="12"/>
        <v/>
      </c>
      <c r="AW65" s="267" t="str">
        <f t="shared" si="12"/>
        <v/>
      </c>
      <c r="AX65" s="472" t="str">
        <f t="shared" si="5"/>
        <v/>
      </c>
      <c r="AY65" s="472" t="str">
        <f t="shared" si="6"/>
        <v/>
      </c>
      <c r="AZ65" s="472" t="str">
        <f t="shared" si="7"/>
        <v/>
      </c>
      <c r="BA65" s="472" t="str">
        <f t="shared" si="8"/>
        <v/>
      </c>
    </row>
    <row r="66" spans="1:53" ht="15.75" customHeight="1" thickBot="1">
      <c r="A66" s="55"/>
      <c r="B66" s="458" t="str">
        <f t="shared" si="9"/>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7" t="str">
        <f t="shared" si="11"/>
        <v/>
      </c>
      <c r="AE66" s="267" t="str">
        <f t="shared" si="11"/>
        <v/>
      </c>
      <c r="AF66" s="267" t="str">
        <f t="shared" si="11"/>
        <v/>
      </c>
      <c r="AG66" s="267" t="str">
        <f t="shared" si="11"/>
        <v/>
      </c>
      <c r="AH66" s="267" t="str">
        <f t="shared" si="11"/>
        <v/>
      </c>
      <c r="AI66" s="267" t="str">
        <f t="shared" si="11"/>
        <v/>
      </c>
      <c r="AJ66" s="267" t="str">
        <f t="shared" si="11"/>
        <v/>
      </c>
      <c r="AK66" s="267" t="str">
        <f t="shared" si="11"/>
        <v/>
      </c>
      <c r="AL66" s="267" t="str">
        <f t="shared" si="11"/>
        <v/>
      </c>
      <c r="AM66" s="267" t="str">
        <f t="shared" si="11"/>
        <v/>
      </c>
      <c r="AN66" s="267" t="str">
        <f t="shared" si="11"/>
        <v/>
      </c>
      <c r="AO66" s="267" t="str">
        <f t="shared" si="12"/>
        <v/>
      </c>
      <c r="AP66" s="267" t="str">
        <f t="shared" si="12"/>
        <v/>
      </c>
      <c r="AQ66" s="267" t="str">
        <f t="shared" si="12"/>
        <v/>
      </c>
      <c r="AR66" s="267" t="str">
        <f t="shared" si="12"/>
        <v/>
      </c>
      <c r="AS66" s="267" t="str">
        <f t="shared" si="12"/>
        <v/>
      </c>
      <c r="AT66" s="267" t="str">
        <f t="shared" si="12"/>
        <v/>
      </c>
      <c r="AU66" s="267" t="str">
        <f t="shared" si="12"/>
        <v/>
      </c>
      <c r="AV66" s="267" t="str">
        <f t="shared" si="12"/>
        <v/>
      </c>
      <c r="AW66" s="267" t="str">
        <f t="shared" si="12"/>
        <v/>
      </c>
      <c r="AX66" s="472" t="str">
        <f t="shared" si="5"/>
        <v/>
      </c>
      <c r="AY66" s="472" t="str">
        <f t="shared" si="6"/>
        <v/>
      </c>
      <c r="AZ66" s="472" t="str">
        <f t="shared" si="7"/>
        <v/>
      </c>
      <c r="BA66" s="472" t="str">
        <f t="shared" si="8"/>
        <v/>
      </c>
    </row>
    <row r="67" spans="1:53" ht="15.75" customHeight="1" thickBot="1">
      <c r="A67" s="55"/>
      <c r="B67" s="458" t="str">
        <f t="shared" si="9"/>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7" t="str">
        <f t="shared" si="11"/>
        <v/>
      </c>
      <c r="AE67" s="267" t="str">
        <f t="shared" si="11"/>
        <v/>
      </c>
      <c r="AF67" s="267" t="str">
        <f t="shared" si="11"/>
        <v/>
      </c>
      <c r="AG67" s="267" t="str">
        <f t="shared" si="11"/>
        <v/>
      </c>
      <c r="AH67" s="267" t="str">
        <f t="shared" si="11"/>
        <v/>
      </c>
      <c r="AI67" s="267" t="str">
        <f t="shared" si="11"/>
        <v/>
      </c>
      <c r="AJ67" s="267" t="str">
        <f t="shared" si="11"/>
        <v/>
      </c>
      <c r="AK67" s="267" t="str">
        <f t="shared" si="11"/>
        <v/>
      </c>
      <c r="AL67" s="267" t="str">
        <f t="shared" si="11"/>
        <v/>
      </c>
      <c r="AM67" s="267" t="str">
        <f t="shared" si="11"/>
        <v/>
      </c>
      <c r="AN67" s="267" t="str">
        <f t="shared" si="11"/>
        <v/>
      </c>
      <c r="AO67" s="267" t="str">
        <f t="shared" si="12"/>
        <v/>
      </c>
      <c r="AP67" s="267" t="str">
        <f t="shared" si="12"/>
        <v/>
      </c>
      <c r="AQ67" s="267" t="str">
        <f t="shared" si="12"/>
        <v/>
      </c>
      <c r="AR67" s="267" t="str">
        <f t="shared" si="12"/>
        <v/>
      </c>
      <c r="AS67" s="267" t="str">
        <f t="shared" si="12"/>
        <v/>
      </c>
      <c r="AT67" s="267" t="str">
        <f t="shared" si="12"/>
        <v/>
      </c>
      <c r="AU67" s="267" t="str">
        <f t="shared" si="12"/>
        <v/>
      </c>
      <c r="AV67" s="267" t="str">
        <f t="shared" si="12"/>
        <v/>
      </c>
      <c r="AW67" s="267" t="str">
        <f t="shared" si="12"/>
        <v/>
      </c>
      <c r="AX67" s="472" t="str">
        <f t="shared" si="5"/>
        <v/>
      </c>
      <c r="AY67" s="472" t="str">
        <f t="shared" si="6"/>
        <v/>
      </c>
      <c r="AZ67" s="472" t="str">
        <f t="shared" si="7"/>
        <v/>
      </c>
      <c r="BA67" s="472" t="str">
        <f t="shared" si="8"/>
        <v/>
      </c>
    </row>
    <row r="68" spans="1:53" ht="15.75" customHeight="1" thickBot="1">
      <c r="A68" s="55"/>
      <c r="B68" s="458" t="str">
        <f t="shared" si="9"/>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7" t="str">
        <f t="shared" si="11"/>
        <v/>
      </c>
      <c r="AE68" s="267" t="str">
        <f t="shared" si="11"/>
        <v/>
      </c>
      <c r="AF68" s="267" t="str">
        <f t="shared" si="11"/>
        <v/>
      </c>
      <c r="AG68" s="267" t="str">
        <f t="shared" si="11"/>
        <v/>
      </c>
      <c r="AH68" s="267" t="str">
        <f t="shared" si="11"/>
        <v/>
      </c>
      <c r="AI68" s="267" t="str">
        <f t="shared" si="11"/>
        <v/>
      </c>
      <c r="AJ68" s="267" t="str">
        <f t="shared" si="11"/>
        <v/>
      </c>
      <c r="AK68" s="267" t="str">
        <f t="shared" si="11"/>
        <v/>
      </c>
      <c r="AL68" s="267" t="str">
        <f t="shared" si="11"/>
        <v/>
      </c>
      <c r="AM68" s="267" t="str">
        <f t="shared" si="11"/>
        <v/>
      </c>
      <c r="AN68" s="267" t="str">
        <f t="shared" si="11"/>
        <v/>
      </c>
      <c r="AO68" s="267" t="str">
        <f t="shared" si="12"/>
        <v/>
      </c>
      <c r="AP68" s="267" t="str">
        <f t="shared" si="12"/>
        <v/>
      </c>
      <c r="AQ68" s="267" t="str">
        <f t="shared" si="12"/>
        <v/>
      </c>
      <c r="AR68" s="267" t="str">
        <f t="shared" si="12"/>
        <v/>
      </c>
      <c r="AS68" s="267" t="str">
        <f t="shared" si="12"/>
        <v/>
      </c>
      <c r="AT68" s="267" t="str">
        <f t="shared" si="12"/>
        <v/>
      </c>
      <c r="AU68" s="267" t="str">
        <f t="shared" si="12"/>
        <v/>
      </c>
      <c r="AV68" s="267" t="str">
        <f t="shared" si="12"/>
        <v/>
      </c>
      <c r="AW68" s="267" t="str">
        <f t="shared" si="12"/>
        <v/>
      </c>
      <c r="AX68" s="472" t="str">
        <f t="shared" si="5"/>
        <v/>
      </c>
      <c r="AY68" s="472" t="str">
        <f t="shared" si="6"/>
        <v/>
      </c>
      <c r="AZ68" s="472" t="str">
        <f t="shared" si="7"/>
        <v/>
      </c>
      <c r="BA68" s="472" t="str">
        <f t="shared" si="8"/>
        <v/>
      </c>
    </row>
    <row r="69" spans="1:53" ht="15.75" customHeight="1" thickBot="1">
      <c r="A69" s="55"/>
      <c r="B69" s="458" t="str">
        <f t="shared" si="9"/>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7" t="str">
        <f t="shared" si="11"/>
        <v/>
      </c>
      <c r="AE69" s="267" t="str">
        <f t="shared" si="11"/>
        <v/>
      </c>
      <c r="AF69" s="267" t="str">
        <f t="shared" si="11"/>
        <v/>
      </c>
      <c r="AG69" s="267" t="str">
        <f t="shared" si="11"/>
        <v/>
      </c>
      <c r="AH69" s="267" t="str">
        <f t="shared" si="11"/>
        <v/>
      </c>
      <c r="AI69" s="267" t="str">
        <f t="shared" si="11"/>
        <v/>
      </c>
      <c r="AJ69" s="267" t="str">
        <f t="shared" si="11"/>
        <v/>
      </c>
      <c r="AK69" s="267" t="str">
        <f t="shared" si="11"/>
        <v/>
      </c>
      <c r="AL69" s="267" t="str">
        <f t="shared" si="11"/>
        <v/>
      </c>
      <c r="AM69" s="267" t="str">
        <f t="shared" si="11"/>
        <v/>
      </c>
      <c r="AN69" s="267" t="str">
        <f t="shared" si="11"/>
        <v/>
      </c>
      <c r="AO69" s="267" t="str">
        <f t="shared" si="12"/>
        <v/>
      </c>
      <c r="AP69" s="267" t="str">
        <f t="shared" si="12"/>
        <v/>
      </c>
      <c r="AQ69" s="267" t="str">
        <f t="shared" si="12"/>
        <v/>
      </c>
      <c r="AR69" s="267" t="str">
        <f t="shared" si="12"/>
        <v/>
      </c>
      <c r="AS69" s="267" t="str">
        <f t="shared" si="12"/>
        <v/>
      </c>
      <c r="AT69" s="267" t="str">
        <f t="shared" si="12"/>
        <v/>
      </c>
      <c r="AU69" s="267" t="str">
        <f t="shared" si="12"/>
        <v/>
      </c>
      <c r="AV69" s="267" t="str">
        <f t="shared" si="12"/>
        <v/>
      </c>
      <c r="AW69" s="267" t="str">
        <f t="shared" si="12"/>
        <v/>
      </c>
      <c r="AX69" s="472" t="str">
        <f t="shared" si="5"/>
        <v/>
      </c>
      <c r="AY69" s="472" t="str">
        <f t="shared" si="6"/>
        <v/>
      </c>
      <c r="AZ69" s="472" t="str">
        <f t="shared" si="7"/>
        <v/>
      </c>
      <c r="BA69" s="472" t="str">
        <f t="shared" si="8"/>
        <v/>
      </c>
    </row>
    <row r="70" spans="1:53" ht="15.75" customHeight="1" thickBot="1">
      <c r="A70" s="55"/>
      <c r="B70" s="458" t="str">
        <f t="shared" si="9"/>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7" t="str">
        <f t="shared" si="11"/>
        <v/>
      </c>
      <c r="AE70" s="267" t="str">
        <f t="shared" si="11"/>
        <v/>
      </c>
      <c r="AF70" s="267" t="str">
        <f t="shared" si="11"/>
        <v/>
      </c>
      <c r="AG70" s="267" t="str">
        <f t="shared" si="11"/>
        <v/>
      </c>
      <c r="AH70" s="267" t="str">
        <f t="shared" si="11"/>
        <v/>
      </c>
      <c r="AI70" s="267" t="str">
        <f t="shared" si="11"/>
        <v/>
      </c>
      <c r="AJ70" s="267" t="str">
        <f t="shared" si="11"/>
        <v/>
      </c>
      <c r="AK70" s="267" t="str">
        <f t="shared" si="11"/>
        <v/>
      </c>
      <c r="AL70" s="267" t="str">
        <f t="shared" si="11"/>
        <v/>
      </c>
      <c r="AM70" s="267" t="str">
        <f t="shared" si="11"/>
        <v/>
      </c>
      <c r="AN70" s="267" t="str">
        <f t="shared" si="11"/>
        <v/>
      </c>
      <c r="AO70" s="267" t="str">
        <f t="shared" si="12"/>
        <v/>
      </c>
      <c r="AP70" s="267" t="str">
        <f t="shared" si="12"/>
        <v/>
      </c>
      <c r="AQ70" s="267" t="str">
        <f t="shared" si="12"/>
        <v/>
      </c>
      <c r="AR70" s="267" t="str">
        <f t="shared" si="12"/>
        <v/>
      </c>
      <c r="AS70" s="267" t="str">
        <f t="shared" si="12"/>
        <v/>
      </c>
      <c r="AT70" s="267" t="str">
        <f t="shared" si="12"/>
        <v/>
      </c>
      <c r="AU70" s="267" t="str">
        <f t="shared" si="12"/>
        <v/>
      </c>
      <c r="AV70" s="267" t="str">
        <f t="shared" si="12"/>
        <v/>
      </c>
      <c r="AW70" s="267" t="str">
        <f t="shared" si="12"/>
        <v/>
      </c>
      <c r="AX70" s="472" t="str">
        <f t="shared" si="5"/>
        <v/>
      </c>
      <c r="AY70" s="472" t="str">
        <f t="shared" si="6"/>
        <v/>
      </c>
      <c r="AZ70" s="472" t="str">
        <f t="shared" si="7"/>
        <v/>
      </c>
      <c r="BA70" s="472" t="str">
        <f t="shared" si="8"/>
        <v/>
      </c>
    </row>
    <row r="71" spans="1:53" ht="15.75" customHeight="1" thickBot="1">
      <c r="A71" s="55"/>
      <c r="B71" s="458" t="str">
        <f t="shared" si="9"/>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7" t="str">
        <f t="shared" si="11"/>
        <v/>
      </c>
      <c r="AE71" s="267" t="str">
        <f t="shared" si="11"/>
        <v/>
      </c>
      <c r="AF71" s="267" t="str">
        <f t="shared" si="11"/>
        <v/>
      </c>
      <c r="AG71" s="267" t="str">
        <f t="shared" si="11"/>
        <v/>
      </c>
      <c r="AH71" s="267" t="str">
        <f t="shared" si="11"/>
        <v/>
      </c>
      <c r="AI71" s="267" t="str">
        <f t="shared" si="11"/>
        <v/>
      </c>
      <c r="AJ71" s="267" t="str">
        <f t="shared" si="11"/>
        <v/>
      </c>
      <c r="AK71" s="267" t="str">
        <f t="shared" si="11"/>
        <v/>
      </c>
      <c r="AL71" s="267" t="str">
        <f t="shared" si="11"/>
        <v/>
      </c>
      <c r="AM71" s="267" t="str">
        <f t="shared" si="11"/>
        <v/>
      </c>
      <c r="AN71" s="267" t="str">
        <f t="shared" si="11"/>
        <v/>
      </c>
      <c r="AO71" s="267" t="str">
        <f t="shared" si="12"/>
        <v/>
      </c>
      <c r="AP71" s="267" t="str">
        <f t="shared" si="12"/>
        <v/>
      </c>
      <c r="AQ71" s="267" t="str">
        <f t="shared" si="12"/>
        <v/>
      </c>
      <c r="AR71" s="267" t="str">
        <f t="shared" si="12"/>
        <v/>
      </c>
      <c r="AS71" s="267" t="str">
        <f t="shared" si="12"/>
        <v/>
      </c>
      <c r="AT71" s="267" t="str">
        <f t="shared" si="12"/>
        <v/>
      </c>
      <c r="AU71" s="267" t="str">
        <f t="shared" si="12"/>
        <v/>
      </c>
      <c r="AV71" s="267" t="str">
        <f t="shared" si="12"/>
        <v/>
      </c>
      <c r="AW71" s="267" t="str">
        <f t="shared" si="12"/>
        <v/>
      </c>
      <c r="AX71" s="472" t="str">
        <f t="shared" si="5"/>
        <v/>
      </c>
      <c r="AY71" s="472" t="str">
        <f t="shared" si="6"/>
        <v/>
      </c>
      <c r="AZ71" s="472" t="str">
        <f t="shared" si="7"/>
        <v/>
      </c>
      <c r="BA71" s="472" t="str">
        <f t="shared" si="8"/>
        <v/>
      </c>
    </row>
    <row r="72" spans="1:53" ht="15.75" customHeight="1" thickBot="1">
      <c r="A72" s="55"/>
      <c r="B72" s="458" t="str">
        <f t="shared" si="9"/>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7" t="str">
        <f t="shared" si="11"/>
        <v/>
      </c>
      <c r="AE72" s="267" t="str">
        <f t="shared" si="11"/>
        <v/>
      </c>
      <c r="AF72" s="267" t="str">
        <f t="shared" si="11"/>
        <v/>
      </c>
      <c r="AG72" s="267" t="str">
        <f t="shared" si="11"/>
        <v/>
      </c>
      <c r="AH72" s="267" t="str">
        <f t="shared" si="11"/>
        <v/>
      </c>
      <c r="AI72" s="267" t="str">
        <f t="shared" si="11"/>
        <v/>
      </c>
      <c r="AJ72" s="267" t="str">
        <f t="shared" si="11"/>
        <v/>
      </c>
      <c r="AK72" s="267" t="str">
        <f t="shared" si="11"/>
        <v/>
      </c>
      <c r="AL72" s="267" t="str">
        <f t="shared" si="11"/>
        <v/>
      </c>
      <c r="AM72" s="267" t="str">
        <f t="shared" si="11"/>
        <v/>
      </c>
      <c r="AN72" s="267" t="str">
        <f t="shared" si="11"/>
        <v/>
      </c>
      <c r="AO72" s="267" t="str">
        <f t="shared" si="12"/>
        <v/>
      </c>
      <c r="AP72" s="267" t="str">
        <f t="shared" si="12"/>
        <v/>
      </c>
      <c r="AQ72" s="267" t="str">
        <f t="shared" si="12"/>
        <v/>
      </c>
      <c r="AR72" s="267" t="str">
        <f t="shared" si="12"/>
        <v/>
      </c>
      <c r="AS72" s="267" t="str">
        <f t="shared" si="12"/>
        <v/>
      </c>
      <c r="AT72" s="267" t="str">
        <f t="shared" si="12"/>
        <v/>
      </c>
      <c r="AU72" s="267" t="str">
        <f t="shared" si="12"/>
        <v/>
      </c>
      <c r="AV72" s="267" t="str">
        <f t="shared" si="12"/>
        <v/>
      </c>
      <c r="AW72" s="267" t="str">
        <f t="shared" si="12"/>
        <v/>
      </c>
      <c r="AX72" s="472" t="str">
        <f t="shared" si="5"/>
        <v/>
      </c>
      <c r="AY72" s="472" t="str">
        <f t="shared" si="6"/>
        <v/>
      </c>
      <c r="AZ72" s="472" t="str">
        <f t="shared" si="7"/>
        <v/>
      </c>
      <c r="BA72" s="472" t="str">
        <f t="shared" si="8"/>
        <v/>
      </c>
    </row>
    <row r="73" spans="1:53" ht="15.75" customHeight="1" thickBot="1">
      <c r="A73" s="55"/>
      <c r="B73" s="458" t="str">
        <f t="shared" si="9"/>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7" t="str">
        <f t="shared" si="11"/>
        <v/>
      </c>
      <c r="AE73" s="267" t="str">
        <f t="shared" si="11"/>
        <v/>
      </c>
      <c r="AF73" s="267" t="str">
        <f t="shared" si="11"/>
        <v/>
      </c>
      <c r="AG73" s="267" t="str">
        <f t="shared" si="11"/>
        <v/>
      </c>
      <c r="AH73" s="267" t="str">
        <f t="shared" si="11"/>
        <v/>
      </c>
      <c r="AI73" s="267" t="str">
        <f t="shared" si="11"/>
        <v/>
      </c>
      <c r="AJ73" s="267" t="str">
        <f t="shared" si="11"/>
        <v/>
      </c>
      <c r="AK73" s="267" t="str">
        <f t="shared" si="11"/>
        <v/>
      </c>
      <c r="AL73" s="267" t="str">
        <f t="shared" si="11"/>
        <v/>
      </c>
      <c r="AM73" s="267" t="str">
        <f t="shared" si="11"/>
        <v/>
      </c>
      <c r="AN73" s="267" t="str">
        <f t="shared" si="11"/>
        <v/>
      </c>
      <c r="AO73" s="267" t="str">
        <f t="shared" si="12"/>
        <v/>
      </c>
      <c r="AP73" s="267" t="str">
        <f t="shared" si="12"/>
        <v/>
      </c>
      <c r="AQ73" s="267" t="str">
        <f t="shared" si="12"/>
        <v/>
      </c>
      <c r="AR73" s="267" t="str">
        <f t="shared" si="12"/>
        <v/>
      </c>
      <c r="AS73" s="267" t="str">
        <f t="shared" si="12"/>
        <v/>
      </c>
      <c r="AT73" s="267" t="str">
        <f t="shared" si="12"/>
        <v/>
      </c>
      <c r="AU73" s="267" t="str">
        <f t="shared" si="12"/>
        <v/>
      </c>
      <c r="AV73" s="267" t="str">
        <f t="shared" si="12"/>
        <v/>
      </c>
      <c r="AW73" s="267" t="str">
        <f t="shared" si="12"/>
        <v/>
      </c>
      <c r="AX73" s="472" t="str">
        <f t="shared" si="5"/>
        <v/>
      </c>
      <c r="AY73" s="472" t="str">
        <f t="shared" si="6"/>
        <v/>
      </c>
      <c r="AZ73" s="472" t="str">
        <f t="shared" si="7"/>
        <v/>
      </c>
      <c r="BA73" s="472" t="str">
        <f t="shared" si="8"/>
        <v/>
      </c>
    </row>
    <row r="74" spans="1:53" ht="15.75" customHeight="1" thickBot="1">
      <c r="A74" s="55"/>
      <c r="B74" s="458" t="str">
        <f t="shared" si="9"/>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7" t="str">
        <f t="shared" si="11"/>
        <v/>
      </c>
      <c r="AE74" s="267" t="str">
        <f t="shared" si="11"/>
        <v/>
      </c>
      <c r="AF74" s="267" t="str">
        <f t="shared" si="11"/>
        <v/>
      </c>
      <c r="AG74" s="267" t="str">
        <f t="shared" si="11"/>
        <v/>
      </c>
      <c r="AH74" s="267" t="str">
        <f t="shared" si="11"/>
        <v/>
      </c>
      <c r="AI74" s="267" t="str">
        <f t="shared" si="11"/>
        <v/>
      </c>
      <c r="AJ74" s="267" t="str">
        <f t="shared" si="11"/>
        <v/>
      </c>
      <c r="AK74" s="267" t="str">
        <f t="shared" si="11"/>
        <v/>
      </c>
      <c r="AL74" s="267" t="str">
        <f t="shared" si="11"/>
        <v/>
      </c>
      <c r="AM74" s="267" t="str">
        <f t="shared" si="11"/>
        <v/>
      </c>
      <c r="AN74" s="267" t="str">
        <f t="shared" si="11"/>
        <v/>
      </c>
      <c r="AO74" s="267" t="str">
        <f t="shared" si="12"/>
        <v/>
      </c>
      <c r="AP74" s="267" t="str">
        <f t="shared" si="12"/>
        <v/>
      </c>
      <c r="AQ74" s="267" t="str">
        <f t="shared" si="12"/>
        <v/>
      </c>
      <c r="AR74" s="267" t="str">
        <f t="shared" si="12"/>
        <v/>
      </c>
      <c r="AS74" s="267" t="str">
        <f t="shared" si="12"/>
        <v/>
      </c>
      <c r="AT74" s="267" t="str">
        <f t="shared" si="12"/>
        <v/>
      </c>
      <c r="AU74" s="267" t="str">
        <f t="shared" si="12"/>
        <v/>
      </c>
      <c r="AV74" s="267" t="str">
        <f t="shared" si="12"/>
        <v/>
      </c>
      <c r="AW74" s="267" t="str">
        <f t="shared" si="12"/>
        <v/>
      </c>
      <c r="AX74" s="472" t="str">
        <f t="shared" si="5"/>
        <v/>
      </c>
      <c r="AY74" s="472" t="str">
        <f t="shared" si="6"/>
        <v/>
      </c>
      <c r="AZ74" s="472" t="str">
        <f t="shared" si="7"/>
        <v/>
      </c>
      <c r="BA74" s="472" t="str">
        <f t="shared" si="8"/>
        <v/>
      </c>
    </row>
    <row r="75" spans="1:53" ht="15.75" customHeight="1" thickBot="1">
      <c r="A75" s="55"/>
      <c r="B75" s="458" t="str">
        <f t="shared" si="9"/>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7" t="str">
        <f t="shared" si="11"/>
        <v/>
      </c>
      <c r="AE75" s="267" t="str">
        <f t="shared" si="11"/>
        <v/>
      </c>
      <c r="AF75" s="267" t="str">
        <f t="shared" si="11"/>
        <v/>
      </c>
      <c r="AG75" s="267" t="str">
        <f t="shared" si="11"/>
        <v/>
      </c>
      <c r="AH75" s="267" t="str">
        <f t="shared" si="11"/>
        <v/>
      </c>
      <c r="AI75" s="267" t="str">
        <f t="shared" si="11"/>
        <v/>
      </c>
      <c r="AJ75" s="267" t="str">
        <f t="shared" si="11"/>
        <v/>
      </c>
      <c r="AK75" s="267" t="str">
        <f t="shared" si="11"/>
        <v/>
      </c>
      <c r="AL75" s="267" t="str">
        <f t="shared" si="11"/>
        <v/>
      </c>
      <c r="AM75" s="267" t="str">
        <f t="shared" si="11"/>
        <v/>
      </c>
      <c r="AN75" s="267" t="str">
        <f t="shared" si="11"/>
        <v/>
      </c>
      <c r="AO75" s="267" t="str">
        <f t="shared" si="12"/>
        <v/>
      </c>
      <c r="AP75" s="267" t="str">
        <f t="shared" si="12"/>
        <v/>
      </c>
      <c r="AQ75" s="267" t="str">
        <f t="shared" si="12"/>
        <v/>
      </c>
      <c r="AR75" s="267" t="str">
        <f t="shared" si="12"/>
        <v/>
      </c>
      <c r="AS75" s="267" t="str">
        <f t="shared" si="12"/>
        <v/>
      </c>
      <c r="AT75" s="267" t="str">
        <f t="shared" si="12"/>
        <v/>
      </c>
      <c r="AU75" s="267" t="str">
        <f t="shared" si="12"/>
        <v/>
      </c>
      <c r="AV75" s="267" t="str">
        <f t="shared" si="12"/>
        <v/>
      </c>
      <c r="AW75" s="267" t="str">
        <f t="shared" si="12"/>
        <v/>
      </c>
      <c r="AX75" s="472" t="str">
        <f t="shared" si="5"/>
        <v/>
      </c>
      <c r="AY75" s="472" t="str">
        <f t="shared" si="6"/>
        <v/>
      </c>
      <c r="AZ75" s="472" t="str">
        <f t="shared" si="7"/>
        <v/>
      </c>
      <c r="BA75" s="472" t="str">
        <f t="shared" si="8"/>
        <v/>
      </c>
    </row>
    <row r="76" spans="1:53" ht="15.75" customHeight="1" thickBot="1">
      <c r="A76" s="55"/>
      <c r="B76" s="458" t="str">
        <f t="shared" si="9"/>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7" t="str">
        <f t="shared" si="11"/>
        <v/>
      </c>
      <c r="AE76" s="267" t="str">
        <f t="shared" si="11"/>
        <v/>
      </c>
      <c r="AF76" s="267" t="str">
        <f t="shared" si="11"/>
        <v/>
      </c>
      <c r="AG76" s="267" t="str">
        <f t="shared" si="11"/>
        <v/>
      </c>
      <c r="AH76" s="267" t="str">
        <f t="shared" si="11"/>
        <v/>
      </c>
      <c r="AI76" s="267" t="str">
        <f t="shared" si="11"/>
        <v/>
      </c>
      <c r="AJ76" s="267" t="str">
        <f t="shared" si="11"/>
        <v/>
      </c>
      <c r="AK76" s="267" t="str">
        <f t="shared" si="11"/>
        <v/>
      </c>
      <c r="AL76" s="267" t="str">
        <f t="shared" si="11"/>
        <v/>
      </c>
      <c r="AM76" s="267" t="str">
        <f t="shared" si="11"/>
        <v/>
      </c>
      <c r="AN76" s="267" t="str">
        <f t="shared" si="11"/>
        <v/>
      </c>
      <c r="AO76" s="267" t="str">
        <f t="shared" si="12"/>
        <v/>
      </c>
      <c r="AP76" s="267" t="str">
        <f t="shared" si="12"/>
        <v/>
      </c>
      <c r="AQ76" s="267" t="str">
        <f t="shared" si="12"/>
        <v/>
      </c>
      <c r="AR76" s="267" t="str">
        <f t="shared" si="12"/>
        <v/>
      </c>
      <c r="AS76" s="267" t="str">
        <f t="shared" si="12"/>
        <v/>
      </c>
      <c r="AT76" s="267" t="str">
        <f t="shared" si="12"/>
        <v/>
      </c>
      <c r="AU76" s="267" t="str">
        <f t="shared" si="12"/>
        <v/>
      </c>
      <c r="AV76" s="267" t="str">
        <f t="shared" si="12"/>
        <v/>
      </c>
      <c r="AW76" s="267" t="str">
        <f t="shared" si="12"/>
        <v/>
      </c>
      <c r="AX76" s="472" t="str">
        <f t="shared" si="5"/>
        <v/>
      </c>
      <c r="AY76" s="472" t="str">
        <f t="shared" si="6"/>
        <v/>
      </c>
      <c r="AZ76" s="472" t="str">
        <f t="shared" si="7"/>
        <v/>
      </c>
      <c r="BA76" s="472" t="str">
        <f t="shared" si="8"/>
        <v/>
      </c>
    </row>
    <row r="77" spans="1:53" ht="15.75" customHeight="1" thickBot="1">
      <c r="A77" s="55"/>
      <c r="B77" s="458" t="str">
        <f t="shared" si="9"/>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7" t="str">
        <f t="shared" si="11"/>
        <v/>
      </c>
      <c r="AE77" s="267" t="str">
        <f t="shared" si="11"/>
        <v/>
      </c>
      <c r="AF77" s="267" t="str">
        <f t="shared" si="11"/>
        <v/>
      </c>
      <c r="AG77" s="267" t="str">
        <f t="shared" si="11"/>
        <v/>
      </c>
      <c r="AH77" s="267" t="str">
        <f t="shared" si="11"/>
        <v/>
      </c>
      <c r="AI77" s="267" t="str">
        <f t="shared" si="11"/>
        <v/>
      </c>
      <c r="AJ77" s="267" t="str">
        <f t="shared" si="11"/>
        <v/>
      </c>
      <c r="AK77" s="267" t="str">
        <f t="shared" si="11"/>
        <v/>
      </c>
      <c r="AL77" s="267" t="str">
        <f t="shared" si="11"/>
        <v/>
      </c>
      <c r="AM77" s="267" t="str">
        <f t="shared" si="11"/>
        <v/>
      </c>
      <c r="AN77" s="267" t="str">
        <f t="shared" si="11"/>
        <v/>
      </c>
      <c r="AO77" s="267" t="str">
        <f t="shared" si="12"/>
        <v/>
      </c>
      <c r="AP77" s="267" t="str">
        <f t="shared" si="12"/>
        <v/>
      </c>
      <c r="AQ77" s="267" t="str">
        <f t="shared" si="12"/>
        <v/>
      </c>
      <c r="AR77" s="267" t="str">
        <f t="shared" si="12"/>
        <v/>
      </c>
      <c r="AS77" s="267" t="str">
        <f t="shared" si="12"/>
        <v/>
      </c>
      <c r="AT77" s="267" t="str">
        <f t="shared" si="12"/>
        <v/>
      </c>
      <c r="AU77" s="267" t="str">
        <f t="shared" si="12"/>
        <v/>
      </c>
      <c r="AV77" s="267" t="str">
        <f t="shared" si="12"/>
        <v/>
      </c>
      <c r="AW77" s="267" t="str">
        <f t="shared" si="12"/>
        <v/>
      </c>
      <c r="AX77" s="472" t="str">
        <f t="shared" si="5"/>
        <v/>
      </c>
      <c r="AY77" s="472" t="str">
        <f t="shared" si="6"/>
        <v/>
      </c>
      <c r="AZ77" s="472" t="str">
        <f t="shared" si="7"/>
        <v/>
      </c>
      <c r="BA77" s="472" t="str">
        <f t="shared" si="8"/>
        <v/>
      </c>
    </row>
    <row r="78" spans="1:53" ht="15.75" customHeight="1" thickBot="1">
      <c r="A78" s="55"/>
      <c r="B78" s="458" t="str">
        <f t="shared" si="9"/>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7" t="str">
        <f t="shared" si="11"/>
        <v/>
      </c>
      <c r="AE78" s="267" t="str">
        <f t="shared" si="11"/>
        <v/>
      </c>
      <c r="AF78" s="267" t="str">
        <f t="shared" si="11"/>
        <v/>
      </c>
      <c r="AG78" s="267" t="str">
        <f t="shared" ref="AF78:AU90" si="13">IF(H78="","",(IF(H78=H$92,1,0)))</f>
        <v/>
      </c>
      <c r="AH78" s="267" t="str">
        <f t="shared" si="13"/>
        <v/>
      </c>
      <c r="AI78" s="267" t="str">
        <f t="shared" si="13"/>
        <v/>
      </c>
      <c r="AJ78" s="267" t="str">
        <f t="shared" si="13"/>
        <v/>
      </c>
      <c r="AK78" s="267" t="str">
        <f t="shared" si="13"/>
        <v/>
      </c>
      <c r="AL78" s="267" t="str">
        <f t="shared" si="13"/>
        <v/>
      </c>
      <c r="AM78" s="267" t="str">
        <f t="shared" si="13"/>
        <v/>
      </c>
      <c r="AN78" s="267" t="str">
        <f t="shared" si="13"/>
        <v/>
      </c>
      <c r="AO78" s="267" t="str">
        <f t="shared" si="12"/>
        <v/>
      </c>
      <c r="AP78" s="267" t="str">
        <f t="shared" si="12"/>
        <v/>
      </c>
      <c r="AQ78" s="267" t="str">
        <f t="shared" si="12"/>
        <v/>
      </c>
      <c r="AR78" s="267" t="str">
        <f t="shared" si="12"/>
        <v/>
      </c>
      <c r="AS78" s="267" t="str">
        <f t="shared" si="12"/>
        <v/>
      </c>
      <c r="AT78" s="267" t="str">
        <f t="shared" si="12"/>
        <v/>
      </c>
      <c r="AU78" s="267" t="str">
        <f t="shared" si="12"/>
        <v/>
      </c>
      <c r="AV78" s="267" t="str">
        <f t="shared" si="12"/>
        <v/>
      </c>
      <c r="AW78" s="267" t="str">
        <f t="shared" si="12"/>
        <v/>
      </c>
      <c r="AX78" s="472" t="str">
        <f t="shared" si="5"/>
        <v/>
      </c>
      <c r="AY78" s="472" t="str">
        <f t="shared" si="6"/>
        <v/>
      </c>
      <c r="AZ78" s="472" t="str">
        <f t="shared" si="7"/>
        <v/>
      </c>
      <c r="BA78" s="472" t="str">
        <f t="shared" si="8"/>
        <v/>
      </c>
    </row>
    <row r="79" spans="1:53" ht="15.75" customHeight="1" thickBot="1">
      <c r="A79" s="55"/>
      <c r="B79" s="458" t="str">
        <f t="shared" si="9"/>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7" t="str">
        <f t="shared" ref="AD79:AK90" si="14">IF(E79="","",(IF(E79=E$92,1,0)))</f>
        <v/>
      </c>
      <c r="AE79" s="267" t="str">
        <f t="shared" si="14"/>
        <v/>
      </c>
      <c r="AF79" s="267" t="str">
        <f t="shared" si="13"/>
        <v/>
      </c>
      <c r="AG79" s="267" t="str">
        <f t="shared" si="13"/>
        <v/>
      </c>
      <c r="AH79" s="267" t="str">
        <f t="shared" si="13"/>
        <v/>
      </c>
      <c r="AI79" s="267" t="str">
        <f t="shared" si="13"/>
        <v/>
      </c>
      <c r="AJ79" s="267" t="str">
        <f t="shared" si="13"/>
        <v/>
      </c>
      <c r="AK79" s="267" t="str">
        <f t="shared" si="13"/>
        <v/>
      </c>
      <c r="AL79" s="267" t="str">
        <f t="shared" si="13"/>
        <v/>
      </c>
      <c r="AM79" s="267" t="str">
        <f t="shared" si="13"/>
        <v/>
      </c>
      <c r="AN79" s="267" t="str">
        <f t="shared" si="13"/>
        <v/>
      </c>
      <c r="AO79" s="267" t="str">
        <f t="shared" si="12"/>
        <v/>
      </c>
      <c r="AP79" s="267" t="str">
        <f t="shared" si="12"/>
        <v/>
      </c>
      <c r="AQ79" s="267" t="str">
        <f t="shared" si="12"/>
        <v/>
      </c>
      <c r="AR79" s="267" t="str">
        <f t="shared" si="12"/>
        <v/>
      </c>
      <c r="AS79" s="267" t="str">
        <f t="shared" si="12"/>
        <v/>
      </c>
      <c r="AT79" s="267" t="str">
        <f t="shared" si="12"/>
        <v/>
      </c>
      <c r="AU79" s="267" t="str">
        <f t="shared" si="12"/>
        <v/>
      </c>
      <c r="AV79" s="267" t="str">
        <f t="shared" si="12"/>
        <v/>
      </c>
      <c r="AW79" s="267" t="str">
        <f t="shared" si="12"/>
        <v/>
      </c>
      <c r="AX79" s="472" t="str">
        <f t="shared" si="5"/>
        <v/>
      </c>
      <c r="AY79" s="472" t="str">
        <f t="shared" si="6"/>
        <v/>
      </c>
      <c r="AZ79" s="472" t="str">
        <f t="shared" si="7"/>
        <v/>
      </c>
      <c r="BA79" s="472" t="str">
        <f t="shared" si="8"/>
        <v/>
      </c>
    </row>
    <row r="80" spans="1:53" ht="15.75" customHeight="1" thickBot="1">
      <c r="A80" s="55"/>
      <c r="B80" s="458" t="str">
        <f t="shared" si="9"/>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7" t="str">
        <f t="shared" si="14"/>
        <v/>
      </c>
      <c r="AE80" s="267" t="str">
        <f t="shared" si="14"/>
        <v/>
      </c>
      <c r="AF80" s="267" t="str">
        <f t="shared" si="13"/>
        <v/>
      </c>
      <c r="AG80" s="267" t="str">
        <f t="shared" si="13"/>
        <v/>
      </c>
      <c r="AH80" s="267" t="str">
        <f t="shared" si="13"/>
        <v/>
      </c>
      <c r="AI80" s="267" t="str">
        <f t="shared" si="13"/>
        <v/>
      </c>
      <c r="AJ80" s="267" t="str">
        <f t="shared" si="13"/>
        <v/>
      </c>
      <c r="AK80" s="267" t="str">
        <f t="shared" si="13"/>
        <v/>
      </c>
      <c r="AL80" s="267" t="str">
        <f t="shared" si="13"/>
        <v/>
      </c>
      <c r="AM80" s="267" t="str">
        <f t="shared" si="13"/>
        <v/>
      </c>
      <c r="AN80" s="267" t="str">
        <f t="shared" si="13"/>
        <v/>
      </c>
      <c r="AO80" s="267" t="str">
        <f t="shared" si="12"/>
        <v/>
      </c>
      <c r="AP80" s="267" t="str">
        <f t="shared" si="12"/>
        <v/>
      </c>
      <c r="AQ80" s="267" t="str">
        <f t="shared" si="12"/>
        <v/>
      </c>
      <c r="AR80" s="267" t="str">
        <f t="shared" si="12"/>
        <v/>
      </c>
      <c r="AS80" s="267" t="str">
        <f t="shared" si="12"/>
        <v/>
      </c>
      <c r="AT80" s="267" t="str">
        <f t="shared" si="12"/>
        <v/>
      </c>
      <c r="AU80" s="267" t="str">
        <f t="shared" si="12"/>
        <v/>
      </c>
      <c r="AV80" s="267" t="str">
        <f t="shared" si="12"/>
        <v/>
      </c>
      <c r="AW80" s="267" t="str">
        <f t="shared" si="12"/>
        <v/>
      </c>
      <c r="AX80" s="472" t="str">
        <f t="shared" si="5"/>
        <v/>
      </c>
      <c r="AY80" s="472" t="str">
        <f t="shared" si="6"/>
        <v/>
      </c>
      <c r="AZ80" s="472" t="str">
        <f t="shared" si="7"/>
        <v/>
      </c>
      <c r="BA80" s="472" t="str">
        <f t="shared" si="8"/>
        <v/>
      </c>
    </row>
    <row r="81" spans="1:53" ht="15.75" customHeight="1" thickBot="1">
      <c r="A81" s="55"/>
      <c r="B81" s="458" t="str">
        <f t="shared" si="9"/>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7" t="str">
        <f t="shared" si="14"/>
        <v/>
      </c>
      <c r="AE81" s="267" t="str">
        <f t="shared" si="14"/>
        <v/>
      </c>
      <c r="AF81" s="267" t="str">
        <f t="shared" si="13"/>
        <v/>
      </c>
      <c r="AG81" s="267" t="str">
        <f t="shared" si="13"/>
        <v/>
      </c>
      <c r="AH81" s="267" t="str">
        <f t="shared" si="13"/>
        <v/>
      </c>
      <c r="AI81" s="267" t="str">
        <f t="shared" si="13"/>
        <v/>
      </c>
      <c r="AJ81" s="267" t="str">
        <f t="shared" si="13"/>
        <v/>
      </c>
      <c r="AK81" s="267" t="str">
        <f t="shared" si="13"/>
        <v/>
      </c>
      <c r="AL81" s="267" t="str">
        <f t="shared" si="13"/>
        <v/>
      </c>
      <c r="AM81" s="267" t="str">
        <f t="shared" si="13"/>
        <v/>
      </c>
      <c r="AN81" s="267" t="str">
        <f t="shared" si="13"/>
        <v/>
      </c>
      <c r="AO81" s="267" t="str">
        <f t="shared" si="13"/>
        <v/>
      </c>
      <c r="AP81" s="267" t="str">
        <f t="shared" si="13"/>
        <v/>
      </c>
      <c r="AQ81" s="267" t="str">
        <f t="shared" si="13"/>
        <v/>
      </c>
      <c r="AR81" s="267" t="str">
        <f t="shared" si="12"/>
        <v/>
      </c>
      <c r="AS81" s="267" t="str">
        <f t="shared" si="12"/>
        <v/>
      </c>
      <c r="AT81" s="267" t="str">
        <f t="shared" si="12"/>
        <v/>
      </c>
      <c r="AU81" s="267" t="str">
        <f t="shared" si="12"/>
        <v/>
      </c>
      <c r="AV81" s="267" t="str">
        <f t="shared" si="12"/>
        <v/>
      </c>
      <c r="AW81" s="267" t="str">
        <f t="shared" si="12"/>
        <v/>
      </c>
      <c r="AX81" s="472" t="str">
        <f t="shared" ref="AX81:AX90" si="15">IF(AD81="","",SUMIF($E$12:$X$12,"Argumentación en contextos ciudadanos-No aplica componente",$AD81:$AW81))</f>
        <v/>
      </c>
      <c r="AY81" s="472" t="str">
        <f t="shared" ref="AY81:AY90" si="16">IF(AE81="","",SUMIF($E$12:$X$12,"Conocimientos-No aplica componente",$AD81:$AW81))</f>
        <v/>
      </c>
      <c r="AZ81" s="472" t="str">
        <f t="shared" ref="AZ81:AZ90" si="17">IF(AF81="","",SUMIF($E$12:$X$12,"Multiperspectivismo-No aplica componente",$AD81:$AW81))</f>
        <v/>
      </c>
      <c r="BA81" s="472" t="str">
        <f t="shared" ref="BA81:BA90" si="18">IF(AG81="","",SUMIF(E$12:X$12,"Pensamiento sistémico-No aplica componente",AD81:AW81))</f>
        <v/>
      </c>
    </row>
    <row r="82" spans="1:53" ht="15.75" customHeight="1" thickBot="1">
      <c r="A82" s="55"/>
      <c r="B82" s="458" t="str">
        <f t="shared" ref="B82:B90" si="19">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7" t="str">
        <f t="shared" si="14"/>
        <v/>
      </c>
      <c r="AE82" s="267" t="str">
        <f t="shared" si="14"/>
        <v/>
      </c>
      <c r="AF82" s="267" t="str">
        <f t="shared" si="13"/>
        <v/>
      </c>
      <c r="AG82" s="267" t="str">
        <f t="shared" si="13"/>
        <v/>
      </c>
      <c r="AH82" s="267" t="str">
        <f t="shared" si="13"/>
        <v/>
      </c>
      <c r="AI82" s="267" t="str">
        <f t="shared" si="13"/>
        <v/>
      </c>
      <c r="AJ82" s="267" t="str">
        <f t="shared" si="13"/>
        <v/>
      </c>
      <c r="AK82" s="267" t="str">
        <f t="shared" si="13"/>
        <v/>
      </c>
      <c r="AL82" s="267" t="str">
        <f t="shared" si="13"/>
        <v/>
      </c>
      <c r="AM82" s="267" t="str">
        <f t="shared" si="13"/>
        <v/>
      </c>
      <c r="AN82" s="267" t="str">
        <f t="shared" si="13"/>
        <v/>
      </c>
      <c r="AO82" s="267" t="str">
        <f t="shared" si="13"/>
        <v/>
      </c>
      <c r="AP82" s="267" t="str">
        <f t="shared" si="13"/>
        <v/>
      </c>
      <c r="AQ82" s="267" t="str">
        <f t="shared" si="13"/>
        <v/>
      </c>
      <c r="AR82" s="267" t="str">
        <f t="shared" si="12"/>
        <v/>
      </c>
      <c r="AS82" s="267" t="str">
        <f t="shared" si="12"/>
        <v/>
      </c>
      <c r="AT82" s="267" t="str">
        <f t="shared" si="12"/>
        <v/>
      </c>
      <c r="AU82" s="267" t="str">
        <f t="shared" si="12"/>
        <v/>
      </c>
      <c r="AV82" s="267" t="str">
        <f t="shared" si="12"/>
        <v/>
      </c>
      <c r="AW82" s="267" t="str">
        <f t="shared" si="12"/>
        <v/>
      </c>
      <c r="AX82" s="472" t="str">
        <f t="shared" si="15"/>
        <v/>
      </c>
      <c r="AY82" s="472" t="str">
        <f t="shared" si="16"/>
        <v/>
      </c>
      <c r="AZ82" s="472" t="str">
        <f t="shared" si="17"/>
        <v/>
      </c>
      <c r="BA82" s="472" t="str">
        <f t="shared" si="18"/>
        <v/>
      </c>
    </row>
    <row r="83" spans="1:53" ht="15.75" customHeight="1" thickBot="1">
      <c r="A83" s="55"/>
      <c r="B83" s="458" t="str">
        <f t="shared" si="19"/>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7" t="str">
        <f t="shared" si="14"/>
        <v/>
      </c>
      <c r="AE83" s="267" t="str">
        <f t="shared" si="14"/>
        <v/>
      </c>
      <c r="AF83" s="267" t="str">
        <f t="shared" si="13"/>
        <v/>
      </c>
      <c r="AG83" s="267" t="str">
        <f t="shared" si="13"/>
        <v/>
      </c>
      <c r="AH83" s="267" t="str">
        <f t="shared" si="13"/>
        <v/>
      </c>
      <c r="AI83" s="267" t="str">
        <f t="shared" si="13"/>
        <v/>
      </c>
      <c r="AJ83" s="267" t="str">
        <f t="shared" si="13"/>
        <v/>
      </c>
      <c r="AK83" s="267" t="str">
        <f t="shared" si="13"/>
        <v/>
      </c>
      <c r="AL83" s="267" t="str">
        <f t="shared" si="13"/>
        <v/>
      </c>
      <c r="AM83" s="267" t="str">
        <f t="shared" si="13"/>
        <v/>
      </c>
      <c r="AN83" s="267" t="str">
        <f t="shared" si="13"/>
        <v/>
      </c>
      <c r="AO83" s="267" t="str">
        <f t="shared" si="13"/>
        <v/>
      </c>
      <c r="AP83" s="267" t="str">
        <f t="shared" si="13"/>
        <v/>
      </c>
      <c r="AQ83" s="267" t="str">
        <f t="shared" si="13"/>
        <v/>
      </c>
      <c r="AR83" s="267" t="str">
        <f t="shared" si="12"/>
        <v/>
      </c>
      <c r="AS83" s="267" t="str">
        <f t="shared" si="12"/>
        <v/>
      </c>
      <c r="AT83" s="267" t="str">
        <f t="shared" si="12"/>
        <v/>
      </c>
      <c r="AU83" s="267" t="str">
        <f t="shared" si="12"/>
        <v/>
      </c>
      <c r="AV83" s="267" t="str">
        <f t="shared" si="12"/>
        <v/>
      </c>
      <c r="AW83" s="267" t="str">
        <f t="shared" si="12"/>
        <v/>
      </c>
      <c r="AX83" s="472" t="str">
        <f t="shared" si="15"/>
        <v/>
      </c>
      <c r="AY83" s="472" t="str">
        <f t="shared" si="16"/>
        <v/>
      </c>
      <c r="AZ83" s="472" t="str">
        <f t="shared" si="17"/>
        <v/>
      </c>
      <c r="BA83" s="472" t="str">
        <f t="shared" si="18"/>
        <v/>
      </c>
    </row>
    <row r="84" spans="1:53" ht="15.75" customHeight="1" thickBot="1">
      <c r="A84" s="55"/>
      <c r="B84" s="458" t="str">
        <f t="shared" si="19"/>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7" t="str">
        <f t="shared" si="14"/>
        <v/>
      </c>
      <c r="AE84" s="267" t="str">
        <f t="shared" si="14"/>
        <v/>
      </c>
      <c r="AF84" s="267" t="str">
        <f t="shared" si="14"/>
        <v/>
      </c>
      <c r="AG84" s="267" t="str">
        <f t="shared" si="14"/>
        <v/>
      </c>
      <c r="AH84" s="267" t="str">
        <f t="shared" si="14"/>
        <v/>
      </c>
      <c r="AI84" s="267" t="str">
        <f t="shared" si="14"/>
        <v/>
      </c>
      <c r="AJ84" s="267" t="str">
        <f t="shared" si="14"/>
        <v/>
      </c>
      <c r="AK84" s="267" t="str">
        <f t="shared" si="14"/>
        <v/>
      </c>
      <c r="AL84" s="267" t="str">
        <f t="shared" si="13"/>
        <v/>
      </c>
      <c r="AM84" s="267" t="str">
        <f t="shared" si="13"/>
        <v/>
      </c>
      <c r="AN84" s="267" t="str">
        <f t="shared" si="13"/>
        <v/>
      </c>
      <c r="AO84" s="267" t="str">
        <f t="shared" si="13"/>
        <v/>
      </c>
      <c r="AP84" s="267" t="str">
        <f t="shared" si="13"/>
        <v/>
      </c>
      <c r="AQ84" s="267" t="str">
        <f t="shared" si="13"/>
        <v/>
      </c>
      <c r="AR84" s="267" t="str">
        <f t="shared" si="12"/>
        <v/>
      </c>
      <c r="AS84" s="267" t="str">
        <f t="shared" si="12"/>
        <v/>
      </c>
      <c r="AT84" s="267" t="str">
        <f t="shared" si="12"/>
        <v/>
      </c>
      <c r="AU84" s="267" t="str">
        <f t="shared" si="12"/>
        <v/>
      </c>
      <c r="AV84" s="267" t="str">
        <f t="shared" si="12"/>
        <v/>
      </c>
      <c r="AW84" s="267" t="str">
        <f t="shared" si="12"/>
        <v/>
      </c>
      <c r="AX84" s="472" t="str">
        <f t="shared" si="15"/>
        <v/>
      </c>
      <c r="AY84" s="472" t="str">
        <f t="shared" si="16"/>
        <v/>
      </c>
      <c r="AZ84" s="472" t="str">
        <f t="shared" si="17"/>
        <v/>
      </c>
      <c r="BA84" s="472" t="str">
        <f t="shared" si="18"/>
        <v/>
      </c>
    </row>
    <row r="85" spans="1:53" ht="15.75" customHeight="1" thickBot="1">
      <c r="A85" s="55"/>
      <c r="B85" s="458" t="str">
        <f t="shared" si="19"/>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7" t="str">
        <f t="shared" si="14"/>
        <v/>
      </c>
      <c r="AE85" s="267" t="str">
        <f t="shared" si="14"/>
        <v/>
      </c>
      <c r="AF85" s="267" t="str">
        <f t="shared" si="14"/>
        <v/>
      </c>
      <c r="AG85" s="267" t="str">
        <f t="shared" si="14"/>
        <v/>
      </c>
      <c r="AH85" s="267" t="str">
        <f t="shared" si="14"/>
        <v/>
      </c>
      <c r="AI85" s="267" t="str">
        <f t="shared" si="14"/>
        <v/>
      </c>
      <c r="AJ85" s="267" t="str">
        <f t="shared" si="14"/>
        <v/>
      </c>
      <c r="AK85" s="267" t="str">
        <f t="shared" si="14"/>
        <v/>
      </c>
      <c r="AL85" s="267" t="str">
        <f t="shared" si="13"/>
        <v/>
      </c>
      <c r="AM85" s="267" t="str">
        <f t="shared" si="13"/>
        <v/>
      </c>
      <c r="AN85" s="267" t="str">
        <f t="shared" si="13"/>
        <v/>
      </c>
      <c r="AO85" s="267" t="str">
        <f t="shared" si="13"/>
        <v/>
      </c>
      <c r="AP85" s="267" t="str">
        <f t="shared" si="13"/>
        <v/>
      </c>
      <c r="AQ85" s="267" t="str">
        <f t="shared" si="13"/>
        <v/>
      </c>
      <c r="AR85" s="267" t="str">
        <f t="shared" si="13"/>
        <v/>
      </c>
      <c r="AS85" s="267" t="str">
        <f t="shared" si="13"/>
        <v/>
      </c>
      <c r="AT85" s="267" t="str">
        <f t="shared" si="13"/>
        <v/>
      </c>
      <c r="AU85" s="267" t="str">
        <f t="shared" si="13"/>
        <v/>
      </c>
      <c r="AV85" s="267" t="str">
        <f t="shared" ref="AR85:AW90" si="20">IF(W85="","",(IF(W85=W$92,1,0)))</f>
        <v/>
      </c>
      <c r="AW85" s="267" t="str">
        <f t="shared" si="20"/>
        <v/>
      </c>
      <c r="AX85" s="472" t="str">
        <f t="shared" si="15"/>
        <v/>
      </c>
      <c r="AY85" s="472" t="str">
        <f t="shared" si="16"/>
        <v/>
      </c>
      <c r="AZ85" s="472" t="str">
        <f t="shared" si="17"/>
        <v/>
      </c>
      <c r="BA85" s="472" t="str">
        <f t="shared" si="18"/>
        <v/>
      </c>
    </row>
    <row r="86" spans="1:53" ht="15.75" customHeight="1" thickBot="1">
      <c r="A86" s="55"/>
      <c r="B86" s="458" t="str">
        <f t="shared" si="19"/>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7" t="str">
        <f t="shared" si="14"/>
        <v/>
      </c>
      <c r="AE86" s="267" t="str">
        <f t="shared" si="14"/>
        <v/>
      </c>
      <c r="AF86" s="267" t="str">
        <f t="shared" si="14"/>
        <v/>
      </c>
      <c r="AG86" s="267" t="str">
        <f t="shared" si="14"/>
        <v/>
      </c>
      <c r="AH86" s="267" t="str">
        <f t="shared" si="14"/>
        <v/>
      </c>
      <c r="AI86" s="267" t="str">
        <f t="shared" si="14"/>
        <v/>
      </c>
      <c r="AJ86" s="267" t="str">
        <f t="shared" si="14"/>
        <v/>
      </c>
      <c r="AK86" s="267" t="str">
        <f t="shared" si="14"/>
        <v/>
      </c>
      <c r="AL86" s="267" t="str">
        <f t="shared" si="13"/>
        <v/>
      </c>
      <c r="AM86" s="267" t="str">
        <f t="shared" si="13"/>
        <v/>
      </c>
      <c r="AN86" s="267" t="str">
        <f t="shared" si="13"/>
        <v/>
      </c>
      <c r="AO86" s="267" t="str">
        <f t="shared" si="13"/>
        <v/>
      </c>
      <c r="AP86" s="267" t="str">
        <f t="shared" si="13"/>
        <v/>
      </c>
      <c r="AQ86" s="267" t="str">
        <f t="shared" si="13"/>
        <v/>
      </c>
      <c r="AR86" s="267" t="str">
        <f t="shared" si="20"/>
        <v/>
      </c>
      <c r="AS86" s="267" t="str">
        <f t="shared" si="20"/>
        <v/>
      </c>
      <c r="AT86" s="267" t="str">
        <f t="shared" si="20"/>
        <v/>
      </c>
      <c r="AU86" s="267" t="str">
        <f t="shared" si="20"/>
        <v/>
      </c>
      <c r="AV86" s="267" t="str">
        <f t="shared" si="20"/>
        <v/>
      </c>
      <c r="AW86" s="267" t="str">
        <f t="shared" si="20"/>
        <v/>
      </c>
      <c r="AX86" s="472" t="str">
        <f t="shared" si="15"/>
        <v/>
      </c>
      <c r="AY86" s="472" t="str">
        <f t="shared" si="16"/>
        <v/>
      </c>
      <c r="AZ86" s="472" t="str">
        <f t="shared" si="17"/>
        <v/>
      </c>
      <c r="BA86" s="472" t="str">
        <f t="shared" si="18"/>
        <v/>
      </c>
    </row>
    <row r="87" spans="1:53" ht="15.75" customHeight="1" thickBot="1">
      <c r="A87" s="55"/>
      <c r="B87" s="458" t="str">
        <f t="shared" si="19"/>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7" t="str">
        <f t="shared" si="14"/>
        <v/>
      </c>
      <c r="AE87" s="267" t="str">
        <f t="shared" si="14"/>
        <v/>
      </c>
      <c r="AF87" s="267" t="str">
        <f t="shared" si="14"/>
        <v/>
      </c>
      <c r="AG87" s="267" t="str">
        <f t="shared" si="14"/>
        <v/>
      </c>
      <c r="AH87" s="267" t="str">
        <f t="shared" si="14"/>
        <v/>
      </c>
      <c r="AI87" s="267" t="str">
        <f t="shared" si="14"/>
        <v/>
      </c>
      <c r="AJ87" s="267" t="str">
        <f t="shared" si="14"/>
        <v/>
      </c>
      <c r="AK87" s="267" t="str">
        <f t="shared" si="14"/>
        <v/>
      </c>
      <c r="AL87" s="267" t="str">
        <f t="shared" si="13"/>
        <v/>
      </c>
      <c r="AM87" s="267" t="str">
        <f t="shared" si="13"/>
        <v/>
      </c>
      <c r="AN87" s="267" t="str">
        <f t="shared" si="13"/>
        <v/>
      </c>
      <c r="AO87" s="267" t="str">
        <f t="shared" si="13"/>
        <v/>
      </c>
      <c r="AP87" s="267" t="str">
        <f t="shared" si="13"/>
        <v/>
      </c>
      <c r="AQ87" s="267" t="str">
        <f t="shared" si="13"/>
        <v/>
      </c>
      <c r="AR87" s="267" t="str">
        <f t="shared" si="20"/>
        <v/>
      </c>
      <c r="AS87" s="267" t="str">
        <f t="shared" si="20"/>
        <v/>
      </c>
      <c r="AT87" s="267" t="str">
        <f t="shared" si="20"/>
        <v/>
      </c>
      <c r="AU87" s="267" t="str">
        <f t="shared" si="20"/>
        <v/>
      </c>
      <c r="AV87" s="267" t="str">
        <f t="shared" si="20"/>
        <v/>
      </c>
      <c r="AW87" s="267" t="str">
        <f t="shared" si="20"/>
        <v/>
      </c>
      <c r="AX87" s="472" t="str">
        <f t="shared" si="15"/>
        <v/>
      </c>
      <c r="AY87" s="472" t="str">
        <f t="shared" si="16"/>
        <v/>
      </c>
      <c r="AZ87" s="472" t="str">
        <f t="shared" si="17"/>
        <v/>
      </c>
      <c r="BA87" s="472" t="str">
        <f t="shared" si="18"/>
        <v/>
      </c>
    </row>
    <row r="88" spans="1:53" ht="15.75" customHeight="1" thickBot="1">
      <c r="A88" s="55"/>
      <c r="B88" s="458" t="str">
        <f t="shared" si="19"/>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7" t="str">
        <f t="shared" si="14"/>
        <v/>
      </c>
      <c r="AE88" s="267" t="str">
        <f t="shared" si="14"/>
        <v/>
      </c>
      <c r="AF88" s="267" t="str">
        <f t="shared" si="14"/>
        <v/>
      </c>
      <c r="AG88" s="267" t="str">
        <f t="shared" si="14"/>
        <v/>
      </c>
      <c r="AH88" s="267" t="str">
        <f t="shared" si="14"/>
        <v/>
      </c>
      <c r="AI88" s="267" t="str">
        <f t="shared" si="14"/>
        <v/>
      </c>
      <c r="AJ88" s="267" t="str">
        <f t="shared" si="14"/>
        <v/>
      </c>
      <c r="AK88" s="267" t="str">
        <f t="shared" si="14"/>
        <v/>
      </c>
      <c r="AL88" s="267" t="str">
        <f t="shared" si="13"/>
        <v/>
      </c>
      <c r="AM88" s="267" t="str">
        <f t="shared" si="13"/>
        <v/>
      </c>
      <c r="AN88" s="267" t="str">
        <f t="shared" si="13"/>
        <v/>
      </c>
      <c r="AO88" s="267" t="str">
        <f t="shared" si="13"/>
        <v/>
      </c>
      <c r="AP88" s="267" t="str">
        <f t="shared" si="13"/>
        <v/>
      </c>
      <c r="AQ88" s="267" t="str">
        <f t="shared" si="13"/>
        <v/>
      </c>
      <c r="AR88" s="267" t="str">
        <f t="shared" si="20"/>
        <v/>
      </c>
      <c r="AS88" s="267" t="str">
        <f t="shared" si="20"/>
        <v/>
      </c>
      <c r="AT88" s="267" t="str">
        <f t="shared" si="20"/>
        <v/>
      </c>
      <c r="AU88" s="267" t="str">
        <f t="shared" si="20"/>
        <v/>
      </c>
      <c r="AV88" s="267" t="str">
        <f t="shared" si="20"/>
        <v/>
      </c>
      <c r="AW88" s="267" t="str">
        <f t="shared" si="20"/>
        <v/>
      </c>
      <c r="AX88" s="472" t="str">
        <f t="shared" si="15"/>
        <v/>
      </c>
      <c r="AY88" s="472" t="str">
        <f t="shared" si="16"/>
        <v/>
      </c>
      <c r="AZ88" s="472" t="str">
        <f t="shared" si="17"/>
        <v/>
      </c>
      <c r="BA88" s="472" t="str">
        <f t="shared" si="18"/>
        <v/>
      </c>
    </row>
    <row r="89" spans="1:53"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7" t="str">
        <f t="shared" si="14"/>
        <v/>
      </c>
      <c r="AE89" s="267" t="str">
        <f t="shared" si="14"/>
        <v/>
      </c>
      <c r="AF89" s="267" t="str">
        <f t="shared" si="14"/>
        <v/>
      </c>
      <c r="AG89" s="267" t="str">
        <f t="shared" si="14"/>
        <v/>
      </c>
      <c r="AH89" s="267" t="str">
        <f t="shared" si="14"/>
        <v/>
      </c>
      <c r="AI89" s="267" t="str">
        <f t="shared" si="14"/>
        <v/>
      </c>
      <c r="AJ89" s="267" t="str">
        <f t="shared" si="14"/>
        <v/>
      </c>
      <c r="AK89" s="267" t="str">
        <f t="shared" si="14"/>
        <v/>
      </c>
      <c r="AL89" s="267" t="str">
        <f t="shared" si="13"/>
        <v/>
      </c>
      <c r="AM89" s="267" t="str">
        <f t="shared" si="13"/>
        <v/>
      </c>
      <c r="AN89" s="267" t="str">
        <f t="shared" si="13"/>
        <v/>
      </c>
      <c r="AO89" s="267" t="str">
        <f t="shared" si="13"/>
        <v/>
      </c>
      <c r="AP89" s="267" t="str">
        <f t="shared" si="13"/>
        <v/>
      </c>
      <c r="AQ89" s="267" t="str">
        <f t="shared" si="13"/>
        <v/>
      </c>
      <c r="AR89" s="267" t="str">
        <f t="shared" si="20"/>
        <v/>
      </c>
      <c r="AS89" s="267" t="str">
        <f t="shared" si="20"/>
        <v/>
      </c>
      <c r="AT89" s="267" t="str">
        <f t="shared" si="20"/>
        <v/>
      </c>
      <c r="AU89" s="267" t="str">
        <f t="shared" si="20"/>
        <v/>
      </c>
      <c r="AV89" s="267" t="str">
        <f t="shared" si="20"/>
        <v/>
      </c>
      <c r="AW89" s="267" t="str">
        <f t="shared" si="20"/>
        <v/>
      </c>
      <c r="AX89" s="472" t="str">
        <f t="shared" si="15"/>
        <v/>
      </c>
      <c r="AY89" s="472" t="str">
        <f t="shared" si="16"/>
        <v/>
      </c>
      <c r="AZ89" s="472" t="str">
        <f t="shared" si="17"/>
        <v/>
      </c>
      <c r="BA89" s="472" t="str">
        <f t="shared" si="18"/>
        <v/>
      </c>
    </row>
    <row r="90" spans="1:53" ht="15.75" customHeight="1" thickBot="1">
      <c r="A90" s="55"/>
      <c r="B90" s="458" t="str">
        <f t="shared" si="19"/>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7" t="str">
        <f t="shared" si="14"/>
        <v/>
      </c>
      <c r="AE90" s="267" t="str">
        <f t="shared" si="14"/>
        <v/>
      </c>
      <c r="AF90" s="267" t="str">
        <f t="shared" si="14"/>
        <v/>
      </c>
      <c r="AG90" s="267" t="str">
        <f t="shared" si="14"/>
        <v/>
      </c>
      <c r="AH90" s="267" t="str">
        <f t="shared" si="14"/>
        <v/>
      </c>
      <c r="AI90" s="267" t="str">
        <f t="shared" si="14"/>
        <v/>
      </c>
      <c r="AJ90" s="267" t="str">
        <f t="shared" si="14"/>
        <v/>
      </c>
      <c r="AK90" s="267" t="str">
        <f t="shared" si="14"/>
        <v/>
      </c>
      <c r="AL90" s="267" t="str">
        <f t="shared" si="13"/>
        <v/>
      </c>
      <c r="AM90" s="267" t="str">
        <f t="shared" si="13"/>
        <v/>
      </c>
      <c r="AN90" s="267" t="str">
        <f t="shared" si="13"/>
        <v/>
      </c>
      <c r="AO90" s="267" t="str">
        <f t="shared" si="13"/>
        <v/>
      </c>
      <c r="AP90" s="267" t="str">
        <f t="shared" si="13"/>
        <v/>
      </c>
      <c r="AQ90" s="267" t="str">
        <f t="shared" si="13"/>
        <v/>
      </c>
      <c r="AR90" s="267" t="str">
        <f t="shared" si="20"/>
        <v/>
      </c>
      <c r="AS90" s="267" t="str">
        <f t="shared" si="20"/>
        <v/>
      </c>
      <c r="AT90" s="267" t="str">
        <f t="shared" si="20"/>
        <v/>
      </c>
      <c r="AU90" s="267" t="str">
        <f t="shared" si="20"/>
        <v/>
      </c>
      <c r="AV90" s="267" t="str">
        <f t="shared" si="20"/>
        <v/>
      </c>
      <c r="AW90" s="267" t="str">
        <f t="shared" si="20"/>
        <v/>
      </c>
      <c r="AX90" s="472" t="str">
        <f t="shared" si="15"/>
        <v/>
      </c>
      <c r="AY90" s="472" t="str">
        <f t="shared" si="16"/>
        <v/>
      </c>
      <c r="AZ90" s="472" t="str">
        <f t="shared" si="17"/>
        <v/>
      </c>
      <c r="BA90" s="472" t="str">
        <f t="shared" si="18"/>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t="e">
        <f>AVERAGE(AX16:AX90)</f>
        <v>#DIV/0!</v>
      </c>
      <c r="AY91" s="473" t="e">
        <f t="shared" ref="AY91:BA91" si="21">AVERAGE(AY16:AY90)</f>
        <v>#DIV/0!</v>
      </c>
      <c r="AZ91" s="473" t="e">
        <f t="shared" si="21"/>
        <v>#DIV/0!</v>
      </c>
      <c r="BA91" s="473" t="e">
        <f t="shared" si="21"/>
        <v>#DIV/0!</v>
      </c>
    </row>
    <row r="92" spans="1:53" ht="15.75" customHeight="1">
      <c r="A92" s="55"/>
      <c r="B92" s="59"/>
      <c r="C92" s="528" t="s">
        <v>4</v>
      </c>
      <c r="D92" s="529"/>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59">
        <f t="shared" ref="E93:X93" si="22">COUNTIF(E16:E90,E92)</f>
        <v>0</v>
      </c>
      <c r="F93" s="460">
        <f t="shared" si="22"/>
        <v>0</v>
      </c>
      <c r="G93" s="460">
        <f t="shared" si="22"/>
        <v>0</v>
      </c>
      <c r="H93" s="460">
        <f t="shared" si="22"/>
        <v>0</v>
      </c>
      <c r="I93" s="460">
        <f t="shared" si="22"/>
        <v>0</v>
      </c>
      <c r="J93" s="460">
        <f t="shared" si="22"/>
        <v>0</v>
      </c>
      <c r="K93" s="460">
        <f t="shared" si="22"/>
        <v>0</v>
      </c>
      <c r="L93" s="460">
        <f t="shared" si="22"/>
        <v>0</v>
      </c>
      <c r="M93" s="460">
        <f t="shared" si="22"/>
        <v>0</v>
      </c>
      <c r="N93" s="460">
        <f t="shared" si="22"/>
        <v>0</v>
      </c>
      <c r="O93" s="460">
        <f t="shared" si="22"/>
        <v>0</v>
      </c>
      <c r="P93" s="460">
        <f t="shared" si="22"/>
        <v>0</v>
      </c>
      <c r="Q93" s="460">
        <f t="shared" si="22"/>
        <v>0</v>
      </c>
      <c r="R93" s="460">
        <f t="shared" si="22"/>
        <v>0</v>
      </c>
      <c r="S93" s="460">
        <f t="shared" si="22"/>
        <v>0</v>
      </c>
      <c r="T93" s="460">
        <f t="shared" si="22"/>
        <v>0</v>
      </c>
      <c r="U93" s="460">
        <f t="shared" si="22"/>
        <v>0</v>
      </c>
      <c r="V93" s="460">
        <f t="shared" si="22"/>
        <v>0</v>
      </c>
      <c r="W93" s="460">
        <f t="shared" si="22"/>
        <v>0</v>
      </c>
      <c r="X93" s="460">
        <f t="shared" si="22"/>
        <v>0</v>
      </c>
      <c r="Y93" s="59"/>
      <c r="Z93" s="59"/>
      <c r="AA93" s="59"/>
      <c r="AB93" s="59"/>
      <c r="AC93" s="59"/>
      <c r="AD93" s="55"/>
      <c r="AE93" s="55"/>
      <c r="AF93" s="55"/>
      <c r="AG93" s="55"/>
    </row>
    <row r="94" spans="1:53" ht="15.75" customHeight="1">
      <c r="A94" s="55"/>
      <c r="B94" s="59"/>
      <c r="C94" s="308" t="s">
        <v>6</v>
      </c>
      <c r="D94" s="308"/>
      <c r="E94" s="461" t="e">
        <f t="shared" ref="E94:X94" si="23">(COUNTIF(E16:E90,E$92))/(COUNTA(E16:E90))</f>
        <v>#DIV/0!</v>
      </c>
      <c r="F94" s="461" t="e">
        <f t="shared" si="23"/>
        <v>#DIV/0!</v>
      </c>
      <c r="G94" s="461" t="e">
        <f t="shared" si="23"/>
        <v>#DIV/0!</v>
      </c>
      <c r="H94" s="461" t="e">
        <f t="shared" si="23"/>
        <v>#DIV/0!</v>
      </c>
      <c r="I94" s="461" t="e">
        <f t="shared" si="23"/>
        <v>#DIV/0!</v>
      </c>
      <c r="J94" s="461" t="e">
        <f t="shared" si="23"/>
        <v>#DIV/0!</v>
      </c>
      <c r="K94" s="461" t="e">
        <f t="shared" si="23"/>
        <v>#DIV/0!</v>
      </c>
      <c r="L94" s="461" t="e">
        <f t="shared" si="23"/>
        <v>#DIV/0!</v>
      </c>
      <c r="M94" s="461" t="e">
        <f t="shared" si="23"/>
        <v>#DIV/0!</v>
      </c>
      <c r="N94" s="461" t="e">
        <f t="shared" si="23"/>
        <v>#DIV/0!</v>
      </c>
      <c r="O94" s="461" t="e">
        <f t="shared" si="23"/>
        <v>#DIV/0!</v>
      </c>
      <c r="P94" s="461" t="e">
        <f t="shared" si="23"/>
        <v>#DIV/0!</v>
      </c>
      <c r="Q94" s="461" t="e">
        <f t="shared" si="23"/>
        <v>#DIV/0!</v>
      </c>
      <c r="R94" s="461" t="e">
        <f t="shared" si="23"/>
        <v>#DIV/0!</v>
      </c>
      <c r="S94" s="461" t="e">
        <f t="shared" si="23"/>
        <v>#DIV/0!</v>
      </c>
      <c r="T94" s="461" t="e">
        <f t="shared" si="23"/>
        <v>#DIV/0!</v>
      </c>
      <c r="U94" s="461" t="e">
        <f t="shared" si="23"/>
        <v>#DIV/0!</v>
      </c>
      <c r="V94" s="461" t="e">
        <f t="shared" si="23"/>
        <v>#DIV/0!</v>
      </c>
      <c r="W94" s="461" t="e">
        <f t="shared" si="23"/>
        <v>#DIV/0!</v>
      </c>
      <c r="X94" s="461" t="e">
        <f t="shared" si="23"/>
        <v>#DIV/0!</v>
      </c>
      <c r="Y94" s="59"/>
      <c r="Z94" s="59"/>
      <c r="AA94" s="59"/>
      <c r="AB94" s="59"/>
      <c r="AC94" s="59"/>
      <c r="AD94" s="55"/>
      <c r="AE94" s="55"/>
      <c r="AF94" s="55"/>
      <c r="AG94" s="55"/>
    </row>
    <row r="95" spans="1:53" ht="15.75" customHeight="1">
      <c r="A95" s="55"/>
      <c r="B95" s="59"/>
      <c r="C95" s="173" t="s">
        <v>7</v>
      </c>
      <c r="D95" s="173"/>
      <c r="E95" s="462" t="e">
        <f t="shared" ref="E95:X95" si="24">(COUNTIF(E$16:E$90,"A"))/(COUNTA(E$16:E$90))</f>
        <v>#DIV/0!</v>
      </c>
      <c r="F95" s="462" t="e">
        <f t="shared" si="24"/>
        <v>#DIV/0!</v>
      </c>
      <c r="G95" s="462" t="e">
        <f t="shared" si="24"/>
        <v>#DIV/0!</v>
      </c>
      <c r="H95" s="462" t="e">
        <f t="shared" si="24"/>
        <v>#DIV/0!</v>
      </c>
      <c r="I95" s="462" t="e">
        <f t="shared" si="24"/>
        <v>#DIV/0!</v>
      </c>
      <c r="J95" s="462" t="e">
        <f t="shared" si="24"/>
        <v>#DIV/0!</v>
      </c>
      <c r="K95" s="462" t="e">
        <f t="shared" si="24"/>
        <v>#DIV/0!</v>
      </c>
      <c r="L95" s="462" t="e">
        <f t="shared" si="24"/>
        <v>#DIV/0!</v>
      </c>
      <c r="M95" s="462" t="e">
        <f t="shared" si="24"/>
        <v>#DIV/0!</v>
      </c>
      <c r="N95" s="462" t="e">
        <f t="shared" si="24"/>
        <v>#DIV/0!</v>
      </c>
      <c r="O95" s="462" t="e">
        <f t="shared" si="24"/>
        <v>#DIV/0!</v>
      </c>
      <c r="P95" s="462" t="e">
        <f t="shared" si="24"/>
        <v>#DIV/0!</v>
      </c>
      <c r="Q95" s="462" t="e">
        <f t="shared" si="24"/>
        <v>#DIV/0!</v>
      </c>
      <c r="R95" s="462" t="e">
        <f t="shared" si="24"/>
        <v>#DIV/0!</v>
      </c>
      <c r="S95" s="462" t="e">
        <f t="shared" si="24"/>
        <v>#DIV/0!</v>
      </c>
      <c r="T95" s="462" t="e">
        <f t="shared" si="24"/>
        <v>#DIV/0!</v>
      </c>
      <c r="U95" s="462" t="e">
        <f t="shared" si="24"/>
        <v>#DIV/0!</v>
      </c>
      <c r="V95" s="462" t="e">
        <f t="shared" si="24"/>
        <v>#DIV/0!</v>
      </c>
      <c r="W95" s="462" t="e">
        <f t="shared" si="24"/>
        <v>#DIV/0!</v>
      </c>
      <c r="X95" s="462" t="e">
        <f t="shared" si="24"/>
        <v>#DIV/0!</v>
      </c>
      <c r="Y95" s="59"/>
      <c r="Z95" s="59"/>
      <c r="AA95" s="59"/>
      <c r="AB95" s="59"/>
      <c r="AC95" s="59"/>
      <c r="AD95" s="55"/>
      <c r="AE95" s="55"/>
      <c r="AF95" s="55"/>
      <c r="AG95" s="55"/>
    </row>
    <row r="96" spans="1:53" ht="15.75" customHeight="1">
      <c r="A96" s="55"/>
      <c r="B96" s="59"/>
      <c r="C96" s="173" t="s">
        <v>8</v>
      </c>
      <c r="D96" s="173"/>
      <c r="E96" s="462" t="e">
        <f t="shared" ref="E96:X96" si="25">(COUNTIF(E$16:E$90,"B"))/(COUNTA(E$16:E$90))</f>
        <v>#DIV/0!</v>
      </c>
      <c r="F96" s="462" t="e">
        <f t="shared" si="25"/>
        <v>#DIV/0!</v>
      </c>
      <c r="G96" s="462" t="e">
        <f t="shared" si="25"/>
        <v>#DIV/0!</v>
      </c>
      <c r="H96" s="462" t="e">
        <f t="shared" si="25"/>
        <v>#DIV/0!</v>
      </c>
      <c r="I96" s="462" t="e">
        <f t="shared" si="25"/>
        <v>#DIV/0!</v>
      </c>
      <c r="J96" s="462" t="e">
        <f t="shared" si="25"/>
        <v>#DIV/0!</v>
      </c>
      <c r="K96" s="462" t="e">
        <f t="shared" si="25"/>
        <v>#DIV/0!</v>
      </c>
      <c r="L96" s="462" t="e">
        <f t="shared" si="25"/>
        <v>#DIV/0!</v>
      </c>
      <c r="M96" s="462" t="e">
        <f t="shared" si="25"/>
        <v>#DIV/0!</v>
      </c>
      <c r="N96" s="462" t="e">
        <f t="shared" si="25"/>
        <v>#DIV/0!</v>
      </c>
      <c r="O96" s="462" t="e">
        <f t="shared" si="25"/>
        <v>#DIV/0!</v>
      </c>
      <c r="P96" s="462" t="e">
        <f t="shared" si="25"/>
        <v>#DIV/0!</v>
      </c>
      <c r="Q96" s="462" t="e">
        <f t="shared" si="25"/>
        <v>#DIV/0!</v>
      </c>
      <c r="R96" s="462" t="e">
        <f t="shared" si="25"/>
        <v>#DIV/0!</v>
      </c>
      <c r="S96" s="462" t="e">
        <f t="shared" si="25"/>
        <v>#DIV/0!</v>
      </c>
      <c r="T96" s="462" t="e">
        <f t="shared" si="25"/>
        <v>#DIV/0!</v>
      </c>
      <c r="U96" s="462" t="e">
        <f t="shared" si="25"/>
        <v>#DIV/0!</v>
      </c>
      <c r="V96" s="462" t="e">
        <f t="shared" si="25"/>
        <v>#DIV/0!</v>
      </c>
      <c r="W96" s="462" t="e">
        <f t="shared" si="25"/>
        <v>#DIV/0!</v>
      </c>
      <c r="X96" s="462" t="e">
        <f t="shared" si="25"/>
        <v>#DIV/0!</v>
      </c>
      <c r="Y96" s="59"/>
      <c r="Z96" s="59"/>
      <c r="AA96" s="59"/>
      <c r="AB96" s="59"/>
      <c r="AC96" s="59"/>
      <c r="AD96" s="55"/>
      <c r="AE96" s="55"/>
      <c r="AF96" s="55"/>
      <c r="AG96" s="55"/>
    </row>
    <row r="97" spans="1:33" ht="15.75" customHeight="1">
      <c r="A97" s="55"/>
      <c r="B97" s="59"/>
      <c r="C97" s="173" t="s">
        <v>9</v>
      </c>
      <c r="D97" s="173"/>
      <c r="E97" s="462" t="e">
        <f t="shared" ref="E97:X97" si="26">(COUNTIF(E$16:E$90,"C"))/(COUNTA(E$16:E$90))</f>
        <v>#DIV/0!</v>
      </c>
      <c r="F97" s="462" t="e">
        <f t="shared" si="26"/>
        <v>#DIV/0!</v>
      </c>
      <c r="G97" s="462" t="e">
        <f t="shared" si="26"/>
        <v>#DIV/0!</v>
      </c>
      <c r="H97" s="462" t="e">
        <f t="shared" si="26"/>
        <v>#DIV/0!</v>
      </c>
      <c r="I97" s="462" t="e">
        <f t="shared" si="26"/>
        <v>#DIV/0!</v>
      </c>
      <c r="J97" s="462" t="e">
        <f t="shared" si="26"/>
        <v>#DIV/0!</v>
      </c>
      <c r="K97" s="462" t="e">
        <f t="shared" si="26"/>
        <v>#DIV/0!</v>
      </c>
      <c r="L97" s="462" t="e">
        <f t="shared" si="26"/>
        <v>#DIV/0!</v>
      </c>
      <c r="M97" s="462" t="e">
        <f t="shared" si="26"/>
        <v>#DIV/0!</v>
      </c>
      <c r="N97" s="462" t="e">
        <f t="shared" si="26"/>
        <v>#DIV/0!</v>
      </c>
      <c r="O97" s="462" t="e">
        <f t="shared" si="26"/>
        <v>#DIV/0!</v>
      </c>
      <c r="P97" s="462" t="e">
        <f t="shared" si="26"/>
        <v>#DIV/0!</v>
      </c>
      <c r="Q97" s="462" t="e">
        <f t="shared" si="26"/>
        <v>#DIV/0!</v>
      </c>
      <c r="R97" s="462" t="e">
        <f t="shared" si="26"/>
        <v>#DIV/0!</v>
      </c>
      <c r="S97" s="462" t="e">
        <f t="shared" si="26"/>
        <v>#DIV/0!</v>
      </c>
      <c r="T97" s="462" t="e">
        <f t="shared" si="26"/>
        <v>#DIV/0!</v>
      </c>
      <c r="U97" s="462" t="e">
        <f t="shared" si="26"/>
        <v>#DIV/0!</v>
      </c>
      <c r="V97" s="462" t="e">
        <f t="shared" si="26"/>
        <v>#DIV/0!</v>
      </c>
      <c r="W97" s="462" t="e">
        <f t="shared" si="26"/>
        <v>#DIV/0!</v>
      </c>
      <c r="X97" s="462" t="e">
        <f t="shared" si="26"/>
        <v>#DIV/0!</v>
      </c>
      <c r="Y97" s="59"/>
      <c r="Z97" s="59"/>
      <c r="AA97" s="59"/>
      <c r="AB97" s="59"/>
      <c r="AC97" s="59"/>
      <c r="AD97" s="55"/>
      <c r="AE97" s="55"/>
      <c r="AF97" s="55"/>
      <c r="AG97" s="55"/>
    </row>
    <row r="98" spans="1:33" ht="15.75" customHeight="1">
      <c r="A98" s="55"/>
      <c r="B98" s="59"/>
      <c r="C98" s="174" t="s">
        <v>10</v>
      </c>
      <c r="D98" s="174"/>
      <c r="E98" s="462" t="e">
        <f t="shared" ref="E98:X98" si="27">(COUNTIF(E$16:E$90,"D"))/(COUNTA(E$16:E$90))</f>
        <v>#DIV/0!</v>
      </c>
      <c r="F98" s="462" t="e">
        <f t="shared" si="27"/>
        <v>#DIV/0!</v>
      </c>
      <c r="G98" s="462" t="e">
        <f t="shared" si="27"/>
        <v>#DIV/0!</v>
      </c>
      <c r="H98" s="462" t="e">
        <f t="shared" si="27"/>
        <v>#DIV/0!</v>
      </c>
      <c r="I98" s="462" t="e">
        <f t="shared" si="27"/>
        <v>#DIV/0!</v>
      </c>
      <c r="J98" s="462" t="e">
        <f t="shared" si="27"/>
        <v>#DIV/0!</v>
      </c>
      <c r="K98" s="462" t="e">
        <f t="shared" si="27"/>
        <v>#DIV/0!</v>
      </c>
      <c r="L98" s="462" t="e">
        <f t="shared" si="27"/>
        <v>#DIV/0!</v>
      </c>
      <c r="M98" s="462" t="e">
        <f t="shared" si="27"/>
        <v>#DIV/0!</v>
      </c>
      <c r="N98" s="462" t="e">
        <f t="shared" si="27"/>
        <v>#DIV/0!</v>
      </c>
      <c r="O98" s="462" t="e">
        <f t="shared" si="27"/>
        <v>#DIV/0!</v>
      </c>
      <c r="P98" s="462" t="e">
        <f t="shared" si="27"/>
        <v>#DIV/0!</v>
      </c>
      <c r="Q98" s="462" t="e">
        <f t="shared" si="27"/>
        <v>#DIV/0!</v>
      </c>
      <c r="R98" s="462" t="e">
        <f t="shared" si="27"/>
        <v>#DIV/0!</v>
      </c>
      <c r="S98" s="462" t="e">
        <f t="shared" si="27"/>
        <v>#DIV/0!</v>
      </c>
      <c r="T98" s="462" t="e">
        <f t="shared" si="27"/>
        <v>#DIV/0!</v>
      </c>
      <c r="U98" s="462" t="e">
        <f t="shared" si="27"/>
        <v>#DIV/0!</v>
      </c>
      <c r="V98" s="462" t="e">
        <f t="shared" si="27"/>
        <v>#DIV/0!</v>
      </c>
      <c r="W98" s="462" t="e">
        <f t="shared" si="27"/>
        <v>#DIV/0!</v>
      </c>
      <c r="X98" s="462" t="e">
        <f t="shared" si="27"/>
        <v>#DIV/0!</v>
      </c>
      <c r="Y98" s="59"/>
      <c r="Z98" s="59"/>
      <c r="AA98" s="59"/>
      <c r="AB98" s="59"/>
      <c r="AC98" s="59"/>
      <c r="AD98" s="55"/>
      <c r="AE98" s="55"/>
      <c r="AF98" s="55"/>
      <c r="AG98" s="55"/>
    </row>
    <row r="99" spans="1:33" ht="15.75" customHeight="1">
      <c r="A99" s="55"/>
      <c r="B99" s="59"/>
      <c r="C99" s="175" t="s">
        <v>11</v>
      </c>
      <c r="D99" s="176"/>
      <c r="E99" s="463" t="e">
        <f t="shared" ref="E99:T104" si="28">(E$93-((COUNTA(E$16:E$90)-E$93)/4-1))/COUNTA(E$16:E$90)</f>
        <v>#DIV/0!</v>
      </c>
      <c r="F99" s="463" t="e">
        <f t="shared" si="28"/>
        <v>#DIV/0!</v>
      </c>
      <c r="G99" s="463" t="e">
        <f t="shared" si="28"/>
        <v>#DIV/0!</v>
      </c>
      <c r="H99" s="463" t="e">
        <f t="shared" si="28"/>
        <v>#DIV/0!</v>
      </c>
      <c r="I99" s="463" t="e">
        <f t="shared" si="28"/>
        <v>#DIV/0!</v>
      </c>
      <c r="J99" s="463" t="e">
        <f t="shared" si="28"/>
        <v>#DIV/0!</v>
      </c>
      <c r="K99" s="463" t="e">
        <f t="shared" si="28"/>
        <v>#DIV/0!</v>
      </c>
      <c r="L99" s="463" t="e">
        <f t="shared" si="28"/>
        <v>#DIV/0!</v>
      </c>
      <c r="M99" s="463" t="e">
        <f t="shared" si="28"/>
        <v>#DIV/0!</v>
      </c>
      <c r="N99" s="463" t="e">
        <f t="shared" si="28"/>
        <v>#DIV/0!</v>
      </c>
      <c r="O99" s="463" t="e">
        <f t="shared" si="28"/>
        <v>#DIV/0!</v>
      </c>
      <c r="P99" s="463" t="e">
        <f t="shared" si="28"/>
        <v>#DIV/0!</v>
      </c>
      <c r="Q99" s="463" t="e">
        <f t="shared" si="28"/>
        <v>#DIV/0!</v>
      </c>
      <c r="R99" s="463" t="e">
        <f t="shared" si="28"/>
        <v>#DIV/0!</v>
      </c>
      <c r="S99" s="463" t="e">
        <f t="shared" si="28"/>
        <v>#DIV/0!</v>
      </c>
      <c r="T99" s="463" t="e">
        <f t="shared" si="28"/>
        <v>#DIV/0!</v>
      </c>
      <c r="U99" s="463" t="e">
        <f t="shared" ref="O99:X104" si="29">(U$93-((COUNTA(U$16:U$90)-U$93)/4-1))/COUNTA(U$16:U$90)</f>
        <v>#DIV/0!</v>
      </c>
      <c r="V99" s="463" t="e">
        <f t="shared" si="29"/>
        <v>#DIV/0!</v>
      </c>
      <c r="W99" s="463" t="e">
        <f t="shared" si="29"/>
        <v>#DIV/0!</v>
      </c>
      <c r="X99" s="463" t="e">
        <f t="shared" si="29"/>
        <v>#DIV/0!</v>
      </c>
      <c r="Y99" s="59"/>
      <c r="Z99" s="59"/>
      <c r="AA99" s="59"/>
      <c r="AB99" s="59"/>
      <c r="AC99" s="59"/>
      <c r="AD99" s="55"/>
      <c r="AE99" s="55"/>
      <c r="AF99" s="55"/>
      <c r="AG99" s="55"/>
    </row>
    <row r="100" spans="1:33" ht="15.75" customHeight="1">
      <c r="A100" s="55"/>
      <c r="B100" s="59"/>
      <c r="C100" s="177" t="s">
        <v>12</v>
      </c>
      <c r="D100" s="178"/>
      <c r="E100" s="464" t="e">
        <f t="shared" si="28"/>
        <v>#DIV/0!</v>
      </c>
      <c r="F100" s="464" t="e">
        <f t="shared" si="28"/>
        <v>#DIV/0!</v>
      </c>
      <c r="G100" s="464" t="e">
        <f t="shared" si="28"/>
        <v>#DIV/0!</v>
      </c>
      <c r="H100" s="464" t="e">
        <f t="shared" si="28"/>
        <v>#DIV/0!</v>
      </c>
      <c r="I100" s="464" t="e">
        <f t="shared" si="28"/>
        <v>#DIV/0!</v>
      </c>
      <c r="J100" s="464" t="e">
        <f t="shared" si="28"/>
        <v>#DIV/0!</v>
      </c>
      <c r="K100" s="464" t="e">
        <f t="shared" si="28"/>
        <v>#DIV/0!</v>
      </c>
      <c r="L100" s="464" t="e">
        <f t="shared" si="28"/>
        <v>#DIV/0!</v>
      </c>
      <c r="M100" s="464" t="e">
        <f t="shared" si="28"/>
        <v>#DIV/0!</v>
      </c>
      <c r="N100" s="464" t="e">
        <f t="shared" si="28"/>
        <v>#DIV/0!</v>
      </c>
      <c r="O100" s="464" t="e">
        <f t="shared" si="29"/>
        <v>#DIV/0!</v>
      </c>
      <c r="P100" s="464" t="e">
        <f t="shared" si="29"/>
        <v>#DIV/0!</v>
      </c>
      <c r="Q100" s="464" t="e">
        <f t="shared" si="29"/>
        <v>#DIV/0!</v>
      </c>
      <c r="R100" s="464" t="e">
        <f t="shared" si="29"/>
        <v>#DIV/0!</v>
      </c>
      <c r="S100" s="464" t="e">
        <f t="shared" si="29"/>
        <v>#DIV/0!</v>
      </c>
      <c r="T100" s="464" t="e">
        <f t="shared" si="29"/>
        <v>#DIV/0!</v>
      </c>
      <c r="U100" s="464" t="e">
        <f t="shared" si="29"/>
        <v>#DIV/0!</v>
      </c>
      <c r="V100" s="464" t="e">
        <f t="shared" si="29"/>
        <v>#DIV/0!</v>
      </c>
      <c r="W100" s="464" t="e">
        <f t="shared" si="29"/>
        <v>#DIV/0!</v>
      </c>
      <c r="X100" s="464" t="e">
        <f t="shared" si="29"/>
        <v>#DIV/0!</v>
      </c>
      <c r="Y100" s="59"/>
      <c r="Z100" s="59"/>
      <c r="AA100" s="59"/>
      <c r="AB100" s="59"/>
      <c r="AC100" s="59"/>
      <c r="AD100" s="55"/>
      <c r="AE100" s="55"/>
      <c r="AF100" s="55"/>
      <c r="AG100" s="55"/>
    </row>
    <row r="101" spans="1:33" ht="15.75" customHeight="1">
      <c r="A101" s="55"/>
      <c r="B101" s="59"/>
      <c r="C101" s="179" t="s">
        <v>13</v>
      </c>
      <c r="D101" s="180"/>
      <c r="E101" s="464" t="e">
        <f t="shared" si="28"/>
        <v>#DIV/0!</v>
      </c>
      <c r="F101" s="464" t="e">
        <f t="shared" si="28"/>
        <v>#DIV/0!</v>
      </c>
      <c r="G101" s="464" t="e">
        <f t="shared" si="28"/>
        <v>#DIV/0!</v>
      </c>
      <c r="H101" s="464" t="e">
        <f t="shared" si="28"/>
        <v>#DIV/0!</v>
      </c>
      <c r="I101" s="464" t="e">
        <f t="shared" si="28"/>
        <v>#DIV/0!</v>
      </c>
      <c r="J101" s="464" t="e">
        <f t="shared" si="28"/>
        <v>#DIV/0!</v>
      </c>
      <c r="K101" s="464" t="e">
        <f t="shared" si="28"/>
        <v>#DIV/0!</v>
      </c>
      <c r="L101" s="464" t="e">
        <f t="shared" si="28"/>
        <v>#DIV/0!</v>
      </c>
      <c r="M101" s="464" t="e">
        <f t="shared" si="28"/>
        <v>#DIV/0!</v>
      </c>
      <c r="N101" s="464" t="e">
        <f t="shared" si="28"/>
        <v>#DIV/0!</v>
      </c>
      <c r="O101" s="464" t="e">
        <f t="shared" si="29"/>
        <v>#DIV/0!</v>
      </c>
      <c r="P101" s="464" t="e">
        <f t="shared" si="29"/>
        <v>#DIV/0!</v>
      </c>
      <c r="Q101" s="464" t="e">
        <f t="shared" si="29"/>
        <v>#DIV/0!</v>
      </c>
      <c r="R101" s="464" t="e">
        <f t="shared" si="29"/>
        <v>#DIV/0!</v>
      </c>
      <c r="S101" s="464" t="e">
        <f t="shared" si="29"/>
        <v>#DIV/0!</v>
      </c>
      <c r="T101" s="464" t="e">
        <f t="shared" si="29"/>
        <v>#DIV/0!</v>
      </c>
      <c r="U101" s="464" t="e">
        <f t="shared" si="29"/>
        <v>#DIV/0!</v>
      </c>
      <c r="V101" s="464" t="e">
        <f t="shared" si="29"/>
        <v>#DIV/0!</v>
      </c>
      <c r="W101" s="464" t="e">
        <f t="shared" si="29"/>
        <v>#DIV/0!</v>
      </c>
      <c r="X101" s="464" t="e">
        <f t="shared" si="29"/>
        <v>#DIV/0!</v>
      </c>
      <c r="Y101" s="59"/>
      <c r="Z101" s="59"/>
      <c r="AA101" s="59"/>
      <c r="AB101" s="59"/>
      <c r="AC101" s="59"/>
      <c r="AD101" s="55"/>
      <c r="AE101" s="55"/>
      <c r="AF101" s="55"/>
      <c r="AG101" s="55"/>
    </row>
    <row r="102" spans="1:33" ht="15.75" customHeight="1">
      <c r="A102" s="55"/>
      <c r="B102" s="59"/>
      <c r="C102" s="181" t="s">
        <v>14</v>
      </c>
      <c r="D102" s="182"/>
      <c r="E102" s="464" t="e">
        <f t="shared" si="28"/>
        <v>#DIV/0!</v>
      </c>
      <c r="F102" s="464" t="e">
        <f t="shared" si="28"/>
        <v>#DIV/0!</v>
      </c>
      <c r="G102" s="464" t="e">
        <f t="shared" si="28"/>
        <v>#DIV/0!</v>
      </c>
      <c r="H102" s="464" t="e">
        <f t="shared" si="28"/>
        <v>#DIV/0!</v>
      </c>
      <c r="I102" s="464" t="e">
        <f t="shared" si="28"/>
        <v>#DIV/0!</v>
      </c>
      <c r="J102" s="464" t="e">
        <f t="shared" si="28"/>
        <v>#DIV/0!</v>
      </c>
      <c r="K102" s="464" t="e">
        <f t="shared" si="28"/>
        <v>#DIV/0!</v>
      </c>
      <c r="L102" s="464" t="e">
        <f t="shared" si="28"/>
        <v>#DIV/0!</v>
      </c>
      <c r="M102" s="464" t="e">
        <f t="shared" si="28"/>
        <v>#DIV/0!</v>
      </c>
      <c r="N102" s="464" t="e">
        <f t="shared" si="28"/>
        <v>#DIV/0!</v>
      </c>
      <c r="O102" s="464" t="e">
        <f t="shared" si="29"/>
        <v>#DIV/0!</v>
      </c>
      <c r="P102" s="464" t="e">
        <f t="shared" si="29"/>
        <v>#DIV/0!</v>
      </c>
      <c r="Q102" s="464" t="e">
        <f t="shared" si="29"/>
        <v>#DIV/0!</v>
      </c>
      <c r="R102" s="464" t="e">
        <f t="shared" si="29"/>
        <v>#DIV/0!</v>
      </c>
      <c r="S102" s="464" t="e">
        <f t="shared" si="29"/>
        <v>#DIV/0!</v>
      </c>
      <c r="T102" s="464" t="e">
        <f t="shared" si="29"/>
        <v>#DIV/0!</v>
      </c>
      <c r="U102" s="464" t="e">
        <f t="shared" si="29"/>
        <v>#DIV/0!</v>
      </c>
      <c r="V102" s="464" t="e">
        <f t="shared" si="29"/>
        <v>#DIV/0!</v>
      </c>
      <c r="W102" s="464" t="e">
        <f t="shared" si="29"/>
        <v>#DIV/0!</v>
      </c>
      <c r="X102" s="464" t="e">
        <f t="shared" si="29"/>
        <v>#DIV/0!</v>
      </c>
      <c r="Y102" s="59"/>
      <c r="Z102" s="59"/>
      <c r="AA102" s="59"/>
      <c r="AB102" s="59"/>
      <c r="AC102" s="59"/>
      <c r="AD102" s="55"/>
      <c r="AE102" s="55"/>
      <c r="AF102" s="55"/>
      <c r="AG102" s="55"/>
    </row>
    <row r="103" spans="1:33" ht="15.75" customHeight="1">
      <c r="A103" s="55"/>
      <c r="B103" s="59"/>
      <c r="C103" s="183" t="s">
        <v>15</v>
      </c>
      <c r="D103" s="184"/>
      <c r="E103" s="464" t="e">
        <f t="shared" si="28"/>
        <v>#DIV/0!</v>
      </c>
      <c r="F103" s="464" t="e">
        <f t="shared" si="28"/>
        <v>#DIV/0!</v>
      </c>
      <c r="G103" s="464" t="e">
        <f t="shared" si="28"/>
        <v>#DIV/0!</v>
      </c>
      <c r="H103" s="464" t="e">
        <f t="shared" si="28"/>
        <v>#DIV/0!</v>
      </c>
      <c r="I103" s="464" t="e">
        <f t="shared" si="28"/>
        <v>#DIV/0!</v>
      </c>
      <c r="J103" s="464" t="e">
        <f t="shared" si="28"/>
        <v>#DIV/0!</v>
      </c>
      <c r="K103" s="464" t="e">
        <f t="shared" si="28"/>
        <v>#DIV/0!</v>
      </c>
      <c r="L103" s="464" t="e">
        <f t="shared" si="28"/>
        <v>#DIV/0!</v>
      </c>
      <c r="M103" s="464" t="e">
        <f t="shared" si="28"/>
        <v>#DIV/0!</v>
      </c>
      <c r="N103" s="464" t="e">
        <f t="shared" si="28"/>
        <v>#DIV/0!</v>
      </c>
      <c r="O103" s="464" t="e">
        <f t="shared" si="29"/>
        <v>#DIV/0!</v>
      </c>
      <c r="P103" s="464" t="e">
        <f t="shared" si="29"/>
        <v>#DIV/0!</v>
      </c>
      <c r="Q103" s="464" t="e">
        <f t="shared" si="29"/>
        <v>#DIV/0!</v>
      </c>
      <c r="R103" s="464" t="e">
        <f t="shared" si="29"/>
        <v>#DIV/0!</v>
      </c>
      <c r="S103" s="464" t="e">
        <f t="shared" si="29"/>
        <v>#DIV/0!</v>
      </c>
      <c r="T103" s="464" t="e">
        <f t="shared" si="29"/>
        <v>#DIV/0!</v>
      </c>
      <c r="U103" s="464" t="e">
        <f t="shared" si="29"/>
        <v>#DIV/0!</v>
      </c>
      <c r="V103" s="464" t="e">
        <f t="shared" si="29"/>
        <v>#DIV/0!</v>
      </c>
      <c r="W103" s="464" t="e">
        <f t="shared" si="29"/>
        <v>#DIV/0!</v>
      </c>
      <c r="X103" s="464" t="e">
        <f t="shared" si="29"/>
        <v>#DIV/0!</v>
      </c>
      <c r="Y103" s="59"/>
      <c r="Z103" s="59"/>
      <c r="AA103" s="59"/>
      <c r="AB103" s="59"/>
      <c r="AC103" s="59"/>
      <c r="AD103" s="55"/>
      <c r="AE103" s="55"/>
      <c r="AF103" s="55"/>
      <c r="AG103" s="55"/>
    </row>
    <row r="104" spans="1:33" ht="15.75" customHeight="1">
      <c r="A104" s="55"/>
      <c r="B104" s="59"/>
      <c r="C104" s="185" t="s">
        <v>16</v>
      </c>
      <c r="D104" s="186"/>
      <c r="E104" s="464" t="e">
        <f t="shared" si="28"/>
        <v>#DIV/0!</v>
      </c>
      <c r="F104" s="464" t="e">
        <f t="shared" si="28"/>
        <v>#DIV/0!</v>
      </c>
      <c r="G104" s="464" t="e">
        <f t="shared" si="28"/>
        <v>#DIV/0!</v>
      </c>
      <c r="H104" s="464" t="e">
        <f t="shared" si="28"/>
        <v>#DIV/0!</v>
      </c>
      <c r="I104" s="464" t="e">
        <f t="shared" si="28"/>
        <v>#DIV/0!</v>
      </c>
      <c r="J104" s="464" t="e">
        <f t="shared" si="28"/>
        <v>#DIV/0!</v>
      </c>
      <c r="K104" s="464" t="e">
        <f t="shared" si="28"/>
        <v>#DIV/0!</v>
      </c>
      <c r="L104" s="464" t="e">
        <f t="shared" si="28"/>
        <v>#DIV/0!</v>
      </c>
      <c r="M104" s="464" t="e">
        <f t="shared" si="28"/>
        <v>#DIV/0!</v>
      </c>
      <c r="N104" s="464" t="e">
        <f t="shared" si="28"/>
        <v>#DIV/0!</v>
      </c>
      <c r="O104" s="464" t="e">
        <f t="shared" si="29"/>
        <v>#DIV/0!</v>
      </c>
      <c r="P104" s="464" t="e">
        <f t="shared" si="29"/>
        <v>#DIV/0!</v>
      </c>
      <c r="Q104" s="464" t="e">
        <f t="shared" si="29"/>
        <v>#DIV/0!</v>
      </c>
      <c r="R104" s="464" t="e">
        <f t="shared" si="29"/>
        <v>#DIV/0!</v>
      </c>
      <c r="S104" s="464" t="e">
        <f t="shared" si="29"/>
        <v>#DIV/0!</v>
      </c>
      <c r="T104" s="464" t="e">
        <f t="shared" si="29"/>
        <v>#DIV/0!</v>
      </c>
      <c r="U104" s="464" t="e">
        <f t="shared" si="29"/>
        <v>#DIV/0!</v>
      </c>
      <c r="V104" s="464" t="e">
        <f t="shared" si="29"/>
        <v>#DIV/0!</v>
      </c>
      <c r="W104" s="464" t="e">
        <f t="shared" si="29"/>
        <v>#DIV/0!</v>
      </c>
      <c r="X104" s="464" t="e">
        <f t="shared" si="29"/>
        <v>#DIV/0!</v>
      </c>
      <c r="Y104" s="59"/>
      <c r="Z104" s="59"/>
      <c r="AA104" s="59"/>
      <c r="AB104" s="59"/>
      <c r="AC104" s="59"/>
      <c r="AD104" s="55"/>
      <c r="AE104" s="55"/>
      <c r="AF104" s="55"/>
      <c r="AG104" s="55"/>
    </row>
    <row r="105" spans="1:33" ht="15.75" customHeight="1">
      <c r="A105" s="55"/>
      <c r="B105" s="59"/>
      <c r="C105" s="308"/>
      <c r="D105" s="308"/>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308"/>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11"/>
      <c r="F107" s="411"/>
      <c r="G107" s="411"/>
      <c r="H107" s="411"/>
      <c r="I107" s="411"/>
      <c r="J107" s="411"/>
      <c r="K107" s="411"/>
      <c r="L107" s="411"/>
      <c r="M107" s="411"/>
      <c r="N107" s="411"/>
      <c r="O107" s="411"/>
      <c r="P107" s="411"/>
      <c r="Q107" s="411"/>
      <c r="R107" s="411"/>
      <c r="S107" s="411"/>
      <c r="T107" s="411"/>
      <c r="U107" s="411"/>
      <c r="V107" s="411"/>
      <c r="W107" s="411"/>
      <c r="X107" s="411"/>
      <c r="Y107" s="309"/>
      <c r="Z107" s="59"/>
      <c r="AA107" s="59"/>
      <c r="AB107" s="59"/>
      <c r="AC107" s="59"/>
      <c r="AD107" s="55"/>
      <c r="AE107" s="55"/>
      <c r="AF107" s="55"/>
      <c r="AG107" s="55"/>
    </row>
    <row r="108" spans="1:33" ht="15.75" customHeight="1">
      <c r="A108" s="55"/>
      <c r="B108" s="59"/>
      <c r="C108" s="193" t="s">
        <v>159</v>
      </c>
      <c r="D108" s="190"/>
      <c r="E108" s="470">
        <f t="shared" ref="E108:X108" si="30">E11</f>
        <v>0</v>
      </c>
      <c r="F108" s="470">
        <f t="shared" si="30"/>
        <v>0</v>
      </c>
      <c r="G108" s="470">
        <f t="shared" si="30"/>
        <v>0</v>
      </c>
      <c r="H108" s="470">
        <f t="shared" si="30"/>
        <v>0</v>
      </c>
      <c r="I108" s="470">
        <f t="shared" si="30"/>
        <v>0</v>
      </c>
      <c r="J108" s="470">
        <f t="shared" si="30"/>
        <v>0</v>
      </c>
      <c r="K108" s="470">
        <f t="shared" si="30"/>
        <v>0</v>
      </c>
      <c r="L108" s="470">
        <f t="shared" si="30"/>
        <v>0</v>
      </c>
      <c r="M108" s="470">
        <f t="shared" si="30"/>
        <v>0</v>
      </c>
      <c r="N108" s="470">
        <f t="shared" si="30"/>
        <v>0</v>
      </c>
      <c r="O108" s="470">
        <f t="shared" si="30"/>
        <v>0</v>
      </c>
      <c r="P108" s="470">
        <f t="shared" si="30"/>
        <v>0</v>
      </c>
      <c r="Q108" s="470">
        <f t="shared" si="30"/>
        <v>0</v>
      </c>
      <c r="R108" s="470">
        <f t="shared" si="30"/>
        <v>0</v>
      </c>
      <c r="S108" s="470">
        <f t="shared" si="30"/>
        <v>0</v>
      </c>
      <c r="T108" s="470">
        <f t="shared" si="30"/>
        <v>0</v>
      </c>
      <c r="U108" s="470">
        <f t="shared" si="30"/>
        <v>0</v>
      </c>
      <c r="V108" s="470">
        <f t="shared" si="30"/>
        <v>0</v>
      </c>
      <c r="W108" s="470">
        <f t="shared" si="30"/>
        <v>0</v>
      </c>
      <c r="X108" s="470">
        <f t="shared" si="30"/>
        <v>0</v>
      </c>
      <c r="Y108" s="161" t="s">
        <v>57</v>
      </c>
      <c r="Z108" s="59"/>
      <c r="AA108" s="59"/>
      <c r="AB108" s="59"/>
      <c r="AC108" s="59"/>
      <c r="AD108" s="55"/>
      <c r="AE108" s="55"/>
      <c r="AF108" s="55"/>
      <c r="AG108" s="55"/>
    </row>
    <row r="109" spans="1:33" ht="15.75" customHeight="1">
      <c r="A109" s="55"/>
      <c r="B109" s="59"/>
      <c r="C109" s="189" t="s">
        <v>18</v>
      </c>
      <c r="D109" s="190"/>
      <c r="E109" s="411"/>
      <c r="F109" s="411"/>
      <c r="G109" s="411"/>
      <c r="H109" s="411"/>
      <c r="I109" s="411"/>
      <c r="J109" s="411"/>
      <c r="K109" s="411"/>
      <c r="L109" s="411"/>
      <c r="M109" s="411"/>
      <c r="N109" s="411"/>
      <c r="O109" s="411"/>
      <c r="P109" s="411"/>
      <c r="Q109" s="411"/>
      <c r="R109" s="411"/>
      <c r="S109" s="411"/>
      <c r="T109" s="411"/>
      <c r="U109" s="411"/>
      <c r="V109" s="411"/>
      <c r="W109" s="411"/>
      <c r="X109" s="411"/>
      <c r="Y109" s="59" t="s">
        <v>57</v>
      </c>
      <c r="Z109" s="59"/>
      <c r="AA109" s="59"/>
      <c r="AB109" s="59"/>
      <c r="AC109" s="59"/>
      <c r="AD109" s="55"/>
      <c r="AE109" s="55"/>
      <c r="AF109" s="55"/>
      <c r="AG109" s="55"/>
    </row>
    <row r="110" spans="1:33" s="160" customFormat="1" ht="15.75" customHeight="1">
      <c r="A110" s="162"/>
      <c r="B110" s="161"/>
      <c r="C110" s="194" t="s">
        <v>152</v>
      </c>
      <c r="D110" s="162"/>
      <c r="E110" s="471">
        <f t="shared" ref="E110:X113" si="31">E$12</f>
        <v>0</v>
      </c>
      <c r="F110" s="471">
        <f t="shared" si="31"/>
        <v>0</v>
      </c>
      <c r="G110" s="471">
        <f t="shared" si="31"/>
        <v>0</v>
      </c>
      <c r="H110" s="471">
        <f t="shared" si="31"/>
        <v>0</v>
      </c>
      <c r="I110" s="471">
        <f t="shared" si="31"/>
        <v>0</v>
      </c>
      <c r="J110" s="471">
        <f t="shared" si="31"/>
        <v>0</v>
      </c>
      <c r="K110" s="471">
        <f t="shared" si="31"/>
        <v>0</v>
      </c>
      <c r="L110" s="471">
        <f t="shared" si="31"/>
        <v>0</v>
      </c>
      <c r="M110" s="471">
        <f t="shared" si="31"/>
        <v>0</v>
      </c>
      <c r="N110" s="471">
        <f t="shared" si="31"/>
        <v>0</v>
      </c>
      <c r="O110" s="471">
        <f t="shared" si="31"/>
        <v>0</v>
      </c>
      <c r="P110" s="471">
        <f t="shared" si="31"/>
        <v>0</v>
      </c>
      <c r="Q110" s="471">
        <f t="shared" si="31"/>
        <v>0</v>
      </c>
      <c r="R110" s="471">
        <f t="shared" si="31"/>
        <v>0</v>
      </c>
      <c r="S110" s="471">
        <f t="shared" si="31"/>
        <v>0</v>
      </c>
      <c r="T110" s="471">
        <f t="shared" si="31"/>
        <v>0</v>
      </c>
      <c r="U110" s="471">
        <f t="shared" si="31"/>
        <v>0</v>
      </c>
      <c r="V110" s="471">
        <f t="shared" si="31"/>
        <v>0</v>
      </c>
      <c r="W110" s="471">
        <f t="shared" si="31"/>
        <v>0</v>
      </c>
      <c r="X110" s="471">
        <f t="shared" si="31"/>
        <v>0</v>
      </c>
      <c r="Y110" s="161"/>
      <c r="Z110" s="161"/>
      <c r="AA110" s="161"/>
      <c r="AB110" s="161"/>
      <c r="AC110" s="161"/>
      <c r="AD110" s="162"/>
      <c r="AE110" s="162"/>
      <c r="AF110" s="162"/>
      <c r="AG110" s="162"/>
    </row>
    <row r="111" spans="1:33" s="160" customFormat="1" ht="15.75" customHeight="1">
      <c r="A111" s="162"/>
      <c r="B111" s="161"/>
      <c r="C111" s="194" t="s">
        <v>153</v>
      </c>
      <c r="D111" s="162"/>
      <c r="E111" s="471">
        <f t="shared" si="31"/>
        <v>0</v>
      </c>
      <c r="F111" s="471">
        <f t="shared" si="31"/>
        <v>0</v>
      </c>
      <c r="G111" s="471">
        <f t="shared" si="31"/>
        <v>0</v>
      </c>
      <c r="H111" s="471">
        <f t="shared" si="31"/>
        <v>0</v>
      </c>
      <c r="I111" s="471">
        <f t="shared" si="31"/>
        <v>0</v>
      </c>
      <c r="J111" s="471">
        <f t="shared" si="31"/>
        <v>0</v>
      </c>
      <c r="K111" s="471">
        <f t="shared" si="31"/>
        <v>0</v>
      </c>
      <c r="L111" s="471">
        <f t="shared" si="31"/>
        <v>0</v>
      </c>
      <c r="M111" s="471">
        <f t="shared" si="31"/>
        <v>0</v>
      </c>
      <c r="N111" s="471">
        <f t="shared" si="31"/>
        <v>0</v>
      </c>
      <c r="O111" s="471">
        <f t="shared" si="31"/>
        <v>0</v>
      </c>
      <c r="P111" s="471">
        <f t="shared" si="31"/>
        <v>0</v>
      </c>
      <c r="Q111" s="471">
        <f t="shared" si="31"/>
        <v>0</v>
      </c>
      <c r="R111" s="471">
        <f t="shared" si="31"/>
        <v>0</v>
      </c>
      <c r="S111" s="471">
        <f t="shared" si="31"/>
        <v>0</v>
      </c>
      <c r="T111" s="471">
        <f t="shared" si="31"/>
        <v>0</v>
      </c>
      <c r="U111" s="471">
        <f t="shared" si="31"/>
        <v>0</v>
      </c>
      <c r="V111" s="471">
        <f t="shared" si="31"/>
        <v>0</v>
      </c>
      <c r="W111" s="471">
        <f t="shared" si="31"/>
        <v>0</v>
      </c>
      <c r="X111" s="471">
        <f t="shared" si="31"/>
        <v>0</v>
      </c>
      <c r="Y111" s="161"/>
      <c r="Z111" s="161"/>
      <c r="AA111" s="161"/>
      <c r="AB111" s="161"/>
      <c r="AC111" s="161"/>
      <c r="AD111" s="162"/>
      <c r="AE111" s="162"/>
      <c r="AF111" s="162"/>
      <c r="AG111" s="162"/>
    </row>
    <row r="112" spans="1:33" s="160" customFormat="1" ht="15.75" customHeight="1">
      <c r="A112" s="162"/>
      <c r="B112" s="161"/>
      <c r="C112" s="194" t="s">
        <v>154</v>
      </c>
      <c r="D112" s="162"/>
      <c r="E112" s="471">
        <f t="shared" si="31"/>
        <v>0</v>
      </c>
      <c r="F112" s="471">
        <f t="shared" si="31"/>
        <v>0</v>
      </c>
      <c r="G112" s="471">
        <f t="shared" si="31"/>
        <v>0</v>
      </c>
      <c r="H112" s="471">
        <f t="shared" si="31"/>
        <v>0</v>
      </c>
      <c r="I112" s="471">
        <f t="shared" si="31"/>
        <v>0</v>
      </c>
      <c r="J112" s="471">
        <f t="shared" si="31"/>
        <v>0</v>
      </c>
      <c r="K112" s="471">
        <f t="shared" si="31"/>
        <v>0</v>
      </c>
      <c r="L112" s="471">
        <f t="shared" si="31"/>
        <v>0</v>
      </c>
      <c r="M112" s="471">
        <f t="shared" si="31"/>
        <v>0</v>
      </c>
      <c r="N112" s="471">
        <f t="shared" si="31"/>
        <v>0</v>
      </c>
      <c r="O112" s="471">
        <f t="shared" si="31"/>
        <v>0</v>
      </c>
      <c r="P112" s="471">
        <f t="shared" si="31"/>
        <v>0</v>
      </c>
      <c r="Q112" s="471">
        <f t="shared" si="31"/>
        <v>0</v>
      </c>
      <c r="R112" s="471">
        <f t="shared" si="31"/>
        <v>0</v>
      </c>
      <c r="S112" s="471">
        <f t="shared" si="31"/>
        <v>0</v>
      </c>
      <c r="T112" s="471">
        <f t="shared" si="31"/>
        <v>0</v>
      </c>
      <c r="U112" s="471">
        <f t="shared" si="31"/>
        <v>0</v>
      </c>
      <c r="V112" s="471">
        <f t="shared" si="31"/>
        <v>0</v>
      </c>
      <c r="W112" s="471">
        <f t="shared" si="31"/>
        <v>0</v>
      </c>
      <c r="X112" s="471">
        <f t="shared" si="31"/>
        <v>0</v>
      </c>
      <c r="Y112" s="161"/>
      <c r="Z112" s="161"/>
      <c r="AA112" s="161"/>
      <c r="AB112" s="161"/>
      <c r="AC112" s="161"/>
      <c r="AD112" s="162"/>
      <c r="AE112" s="162"/>
      <c r="AF112" s="162"/>
      <c r="AG112" s="162"/>
    </row>
    <row r="113" spans="1:33" s="160" customFormat="1" ht="15.75" customHeight="1">
      <c r="A113" s="162"/>
      <c r="B113" s="161"/>
      <c r="C113" s="194" t="s">
        <v>155</v>
      </c>
      <c r="D113" s="162"/>
      <c r="E113" s="471">
        <f t="shared" si="31"/>
        <v>0</v>
      </c>
      <c r="F113" s="471">
        <f t="shared" si="31"/>
        <v>0</v>
      </c>
      <c r="G113" s="471">
        <f t="shared" si="31"/>
        <v>0</v>
      </c>
      <c r="H113" s="471">
        <f t="shared" si="31"/>
        <v>0</v>
      </c>
      <c r="I113" s="471">
        <f t="shared" si="31"/>
        <v>0</v>
      </c>
      <c r="J113" s="471">
        <f t="shared" si="31"/>
        <v>0</v>
      </c>
      <c r="K113" s="471">
        <f t="shared" si="31"/>
        <v>0</v>
      </c>
      <c r="L113" s="471">
        <f t="shared" si="31"/>
        <v>0</v>
      </c>
      <c r="M113" s="471">
        <f t="shared" si="31"/>
        <v>0</v>
      </c>
      <c r="N113" s="471">
        <f t="shared" si="31"/>
        <v>0</v>
      </c>
      <c r="O113" s="471">
        <f t="shared" si="31"/>
        <v>0</v>
      </c>
      <c r="P113" s="471">
        <f t="shared" si="31"/>
        <v>0</v>
      </c>
      <c r="Q113" s="471">
        <f t="shared" si="31"/>
        <v>0</v>
      </c>
      <c r="R113" s="471">
        <f t="shared" si="31"/>
        <v>0</v>
      </c>
      <c r="S113" s="471">
        <f t="shared" si="31"/>
        <v>0</v>
      </c>
      <c r="T113" s="471">
        <f t="shared" si="31"/>
        <v>0</v>
      </c>
      <c r="U113" s="471">
        <f t="shared" si="31"/>
        <v>0</v>
      </c>
      <c r="V113" s="471">
        <f t="shared" si="31"/>
        <v>0</v>
      </c>
      <c r="W113" s="471">
        <f t="shared" si="31"/>
        <v>0</v>
      </c>
      <c r="X113" s="471">
        <f t="shared" si="31"/>
        <v>0</v>
      </c>
      <c r="Y113" s="195"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algorithmName="SHA-512" hashValue="G0BdfQK3sJNFkOp7gwB2x8R3x53DM2Gx6uNwEtZ8iFa/RwcQMGWchTd2ddxT1Uzbpe3+2Ly1LckfH/GJn5o2PA==" saltValue="L1tjlvp/A58zMjIVmbTYWQ==" spinCount="100000" sheet="1" objects="1" scenarios="1" formatColumns="0" formatRows="0"/>
  <mergeCells count="15">
    <mergeCell ref="C14:D14"/>
    <mergeCell ref="AX14:BA14"/>
    <mergeCell ref="C92:D92"/>
    <mergeCell ref="E7:R7"/>
    <mergeCell ref="E9:X9"/>
    <mergeCell ref="C11:D11"/>
    <mergeCell ref="C12:D12"/>
    <mergeCell ref="AX12:BA12"/>
    <mergeCell ref="C13:D13"/>
    <mergeCell ref="E1:X1"/>
    <mergeCell ref="E2:X2"/>
    <mergeCell ref="B3:C3"/>
    <mergeCell ref="U3:X3"/>
    <mergeCell ref="E5:I5"/>
    <mergeCell ref="U5:X5"/>
  </mergeCells>
  <conditionalFormatting sqref="E16:E90">
    <cfRule type="cellIs" dxfId="158" priority="32" operator="equal">
      <formula>$E$92</formula>
    </cfRule>
  </conditionalFormatting>
  <conditionalFormatting sqref="F16:F90">
    <cfRule type="cellIs" dxfId="157" priority="31" operator="equal">
      <formula>F$92</formula>
    </cfRule>
  </conditionalFormatting>
  <conditionalFormatting sqref="G16:G90">
    <cfRule type="cellIs" dxfId="156" priority="30" operator="equal">
      <formula>G$92</formula>
    </cfRule>
  </conditionalFormatting>
  <conditionalFormatting sqref="H16:X90">
    <cfRule type="cellIs" dxfId="155" priority="29" operator="equal">
      <formula>H$92</formula>
    </cfRule>
  </conditionalFormatting>
  <conditionalFormatting sqref="E100:X100">
    <cfRule type="cellIs" dxfId="154" priority="27" operator="lessThan">
      <formula>0.85</formula>
    </cfRule>
    <cfRule type="cellIs" dxfId="153" priority="28" operator="greaterThan">
      <formula>0.85</formula>
    </cfRule>
  </conditionalFormatting>
  <conditionalFormatting sqref="E101:X101">
    <cfRule type="cellIs" dxfId="152" priority="26" operator="between">
      <formula>0.6</formula>
      <formula>0.85</formula>
    </cfRule>
  </conditionalFormatting>
  <conditionalFormatting sqref="E102:X102">
    <cfRule type="cellIs" dxfId="151" priority="25" operator="between">
      <formula>0.4</formula>
      <formula>0.6</formula>
    </cfRule>
  </conditionalFormatting>
  <conditionalFormatting sqref="E103:X103">
    <cfRule type="cellIs" dxfId="150" priority="24" operator="between">
      <formula>15%</formula>
      <formula>40%</formula>
    </cfRule>
  </conditionalFormatting>
  <conditionalFormatting sqref="E104:X104">
    <cfRule type="cellIs" dxfId="149" priority="23" operator="lessThan">
      <formula>0.15</formula>
    </cfRule>
  </conditionalFormatting>
  <conditionalFormatting sqref="E10:X10">
    <cfRule type="cellIs" dxfId="148" priority="18" operator="between">
      <formula>0.85</formula>
      <formula>1</formula>
    </cfRule>
    <cfRule type="cellIs" dxfId="147" priority="19" operator="between">
      <formula>0.6</formula>
      <formula>0.85</formula>
    </cfRule>
    <cfRule type="cellIs" dxfId="146" priority="20" operator="between">
      <formula>0.4</formula>
      <formula>0.6</formula>
    </cfRule>
    <cfRule type="cellIs" dxfId="145" priority="21" operator="between">
      <formula>0.15</formula>
      <formula>0.4</formula>
    </cfRule>
    <cfRule type="cellIs" dxfId="144" priority="22" operator="lessThan">
      <formula>0.15</formula>
    </cfRule>
  </conditionalFormatting>
  <conditionalFormatting sqref="E11:X11 E13:X15">
    <cfRule type="containsBlanks" dxfId="143" priority="17">
      <formula>LEN(TRIM(E11))=0</formula>
    </cfRule>
  </conditionalFormatting>
  <conditionalFormatting sqref="C16:AC90">
    <cfRule type="containsBlanks" dxfId="142" priority="15">
      <formula>LEN(TRIM(C16))=0</formula>
    </cfRule>
  </conditionalFormatting>
  <conditionalFormatting sqref="AA16:AA90">
    <cfRule type="cellIs" dxfId="141" priority="14" operator="greaterThan">
      <formula>0</formula>
    </cfRule>
  </conditionalFormatting>
  <conditionalFormatting sqref="E16:X90">
    <cfRule type="cellIs" dxfId="140" priority="13" operator="equal">
      <formula>"O"</formula>
    </cfRule>
  </conditionalFormatting>
  <conditionalFormatting sqref="E113:X113">
    <cfRule type="notContainsText" dxfId="139" priority="1" operator="notContains" text="Pensamiento">
      <formula>ISERROR(SEARCH("Pensamiento",E113))</formula>
    </cfRule>
    <cfRule type="containsText" dxfId="138" priority="9" operator="containsText" text="Pensamiento">
      <formula>NOT(ISERROR(SEARCH("Pensamiento",E113)))</formula>
    </cfRule>
  </conditionalFormatting>
  <conditionalFormatting sqref="E12:X12">
    <cfRule type="containsText" dxfId="137" priority="5" operator="containsText" text="Pensamiento">
      <formula>NOT(ISERROR(SEARCH("Pensamiento",E12)))</formula>
    </cfRule>
    <cfRule type="containsText" dxfId="136" priority="6" operator="containsText" text="Multiperspectivismo">
      <formula>NOT(ISERROR(SEARCH("Multiperspectivismo",E12)))</formula>
    </cfRule>
    <cfRule type="containsText" dxfId="135" priority="7" operator="containsText" text="Conocimientos">
      <formula>NOT(ISERROR(SEARCH("Conocimientos",E12)))</formula>
    </cfRule>
    <cfRule type="containsText" dxfId="134" priority="8" operator="containsText" text="Argumentación">
      <formula>NOT(ISERROR(SEARCH("Argumentación",E12)))</formula>
    </cfRule>
  </conditionalFormatting>
  <conditionalFormatting sqref="E11:X15">
    <cfRule type="containsBlanks" dxfId="133" priority="16">
      <formula>LEN(TRIM(E11))=0</formula>
    </cfRule>
  </conditionalFormatting>
  <conditionalFormatting sqref="E110:X110">
    <cfRule type="notContainsText" dxfId="132" priority="4" operator="notContains" text="Argumentación">
      <formula>ISERROR(SEARCH("Argumentación",E110))</formula>
    </cfRule>
    <cfRule type="containsText" dxfId="131" priority="12" operator="containsText" text="Argumentación">
      <formula>NOT(ISERROR(SEARCH("Argumentación",E110)))</formula>
    </cfRule>
  </conditionalFormatting>
  <conditionalFormatting sqref="E111:X111">
    <cfRule type="notContainsText" dxfId="130" priority="3" operator="notContains" text="Conocimientos">
      <formula>ISERROR(SEARCH("Conocimientos",E111))</formula>
    </cfRule>
    <cfRule type="containsText" dxfId="129" priority="11" operator="containsText" text="Conocimientos">
      <formula>NOT(ISERROR(SEARCH("Conocimientos",E111)))</formula>
    </cfRule>
  </conditionalFormatting>
  <conditionalFormatting sqref="E112:X112">
    <cfRule type="notContainsText" dxfId="128" priority="2" operator="notContains" text="Multiperspectivismo">
      <formula>ISERROR(SEARCH("Multiperspectivismo",E112))</formula>
    </cfRule>
    <cfRule type="containsText" dxfId="127" priority="10" operator="containsText" text="Multiperspectivismo">
      <formula>NOT(ISERROR(SEARCH("Multiperspectivismo",E112)))</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18</vt:i4>
      </vt:variant>
    </vt:vector>
  </HeadingPairs>
  <TitlesOfParts>
    <vt:vector size="34" baseType="lpstr">
      <vt:lpstr>Presentación</vt:lpstr>
      <vt:lpstr>ExA_LENGUAJE</vt:lpstr>
      <vt:lpstr>ExA_LENGUAJE(2)</vt:lpstr>
      <vt:lpstr>PLAN_LENG</vt:lpstr>
      <vt:lpstr>ExA_MATEMATICAS</vt:lpstr>
      <vt:lpstr>ExA_MATEMATICAS(2)</vt:lpstr>
      <vt:lpstr>PLAN_MAT</vt:lpstr>
      <vt:lpstr>ExA_SOCIALES</vt:lpstr>
      <vt:lpstr>ExA_SOCIALES(2)</vt:lpstr>
      <vt:lpstr>PLAN_SOC</vt:lpstr>
      <vt:lpstr>ExA_NATURALES</vt:lpstr>
      <vt:lpstr>ExA_NATURALES(2)</vt:lpstr>
      <vt:lpstr>PLAN_NAT</vt:lpstr>
      <vt:lpstr>Malla R. Leng 2021</vt:lpstr>
      <vt:lpstr>Malla R. Mat 2021</vt:lpstr>
      <vt:lpstr>DATOS</vt:lpstr>
      <vt:lpstr>ExA_LENGUAJE!Área_de_impresión</vt:lpstr>
      <vt:lpstr>'ExA_LENGUAJE(2)'!Área_de_impresión</vt:lpstr>
      <vt:lpstr>ExA_MATEMATICAS!Área_de_impresión</vt:lpstr>
      <vt:lpstr>'ExA_MATEMATICAS(2)'!Área_de_impresión</vt:lpstr>
      <vt:lpstr>ExA_NATURALES!Área_de_impresión</vt:lpstr>
      <vt:lpstr>'ExA_NATURALES(2)'!Área_de_impresión</vt:lpstr>
      <vt:lpstr>ExA_SOCIALES!Área_de_impresión</vt:lpstr>
      <vt:lpstr>'ExA_SOCIALES(2)'!Área_de_impresión</vt:lpstr>
      <vt:lpstr>PLAN_NAT!Área_de_impresión</vt:lpstr>
      <vt:lpstr>Clave</vt:lpstr>
      <vt:lpstr>Competencia</vt:lpstr>
      <vt:lpstr>Cuadernillo</vt:lpstr>
      <vt:lpstr>Docente</vt:lpstr>
      <vt:lpstr>Grado</vt:lpstr>
      <vt:lpstr>Grupo</vt:lpstr>
      <vt:lpstr>Grupos</vt:lpstr>
      <vt:lpstr>Instrumento</vt:lpstr>
      <vt:lpstr>Prueba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 C</dc:creator>
  <cp:lastModifiedBy>USUARIO</cp:lastModifiedBy>
  <cp:lastPrinted>2022-06-07T13:59:07Z</cp:lastPrinted>
  <dcterms:created xsi:type="dcterms:W3CDTF">2022-05-12T00:01:20Z</dcterms:created>
  <dcterms:modified xsi:type="dcterms:W3CDTF">2022-12-01T20:47:31Z</dcterms:modified>
</cp:coreProperties>
</file>