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0" yWindow="0" windowWidth="20490" windowHeight="7530" firstSheet="8" activeTab="12"/>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W10" i="40" s="1"/>
  <c r="V93" i="40"/>
  <c r="U93" i="40"/>
  <c r="T93" i="40"/>
  <c r="T10" i="40" s="1"/>
  <c r="S93" i="40"/>
  <c r="R93" i="40"/>
  <c r="Q93" i="40"/>
  <c r="P93" i="40"/>
  <c r="O93" i="40"/>
  <c r="O10" i="40" s="1"/>
  <c r="N93" i="40"/>
  <c r="M93" i="40"/>
  <c r="L93" i="40"/>
  <c r="K93" i="40"/>
  <c r="J93" i="40"/>
  <c r="I93" i="40"/>
  <c r="H93" i="40"/>
  <c r="G93" i="40"/>
  <c r="G10" i="40" s="1"/>
  <c r="F93" i="40"/>
  <c r="E93"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V10" i="40"/>
  <c r="U10" i="40"/>
  <c r="S10" i="40"/>
  <c r="R10" i="40"/>
  <c r="Q10" i="40"/>
  <c r="P10" i="40"/>
  <c r="N10" i="40"/>
  <c r="M10" i="40"/>
  <c r="L10" i="40"/>
  <c r="K10" i="40"/>
  <c r="J10" i="40"/>
  <c r="I10" i="40"/>
  <c r="H10" i="40"/>
  <c r="F10" i="40"/>
  <c r="E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W93" i="39"/>
  <c r="V93" i="39"/>
  <c r="U93" i="39"/>
  <c r="T93" i="39"/>
  <c r="T10" i="39" s="1"/>
  <c r="S93" i="39"/>
  <c r="R93" i="39"/>
  <c r="Q93" i="39"/>
  <c r="P93" i="39"/>
  <c r="O93" i="39"/>
  <c r="N93" i="39"/>
  <c r="M93" i="39"/>
  <c r="L93" i="39"/>
  <c r="L10" i="39" s="1"/>
  <c r="K93" i="39"/>
  <c r="J93" i="39"/>
  <c r="I93" i="39"/>
  <c r="H93" i="39"/>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BA91"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X10" i="39"/>
  <c r="W10" i="39"/>
  <c r="V10" i="39"/>
  <c r="U10" i="39"/>
  <c r="S10" i="39"/>
  <c r="R10" i="39"/>
  <c r="Q10" i="39"/>
  <c r="P10" i="39"/>
  <c r="O10" i="39"/>
  <c r="N10" i="39"/>
  <c r="M10" i="39"/>
  <c r="K10" i="39"/>
  <c r="J10" i="39"/>
  <c r="I10" i="39"/>
  <c r="H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V10" i="38" s="1"/>
  <c r="U93" i="38"/>
  <c r="T93" i="38"/>
  <c r="S93" i="38"/>
  <c r="R93" i="38"/>
  <c r="Q93" i="38"/>
  <c r="P93" i="38"/>
  <c r="O93" i="38"/>
  <c r="N93" i="38"/>
  <c r="N10" i="38" s="1"/>
  <c r="M93" i="38"/>
  <c r="L93" i="38"/>
  <c r="K93" i="38"/>
  <c r="J93" i="38"/>
  <c r="I93" i="38"/>
  <c r="H93" i="38"/>
  <c r="G93" i="38"/>
  <c r="F93" i="38"/>
  <c r="F10" i="38" s="1"/>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AF16" i="38"/>
  <c r="AZ16" i="38" s="1"/>
  <c r="AE16" i="38"/>
  <c r="AY16"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U10" i="38"/>
  <c r="T10" i="38"/>
  <c r="S10" i="38"/>
  <c r="R10" i="38"/>
  <c r="Q10" i="38"/>
  <c r="P10" i="38"/>
  <c r="O10" i="38"/>
  <c r="M10" i="38"/>
  <c r="L10" i="38"/>
  <c r="K10" i="38"/>
  <c r="J10" i="38"/>
  <c r="I10" i="38"/>
  <c r="H10" i="38"/>
  <c r="G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U10" i="37" s="1"/>
  <c r="T93" i="37"/>
  <c r="S93" i="37"/>
  <c r="R93" i="37"/>
  <c r="Q93" i="37"/>
  <c r="P93" i="37"/>
  <c r="P10" i="37" s="1"/>
  <c r="O93" i="37"/>
  <c r="N93" i="37"/>
  <c r="M93" i="37"/>
  <c r="M10" i="37" s="1"/>
  <c r="L93" i="37"/>
  <c r="K93" i="37"/>
  <c r="J93" i="37"/>
  <c r="I93" i="37"/>
  <c r="H93" i="37"/>
  <c r="G93" i="37"/>
  <c r="F93" i="37"/>
  <c r="E93" i="37"/>
  <c r="E10" i="37" s="1"/>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E16" i="37"/>
  <c r="AY16"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T10" i="37"/>
  <c r="S10" i="37"/>
  <c r="R10" i="37"/>
  <c r="Q10" i="37"/>
  <c r="O10" i="37"/>
  <c r="N10" i="37"/>
  <c r="L10" i="37"/>
  <c r="K10" i="37"/>
  <c r="J10" i="37"/>
  <c r="I10" i="37"/>
  <c r="H10" i="37"/>
  <c r="G10" i="37"/>
  <c r="F10" i="37"/>
  <c r="O18" i="33"/>
  <c r="C26" i="33"/>
  <c r="C26" i="29"/>
  <c r="C26" i="25"/>
  <c r="AY91" i="38" l="1"/>
  <c r="BC91" i="37"/>
  <c r="AX91" i="37"/>
  <c r="AZ91" i="38"/>
  <c r="AX91" i="39"/>
  <c r="AY91" i="37"/>
  <c r="BA91" i="38"/>
  <c r="AZ91" i="37"/>
  <c r="BB91" i="37"/>
  <c r="BB91" i="39"/>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AG28" i="32"/>
  <c r="AF28" i="32"/>
  <c r="AZ28" i="32" s="1"/>
  <c r="AE28" i="32"/>
  <c r="AY28" i="32" s="1"/>
  <c r="AD28" i="32"/>
  <c r="AW27" i="32"/>
  <c r="AV27" i="32"/>
  <c r="AU27" i="32"/>
  <c r="AT27" i="32"/>
  <c r="AS27" i="32"/>
  <c r="AR27" i="32"/>
  <c r="AQ27" i="32"/>
  <c r="AP27" i="32"/>
  <c r="AO27" i="32"/>
  <c r="AN27" i="32"/>
  <c r="AM27" i="32"/>
  <c r="AL27" i="32"/>
  <c r="AK27" i="32"/>
  <c r="AJ27" i="32"/>
  <c r="AI27" i="32"/>
  <c r="AH27" i="32"/>
  <c r="AG27" i="32"/>
  <c r="AF27" i="32"/>
  <c r="AE27" i="32"/>
  <c r="AY27" i="32" s="1"/>
  <c r="AD27" i="32"/>
  <c r="AW26" i="32"/>
  <c r="AV26" i="32"/>
  <c r="AU26" i="32"/>
  <c r="AT26" i="32"/>
  <c r="AS26" i="32"/>
  <c r="AR26" i="32"/>
  <c r="AQ26" i="32"/>
  <c r="AP26" i="32"/>
  <c r="AO26" i="32"/>
  <c r="AN26" i="32"/>
  <c r="AM26" i="32"/>
  <c r="AL26" i="32"/>
  <c r="AK26" i="32"/>
  <c r="AJ26" i="32"/>
  <c r="AI26" i="32"/>
  <c r="BC26" i="32" s="1"/>
  <c r="AH26" i="32"/>
  <c r="AG26" i="32"/>
  <c r="AF26" i="32"/>
  <c r="AE26" i="32"/>
  <c r="AY26" i="32" s="1"/>
  <c r="AD26" i="32"/>
  <c r="AW25" i="32"/>
  <c r="AV25" i="32"/>
  <c r="AU25" i="32"/>
  <c r="AT25" i="32"/>
  <c r="AS25" i="32"/>
  <c r="AR25" i="32"/>
  <c r="AQ25" i="32"/>
  <c r="AP25" i="32"/>
  <c r="AO25" i="32"/>
  <c r="AN25" i="32"/>
  <c r="AM25" i="32"/>
  <c r="AL25" i="32"/>
  <c r="AK25" i="32"/>
  <c r="AJ25" i="32"/>
  <c r="AI25" i="32"/>
  <c r="AH25" i="32"/>
  <c r="AG25" i="32"/>
  <c r="AF25" i="32"/>
  <c r="AE25" i="32"/>
  <c r="AY25" i="32" s="1"/>
  <c r="AD25" i="32"/>
  <c r="AW24" i="32"/>
  <c r="AV24" i="32"/>
  <c r="AU24" i="32"/>
  <c r="AT24" i="32"/>
  <c r="AS24" i="32"/>
  <c r="AR24" i="32"/>
  <c r="AQ24" i="32"/>
  <c r="AP24" i="32"/>
  <c r="AO24" i="32"/>
  <c r="AN24" i="32"/>
  <c r="AM24" i="32"/>
  <c r="AL24" i="32"/>
  <c r="AK24" i="32"/>
  <c r="AJ24" i="32"/>
  <c r="AI24" i="32"/>
  <c r="BC24" i="32" s="1"/>
  <c r="AH24" i="32"/>
  <c r="AG24" i="32"/>
  <c r="AF24" i="32"/>
  <c r="AE24" i="32"/>
  <c r="AY24" i="32" s="1"/>
  <c r="AD24" i="32"/>
  <c r="AW23" i="32"/>
  <c r="AV23" i="32"/>
  <c r="AU23" i="32"/>
  <c r="AT23" i="32"/>
  <c r="AS23" i="32"/>
  <c r="AR23" i="32"/>
  <c r="AQ23" i="32"/>
  <c r="AP23" i="32"/>
  <c r="AO23" i="32"/>
  <c r="AN23" i="32"/>
  <c r="AM23" i="32"/>
  <c r="AL23" i="32"/>
  <c r="AK23" i="32"/>
  <c r="AJ23" i="32"/>
  <c r="AI23" i="32"/>
  <c r="AH23" i="32"/>
  <c r="AG23" i="32"/>
  <c r="AF23" i="32"/>
  <c r="AE23" i="32"/>
  <c r="AY23" i="32" s="1"/>
  <c r="AD23" i="32"/>
  <c r="AW22" i="32"/>
  <c r="AV22" i="32"/>
  <c r="AU22" i="32"/>
  <c r="AT22" i="32"/>
  <c r="AS22" i="32"/>
  <c r="AR22" i="32"/>
  <c r="AQ22" i="32"/>
  <c r="AP22" i="32"/>
  <c r="AO22" i="32"/>
  <c r="AN22" i="32"/>
  <c r="AM22" i="32"/>
  <c r="AL22" i="32"/>
  <c r="AK22" i="32"/>
  <c r="AJ22" i="32"/>
  <c r="AI22" i="32"/>
  <c r="BC22" i="32" s="1"/>
  <c r="AH22" i="32"/>
  <c r="AG22" i="32"/>
  <c r="AF22" i="32"/>
  <c r="AE22" i="32"/>
  <c r="AY22" i="32" s="1"/>
  <c r="AD22" i="32"/>
  <c r="AW21" i="32"/>
  <c r="AV21" i="32"/>
  <c r="AU21" i="32"/>
  <c r="AT21" i="32"/>
  <c r="AS21" i="32"/>
  <c r="AR21" i="32"/>
  <c r="AQ21" i="32"/>
  <c r="AP21" i="32"/>
  <c r="AO21" i="32"/>
  <c r="AN21" i="32"/>
  <c r="AM21" i="32"/>
  <c r="AL21" i="32"/>
  <c r="AK21" i="32"/>
  <c r="AJ21" i="32"/>
  <c r="AI21" i="32"/>
  <c r="BC21" i="32" s="1"/>
  <c r="AH21" i="32"/>
  <c r="AG21" i="32"/>
  <c r="AF21" i="32"/>
  <c r="AE21" i="32"/>
  <c r="AY21" i="32" s="1"/>
  <c r="AD21" i="32"/>
  <c r="AW20" i="32"/>
  <c r="AV20" i="32"/>
  <c r="AU20" i="32"/>
  <c r="AT20" i="32"/>
  <c r="AS20" i="32"/>
  <c r="AR20" i="32"/>
  <c r="AQ20" i="32"/>
  <c r="AP20" i="32"/>
  <c r="AO20" i="32"/>
  <c r="AN20" i="32"/>
  <c r="AM20" i="32"/>
  <c r="AL20" i="32"/>
  <c r="AK20" i="32"/>
  <c r="AJ20" i="32"/>
  <c r="AI20" i="32"/>
  <c r="BC20" i="32" s="1"/>
  <c r="AH20" i="32"/>
  <c r="AG20" i="32"/>
  <c r="AF20" i="32"/>
  <c r="AE20" i="32"/>
  <c r="AY20" i="32" s="1"/>
  <c r="AD20" i="32"/>
  <c r="AW19" i="32"/>
  <c r="AV19" i="32"/>
  <c r="AU19" i="32"/>
  <c r="AT19" i="32"/>
  <c r="AS19" i="32"/>
  <c r="AR19" i="32"/>
  <c r="AQ19" i="32"/>
  <c r="AP19" i="32"/>
  <c r="AO19" i="32"/>
  <c r="AN19" i="32"/>
  <c r="AM19" i="32"/>
  <c r="AL19" i="32"/>
  <c r="AK19" i="32"/>
  <c r="AJ19" i="32"/>
  <c r="AI19" i="32"/>
  <c r="BC19" i="32" s="1"/>
  <c r="AH19" i="32"/>
  <c r="AG19" i="32"/>
  <c r="AF19" i="32"/>
  <c r="AE19" i="32"/>
  <c r="AY19" i="32" s="1"/>
  <c r="AD19" i="32"/>
  <c r="AW18" i="32"/>
  <c r="AV18" i="32"/>
  <c r="AU18" i="32"/>
  <c r="AT18" i="32"/>
  <c r="AS18" i="32"/>
  <c r="AR18" i="32"/>
  <c r="AQ18" i="32"/>
  <c r="AP18" i="32"/>
  <c r="AO18" i="32"/>
  <c r="AN18" i="32"/>
  <c r="AM18" i="32"/>
  <c r="AL18" i="32"/>
  <c r="AK18" i="32"/>
  <c r="AJ18" i="32"/>
  <c r="AI18" i="32"/>
  <c r="BC18" i="32" s="1"/>
  <c r="AH18" i="32"/>
  <c r="AG18" i="32"/>
  <c r="AF18" i="32"/>
  <c r="AE18" i="32"/>
  <c r="AY18" i="32" s="1"/>
  <c r="AD18" i="32"/>
  <c r="AW17" i="32"/>
  <c r="AV17" i="32"/>
  <c r="AU17" i="32"/>
  <c r="AT17" i="32"/>
  <c r="AS17" i="32"/>
  <c r="AR17" i="32"/>
  <c r="AQ17" i="32"/>
  <c r="AP17" i="32"/>
  <c r="AO17" i="32"/>
  <c r="AN17" i="32"/>
  <c r="AM17" i="32"/>
  <c r="AL17" i="32"/>
  <c r="AK17" i="32"/>
  <c r="AJ17" i="32"/>
  <c r="AI17" i="32"/>
  <c r="BC17" i="32" s="1"/>
  <c r="AH17" i="32"/>
  <c r="AG17" i="32"/>
  <c r="AF17" i="32"/>
  <c r="AE17" i="32"/>
  <c r="AY17" i="32" s="1"/>
  <c r="AD17" i="32"/>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X10" i="32" s="1"/>
  <c r="W93" i="32"/>
  <c r="W10" i="32" s="1"/>
  <c r="V93" i="32"/>
  <c r="V10" i="32" s="1"/>
  <c r="U93" i="32"/>
  <c r="U10" i="32" s="1"/>
  <c r="T93" i="32"/>
  <c r="T10" i="32" s="1"/>
  <c r="S93" i="32"/>
  <c r="R93" i="32"/>
  <c r="R10" i="32" s="1"/>
  <c r="Q93" i="32"/>
  <c r="P93" i="32"/>
  <c r="O93" i="32"/>
  <c r="O10" i="32" s="1"/>
  <c r="N93" i="32"/>
  <c r="N10" i="32" s="1"/>
  <c r="M93" i="32"/>
  <c r="M10" i="32" s="1"/>
  <c r="L93" i="32"/>
  <c r="L10" i="32" s="1"/>
  <c r="K93" i="32"/>
  <c r="K10" i="32" s="1"/>
  <c r="J93" i="32"/>
  <c r="J10" i="32" s="1"/>
  <c r="I93" i="32"/>
  <c r="H93" i="32"/>
  <c r="G93" i="32"/>
  <c r="G10" i="32" s="1"/>
  <c r="F93" i="32"/>
  <c r="F10" i="32" s="1"/>
  <c r="E93" i="32"/>
  <c r="E10" i="32" s="1"/>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S10" i="32"/>
  <c r="Q10" i="32"/>
  <c r="P10" i="32"/>
  <c r="I10" i="32"/>
  <c r="H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AZ19" i="32" l="1"/>
  <c r="AZ23" i="32"/>
  <c r="AZ25" i="32"/>
  <c r="BB17" i="32"/>
  <c r="AX18" i="32"/>
  <c r="BB19" i="32"/>
  <c r="AX20" i="32"/>
  <c r="BB21" i="32"/>
  <c r="AX22" i="32"/>
  <c r="BB23" i="32"/>
  <c r="AX24" i="32"/>
  <c r="BB25" i="32"/>
  <c r="AX26" i="32"/>
  <c r="BB27" i="32"/>
  <c r="AX28" i="32"/>
  <c r="BC23" i="32"/>
  <c r="BC25" i="32"/>
  <c r="BC27" i="32"/>
  <c r="AZ18" i="32"/>
  <c r="AZ20" i="32"/>
  <c r="AZ22" i="32"/>
  <c r="AZ24" i="32"/>
  <c r="AZ26" i="32"/>
  <c r="AX17" i="32"/>
  <c r="BB18" i="32"/>
  <c r="AX19" i="32"/>
  <c r="BB20" i="32"/>
  <c r="AX21" i="32"/>
  <c r="BB22" i="32"/>
  <c r="AX23" i="32"/>
  <c r="BB24" i="32"/>
  <c r="AX25" i="32"/>
  <c r="BB26" i="32"/>
  <c r="AX27" i="32"/>
  <c r="BB28" i="32"/>
  <c r="AZ17" i="32"/>
  <c r="AZ21" i="32"/>
  <c r="AZ27" i="32"/>
  <c r="O31" i="25"/>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Y16" i="32"/>
  <c r="AY91" i="32" s="1"/>
  <c r="AZ16" i="32"/>
  <c r="AZ91" i="32" s="1"/>
  <c r="BA16" i="32"/>
  <c r="BB16" i="32"/>
  <c r="BC16" i="32"/>
  <c r="BB16" i="27"/>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AZ23" i="27"/>
  <c r="BB22" i="27"/>
  <c r="BA22" i="27"/>
  <c r="AZ22" i="27"/>
  <c r="BB21" i="27"/>
  <c r="BA21" i="27"/>
  <c r="AZ21" i="27"/>
  <c r="BB20" i="27"/>
  <c r="BA20" i="27"/>
  <c r="AZ20" i="27"/>
  <c r="BB19" i="27"/>
  <c r="BA19" i="27"/>
  <c r="AZ19" i="27"/>
  <c r="BB18" i="27"/>
  <c r="BA18" i="27"/>
  <c r="AZ18" i="27"/>
  <c r="BB17" i="27"/>
  <c r="BB91" i="27" s="1"/>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AX17" i="27"/>
  <c r="AY17" i="27"/>
  <c r="BC17" i="27"/>
  <c r="BB58" i="27"/>
  <c r="BA58" i="27"/>
  <c r="AZ58" i="27"/>
  <c r="AY58" i="27"/>
  <c r="AX58"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A91" i="27" l="1"/>
  <c r="AX91" i="32"/>
  <c r="BC91" i="27"/>
  <c r="BC91" i="32"/>
  <c r="BB91" i="32"/>
  <c r="BA91" i="32"/>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W10" i="28"/>
  <c r="V10" i="28"/>
  <c r="Q10" i="28"/>
  <c r="O10" i="28"/>
  <c r="N10" i="28"/>
  <c r="M10" i="28"/>
  <c r="K10" i="28"/>
  <c r="I10" i="28"/>
  <c r="G10" i="28"/>
  <c r="F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V10" i="27"/>
  <c r="T10" i="27"/>
  <c r="S10" i="27"/>
  <c r="N10" i="27"/>
  <c r="L10" i="27"/>
  <c r="K10" i="27"/>
  <c r="J10" i="27"/>
  <c r="F10" i="27"/>
  <c r="E10" i="27"/>
  <c r="B87" i="23"/>
  <c r="B88" i="23"/>
  <c r="H10" i="27" l="1"/>
  <c r="X10" i="27"/>
  <c r="E10" i="28"/>
  <c r="P10" i="27"/>
  <c r="S10" i="28"/>
  <c r="R10" i="27"/>
  <c r="U10" i="28"/>
  <c r="M10" i="27"/>
  <c r="U10" i="27"/>
  <c r="H10" i="28"/>
  <c r="P10" i="28"/>
  <c r="X10" i="28"/>
  <c r="J10" i="28"/>
  <c r="R10" i="28"/>
  <c r="G10" i="27"/>
  <c r="O10" i="27"/>
  <c r="W10" i="27"/>
  <c r="I10" i="27"/>
  <c r="Q10" i="27"/>
  <c r="L10" i="28"/>
  <c r="T10" i="28"/>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<sst xmlns="http://schemas.openxmlformats.org/spreadsheetml/2006/main" count="2887" uniqueCount="900">
  <si>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</si>
  <si>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</si>
  <si>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</si>
  <si>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</si>
  <si>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</si>
  <si>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</si>
  <si>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</si>
  <si>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</si>
  <si>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</si>
  <si>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</si>
  <si>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</si>
  <si>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</si>
  <si>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</si>
  <si>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</si>
  <si>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</si>
  <si>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</si>
  <si>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</si>
  <si>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</si>
  <si>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</si>
  <si>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</si>
  <si>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</si>
  <si>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</si>
  <si>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</si>
  <si>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</si>
  <si>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</si>
  <si>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</si>
  <si>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</si>
  <si>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</si>
  <si>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</si>
  <si>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</si>
  <si>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</si>
  <si>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</si>
  <si>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</si>
  <si>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</si>
  <si>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</si>
  <si>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</si>
  <si>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</si>
  <si>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</si>
  <si>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</si>
  <si>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</si>
  <si>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</si>
  <si>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</si>
  <si>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</si>
  <si>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</si>
  <si>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</si>
  <si>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</si>
  <si>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</si>
  <si>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</si>
  <si>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</si>
  <si>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</si>
  <si>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</si>
  <si>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</si>
  <si>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</si>
  <si>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</si>
  <si>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</si>
  <si>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</si>
  <si>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</si>
  <si>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</si>
  <si>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</si>
  <si>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</si>
  <si>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</si>
  <si>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</si>
  <si>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</si>
  <si>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</si>
  <si>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</si>
  <si>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</si>
  <si>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</si>
  <si>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</si>
  <si>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</si>
  <si>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</si>
  <si>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</si>
  <si>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</si>
  <si>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</si>
  <si>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</si>
  <si>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</si>
  <si>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</si>
  <si>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</si>
  <si>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</si>
  <si>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</si>
  <si>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</si>
  <si>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</si>
  <si>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</si>
  <si>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</si>
  <si>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</si>
  <si>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</si>
  <si>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</si>
  <si>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</si>
  <si>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</si>
  <si>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</si>
  <si>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</si>
  <si>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</si>
  <si>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</si>
  <si>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</si>
  <si>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</si>
  <si>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</si>
  <si>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</si>
  <si>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</si>
  <si>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</si>
  <si>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</si>
  <si>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</si>
  <si>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</si>
  <si>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</si>
  <si>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</si>
  <si>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</si>
  <si>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</si>
  <si>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</si>
  <si>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</si>
  <si>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</si>
  <si>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</si>
  <si>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</si>
  <si>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</si>
  <si>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</si>
  <si>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</si>
  <si>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</si>
  <si>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</si>
  <si>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</si>
  <si>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</si>
  <si>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</si>
  <si>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</si>
  <si>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</si>
  <si>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</si>
  <si>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</si>
  <si>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</si>
  <si>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</si>
  <si>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</si>
  <si>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</si>
  <si>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</si>
  <si>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</si>
  <si>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</si>
  <si>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</si>
  <si>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</si>
  <si>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</si>
  <si>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</si>
  <si>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</si>
  <si>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</si>
  <si>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</si>
  <si>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</si>
  <si>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</si>
  <si>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</si>
  <si>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</si>
  <si>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</si>
  <si>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</si>
  <si>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</si>
  <si>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</si>
  <si>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</si>
  <si>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</si>
  <si>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</si>
  <si>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</si>
  <si>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</si>
  <si>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</si>
  <si>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</si>
  <si>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</si>
  <si>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</si>
  <si>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</si>
  <si>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</si>
  <si>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</si>
  <si>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</si>
  <si>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</si>
  <si>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</si>
  <si>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</si>
  <si>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</si>
  <si>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</si>
  <si>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</si>
  <si>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</si>
  <si>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</si>
  <si>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</si>
  <si>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</si>
  <si>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</si>
  <si>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</si>
  <si>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</si>
  <si>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</si>
  <si>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</si>
  <si>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</si>
  <si>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</si>
  <si>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</si>
  <si>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</si>
  <si>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</si>
  <si>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</si>
  <si>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</si>
  <si>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</si>
  <si>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</si>
  <si>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</si>
  <si>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</si>
  <si>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</si>
  <si>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</si>
  <si>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</si>
  <si>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</si>
  <si>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</si>
  <si>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</si>
  <si>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</si>
  <si>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</si>
  <si>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</si>
  <si>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</si>
  <si>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</si>
  <si>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</si>
  <si>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</si>
  <si>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</si>
  <si>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</si>
  <si>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</si>
  <si>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</si>
  <si>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</si>
  <si>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</si>
  <si>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</si>
  <si>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</si>
  <si>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</si>
  <si>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</si>
  <si>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</si>
  <si>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</si>
  <si>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</si>
  <si>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</si>
  <si>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</si>
  <si>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</si>
  <si>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</si>
  <si>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</si>
  <si>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</si>
  <si>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</si>
  <si>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</si>
  <si>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</si>
  <si>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</si>
  <si>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</si>
  <si>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</si>
  <si>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</si>
  <si>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</si>
  <si>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</si>
  <si>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</si>
  <si>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</si>
  <si>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</si>
  <si>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</si>
  <si>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</si>
  <si>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</si>
  <si>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</si>
  <si>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</si>
  <si>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</si>
  <si>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</si>
  <si>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</si>
  <si>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</si>
  <si>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</si>
  <si>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</si>
  <si>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</si>
  <si>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</si>
  <si>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</si>
  <si>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</si>
  <si>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</si>
  <si>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</si>
  <si>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</si>
  <si>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</si>
  <si>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</si>
  <si>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</si>
  <si>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</si>
  <si>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</si>
  <si>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</si>
  <si>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</si>
  <si>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</si>
  <si>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</si>
  <si>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</si>
  <si>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</si>
  <si>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</si>
  <si>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</si>
  <si>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</si>
  <si>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</si>
  <si>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</si>
  <si>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</si>
  <si>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</si>
  <si>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</si>
  <si>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</si>
  <si>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</si>
  <si>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</si>
  <si>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</si>
  <si>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</si>
  <si>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</si>
  <si>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</si>
  <si>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</si>
  <si>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</si>
  <si>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</si>
  <si>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</si>
  <si>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</si>
  <si>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</si>
  <si>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</si>
  <si>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</si>
  <si>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</si>
  <si>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</si>
  <si>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</si>
  <si>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</si>
  <si>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</si>
  <si>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</si>
  <si>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</si>
  <si>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</si>
  <si>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</si>
  <si>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</si>
  <si>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</si>
  <si>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</si>
  <si>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</si>
  <si>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</si>
  <si>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</si>
  <si>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</si>
  <si>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</si>
  <si>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</si>
  <si>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</si>
  <si>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</si>
  <si>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</si>
  <si>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</si>
  <si>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</si>
  <si>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</si>
  <si>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</si>
  <si>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</si>
  <si>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</si>
  <si>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</si>
  <si>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</si>
  <si>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</si>
  <si>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</si>
  <si>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</si>
  <si>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</si>
  <si>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</si>
  <si>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</si>
  <si>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</si>
  <si>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</si>
  <si>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</si>
  <si>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</si>
  <si>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</si>
  <si>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</si>
  <si>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</si>
  <si>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</si>
  <si>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</si>
  <si>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</si>
  <si>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</si>
  <si>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</si>
  <si>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</si>
  <si>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</si>
  <si>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</si>
  <si>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</si>
  <si>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</si>
  <si>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</si>
  <si>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</si>
  <si>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</si>
  <si>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</si>
  <si>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</si>
  <si>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</si>
  <si>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</si>
  <si>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</si>
  <si>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</si>
  <si>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</si>
  <si>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</si>
  <si>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</si>
  <si>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</si>
  <si>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</si>
  <si>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</si>
  <si>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</si>
  <si>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</si>
  <si>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</si>
  <si>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</si>
  <si>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</si>
  <si>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</si>
  <si>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</si>
  <si>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</si>
  <si>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</si>
  <si>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</si>
  <si>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</si>
  <si>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</si>
  <si>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</si>
  <si>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</si>
  <si>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</si>
  <si>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</si>
  <si>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</si>
  <si>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</si>
  <si>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</si>
  <si>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</si>
  <si>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</si>
  <si>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</si>
  <si>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</si>
  <si>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</si>
  <si>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</si>
  <si>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</si>
  <si>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</si>
  <si>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</si>
  <si>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</si>
  <si>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</si>
  <si>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</si>
  <si>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</si>
  <si>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</si>
  <si>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</si>
  <si>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</si>
  <si>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</si>
  <si>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</si>
  <si>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</si>
  <si>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</si>
  <si>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</si>
  <si>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</si>
  <si>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</si>
  <si>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</si>
  <si>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</si>
  <si>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</si>
  <si>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</si>
  <si>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</si>
  <si>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</si>
  <si>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</si>
  <si>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</si>
  <si>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</si>
  <si>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</si>
  <si>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</si>
  <si>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</si>
  <si>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</si>
  <si>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</si>
  <si>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</si>
  <si>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</si>
  <si>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</si>
  <si>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</si>
  <si>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</si>
  <si>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</si>
  <si>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</si>
  <si>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</si>
  <si>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</si>
  <si>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</si>
  <si>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</si>
  <si>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</si>
  <si>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</si>
  <si>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</si>
  <si>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</si>
  <si>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</si>
  <si>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</si>
  <si>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</si>
  <si>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</si>
  <si>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</si>
  <si>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</si>
  <si>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</si>
  <si>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</si>
  <si>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</si>
  <si>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</si>
  <si>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</si>
  <si>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</si>
  <si>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</si>
  <si>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</si>
  <si>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</si>
  <si>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</si>
  <si>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</si>
  <si>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</si>
  <si>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</si>
  <si>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</si>
  <si>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</si>
  <si>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</si>
  <si>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</si>
  <si>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</si>
  <si>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</si>
  <si>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</si>
  <si>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</si>
  <si>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</si>
  <si>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</si>
  <si>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</si>
  <si>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</si>
  <si>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</si>
  <si>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</si>
  <si>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</si>
  <si>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</si>
  <si>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</si>
  <si>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</si>
  <si>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</si>
  <si>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</si>
  <si>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</si>
  <si>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</si>
  <si>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</si>
  <si>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</si>
  <si>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</si>
  <si>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</si>
  <si>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</si>
  <si>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</si>
  <si>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</si>
  <si>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</si>
  <si>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</si>
  <si>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</si>
  <si>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</si>
  <si>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</si>
  <si>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</si>
  <si>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</si>
  <si>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</si>
  <si>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</si>
  <si>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</si>
  <si>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</si>
  <si>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</si>
  <si>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</si>
  <si>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</si>
  <si>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</si>
  <si>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</si>
  <si>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</si>
  <si>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</si>
  <si>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</si>
  <si>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</si>
  <si>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</si>
  <si>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</si>
  <si>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</si>
  <si>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</si>
  <si>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</si>
  <si>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</si>
  <si>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</si>
  <si>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</si>
  <si>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</si>
  <si>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</si>
  <si>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</si>
  <si>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</si>
  <si>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</si>
  <si>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</si>
  <si>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</si>
  <si>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</si>
  <si>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</si>
  <si>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</si>
  <si>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</si>
  <si>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</si>
  <si>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</si>
  <si>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</si>
  <si>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</si>
  <si>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</si>
  <si>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</si>
  <si>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</si>
  <si>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</si>
  <si>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</si>
  <si>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</si>
  <si>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</si>
  <si>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</si>
  <si>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</si>
  <si>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</si>
  <si>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</si>
  <si>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</si>
  <si>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</si>
  <si>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</si>
  <si>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</si>
  <si>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</si>
  <si>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</si>
  <si>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</si>
  <si>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</si>
  <si>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</si>
  <si>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</si>
  <si>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</si>
  <si>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</si>
  <si>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</si>
  <si>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</si>
  <si>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</si>
  <si>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</si>
  <si>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</si>
  <si>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</si>
  <si>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</si>
  <si>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</si>
  <si>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</si>
  <si>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</si>
  <si>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</si>
  <si>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</si>
  <si>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</si>
  <si>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</si>
  <si>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</si>
  <si>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</si>
  <si>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</si>
  <si>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</si>
  <si>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</si>
  <si>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</si>
  <si>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</si>
  <si>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</si>
  <si>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</si>
  <si>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</si>
  <si>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</si>
  <si>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</si>
  <si>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</si>
  <si>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</si>
  <si>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</si>
  <si>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</si>
  <si>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</si>
  <si>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</si>
  <si>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</si>
  <si>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</si>
  <si>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</si>
  <si>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</si>
  <si>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</si>
  <si>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</si>
  <si>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</si>
  <si>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</si>
  <si>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</si>
  <si>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</si>
  <si>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</si>
  <si>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</si>
  <si>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</si>
  <si>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</si>
  <si>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</si>
  <si>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</si>
  <si>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</si>
  <si>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</si>
  <si>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</si>
  <si>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</si>
  <si>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</si>
  <si>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</si>
  <si>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</si>
  <si>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</si>
  <si>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</si>
  <si>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</si>
  <si>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</si>
  <si>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</si>
  <si>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</si>
  <si>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</si>
  <si>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</si>
  <si>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</si>
  <si>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</si>
  <si>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</si>
  <si>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</si>
  <si>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</si>
  <si>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</si>
  <si>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</si>
  <si>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</si>
  <si>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</si>
  <si>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</si>
  <si>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</si>
  <si>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</si>
  <si>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</si>
  <si>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</si>
  <si>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</si>
  <si>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</si>
  <si>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</si>
  <si>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</si>
  <si>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</si>
  <si>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</si>
  <si>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</si>
  <si>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</si>
  <si>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</si>
  <si>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</si>
  <si>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</si>
  <si>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</si>
  <si>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</si>
  <si>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</si>
  <si>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</si>
  <si>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</si>
  <si>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</si>
  <si>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</si>
  <si>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</si>
  <si>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</si>
  <si>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</si>
  <si>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</si>
  <si>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</si>
  <si>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</si>
  <si>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</si>
  <si>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</si>
  <si>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</si>
  <si>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</si>
  <si>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</si>
  <si>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</si>
  <si>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</si>
  <si>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</si>
  <si>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</si>
  <si>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</si>
  <si>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</si>
  <si>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</si>
  <si>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</si>
  <si>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</si>
  <si>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</si>
  <si>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</si>
  <si>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</si>
  <si>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</si>
  <si>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</si>
  <si>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</si>
  <si>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</si>
  <si>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</si>
  <si>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</si>
  <si>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</si>
  <si>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</si>
  <si>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</si>
  <si>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</si>
  <si>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</si>
  <si>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</si>
  <si>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</si>
  <si>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</si>
  <si>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</si>
  <si>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</si>
  <si>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</si>
  <si>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</si>
  <si>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</si>
  <si>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</si>
  <si>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</si>
  <si>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</si>
  <si>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</si>
  <si>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</si>
  <si>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</si>
  <si>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</si>
  <si>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</si>
  <si>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</si>
  <si>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</si>
  <si>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</si>
  <si>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</si>
  <si>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</si>
  <si>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</si>
  <si>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</si>
  <si>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</si>
  <si>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</si>
  <si>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</si>
  <si>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</si>
  <si>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</si>
  <si>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</si>
  <si>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</si>
  <si>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</si>
  <si>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</si>
  <si>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</si>
  <si>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</si>
  <si>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</si>
  <si>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</si>
  <si>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</si>
  <si>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</si>
  <si>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</si>
  <si>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</si>
  <si>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</si>
  <si>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</si>
  <si>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</si>
  <si>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</si>
  <si>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</si>
  <si>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</si>
  <si>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</si>
  <si>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</si>
  <si>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</si>
  <si>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</si>
  <si>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</si>
  <si>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</si>
  <si>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</si>
  <si>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</si>
  <si>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</si>
  <si>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</si>
  <si>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</si>
  <si>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</si>
  <si>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</si>
  <si>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</si>
  <si>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</si>
  <si>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</si>
  <si>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</si>
  <si>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</si>
  <si>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</si>
  <si>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</si>
  <si>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</si>
  <si>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</si>
  <si>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</si>
  <si>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</si>
  <si>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</si>
  <si>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</si>
  <si>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</si>
  <si>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</si>
  <si>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</si>
  <si>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</si>
  <si>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</si>
  <si>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</si>
  <si>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</si>
  <si>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</si>
  <si>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</si>
  <si>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</si>
  <si>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</si>
  <si>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</si>
  <si>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</si>
  <si>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</si>
  <si>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</si>
  <si>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</si>
  <si>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</si>
  <si>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</si>
  <si>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</si>
  <si>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</si>
  <si>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</si>
  <si>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</si>
  <si>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</si>
  <si>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</si>
  <si>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</si>
  <si>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</si>
  <si>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</si>
  <si>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</si>
  <si>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</si>
  <si>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</si>
  <si>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</si>
  <si>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</si>
  <si>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</si>
  <si>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</si>
  <si>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</si>
  <si>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</si>
  <si>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</si>
  <si>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</si>
  <si>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</si>
  <si>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</si>
  <si>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</si>
  <si>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</si>
  <si>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</si>
  <si>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</si>
  <si>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</si>
  <si>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</si>
  <si>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</si>
  <si>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</si>
  <si>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</si>
  <si>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</si>
  <si>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</si>
  <si>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</si>
  <si>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</si>
  <si>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</si>
  <si>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</si>
  <si>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</si>
  <si>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</si>
  <si>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</si>
  <si>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</si>
  <si>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</si>
  <si>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</si>
  <si>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</si>
  <si>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</si>
  <si>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</si>
  <si>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</si>
  <si>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</si>
  <si>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</si>
  <si>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</si>
  <si>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</si>
  <si>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JOSE ALEJANDRO BECERRA VEGA</t>
  </si>
  <si>
    <t>MARIA JOSE PACHECO AVENDAÑO</t>
  </si>
  <si>
    <t>MANUEL STEVEN CARVAJALINO SANCHEZ</t>
  </si>
  <si>
    <t>AMY NATALIA GONZALEZ SANGUINO</t>
  </si>
  <si>
    <t>LAURA SOFIA CHINCHILLA JIMENEZ</t>
  </si>
  <si>
    <t>OMAR ANDRES CORONEL TRUJILLO</t>
  </si>
  <si>
    <t>RONALDO   PACHECO GARCIA</t>
  </si>
  <si>
    <t>LUIS DAVID BAYONA SANGUINO</t>
  </si>
  <si>
    <t>JESUS EDUARDO ROPERO BECERRA</t>
  </si>
  <si>
    <t>JUAN DIEGO ESPINEL SOLANO</t>
  </si>
  <si>
    <t>DANNA ALEXANDRA QUINTERO MANDON</t>
  </si>
  <si>
    <t>YOVANNY   CASTRO ROPERO</t>
  </si>
  <si>
    <t>SEBASTIAN   MOLINA SANTIAGO</t>
  </si>
  <si>
    <t>I_1479127</t>
  </si>
  <si>
    <t>I_1478670</t>
  </si>
  <si>
    <t>I_1475084</t>
  </si>
  <si>
    <t>I_1475090</t>
  </si>
  <si>
    <t>I_1478504</t>
  </si>
  <si>
    <t>I_1479180</t>
  </si>
  <si>
    <t>I_1480836</t>
  </si>
  <si>
    <t>I_1478783</t>
  </si>
  <si>
    <t>I_1478555</t>
  </si>
  <si>
    <t>I_1474629</t>
  </si>
  <si>
    <t>I_1474740</t>
  </si>
  <si>
    <t>I_1474823</t>
  </si>
  <si>
    <t>I_1475051</t>
  </si>
  <si>
    <t>I_1478690</t>
  </si>
  <si>
    <t>I_1479213</t>
  </si>
  <si>
    <t>I_1474528</t>
  </si>
  <si>
    <t>I_1475265</t>
  </si>
  <si>
    <t>I_1478467</t>
  </si>
  <si>
    <t>I_1479024</t>
  </si>
  <si>
    <t>I_1478538</t>
  </si>
  <si>
    <t>O</t>
  </si>
  <si>
    <t>60%</t>
  </si>
  <si>
    <t>0%</t>
  </si>
  <si>
    <t>2022-04-29</t>
  </si>
  <si>
    <t>Papel y Lapiz</t>
  </si>
  <si>
    <t>40%</t>
  </si>
  <si>
    <t>30%</t>
  </si>
  <si>
    <t>55%</t>
  </si>
  <si>
    <t>80%</t>
  </si>
  <si>
    <t>35%</t>
  </si>
  <si>
    <t>20%</t>
  </si>
  <si>
    <t>5%</t>
  </si>
  <si>
    <t>45%</t>
  </si>
  <si>
    <t>15%</t>
  </si>
  <si>
    <t>10%</t>
  </si>
  <si>
    <t>Explicación de fenómenos-Ciencia, tecnología y sociedad</t>
  </si>
  <si>
    <t>Indagación-Ciencia, tecnología y sociedad</t>
  </si>
  <si>
    <t>Uso comprensivo del conocimiento científico-Ciencia, tecnología y sociedad</t>
  </si>
  <si>
    <t>Explicación de fenómenos-Entorno físico</t>
  </si>
  <si>
    <t>Indagación-Entorno físico</t>
  </si>
  <si>
    <t>Explicación de fenómenos-Entorno vivo</t>
  </si>
  <si>
    <t>Indagación-Entorno vivo</t>
  </si>
  <si>
    <t>Uso comprensivo del conocimiento científico-Entorno vivo</t>
  </si>
  <si>
    <t>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t>
  </si>
  <si>
    <t>Diseña y evalúa procedimientos experimentales en contextos naturales y ambientales, además, comunica resultados que permiten dar respuesta a sus preguntas e hipótesis.</t>
  </si>
  <si>
    <t>Reconoce, compara y clasifica seres vivos, entornos, sistemas, materiales y objetos de acuerdo con sus características.</t>
  </si>
  <si>
    <t>Explica cómo ocurren algunos fenómenos de las ciencias naturales y situaciones o problemáticas ambientales a partir de las relaciones causales que se establecen en las leyes, teorías, modelos y conceptos de las ciencias naturales y de la dimensión ambiental.</t>
  </si>
  <si>
    <t>Comprende que el conocimiento científico es una construcción humana y social, que se transforma y se reconstruye continuamente a través de la investigación, respondiendo a momentos históricos.</t>
  </si>
  <si>
    <t>Explica las funciones, propósitos y usos de un sistema o partes del mismo en la solución de una situación problema en contextos naturales y ambientales.</t>
  </si>
  <si>
    <t>Evalúa y propone procedimientos experimentales apropiados para responder sus preguntas e hipótesis, según el fenómeno estudiado, en una situación problema referida a contextos naturales y ambientales.</t>
  </si>
  <si>
    <t>Reconoce y diseña instrumentos y formatos adecuados para la recolección, sistematización y análisis de datos.</t>
  </si>
  <si>
    <t>Compara y clasifica seres vivos, entornos, sistemas, materiales y objetos de acuerdo con un conjunto de criterios.</t>
  </si>
  <si>
    <t>Establece relaciones entre las variables que definen la dinámica de un sistema o las partes de una estructura, para hacer inferencias.</t>
  </si>
  <si>
    <t>Explica fenómenos de las ciencias naturales y situaciones o problemáticas ambientales a partir de las relaciones causales establecidas en las leyes, teorías, modelos y conceptos de las ciencias naturales y de la dimensión ambiental haciendo uso de diversos modelos, exceptuando los icónicos.</t>
  </si>
  <si>
    <t>Utiliza diversas formas de representación para comunicar los resultados y plantear conclusiones derivados de una investigación científica referida a contextos naturales y ambientales.</t>
  </si>
  <si>
    <t>Propone preguntas y explicaciones acerca de seres vivos, sistemas, procesos y fenómenos naturales, incluyendo aquellos que tienen incidencia social, a partir de la información científica disponible.</t>
  </si>
  <si>
    <t>Identifica seres vivos, entornos, sistemas, materiales y objetos de acuerdo con su estructura, función, uso u otra característica dada.</t>
  </si>
  <si>
    <t xml:space="preserve">Reconoce, compara y clasifica seres vivos, entornos, sistemas, materiales y objetos de acuerdo con sus caracteristicas </t>
  </si>
  <si>
    <t>uso comprensivo del conocimiento cientifico - Entorno vivo</t>
  </si>
  <si>
    <t>DBA EBC MALLAS DE REFERENCIA</t>
  </si>
  <si>
    <t>Diseña y evalua procedimentos experimentales en contextos naturales y ambientales, ademas, comunica esultados que permiten dar respuesta a sus preguntas e hipotesis</t>
  </si>
  <si>
    <t xml:space="preserve">Indagacion - Entorno Fisico </t>
  </si>
  <si>
    <t>Entorno Fisico</t>
  </si>
  <si>
    <t xml:space="preserve">indagacion - Entorno Fisico </t>
  </si>
  <si>
    <t>Entorno Vivo</t>
  </si>
  <si>
    <t xml:space="preserve">Explicacion de fenomenos - Ciencia, tecnologia y sociedad a partir de las leyes </t>
  </si>
  <si>
    <t>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t>
  </si>
  <si>
    <t>Comprende que el conocimiento cientifico es una construccion humana y social, que se transforma y se construye continuamente a a traves de la investigacion, respondiendo a momemento historicos.</t>
  </si>
  <si>
    <t>Indagacion - Ciencia, tecnologia y sociedad</t>
  </si>
  <si>
    <t>Ciencia Tecnologia y sociedad</t>
  </si>
  <si>
    <t>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y ambientales</t>
  </si>
  <si>
    <t xml:space="preserve">Explicacion de fenomenos - Ciencia, tecnologia y sociedad  </t>
  </si>
  <si>
    <t>Explica como ocurren algunos fenomenos de las ciencias naturales, y situasiones o problematicas ambientales a partir de las relaciones causales que se establecen en las leyes, teorias, modelos y conceptos de las ciencias naturales y de la dimension ambiental.</t>
  </si>
  <si>
    <t>Explicacion de fenomenos - ciencia, tecnologia y sociedad</t>
  </si>
  <si>
    <t>argumenta las adirmaciones sobre fenomenos, sistemas, estructuras y modelos que permiten analizar, interpretar, proponer y dar solucion a una situacion problema, ademas la admisibilidad y aceptabilidad de estas propuestas de solucion a partir de las leyes, teorias, modelos y contextos naturales y ambientales</t>
  </si>
  <si>
    <t xml:space="preserve">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 </t>
  </si>
  <si>
    <t>Explicacion de fenomenos - Entorno Fisico</t>
  </si>
  <si>
    <t>Uso comprensivo del conocimiento cientifico - Entorno vivo</t>
  </si>
  <si>
    <t>Talleres, Video beam, Material didactico, Laboratorios</t>
  </si>
  <si>
    <t>Talleres, Resolucion de problemas, Material didactico, Trabajos  en grupo, Laboratorios</t>
  </si>
  <si>
    <t>En el aula de clase y trabajos extracurriculares</t>
  </si>
  <si>
    <t>Evaluacion Diagnostica, formativa, Aotoevaluacion, heteroevaluacion, coevaluacion</t>
  </si>
  <si>
    <t>En el aula de clase</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</si>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</sst>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4">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45634048"/>
        <c:axId val="145647104"/>
      </c:barChart>
      <c:catAx>
        <c:axId val="145634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5647104"/>
        <c:crosses val="autoZero"/>
        <c:auto val="1"/>
        <c:lblAlgn val="ctr"/>
        <c:lblOffset val="100"/>
        <c:noMultiLvlLbl val="0"/>
      </c:catAx>
      <c:valAx>
        <c:axId val="1456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5634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47024128"/>
        <c:axId val="147033088"/>
      </c:barChart>
      <c:catAx>
        <c:axId val="147024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7033088"/>
        <c:crosses val="autoZero"/>
        <c:auto val="1"/>
        <c:lblAlgn val="ctr"/>
        <c:lblOffset val="100"/>
        <c:noMultiLvlLbl val="0"/>
      </c:catAx>
      <c:valAx>
        <c:axId val="14703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47024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54232704"/>
        <c:axId val="154241280"/>
      </c:barChart>
      <c:catAx>
        <c:axId val="15423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4241280"/>
        <c:crosses val="autoZero"/>
        <c:auto val="1"/>
        <c:lblAlgn val="ctr"/>
        <c:lblOffset val="100"/>
        <c:noMultiLvlLbl val="0"/>
      </c:catAx>
      <c:valAx>
        <c:axId val="154241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42327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58880128"/>
        <c:axId val="158888704"/>
      </c:barChart>
      <c:catAx>
        <c:axId val="1588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8888704"/>
        <c:crosses val="autoZero"/>
        <c:auto val="1"/>
        <c:lblAlgn val="ctr"/>
        <c:lblOffset val="100"/>
        <c:noMultiLvlLbl val="0"/>
      </c:catAx>
      <c:valAx>
        <c:axId val="158888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8880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7</c:v>
                  </c:pt>
                  <c:pt idx="1">
                    <c:v>8</c:v>
                  </c:pt>
                  <c:pt idx="2">
                    <c:v>5</c:v>
                  </c:pt>
                  <c:pt idx="3">
                    <c:v>6</c:v>
                  </c:pt>
                  <c:pt idx="4">
                    <c:v>7</c:v>
                  </c:pt>
                  <c:pt idx="5">
                    <c:v>7</c:v>
                  </c:pt>
                </c:lvl>
              </c:multiLvlStrCache>
            </c:multiLvlStrRef>
          </c:cat>
          <c:val>
            <c:numRef>
              <c:f>ExA_NATURALES!$AX$91:$BC$91</c:f>
              <c:numCache>
                <c:formatCode>0.0</c:formatCode>
                <c:ptCount val="6"/>
                <c:pt idx="0">
                  <c:v>2.4615384615384617</c:v>
                </c:pt>
                <c:pt idx="1">
                  <c:v>3.3846153846153846</c:v>
                </c:pt>
                <c:pt idx="2">
                  <c:v>1.9230769230769231</c:v>
                </c:pt>
                <c:pt idx="3">
                  <c:v>2.0769230769230771</c:v>
                </c:pt>
                <c:pt idx="4">
                  <c:v>2.4615384615384617</c:v>
                </c:pt>
                <c:pt idx="5">
                  <c:v>3.2307692307692308</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54555136"/>
        <c:axId val="154568576"/>
      </c:barChart>
      <c:catAx>
        <c:axId val="15455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4568576"/>
        <c:crosses val="autoZero"/>
        <c:auto val="1"/>
        <c:lblAlgn val="ctr"/>
        <c:lblOffset val="100"/>
        <c:noMultiLvlLbl val="0"/>
      </c:catAx>
      <c:valAx>
        <c:axId val="154568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45551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59590272"/>
        <c:axId val="159603712"/>
      </c:barChart>
      <c:catAx>
        <c:axId val="15959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9603712"/>
        <c:crosses val="autoZero"/>
        <c:auto val="1"/>
        <c:lblAlgn val="ctr"/>
        <c:lblOffset val="100"/>
        <c:noMultiLvlLbl val="0"/>
      </c:catAx>
      <c:valAx>
        <c:axId val="159603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595902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09" t="s">
        <v>160</v>
      </c>
      <c r="B1" s="509"/>
      <c r="C1" s="509"/>
      <c r="D1" s="509"/>
      <c r="E1" s="509"/>
      <c r="F1" s="509"/>
      <c r="G1" s="509"/>
    </row>
    <row r="3" spans="1:7">
      <c r="A3" s="510" t="s">
        <v>161</v>
      </c>
      <c r="B3" s="510"/>
      <c r="C3" s="510"/>
      <c r="D3" s="510"/>
      <c r="E3" s="510"/>
      <c r="F3" s="510"/>
      <c r="G3" s="510"/>
    </row>
    <row r="4" spans="1:7">
      <c r="A4" s="511" t="s">
        <v>162</v>
      </c>
      <c r="B4" s="511"/>
      <c r="C4" s="511"/>
      <c r="D4" s="511"/>
      <c r="E4" s="511"/>
      <c r="F4" s="511"/>
      <c r="G4" s="511"/>
    </row>
    <row r="6" spans="1:7" ht="28.15" customHeight="1">
      <c r="A6" s="512" t="s">
        <v>166</v>
      </c>
      <c r="B6" s="509"/>
      <c r="C6" s="509"/>
      <c r="D6" s="509"/>
      <c r="E6" s="509"/>
      <c r="F6" s="509"/>
      <c r="G6" s="509"/>
    </row>
    <row r="7" spans="1:7" s="106" customFormat="1" ht="240.95" customHeight="1">
      <c r="A7" s="514"/>
      <c r="B7" s="514"/>
      <c r="C7" s="514"/>
      <c r="D7" s="514"/>
      <c r="E7" s="514"/>
      <c r="F7" s="514"/>
      <c r="G7" s="514"/>
    </row>
    <row r="9" spans="1:7" ht="56.65" customHeight="1">
      <c r="A9" s="512" t="s">
        <v>164</v>
      </c>
      <c r="B9" s="509"/>
      <c r="C9" s="509"/>
      <c r="D9" s="509"/>
      <c r="E9" s="509"/>
      <c r="F9" s="509"/>
      <c r="G9" s="509"/>
    </row>
    <row r="10" spans="1:7" ht="18.399999999999999" customHeight="1">
      <c r="A10" s="513"/>
      <c r="B10" s="513"/>
      <c r="C10" s="513"/>
      <c r="D10" s="513"/>
      <c r="E10" s="513"/>
      <c r="F10" s="513"/>
      <c r="G10" s="513"/>
    </row>
    <row r="11" spans="1:7" ht="18.399999999999999" customHeight="1">
      <c r="A11" s="513"/>
      <c r="B11" s="513"/>
      <c r="C11" s="513"/>
      <c r="D11" s="513"/>
      <c r="E11" s="513"/>
      <c r="F11" s="513"/>
      <c r="G11" s="513"/>
    </row>
    <row r="12" spans="1:7" ht="18.399999999999999" customHeight="1">
      <c r="A12" s="513"/>
      <c r="B12" s="513"/>
      <c r="C12" s="513"/>
      <c r="D12" s="513"/>
      <c r="E12" s="513"/>
      <c r="F12" s="513"/>
      <c r="G12" s="513"/>
    </row>
    <row r="13" spans="1:7" ht="18.399999999999999" customHeight="1">
      <c r="A13" s="513"/>
      <c r="B13" s="513"/>
      <c r="C13" s="513"/>
      <c r="D13" s="513"/>
      <c r="E13" s="513"/>
      <c r="F13" s="513"/>
      <c r="G13" s="513"/>
    </row>
    <row r="14" spans="1:7" ht="18.399999999999999" customHeight="1">
      <c r="A14" s="513"/>
      <c r="B14" s="513"/>
      <c r="C14" s="513"/>
      <c r="D14" s="513"/>
      <c r="E14" s="513"/>
      <c r="F14" s="513"/>
      <c r="G14" s="513"/>
    </row>
    <row r="15" spans="1:7" ht="18.399999999999999" customHeight="1">
      <c r="A15" s="513"/>
      <c r="B15" s="513"/>
      <c r="C15" s="513"/>
      <c r="D15" s="513"/>
      <c r="E15" s="513"/>
      <c r="F15" s="513"/>
      <c r="G15" s="513"/>
    </row>
    <row r="16" spans="1:7" ht="18.399999999999999" customHeight="1">
      <c r="A16" s="513"/>
      <c r="B16" s="513"/>
      <c r="C16" s="513"/>
      <c r="D16" s="513"/>
      <c r="E16" s="513"/>
      <c r="F16" s="513"/>
      <c r="G16" s="513"/>
    </row>
    <row r="17" spans="1:7" ht="18.399999999999999" customHeight="1">
      <c r="A17" s="513"/>
      <c r="B17" s="513"/>
      <c r="C17" s="513"/>
      <c r="D17" s="513"/>
      <c r="E17" s="513"/>
      <c r="F17" s="513"/>
      <c r="G17" s="513"/>
    </row>
    <row r="18" spans="1:7" ht="18.399999999999999" customHeight="1">
      <c r="A18" s="513"/>
      <c r="B18" s="513"/>
      <c r="C18" s="513"/>
      <c r="D18" s="513"/>
      <c r="E18" s="513"/>
      <c r="F18" s="513"/>
      <c r="G18" s="513"/>
    </row>
    <row r="19" spans="1:7" ht="18.399999999999999" customHeight="1">
      <c r="A19" s="513"/>
      <c r="B19" s="513"/>
      <c r="C19" s="513"/>
      <c r="D19" s="513"/>
      <c r="E19" s="513"/>
      <c r="F19" s="513"/>
      <c r="G19" s="513"/>
    </row>
    <row r="20" spans="1:7" ht="18.399999999999999" customHeight="1">
      <c r="A20" s="513"/>
      <c r="B20" s="513"/>
      <c r="C20" s="513"/>
      <c r="D20" s="513"/>
      <c r="E20" s="513"/>
      <c r="F20" s="513"/>
      <c r="G20" s="513"/>
    </row>
    <row r="21" spans="1:7" ht="18.399999999999999" customHeight="1">
      <c r="A21" s="513"/>
      <c r="B21" s="513"/>
      <c r="C21" s="513"/>
      <c r="D21" s="513"/>
      <c r="E21" s="513"/>
      <c r="F21" s="513"/>
      <c r="G21" s="513"/>
    </row>
    <row r="22" spans="1:7" ht="18.399999999999999" customHeight="1">
      <c r="A22" s="513"/>
      <c r="B22" s="513"/>
      <c r="C22" s="513"/>
      <c r="D22" s="513"/>
      <c r="E22" s="513"/>
      <c r="F22" s="513"/>
      <c r="G22" s="513"/>
    </row>
    <row r="23" spans="1:7" ht="18.399999999999999" customHeight="1">
      <c r="A23" s="513"/>
      <c r="B23" s="513"/>
      <c r="C23" s="513"/>
      <c r="D23" s="513"/>
      <c r="E23" s="513"/>
      <c r="F23" s="513"/>
      <c r="G23" s="513"/>
    </row>
    <row r="25" spans="1:7" ht="48.2" customHeight="1">
      <c r="A25" s="512" t="s">
        <v>165</v>
      </c>
      <c r="B25" s="509"/>
      <c r="C25" s="509"/>
      <c r="D25" s="509"/>
      <c r="E25" s="509"/>
      <c r="F25" s="509"/>
      <c r="G25" s="509"/>
    </row>
    <row r="26" spans="1:7" ht="240.95" customHeight="1">
      <c r="A26" s="513"/>
      <c r="B26" s="513"/>
      <c r="C26" s="513"/>
      <c r="D26" s="513"/>
      <c r="E26" s="513"/>
      <c r="F26" s="513"/>
      <c r="G26" s="513"/>
    </row>
    <row r="28" spans="1:7" ht="56.65" customHeight="1">
      <c r="A28" s="512" t="s">
        <v>167</v>
      </c>
      <c r="B28" s="509"/>
      <c r="C28" s="509"/>
      <c r="D28" s="509"/>
      <c r="E28" s="509"/>
      <c r="F28" s="509"/>
      <c r="G28" s="509"/>
    </row>
    <row r="30" spans="1:7" ht="56.65" customHeight="1">
      <c r="A30" s="512" t="s">
        <v>163</v>
      </c>
      <c r="B30" s="509"/>
      <c r="C30" s="509"/>
      <c r="D30" s="509"/>
      <c r="E30" s="509"/>
      <c r="F30" s="509"/>
      <c r="G30" s="509"/>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topLeftCell="A7" zoomScale="50" zoomScaleNormal="50" workbookViewId="0">
      <selection activeCell="A4" sqref="A4"/>
    </sheetView>
  </sheetViews>
  <sheetFormatPr baseColWidth="10" defaultColWidth="11.25" defaultRowHeight="14.25"/>
  <cols>
    <col min="1" max="1" width="5.75" style="411" customWidth="1"/>
    <col min="2" max="15" width="11.75" style="411" customWidth="1"/>
    <col min="16" max="16" width="5.75" style="411" customWidth="1"/>
    <col min="17" max="16384" width="11.25" style="411"/>
  </cols>
  <sheetData>
    <row r="1" spans="1:16" ht="18" thickTop="1" thickBot="1">
      <c r="A1" s="658" t="s">
        <v>29</v>
      </c>
      <c r="B1" s="659"/>
      <c r="C1" s="659"/>
      <c r="D1" s="659"/>
      <c r="E1" s="659"/>
      <c r="F1" s="659"/>
      <c r="G1" s="659"/>
      <c r="H1" s="659"/>
      <c r="I1" s="659"/>
      <c r="J1" s="659"/>
      <c r="K1" s="659"/>
      <c r="L1" s="659"/>
      <c r="M1" s="659"/>
      <c r="N1" s="659"/>
      <c r="O1" s="659"/>
      <c r="P1" s="660"/>
    </row>
    <row r="2" spans="1:16" ht="16.5" thickTop="1" thickBot="1">
      <c r="A2" s="412"/>
      <c r="B2" s="412"/>
      <c r="C2" s="412"/>
      <c r="D2" s="412"/>
      <c r="E2" s="412"/>
      <c r="F2" s="412"/>
      <c r="G2" s="412"/>
      <c r="H2" s="412"/>
      <c r="I2" s="412"/>
      <c r="J2" s="412"/>
      <c r="K2" s="412"/>
      <c r="L2" s="412"/>
      <c r="M2" s="412"/>
      <c r="N2" s="412"/>
      <c r="O2" s="412"/>
      <c r="P2" s="412"/>
    </row>
    <row r="3" spans="1:16" ht="17.25" thickTop="1" thickBot="1">
      <c r="A3" s="641" t="s">
        <v>30</v>
      </c>
      <c r="B3" s="642"/>
      <c r="C3" s="642"/>
      <c r="D3" s="642"/>
      <c r="E3" s="642"/>
      <c r="F3" s="642"/>
      <c r="G3" s="642"/>
      <c r="H3" s="642"/>
      <c r="I3" s="642"/>
      <c r="J3" s="642"/>
      <c r="K3" s="642"/>
      <c r="L3" s="642"/>
      <c r="M3" s="642"/>
      <c r="N3" s="642"/>
      <c r="O3" s="642"/>
      <c r="P3" s="643"/>
    </row>
    <row r="4" spans="1:16" ht="15.75" thickTop="1">
      <c r="A4" s="413"/>
      <c r="B4" s="414"/>
      <c r="C4" s="414"/>
      <c r="D4" s="414"/>
      <c r="E4" s="414"/>
      <c r="F4" s="414"/>
      <c r="G4" s="414"/>
      <c r="H4" s="414"/>
      <c r="I4" s="414"/>
      <c r="J4" s="414"/>
      <c r="K4" s="414"/>
      <c r="L4" s="414"/>
      <c r="M4" s="414"/>
      <c r="N4" s="414"/>
      <c r="O4" s="414"/>
      <c r="P4" s="415"/>
    </row>
    <row r="5" spans="1:16" ht="15">
      <c r="A5" s="416"/>
      <c r="B5" s="657" t="s">
        <v>31</v>
      </c>
      <c r="C5" s="657"/>
      <c r="D5" s="657"/>
      <c r="E5" s="657"/>
      <c r="F5" s="657"/>
      <c r="G5" s="657"/>
      <c r="H5" s="657"/>
      <c r="I5" s="657"/>
      <c r="J5" s="657"/>
      <c r="K5" s="657"/>
      <c r="L5" s="657"/>
      <c r="M5" s="657"/>
      <c r="N5" s="657"/>
      <c r="O5" s="417"/>
      <c r="P5" s="415"/>
    </row>
    <row r="6" spans="1:16" ht="15.75" thickBot="1">
      <c r="A6" s="416"/>
      <c r="B6" s="418"/>
      <c r="C6" s="418"/>
      <c r="D6" s="418"/>
      <c r="E6" s="418"/>
      <c r="F6" s="418"/>
      <c r="G6" s="418"/>
      <c r="H6" s="418"/>
      <c r="I6" s="418"/>
      <c r="J6" s="418"/>
      <c r="K6" s="418"/>
      <c r="L6" s="418"/>
      <c r="M6" s="418"/>
      <c r="N6" s="418"/>
      <c r="O6" s="418"/>
      <c r="P6" s="415"/>
    </row>
    <row r="7" spans="1:16" ht="16.5" thickTop="1" thickBot="1">
      <c r="A7" s="419"/>
      <c r="B7" s="656" t="s">
        <v>32</v>
      </c>
      <c r="C7" s="656"/>
      <c r="D7" s="418"/>
      <c r="E7" s="538"/>
      <c r="F7" s="539"/>
      <c r="G7" s="539"/>
      <c r="H7" s="539"/>
      <c r="I7" s="539"/>
      <c r="J7" s="539"/>
      <c r="K7" s="540"/>
      <c r="L7" s="420" t="s">
        <v>33</v>
      </c>
      <c r="M7" s="421"/>
      <c r="N7" s="541"/>
      <c r="O7" s="542"/>
      <c r="P7" s="415"/>
    </row>
    <row r="8" spans="1:16" ht="16.5" thickTop="1" thickBot="1">
      <c r="A8" s="416"/>
      <c r="B8" s="422"/>
      <c r="C8" s="422"/>
      <c r="D8" s="418"/>
      <c r="E8" s="418"/>
      <c r="F8" s="418"/>
      <c r="G8" s="418"/>
      <c r="H8" s="418"/>
      <c r="I8" s="418"/>
      <c r="J8" s="418"/>
      <c r="K8" s="418"/>
      <c r="L8" s="423"/>
      <c r="M8" s="421"/>
      <c r="N8" s="418"/>
      <c r="O8" s="418"/>
      <c r="P8" s="415"/>
    </row>
    <row r="9" spans="1:16" ht="16.5" thickTop="1" thickBot="1">
      <c r="A9" s="419"/>
      <c r="B9" s="656" t="s">
        <v>34</v>
      </c>
      <c r="C9" s="656"/>
      <c r="D9" s="418"/>
      <c r="E9" s="538"/>
      <c r="F9" s="539"/>
      <c r="G9" s="539"/>
      <c r="H9" s="539"/>
      <c r="I9" s="539"/>
      <c r="J9" s="539"/>
      <c r="K9" s="540"/>
      <c r="L9" s="424" t="s">
        <v>35</v>
      </c>
      <c r="M9" s="421"/>
      <c r="N9" s="538"/>
      <c r="O9" s="540"/>
      <c r="P9" s="415"/>
    </row>
    <row r="10" spans="1:16" ht="16.5" thickTop="1" thickBot="1">
      <c r="A10" s="425"/>
      <c r="B10" s="426"/>
      <c r="C10" s="426"/>
      <c r="D10" s="426"/>
      <c r="E10" s="426"/>
      <c r="F10" s="426"/>
      <c r="G10" s="426"/>
      <c r="H10" s="426"/>
      <c r="I10" s="426"/>
      <c r="J10" s="426"/>
      <c r="K10" s="426"/>
      <c r="L10" s="426"/>
      <c r="M10" s="426"/>
      <c r="N10" s="426"/>
      <c r="O10" s="426"/>
      <c r="P10" s="427"/>
    </row>
    <row r="11" spans="1:16" ht="16.5" thickTop="1" thickBot="1">
      <c r="A11" s="412"/>
      <c r="B11" s="412"/>
      <c r="C11" s="412"/>
      <c r="D11" s="412"/>
      <c r="E11" s="412"/>
      <c r="F11" s="412"/>
      <c r="G11" s="412"/>
      <c r="H11" s="412"/>
      <c r="I11" s="412"/>
      <c r="J11" s="412"/>
      <c r="K11" s="412"/>
      <c r="L11" s="412"/>
      <c r="M11" s="412"/>
      <c r="N11" s="412"/>
      <c r="O11" s="412"/>
      <c r="P11" s="412"/>
    </row>
    <row r="12" spans="1:16" ht="17.25" thickTop="1" thickBot="1">
      <c r="A12" s="641" t="s">
        <v>36</v>
      </c>
      <c r="B12" s="642"/>
      <c r="C12" s="642"/>
      <c r="D12" s="642"/>
      <c r="E12" s="642"/>
      <c r="F12" s="642"/>
      <c r="G12" s="642"/>
      <c r="H12" s="642"/>
      <c r="I12" s="642"/>
      <c r="J12" s="642"/>
      <c r="K12" s="642"/>
      <c r="L12" s="642"/>
      <c r="M12" s="642"/>
      <c r="N12" s="642"/>
      <c r="O12" s="642"/>
      <c r="P12" s="643"/>
    </row>
    <row r="13" spans="1:16" ht="15.75" thickTop="1">
      <c r="A13" s="428"/>
      <c r="B13" s="429"/>
      <c r="C13" s="429"/>
      <c r="D13" s="429"/>
      <c r="E13" s="429"/>
      <c r="F13" s="429"/>
      <c r="G13" s="429"/>
      <c r="H13" s="429"/>
      <c r="I13" s="429"/>
      <c r="J13" s="429"/>
      <c r="K13" s="429"/>
      <c r="L13" s="429"/>
      <c r="M13" s="429"/>
      <c r="N13" s="429"/>
      <c r="O13" s="429"/>
      <c r="P13" s="430"/>
    </row>
    <row r="14" spans="1:16" ht="15">
      <c r="A14" s="431"/>
      <c r="B14" s="657" t="s">
        <v>37</v>
      </c>
      <c r="C14" s="657"/>
      <c r="D14" s="657"/>
      <c r="E14" s="657"/>
      <c r="F14" s="657"/>
      <c r="G14" s="657"/>
      <c r="H14" s="657"/>
      <c r="I14" s="657"/>
      <c r="J14" s="657"/>
      <c r="K14" s="657"/>
      <c r="L14" s="657"/>
      <c r="M14" s="657"/>
      <c r="N14" s="657"/>
      <c r="O14" s="417"/>
      <c r="P14" s="415"/>
    </row>
    <row r="15" spans="1:16" ht="15">
      <c r="A15" s="431"/>
      <c r="B15" s="412"/>
      <c r="C15" s="412"/>
      <c r="D15" s="412"/>
      <c r="E15" s="412"/>
      <c r="F15" s="412"/>
      <c r="G15" s="412"/>
      <c r="H15" s="412"/>
      <c r="I15" s="412"/>
      <c r="J15" s="412"/>
      <c r="K15" s="412"/>
      <c r="L15" s="412"/>
      <c r="M15" s="412"/>
      <c r="N15" s="412"/>
      <c r="O15" s="412"/>
      <c r="P15" s="415"/>
    </row>
    <row r="16" spans="1:16" ht="15">
      <c r="A16" s="431"/>
      <c r="B16" s="418"/>
      <c r="C16" s="432" t="s">
        <v>38</v>
      </c>
      <c r="D16" s="418"/>
      <c r="E16" s="546" t="str">
        <f>ExA_SOCIALES!C6</f>
        <v>Competencias Ciudadanas: Pensamiento Ciudadano</v>
      </c>
      <c r="F16" s="547"/>
      <c r="G16" s="547"/>
      <c r="H16" s="547"/>
      <c r="I16" s="547"/>
      <c r="J16" s="547"/>
      <c r="K16" s="548"/>
      <c r="L16" s="433" t="s">
        <v>28</v>
      </c>
      <c r="M16" s="421"/>
      <c r="N16" s="546">
        <f>ExA_SOCIALES!C8</f>
        <v>0</v>
      </c>
      <c r="O16" s="548"/>
      <c r="P16" s="415"/>
    </row>
    <row r="17" spans="1:16" ht="15">
      <c r="A17" s="431"/>
      <c r="B17" s="412"/>
      <c r="C17" s="412"/>
      <c r="D17" s="412"/>
      <c r="E17" s="412"/>
      <c r="F17" s="412"/>
      <c r="G17" s="412"/>
      <c r="H17" s="412"/>
      <c r="I17" s="412"/>
      <c r="J17" s="412"/>
      <c r="K17" s="412"/>
      <c r="L17" s="412"/>
      <c r="M17" s="412"/>
      <c r="N17" s="412"/>
      <c r="O17" s="412"/>
      <c r="P17" s="415"/>
    </row>
    <row r="18" spans="1:16" ht="15">
      <c r="A18" s="431"/>
      <c r="B18" s="418"/>
      <c r="C18" s="432" t="s">
        <v>40</v>
      </c>
      <c r="D18" s="418"/>
      <c r="E18" s="546" t="str">
        <f>VLOOKUP(N18,DATOS!A2:B10,2,FALSE)</f>
        <v>QUINTO</v>
      </c>
      <c r="F18" s="547"/>
      <c r="G18" s="547"/>
      <c r="H18" s="547"/>
      <c r="I18" s="547"/>
      <c r="J18" s="547"/>
      <c r="K18" s="548"/>
      <c r="L18" s="433" t="s">
        <v>41</v>
      </c>
      <c r="M18" s="421"/>
      <c r="N18" s="434" t="str">
        <f>ExA_SOCIALES!C5</f>
        <v>_5°</v>
      </c>
      <c r="O18" s="435" t="str">
        <f>ExA_SOCIALES!D5</f>
        <v>_03</v>
      </c>
      <c r="P18" s="415"/>
    </row>
    <row r="19" spans="1:16" ht="15.75" thickBot="1">
      <c r="A19" s="425"/>
      <c r="B19" s="426"/>
      <c r="C19" s="426"/>
      <c r="D19" s="426"/>
      <c r="E19" s="426"/>
      <c r="F19" s="426"/>
      <c r="G19" s="426"/>
      <c r="H19" s="426"/>
      <c r="I19" s="426"/>
      <c r="J19" s="426"/>
      <c r="K19" s="426"/>
      <c r="L19" s="426"/>
      <c r="M19" s="426"/>
      <c r="N19" s="426"/>
      <c r="O19" s="426"/>
      <c r="P19" s="427"/>
    </row>
    <row r="20" spans="1:16" ht="16.5" thickTop="1" thickBot="1">
      <c r="A20" s="412"/>
      <c r="B20" s="412"/>
      <c r="C20" s="412"/>
      <c r="D20" s="412"/>
      <c r="E20" s="412"/>
      <c r="F20" s="412"/>
      <c r="G20" s="412"/>
      <c r="H20" s="412"/>
      <c r="I20" s="412"/>
      <c r="J20" s="412"/>
      <c r="K20" s="412"/>
      <c r="L20" s="412"/>
      <c r="M20" s="412"/>
      <c r="N20" s="412"/>
      <c r="O20" s="412"/>
      <c r="P20" s="412"/>
    </row>
    <row r="21" spans="1:16" ht="17.25" thickTop="1" thickBot="1">
      <c r="A21" s="641" t="s">
        <v>95</v>
      </c>
      <c r="B21" s="642"/>
      <c r="C21" s="642"/>
      <c r="D21" s="642"/>
      <c r="E21" s="642"/>
      <c r="F21" s="642"/>
      <c r="G21" s="642"/>
      <c r="H21" s="642"/>
      <c r="I21" s="642"/>
      <c r="J21" s="642"/>
      <c r="K21" s="642"/>
      <c r="L21" s="642"/>
      <c r="M21" s="642"/>
      <c r="N21" s="642"/>
      <c r="O21" s="642"/>
      <c r="P21" s="643"/>
    </row>
    <row r="22" spans="1:16" ht="15.75" thickTop="1">
      <c r="A22" s="431"/>
      <c r="B22" s="412"/>
      <c r="C22" s="412"/>
      <c r="D22" s="412"/>
      <c r="E22" s="412"/>
      <c r="F22" s="412"/>
      <c r="G22" s="412"/>
      <c r="H22" s="412"/>
      <c r="I22" s="412"/>
      <c r="J22" s="412"/>
      <c r="K22" s="412"/>
      <c r="L22" s="412"/>
      <c r="M22" s="412"/>
      <c r="N22" s="412"/>
      <c r="O22" s="412"/>
      <c r="P22" s="430"/>
    </row>
    <row r="23" spans="1:16" ht="15">
      <c r="A23" s="431"/>
      <c r="B23" s="644" t="s">
        <v>54</v>
      </c>
      <c r="C23" s="645"/>
      <c r="D23" s="645"/>
      <c r="E23" s="645"/>
      <c r="F23" s="645"/>
      <c r="G23" s="645"/>
      <c r="H23" s="645"/>
      <c r="I23" s="645"/>
      <c r="J23" s="645"/>
      <c r="K23" s="645"/>
      <c r="L23" s="645"/>
      <c r="M23" s="645"/>
      <c r="N23" s="645"/>
      <c r="O23" s="646"/>
      <c r="P23" s="415"/>
    </row>
    <row r="24" spans="1:16" ht="15">
      <c r="A24" s="431"/>
      <c r="B24" s="412"/>
      <c r="C24" s="412"/>
      <c r="D24" s="412"/>
      <c r="E24" s="412"/>
      <c r="F24" s="436"/>
      <c r="G24" s="436"/>
      <c r="H24" s="436"/>
      <c r="I24" s="436"/>
      <c r="J24" s="436"/>
      <c r="K24" s="436"/>
      <c r="L24" s="412"/>
      <c r="M24" s="412"/>
      <c r="N24" s="412"/>
      <c r="O24" s="412"/>
      <c r="P24" s="415"/>
    </row>
    <row r="25" spans="1:16" ht="15" customHeight="1">
      <c r="A25" s="431"/>
      <c r="B25" s="633" t="s">
        <v>42</v>
      </c>
      <c r="C25" s="633"/>
      <c r="D25" s="633"/>
      <c r="E25" s="633"/>
      <c r="F25" s="633"/>
      <c r="G25" s="633"/>
      <c r="H25" s="633"/>
      <c r="I25" s="633"/>
      <c r="J25" s="633"/>
      <c r="K25" s="633"/>
      <c r="L25" s="633"/>
      <c r="M25" s="633"/>
      <c r="N25" s="633"/>
      <c r="O25" s="633"/>
      <c r="P25" s="415"/>
    </row>
    <row r="26" spans="1:16" s="445" customFormat="1" ht="15">
      <c r="A26" s="437"/>
      <c r="B26" s="438" t="s">
        <v>73</v>
      </c>
      <c r="C26" s="654" t="str">
        <f>CONCATENATE(ExA_SOCIALES!$B$7,ExA_SOCIALES!$C$7)</f>
        <v>CUADERNILLO_1_EPA_2022</v>
      </c>
      <c r="D26" s="654"/>
      <c r="E26" s="654"/>
      <c r="F26" s="654"/>
      <c r="G26" s="439" t="s">
        <v>18</v>
      </c>
      <c r="H26" s="440" t="s">
        <v>17</v>
      </c>
      <c r="I26" s="441" t="s">
        <v>73</v>
      </c>
      <c r="J26" s="655" t="str">
        <f>CONCATENATE('ExA_SOCIALES(2)'!B7,'ExA_SOCIALES(2)'!C7)</f>
        <v>CUADERNILLO_2_EPA_2022</v>
      </c>
      <c r="K26" s="655"/>
      <c r="L26" s="655"/>
      <c r="M26" s="655"/>
      <c r="N26" s="442" t="s">
        <v>18</v>
      </c>
      <c r="O26" s="443" t="s">
        <v>17</v>
      </c>
      <c r="P26" s="444"/>
    </row>
    <row r="27" spans="1:16" ht="15">
      <c r="A27" s="431"/>
      <c r="B27" s="407" t="e">
        <f>IF(ExA_SOCIALES!E$99 &lt; 0.4,ExA_SOCIALES!E$15,"")</f>
        <v>#DIV/0!</v>
      </c>
      <c r="C27" s="650" t="e">
        <f>IF(ExA_SOCIALES!$E$99 &lt; 0.4,ExA_SOCIALES!$E$13,"")</f>
        <v>#DIV/0!</v>
      </c>
      <c r="D27" s="650"/>
      <c r="E27" s="650"/>
      <c r="F27" s="650"/>
      <c r="G27" s="408" t="e">
        <f>IF(ExA_SOCIALES!E$99 &lt; 0.4,ExA_SOCIALES!E$12,"")</f>
        <v>#DIV/0!</v>
      </c>
      <c r="H27" s="408" t="e">
        <f>IF(ExA_SOCIALES!E$99 &lt; 0.4,ExA_SOCIALES!E$11,"")</f>
        <v>#DIV/0!</v>
      </c>
      <c r="I27" s="409" t="e">
        <f>IF('ExA_SOCIALES(2)'!E10&lt;0.4,'ExA_SOCIALES(2)'!E$15,"")</f>
        <v>#DIV/0!</v>
      </c>
      <c r="J27" s="632" t="e">
        <f>IF('ExA_SOCIALES(2)'!E$10&lt;0.4,'ExA_SOCIALES(2)'!E$13,"")</f>
        <v>#DIV/0!</v>
      </c>
      <c r="K27" s="632"/>
      <c r="L27" s="632"/>
      <c r="M27" s="632"/>
      <c r="N27" s="410" t="e">
        <f>IF('ExA_SOCIALES(2)'!E$10&lt;0.4,'ExA_SOCIALES(2)'!E$12,"")</f>
        <v>#DIV/0!</v>
      </c>
      <c r="O27" s="410" t="e">
        <f>IF('ExA_SOCIALES(2)'!E$10&lt;0.4,'ExA_SOCIALES(2)'!E$11,"")</f>
        <v>#DIV/0!</v>
      </c>
      <c r="P27" s="446" t="s">
        <v>57</v>
      </c>
    </row>
    <row r="28" spans="1:16" ht="15">
      <c r="A28" s="431"/>
      <c r="B28" s="407" t="e">
        <f>IF(ExA_SOCIALES!F$99 &lt; 0.4,ExA_SOCIALES!F$15,"")</f>
        <v>#DIV/0!</v>
      </c>
      <c r="C28" s="650" t="e">
        <f>IF(ExA_SOCIALES!F$99 &lt; 0.4,ExA_SOCIALES!F$13,"")</f>
        <v>#DIV/0!</v>
      </c>
      <c r="D28" s="650"/>
      <c r="E28" s="650"/>
      <c r="F28" s="650"/>
      <c r="G28" s="408" t="e">
        <f>IF(ExA_SOCIALES!F$99 &lt; 0.4,ExA_SOCIALES!F$12,"")</f>
        <v>#DIV/0!</v>
      </c>
      <c r="H28" s="408" t="e">
        <f>IF(ExA_SOCIALES!F$99 &lt; 0.4,ExA_SOCIALES!F$11,"")</f>
        <v>#DIV/0!</v>
      </c>
      <c r="I28" s="409" t="e">
        <f>IF('ExA_SOCIALES(2)'!F$99&lt;0.4,'ExA_SOCIALES(2)'!F$15,"")</f>
        <v>#DIV/0!</v>
      </c>
      <c r="J28" s="632" t="e">
        <f>IF('ExA_SOCIALES(2)'!F$10&lt;0.4,'ExA_SOCIALES(2)'!F$13,"")</f>
        <v>#DIV/0!</v>
      </c>
      <c r="K28" s="632"/>
      <c r="L28" s="632"/>
      <c r="M28" s="632"/>
      <c r="N28" s="410" t="e">
        <f>IF('ExA_SOCIALES(2)'!F$10&lt;0.4,'ExA_SOCIALES(2)'!F$12,"")</f>
        <v>#DIV/0!</v>
      </c>
      <c r="O28" s="410" t="e">
        <f>IF('ExA_SOCIALES(2)'!F$10&lt;0.4,'ExA_SOCIALES(2)'!F$11,"")</f>
        <v>#DIV/0!</v>
      </c>
      <c r="P28" s="446" t="s">
        <v>57</v>
      </c>
    </row>
    <row r="29" spans="1:16" ht="15">
      <c r="A29" s="431"/>
      <c r="B29" s="407" t="e">
        <f>IF(ExA_SOCIALES!G$99 &lt; 0.4,ExA_SOCIALES!G$15,"")</f>
        <v>#DIV/0!</v>
      </c>
      <c r="C29" s="650" t="e">
        <f>IF(ExA_SOCIALES!G$99 &lt; 0.4,ExA_SOCIALES!G$13,"")</f>
        <v>#DIV/0!</v>
      </c>
      <c r="D29" s="650"/>
      <c r="E29" s="650"/>
      <c r="F29" s="650"/>
      <c r="G29" s="408" t="e">
        <f>IF(ExA_SOCIALES!G$99 &lt; 0.4,ExA_SOCIALES!G$12,"")</f>
        <v>#DIV/0!</v>
      </c>
      <c r="H29" s="408" t="e">
        <f>IF(ExA_SOCIALES!G$99 &lt; 0.4,ExA_SOCIALES!G$11,"")</f>
        <v>#DIV/0!</v>
      </c>
      <c r="I29" s="409" t="e">
        <f>IF('ExA_SOCIALES(2)'!G$99&lt;0.4,'ExA_SOCIALES(2)'!G$15,"")</f>
        <v>#DIV/0!</v>
      </c>
      <c r="J29" s="632" t="e">
        <f>IF('ExA_SOCIALES(2)'!G$10&lt;0.4,'ExA_SOCIALES(2)'!G$13,"")</f>
        <v>#DIV/0!</v>
      </c>
      <c r="K29" s="632"/>
      <c r="L29" s="632"/>
      <c r="M29" s="632"/>
      <c r="N29" s="410" t="e">
        <f>IF('ExA_SOCIALES(2)'!G$10&lt;0.4,'ExA_SOCIALES(2)'!G$12,"")</f>
        <v>#DIV/0!</v>
      </c>
      <c r="O29" s="410" t="e">
        <f>IF('ExA_SOCIALES(2)'!G$10&lt;0.4,'ExA_SOCIALES(2)'!G$11,"")</f>
        <v>#DIV/0!</v>
      </c>
      <c r="P29" s="446" t="s">
        <v>57</v>
      </c>
    </row>
    <row r="30" spans="1:16" ht="15">
      <c r="A30" s="431"/>
      <c r="B30" s="407" t="e">
        <f>IF(ExA_SOCIALES!H$99 &lt; 0.4,ExA_SOCIALES!H$15,"")</f>
        <v>#DIV/0!</v>
      </c>
      <c r="C30" s="650" t="e">
        <f>IF(ExA_SOCIALES!H$99 &lt; 0.4,ExA_SOCIALES!H$13,"")</f>
        <v>#DIV/0!</v>
      </c>
      <c r="D30" s="650"/>
      <c r="E30" s="650"/>
      <c r="F30" s="650"/>
      <c r="G30" s="408" t="e">
        <f>IF(ExA_SOCIALES!H$99 &lt; 0.4,ExA_SOCIALES!H$12,"")</f>
        <v>#DIV/0!</v>
      </c>
      <c r="H30" s="408" t="e">
        <f>IF(ExA_SOCIALES!H$99 &lt; 0.4,ExA_SOCIALES!H$11,"")</f>
        <v>#DIV/0!</v>
      </c>
      <c r="I30" s="409" t="e">
        <f>IF('ExA_SOCIALES(2)'!H$99&lt;0.4,'ExA_SOCIALES(2)'!H$15,"")</f>
        <v>#DIV/0!</v>
      </c>
      <c r="J30" s="632" t="e">
        <f>IF('ExA_SOCIALES(2)'!H$10&lt;0.4,'ExA_SOCIALES(2)'!H$13,"")</f>
        <v>#DIV/0!</v>
      </c>
      <c r="K30" s="632"/>
      <c r="L30" s="632"/>
      <c r="M30" s="632"/>
      <c r="N30" s="410" t="e">
        <f>IF('ExA_SOCIALES(2)'!H$10&lt;0.4,'ExA_SOCIALES(2)'!H$12,"")</f>
        <v>#DIV/0!</v>
      </c>
      <c r="O30" s="410" t="e">
        <f>IF('ExA_SOCIALES(2)'!H$10&lt;0.4,'ExA_SOCIALES(2)'!H$11,"")</f>
        <v>#DIV/0!</v>
      </c>
      <c r="P30" s="446" t="s">
        <v>57</v>
      </c>
    </row>
    <row r="31" spans="1:16" ht="15">
      <c r="A31" s="431"/>
      <c r="B31" s="407" t="e">
        <f>IF(ExA_SOCIALES!I$99 &lt; 0.4,ExA_SOCIALES!I$15,"")</f>
        <v>#DIV/0!</v>
      </c>
      <c r="C31" s="650" t="e">
        <f>IF(ExA_SOCIALES!I$99 &lt; 0.4,ExA_SOCIALES!I$13,"")</f>
        <v>#DIV/0!</v>
      </c>
      <c r="D31" s="650"/>
      <c r="E31" s="650"/>
      <c r="F31" s="650"/>
      <c r="G31" s="408" t="e">
        <f>IF(ExA_SOCIALES!I$99 &lt; 0.4,ExA_SOCIALES!I$12,"")</f>
        <v>#DIV/0!</v>
      </c>
      <c r="H31" s="408" t="e">
        <f>IF(ExA_SOCIALES!I$99 &lt; 0.4,ExA_SOCIALES!I$11,"")</f>
        <v>#DIV/0!</v>
      </c>
      <c r="I31" s="409" t="e">
        <f>IF('ExA_SOCIALES(2)'!I$99&lt;0.4,'ExA_SOCIALES(2)'!I$15,"")</f>
        <v>#DIV/0!</v>
      </c>
      <c r="J31" s="632" t="e">
        <f>IF('ExA_SOCIALES(2)'!I$10&lt;0.4,'ExA_SOCIALES(2)'!I$13,"")</f>
        <v>#DIV/0!</v>
      </c>
      <c r="K31" s="632"/>
      <c r="L31" s="632"/>
      <c r="M31" s="632"/>
      <c r="N31" s="410" t="e">
        <f>IF('ExA_SOCIALES(2)'!I$10&lt;0.4,'ExA_SOCIALES(2)'!I$12,"")</f>
        <v>#DIV/0!</v>
      </c>
      <c r="O31" s="410" t="e">
        <f>IF('ExA_SOCIALES(2)'!I$10&lt;0.4,'ExA_SOCIALES(2)'!I$11,"")</f>
        <v>#DIV/0!</v>
      </c>
      <c r="P31" s="446" t="s">
        <v>57</v>
      </c>
    </row>
    <row r="32" spans="1:16" ht="15">
      <c r="A32" s="431"/>
      <c r="B32" s="407" t="e">
        <f>IF(ExA_SOCIALES!J$99 &lt; 0.4,ExA_SOCIALES!J$15,"")</f>
        <v>#DIV/0!</v>
      </c>
      <c r="C32" s="650" t="e">
        <f>IF(ExA_SOCIALES!J$99 &lt; 0.4,ExA_SOCIALES!J$13,"")</f>
        <v>#DIV/0!</v>
      </c>
      <c r="D32" s="650"/>
      <c r="E32" s="650"/>
      <c r="F32" s="650"/>
      <c r="G32" s="408" t="e">
        <f>IF(ExA_SOCIALES!J$99 &lt; 0.4,ExA_SOCIALES!J$12,"")</f>
        <v>#DIV/0!</v>
      </c>
      <c r="H32" s="408" t="e">
        <f>IF(ExA_SOCIALES!J$99 &lt; 0.4,ExA_SOCIALES!J$11,"")</f>
        <v>#DIV/0!</v>
      </c>
      <c r="I32" s="409" t="e">
        <f>IF('ExA_SOCIALES(2)'!J$99&lt;0.4,'ExA_SOCIALES(2)'!J$15,"")</f>
        <v>#DIV/0!</v>
      </c>
      <c r="J32" s="632" t="e">
        <f>IF('ExA_SOCIALES(2)'!J$10&lt;0.4,'ExA_SOCIALES(2)'!J$13,"")</f>
        <v>#DIV/0!</v>
      </c>
      <c r="K32" s="632"/>
      <c r="L32" s="632"/>
      <c r="M32" s="632"/>
      <c r="N32" s="410" t="e">
        <f>IF('ExA_SOCIALES(2)'!J$10&lt;0.4,'ExA_SOCIALES(2)'!J$12,"")</f>
        <v>#DIV/0!</v>
      </c>
      <c r="O32" s="410" t="e">
        <f>IF('ExA_SOCIALES(2)'!J$10&lt;0.4,'ExA_SOCIALES(2)'!J$11,"")</f>
        <v>#DIV/0!</v>
      </c>
      <c r="P32" s="446" t="s">
        <v>57</v>
      </c>
    </row>
    <row r="33" spans="1:16" ht="15">
      <c r="A33" s="431"/>
      <c r="B33" s="407" t="e">
        <f>IF(ExA_SOCIALES!K$99 &lt; 0.4,ExA_SOCIALES!K$15,"")</f>
        <v>#DIV/0!</v>
      </c>
      <c r="C33" s="650" t="e">
        <f>IF(ExA_SOCIALES!K$99 &lt; 0.4,ExA_SOCIALES!K$13,"")</f>
        <v>#DIV/0!</v>
      </c>
      <c r="D33" s="650"/>
      <c r="E33" s="650"/>
      <c r="F33" s="650"/>
      <c r="G33" s="408" t="e">
        <f>IF(ExA_SOCIALES!K$99 &lt; 0.4,ExA_SOCIALES!K$12,"")</f>
        <v>#DIV/0!</v>
      </c>
      <c r="H33" s="408" t="e">
        <f>IF(ExA_SOCIALES!K$99 &lt; 0.4,ExA_SOCIALES!K$11,"")</f>
        <v>#DIV/0!</v>
      </c>
      <c r="I33" s="409" t="e">
        <f>IF('ExA_SOCIALES(2)'!K$99&lt;0.4,'ExA_SOCIALES(2)'!K$15,"")</f>
        <v>#DIV/0!</v>
      </c>
      <c r="J33" s="632" t="e">
        <f>IF('ExA_SOCIALES(2)'!K$10&lt;0.4,'ExA_SOCIALES(2)'!K$13,"")</f>
        <v>#DIV/0!</v>
      </c>
      <c r="K33" s="632"/>
      <c r="L33" s="632"/>
      <c r="M33" s="632"/>
      <c r="N33" s="410" t="e">
        <f>IF('ExA_SOCIALES(2)'!K$10&lt;0.4,'ExA_SOCIALES(2)'!K$12,"")</f>
        <v>#DIV/0!</v>
      </c>
      <c r="O33" s="410" t="e">
        <f>IF('ExA_SOCIALES(2)'!K$10&lt;0.4,'ExA_SOCIALES(2)'!K$11,"")</f>
        <v>#DIV/0!</v>
      </c>
      <c r="P33" s="446" t="s">
        <v>57</v>
      </c>
    </row>
    <row r="34" spans="1:16" ht="15">
      <c r="A34" s="431"/>
      <c r="B34" s="407" t="e">
        <f>IF(ExA_SOCIALES!L$99 &lt; 0.4,ExA_SOCIALES!L$15,"")</f>
        <v>#DIV/0!</v>
      </c>
      <c r="C34" s="650" t="e">
        <f>IF(ExA_SOCIALES!L$99 &lt; 0.4,ExA_SOCIALES!L$13,"")</f>
        <v>#DIV/0!</v>
      </c>
      <c r="D34" s="650"/>
      <c r="E34" s="650"/>
      <c r="F34" s="650"/>
      <c r="G34" s="408" t="e">
        <f>IF(ExA_SOCIALES!L$99 &lt; 0.4,ExA_SOCIALES!L$12,"")</f>
        <v>#DIV/0!</v>
      </c>
      <c r="H34" s="408" t="e">
        <f>IF(ExA_SOCIALES!L$99 &lt; 0.4,ExA_SOCIALES!L$11,"")</f>
        <v>#DIV/0!</v>
      </c>
      <c r="I34" s="409" t="e">
        <f>IF('ExA_SOCIALES(2)'!L$99&lt;0.4,'ExA_SOCIALES(2)'!L$15,"")</f>
        <v>#DIV/0!</v>
      </c>
      <c r="J34" s="632" t="e">
        <f>IF('ExA_SOCIALES(2)'!L$10&lt;0.4,'ExA_SOCIALES(2)'!L$13,"")</f>
        <v>#DIV/0!</v>
      </c>
      <c r="K34" s="632"/>
      <c r="L34" s="632"/>
      <c r="M34" s="632"/>
      <c r="N34" s="410" t="e">
        <f>IF('ExA_SOCIALES(2)'!L$10&lt;0.4,'ExA_SOCIALES(2)'!L$12,"")</f>
        <v>#DIV/0!</v>
      </c>
      <c r="O34" s="410" t="e">
        <f>IF('ExA_SOCIALES(2)'!L$10&lt;0.4,'ExA_SOCIALES(2)'!L$11,"")</f>
        <v>#DIV/0!</v>
      </c>
      <c r="P34" s="446" t="s">
        <v>57</v>
      </c>
    </row>
    <row r="35" spans="1:16" ht="15">
      <c r="A35" s="431"/>
      <c r="B35" s="407" t="e">
        <f>IF(ExA_SOCIALES!M$99 &lt; 0.4,ExA_SOCIALES!M$15,"")</f>
        <v>#DIV/0!</v>
      </c>
      <c r="C35" s="650" t="e">
        <f>IF(ExA_SOCIALES!M$99 &lt; 0.4,ExA_SOCIALES!M$13,"")</f>
        <v>#DIV/0!</v>
      </c>
      <c r="D35" s="650"/>
      <c r="E35" s="650"/>
      <c r="F35" s="650"/>
      <c r="G35" s="408" t="e">
        <f>IF(ExA_SOCIALES!M$99 &lt; 0.4,ExA_SOCIALES!M$12,"")</f>
        <v>#DIV/0!</v>
      </c>
      <c r="H35" s="408" t="e">
        <f>IF(ExA_SOCIALES!M$99 &lt; 0.4,ExA_SOCIALES!M$11,"")</f>
        <v>#DIV/0!</v>
      </c>
      <c r="I35" s="409" t="e">
        <f>IF('ExA_SOCIALES(2)'!M$99&lt;0.4,'ExA_SOCIALES(2)'!M$15,"")</f>
        <v>#DIV/0!</v>
      </c>
      <c r="J35" s="632" t="e">
        <f>IF('ExA_SOCIALES(2)'!M$10&lt;0.4,'ExA_SOCIALES(2)'!M$13,"")</f>
        <v>#DIV/0!</v>
      </c>
      <c r="K35" s="632"/>
      <c r="L35" s="632"/>
      <c r="M35" s="632"/>
      <c r="N35" s="410" t="e">
        <f>IF('ExA_SOCIALES(2)'!M$10&lt;0.4,'ExA_SOCIALES(2)'!M$12,"")</f>
        <v>#DIV/0!</v>
      </c>
      <c r="O35" s="410" t="e">
        <f>IF('ExA_SOCIALES(2)'!M$10&lt;0.4,'ExA_SOCIALES(2)'!M$11,"")</f>
        <v>#DIV/0!</v>
      </c>
      <c r="P35" s="446" t="s">
        <v>57</v>
      </c>
    </row>
    <row r="36" spans="1:16" ht="15">
      <c r="A36" s="431"/>
      <c r="B36" s="407" t="e">
        <f>IF(ExA_SOCIALES!N$99 &lt; 0.4,ExA_SOCIALES!N$15,"")</f>
        <v>#DIV/0!</v>
      </c>
      <c r="C36" s="650" t="e">
        <f>IF(ExA_SOCIALES!N$99 &lt; 0.4,ExA_SOCIALES!N$13,"")</f>
        <v>#DIV/0!</v>
      </c>
      <c r="D36" s="650"/>
      <c r="E36" s="650"/>
      <c r="F36" s="650"/>
      <c r="G36" s="408" t="e">
        <f>IF(ExA_SOCIALES!N$99 &lt; 0.4,ExA_SOCIALES!N$12,"")</f>
        <v>#DIV/0!</v>
      </c>
      <c r="H36" s="408" t="e">
        <f>IF(ExA_SOCIALES!N$99 &lt; 0.4,ExA_SOCIALES!N$11,"")</f>
        <v>#DIV/0!</v>
      </c>
      <c r="I36" s="409" t="e">
        <f>IF('ExA_SOCIALES(2)'!N$99&lt;0.4,'ExA_SOCIALES(2)'!N$15,"")</f>
        <v>#DIV/0!</v>
      </c>
      <c r="J36" s="632" t="e">
        <f>IF('ExA_SOCIALES(2)'!N$10&lt;0.4,'ExA_SOCIALES(2)'!N$13,"")</f>
        <v>#DIV/0!</v>
      </c>
      <c r="K36" s="632"/>
      <c r="L36" s="632"/>
      <c r="M36" s="632"/>
      <c r="N36" s="410" t="e">
        <f>IF('ExA_SOCIALES(2)'!N$10&lt;0.4,'ExA_SOCIALES(2)'!N$12,"")</f>
        <v>#DIV/0!</v>
      </c>
      <c r="O36" s="410" t="e">
        <f>IF('ExA_SOCIALES(2)'!N$10&lt;0.4,'ExA_SOCIALES(2)'!N$11,"")</f>
        <v>#DIV/0!</v>
      </c>
      <c r="P36" s="446" t="s">
        <v>57</v>
      </c>
    </row>
    <row r="37" spans="1:16" ht="15">
      <c r="A37" s="431"/>
      <c r="B37" s="407" t="e">
        <f>IF(ExA_SOCIALES!O$99 &lt; 0.4,ExA_SOCIALES!O$15,"")</f>
        <v>#DIV/0!</v>
      </c>
      <c r="C37" s="650" t="e">
        <f>IF(ExA_SOCIALES!O$99 &lt; 0.4,ExA_SOCIALES!O$13,"")</f>
        <v>#DIV/0!</v>
      </c>
      <c r="D37" s="650"/>
      <c r="E37" s="650"/>
      <c r="F37" s="650"/>
      <c r="G37" s="408" t="e">
        <f>IF(ExA_SOCIALES!O$99 &lt; 0.4,ExA_SOCIALES!O$12,"")</f>
        <v>#DIV/0!</v>
      </c>
      <c r="H37" s="408" t="e">
        <f>IF(ExA_SOCIALES!O$99 &lt; 0.4,ExA_SOCIALES!O$11,"")</f>
        <v>#DIV/0!</v>
      </c>
      <c r="I37" s="409" t="e">
        <f>IF('ExA_SOCIALES(2)'!O$99&lt;0.4,'ExA_SOCIALES(2)'!O$15,"")</f>
        <v>#DIV/0!</v>
      </c>
      <c r="J37" s="632" t="e">
        <f>IF('ExA_SOCIALES(2)'!O$10&lt;0.4,'ExA_SOCIALES(2)'!O$13,"")</f>
        <v>#DIV/0!</v>
      </c>
      <c r="K37" s="632"/>
      <c r="L37" s="632"/>
      <c r="M37" s="632"/>
      <c r="N37" s="410" t="e">
        <f>IF('ExA_SOCIALES(2)'!O$10&lt;0.4,'ExA_SOCIALES(2)'!O$12,"")</f>
        <v>#DIV/0!</v>
      </c>
      <c r="O37" s="410" t="e">
        <f>IF('ExA_SOCIALES(2)'!O$10&lt;0.4,'ExA_SOCIALES(2)'!O$11,"")</f>
        <v>#DIV/0!</v>
      </c>
      <c r="P37" s="446" t="s">
        <v>57</v>
      </c>
    </row>
    <row r="38" spans="1:16" ht="15">
      <c r="A38" s="431"/>
      <c r="B38" s="407" t="e">
        <f>IF(ExA_SOCIALES!P$99 &lt; 0.4,ExA_SOCIALES!P$15,"")</f>
        <v>#DIV/0!</v>
      </c>
      <c r="C38" s="650" t="e">
        <f>IF(ExA_SOCIALES!P$99 &lt; 0.4,ExA_SOCIALES!P$13,"")</f>
        <v>#DIV/0!</v>
      </c>
      <c r="D38" s="650"/>
      <c r="E38" s="650"/>
      <c r="F38" s="650"/>
      <c r="G38" s="408" t="e">
        <f>IF(ExA_SOCIALES!P$99 &lt; 0.4,ExA_SOCIALES!P$12,"")</f>
        <v>#DIV/0!</v>
      </c>
      <c r="H38" s="408" t="e">
        <f>IF(ExA_SOCIALES!P$99 &lt; 0.4,ExA_SOCIALES!P$11,"")</f>
        <v>#DIV/0!</v>
      </c>
      <c r="I38" s="409" t="e">
        <f>IF('ExA_SOCIALES(2)'!P$99&lt;0.4,'ExA_SOCIALES(2)'!P$15,"")</f>
        <v>#DIV/0!</v>
      </c>
      <c r="J38" s="632" t="e">
        <f>IF('ExA_SOCIALES(2)'!P$10&lt;0.4,'ExA_SOCIALES(2)'!P$13,"")</f>
        <v>#DIV/0!</v>
      </c>
      <c r="K38" s="632"/>
      <c r="L38" s="632"/>
      <c r="M38" s="632"/>
      <c r="N38" s="410" t="e">
        <f>IF('ExA_SOCIALES(2)'!P$10&lt;0.4,'ExA_SOCIALES(2)'!P$12,"")</f>
        <v>#DIV/0!</v>
      </c>
      <c r="O38" s="410" t="e">
        <f>IF('ExA_SOCIALES(2)'!P$10&lt;0.4,'ExA_SOCIALES(2)'!P$11,"")</f>
        <v>#DIV/0!</v>
      </c>
      <c r="P38" s="446" t="s">
        <v>57</v>
      </c>
    </row>
    <row r="39" spans="1:16" ht="15">
      <c r="A39" s="431"/>
      <c r="B39" s="407" t="e">
        <f>IF(ExA_SOCIALES!Q$99 &lt; 0.4,ExA_SOCIALES!Q$15,"")</f>
        <v>#DIV/0!</v>
      </c>
      <c r="C39" s="650" t="e">
        <f>IF(ExA_SOCIALES!Q$99 &lt; 0.4,ExA_SOCIALES!Q$13,"")</f>
        <v>#DIV/0!</v>
      </c>
      <c r="D39" s="650"/>
      <c r="E39" s="650"/>
      <c r="F39" s="650"/>
      <c r="G39" s="408" t="e">
        <f>IF(ExA_SOCIALES!Q$99 &lt; 0.4,ExA_SOCIALES!Q$12,"")</f>
        <v>#DIV/0!</v>
      </c>
      <c r="H39" s="408" t="e">
        <f>IF(ExA_SOCIALES!Q$99 &lt; 0.4,ExA_SOCIALES!Q$11,"")</f>
        <v>#DIV/0!</v>
      </c>
      <c r="I39" s="409" t="e">
        <f>IF('ExA_SOCIALES(2)'!Q$99&lt;0.4,'ExA_SOCIALES(2)'!Q$15,"")</f>
        <v>#DIV/0!</v>
      </c>
      <c r="J39" s="632" t="e">
        <f>IF('ExA_SOCIALES(2)'!Q$10&lt;0.4,'ExA_SOCIALES(2)'!Q$13,"")</f>
        <v>#DIV/0!</v>
      </c>
      <c r="K39" s="632"/>
      <c r="L39" s="632"/>
      <c r="M39" s="632"/>
      <c r="N39" s="410" t="e">
        <f>IF('ExA_SOCIALES(2)'!Q$10&lt;0.4,'ExA_SOCIALES(2)'!Q$12,"")</f>
        <v>#DIV/0!</v>
      </c>
      <c r="O39" s="410" t="e">
        <f>IF('ExA_SOCIALES(2)'!Q$10&lt;0.4,'ExA_SOCIALES(2)'!Q$11,"")</f>
        <v>#DIV/0!</v>
      </c>
      <c r="P39" s="446" t="s">
        <v>57</v>
      </c>
    </row>
    <row r="40" spans="1:16" ht="15">
      <c r="A40" s="431"/>
      <c r="B40" s="407" t="e">
        <f>IF(ExA_SOCIALES!R$99 &lt; 0.4,ExA_SOCIALES!R$15,"")</f>
        <v>#DIV/0!</v>
      </c>
      <c r="C40" s="650" t="e">
        <f>IF(ExA_SOCIALES!R$99 &lt; 0.4,ExA_SOCIALES!R$13,"")</f>
        <v>#DIV/0!</v>
      </c>
      <c r="D40" s="650"/>
      <c r="E40" s="650"/>
      <c r="F40" s="650"/>
      <c r="G40" s="408" t="e">
        <f>IF(ExA_SOCIALES!R$99 &lt; 0.4,ExA_SOCIALES!R$12,"")</f>
        <v>#DIV/0!</v>
      </c>
      <c r="H40" s="408" t="e">
        <f>IF(ExA_SOCIALES!R$99 &lt; 0.4,ExA_SOCIALES!R$11,"")</f>
        <v>#DIV/0!</v>
      </c>
      <c r="I40" s="409" t="e">
        <f>IF('ExA_SOCIALES(2)'!R$99&lt;0.4,'ExA_SOCIALES(2)'!R$15,"")</f>
        <v>#DIV/0!</v>
      </c>
      <c r="J40" s="632" t="e">
        <f>IF('ExA_SOCIALES(2)'!R$10&lt;0.4,'ExA_SOCIALES(2)'!R$13,"")</f>
        <v>#DIV/0!</v>
      </c>
      <c r="K40" s="632"/>
      <c r="L40" s="632"/>
      <c r="M40" s="632"/>
      <c r="N40" s="410" t="e">
        <f>IF('ExA_SOCIALES(2)'!R$10&lt;0.4,'ExA_SOCIALES(2)'!R$12,"")</f>
        <v>#DIV/0!</v>
      </c>
      <c r="O40" s="410" t="e">
        <f>IF('ExA_SOCIALES(2)'!R$10&lt;0.4,'ExA_SOCIALES(2)'!R$11,"")</f>
        <v>#DIV/0!</v>
      </c>
      <c r="P40" s="446" t="s">
        <v>57</v>
      </c>
    </row>
    <row r="41" spans="1:16" ht="15">
      <c r="A41" s="431"/>
      <c r="B41" s="407" t="e">
        <f>IF(ExA_SOCIALES!S$99 &lt; 0.4,ExA_SOCIALES!S$15,"")</f>
        <v>#DIV/0!</v>
      </c>
      <c r="C41" s="650" t="e">
        <f>IF(ExA_SOCIALES!S$99 &lt; 0.4,ExA_SOCIALES!S$13,"")</f>
        <v>#DIV/0!</v>
      </c>
      <c r="D41" s="650"/>
      <c r="E41" s="650"/>
      <c r="F41" s="650"/>
      <c r="G41" s="408" t="e">
        <f>IF(ExA_SOCIALES!S$99 &lt; 0.4,ExA_SOCIALES!S$12,"")</f>
        <v>#DIV/0!</v>
      </c>
      <c r="H41" s="408" t="e">
        <f>IF(ExA_SOCIALES!S$99 &lt; 0.4,ExA_SOCIALES!S$11,"")</f>
        <v>#DIV/0!</v>
      </c>
      <c r="I41" s="409" t="e">
        <f>IF('ExA_SOCIALES(2)'!S$99&lt;0.4,'ExA_SOCIALES(2)'!S$15,"")</f>
        <v>#DIV/0!</v>
      </c>
      <c r="J41" s="632" t="e">
        <f>IF('ExA_SOCIALES(2)'!S$10&lt;0.4,'ExA_SOCIALES(2)'!S$13,"")</f>
        <v>#DIV/0!</v>
      </c>
      <c r="K41" s="632"/>
      <c r="L41" s="632"/>
      <c r="M41" s="632"/>
      <c r="N41" s="410" t="e">
        <f>IF('ExA_SOCIALES(2)'!S$10&lt;0.4,'ExA_SOCIALES(2)'!S$12,"")</f>
        <v>#DIV/0!</v>
      </c>
      <c r="O41" s="410" t="e">
        <f>IF('ExA_SOCIALES(2)'!S$10&lt;0.4,'ExA_SOCIALES(2)'!S$11,"")</f>
        <v>#DIV/0!</v>
      </c>
      <c r="P41" s="446" t="s">
        <v>57</v>
      </c>
    </row>
    <row r="42" spans="1:16" ht="15">
      <c r="A42" s="431"/>
      <c r="B42" s="407" t="e">
        <f>IF(ExA_SOCIALES!T$99 &lt; 0.4,ExA_SOCIALES!T$15,"")</f>
        <v>#DIV/0!</v>
      </c>
      <c r="C42" s="650" t="e">
        <f>IF(ExA_SOCIALES!T$99 &lt; 0.4,ExA_SOCIALES!T$13,"")</f>
        <v>#DIV/0!</v>
      </c>
      <c r="D42" s="650"/>
      <c r="E42" s="650"/>
      <c r="F42" s="650"/>
      <c r="G42" s="408" t="e">
        <f>IF(ExA_SOCIALES!T$99 &lt; 0.4,ExA_SOCIALES!T$12,"")</f>
        <v>#DIV/0!</v>
      </c>
      <c r="H42" s="408" t="e">
        <f>IF(ExA_SOCIALES!T$99 &lt; 0.4,ExA_SOCIALES!T$11,"")</f>
        <v>#DIV/0!</v>
      </c>
      <c r="I42" s="409" t="e">
        <f>IF('ExA_SOCIALES(2)'!T$99&lt;0.4,'ExA_SOCIALES(2)'!T$15,"")</f>
        <v>#DIV/0!</v>
      </c>
      <c r="J42" s="632" t="e">
        <f>IF('ExA_SOCIALES(2)'!T$10&lt;0.4,'ExA_SOCIALES(2)'!T$13,"")</f>
        <v>#DIV/0!</v>
      </c>
      <c r="K42" s="632"/>
      <c r="L42" s="632"/>
      <c r="M42" s="632"/>
      <c r="N42" s="410" t="e">
        <f>IF('ExA_SOCIALES(2)'!T$10&lt;0.4,'ExA_SOCIALES(2)'!T$12,"")</f>
        <v>#DIV/0!</v>
      </c>
      <c r="O42" s="410" t="e">
        <f>IF('ExA_SOCIALES(2)'!T$10&lt;0.4,'ExA_SOCIALES(2)'!T$11,"")</f>
        <v>#DIV/0!</v>
      </c>
      <c r="P42" s="446" t="s">
        <v>57</v>
      </c>
    </row>
    <row r="43" spans="1:16" ht="15">
      <c r="A43" s="431"/>
      <c r="B43" s="407" t="e">
        <f>IF(ExA_SOCIALES!U$99 &lt; 0.4,ExA_SOCIALES!U$15,"")</f>
        <v>#DIV/0!</v>
      </c>
      <c r="C43" s="650" t="e">
        <f>IF(ExA_SOCIALES!U$99 &lt; 0.4,ExA_SOCIALES!U$13,"")</f>
        <v>#DIV/0!</v>
      </c>
      <c r="D43" s="650"/>
      <c r="E43" s="650"/>
      <c r="F43" s="650"/>
      <c r="G43" s="408" t="e">
        <f>IF(ExA_SOCIALES!U$99 &lt; 0.4,ExA_SOCIALES!U$12,"")</f>
        <v>#DIV/0!</v>
      </c>
      <c r="H43" s="408" t="e">
        <f>IF(ExA_SOCIALES!U$99 &lt; 0.4,ExA_SOCIALES!U$11,"")</f>
        <v>#DIV/0!</v>
      </c>
      <c r="I43" s="409" t="e">
        <f>IF('ExA_SOCIALES(2)'!U$99&lt;0.4,'ExA_SOCIALES(2)'!U$15,"")</f>
        <v>#DIV/0!</v>
      </c>
      <c r="J43" s="632" t="e">
        <f>IF('ExA_SOCIALES(2)'!U$10&lt;0.4,'ExA_SOCIALES(2)'!U$13,"")</f>
        <v>#DIV/0!</v>
      </c>
      <c r="K43" s="632"/>
      <c r="L43" s="632"/>
      <c r="M43" s="632"/>
      <c r="N43" s="410" t="e">
        <f>IF('ExA_SOCIALES(2)'!U$10&lt;0.4,'ExA_SOCIALES(2)'!U$12,"")</f>
        <v>#DIV/0!</v>
      </c>
      <c r="O43" s="410" t="e">
        <f>IF('ExA_SOCIALES(2)'!U$10&lt;0.4,'ExA_SOCIALES(2)'!U$11,"")</f>
        <v>#DIV/0!</v>
      </c>
      <c r="P43" s="446" t="s">
        <v>57</v>
      </c>
    </row>
    <row r="44" spans="1:16" ht="15">
      <c r="A44" s="431"/>
      <c r="B44" s="407" t="e">
        <f>IF(ExA_SOCIALES!V$99 &lt; 0.4,ExA_SOCIALES!V$15,"")</f>
        <v>#DIV/0!</v>
      </c>
      <c r="C44" s="650" t="e">
        <f>IF(ExA_SOCIALES!V$99 &lt; 0.4,ExA_SOCIALES!V$13,"")</f>
        <v>#DIV/0!</v>
      </c>
      <c r="D44" s="650"/>
      <c r="E44" s="650"/>
      <c r="F44" s="650"/>
      <c r="G44" s="408" t="e">
        <f>IF(ExA_SOCIALES!V$99 &lt; 0.4,ExA_SOCIALES!V$12,"")</f>
        <v>#DIV/0!</v>
      </c>
      <c r="H44" s="408" t="e">
        <f>IF(ExA_SOCIALES!V$99 &lt; 0.4,ExA_SOCIALES!V$11,"")</f>
        <v>#DIV/0!</v>
      </c>
      <c r="I44" s="409" t="e">
        <f>IF('ExA_SOCIALES(2)'!V$99&lt;0.4,'ExA_SOCIALES(2)'!V$15,"")</f>
        <v>#DIV/0!</v>
      </c>
      <c r="J44" s="632" t="e">
        <f>IF('ExA_SOCIALES(2)'!V$10&lt;0.4,'ExA_SOCIALES(2)'!V$13,"")</f>
        <v>#DIV/0!</v>
      </c>
      <c r="K44" s="632"/>
      <c r="L44" s="632"/>
      <c r="M44" s="632"/>
      <c r="N44" s="410" t="e">
        <f>IF('ExA_SOCIALES(2)'!V$10&lt;0.4,'ExA_SOCIALES(2)'!V$12,"")</f>
        <v>#DIV/0!</v>
      </c>
      <c r="O44" s="410" t="e">
        <f>IF('ExA_SOCIALES(2)'!V$10&lt;0.4,'ExA_SOCIALES(2)'!V$11,"")</f>
        <v>#DIV/0!</v>
      </c>
      <c r="P44" s="446" t="s">
        <v>57</v>
      </c>
    </row>
    <row r="45" spans="1:16" ht="15">
      <c r="A45" s="431"/>
      <c r="B45" s="407" t="e">
        <f>IF(ExA_SOCIALES!W$99 &lt; 0.4,ExA_SOCIALES!W$15,"")</f>
        <v>#DIV/0!</v>
      </c>
      <c r="C45" s="650" t="e">
        <f>IF(ExA_SOCIALES!W$99 &lt; 0.4,ExA_SOCIALES!W$13,"")</f>
        <v>#DIV/0!</v>
      </c>
      <c r="D45" s="650"/>
      <c r="E45" s="650"/>
      <c r="F45" s="650"/>
      <c r="G45" s="408" t="e">
        <f>IF(ExA_SOCIALES!W$99 &lt; 0.4,ExA_SOCIALES!W$12,"")</f>
        <v>#DIV/0!</v>
      </c>
      <c r="H45" s="408" t="e">
        <f>IF(ExA_SOCIALES!W$99 &lt; 0.4,ExA_SOCIALES!W$11,"")</f>
        <v>#DIV/0!</v>
      </c>
      <c r="I45" s="409" t="e">
        <f>IF('ExA_SOCIALES(2)'!W$99&lt;0.4,'ExA_SOCIALES(2)'!W$15,"")</f>
        <v>#DIV/0!</v>
      </c>
      <c r="J45" s="632" t="e">
        <f>IF('ExA_SOCIALES(2)'!W$10&lt;0.4,'ExA_SOCIALES(2)'!W$13,"")</f>
        <v>#DIV/0!</v>
      </c>
      <c r="K45" s="632"/>
      <c r="L45" s="632"/>
      <c r="M45" s="632"/>
      <c r="N45" s="410" t="e">
        <f>IF('ExA_SOCIALES(2)'!W$10&lt;0.4,'ExA_SOCIALES(2)'!W$12,"")</f>
        <v>#DIV/0!</v>
      </c>
      <c r="O45" s="410" t="e">
        <f>IF('ExA_SOCIALES(2)'!W$10&lt;0.4,'ExA_SOCIALES(2)'!W$11,"")</f>
        <v>#DIV/0!</v>
      </c>
      <c r="P45" s="446" t="s">
        <v>57</v>
      </c>
    </row>
    <row r="46" spans="1:16" ht="15">
      <c r="A46" s="431"/>
      <c r="B46" s="407" t="e">
        <f>IF(ExA_SOCIALES!X$99 &lt; 0.4,ExA_SOCIALES!X$15,"")</f>
        <v>#DIV/0!</v>
      </c>
      <c r="C46" s="650" t="e">
        <f>IF(ExA_SOCIALES!X$99 &lt; 0.4,ExA_SOCIALES!X$13,"")</f>
        <v>#DIV/0!</v>
      </c>
      <c r="D46" s="650"/>
      <c r="E46" s="650"/>
      <c r="F46" s="650"/>
      <c r="G46" s="408" t="e">
        <f>IF(ExA_SOCIALES!X$99 &lt; 0.4,ExA_SOCIALES!X$12,"")</f>
        <v>#DIV/0!</v>
      </c>
      <c r="H46" s="408" t="e">
        <f>IF(ExA_SOCIALES!X$99 &lt; 0.4,ExA_SOCIALES!X$11,"")</f>
        <v>#DIV/0!</v>
      </c>
      <c r="I46" s="409" t="e">
        <f>IF('ExA_SOCIALES(2)'!X$99&lt;0.4,'ExA_SOCIALES(2)'!X$15,"")</f>
        <v>#DIV/0!</v>
      </c>
      <c r="J46" s="632" t="e">
        <f>IF('ExA_SOCIALES(2)'!X$10&lt;0.4,'ExA_SOCIALES(2)'!X$13,"")</f>
        <v>#DIV/0!</v>
      </c>
      <c r="K46" s="632"/>
      <c r="L46" s="632"/>
      <c r="M46" s="632"/>
      <c r="N46" s="410" t="e">
        <f>IF('ExA_SOCIALES(2)'!X$10&lt;0.4,'ExA_SOCIALES(2)'!X$12,"")</f>
        <v>#DIV/0!</v>
      </c>
      <c r="O46" s="410" t="e">
        <f>IF('ExA_SOCIALES(2)'!X$10&lt;0.4,'ExA_SOCIALES(2)'!X$11,"")</f>
        <v>#DIV/0!</v>
      </c>
      <c r="P46" s="446" t="s">
        <v>57</v>
      </c>
    </row>
    <row r="47" spans="1:16" ht="15.75" thickBot="1">
      <c r="A47" s="425"/>
      <c r="B47" s="426"/>
      <c r="C47" s="426"/>
      <c r="D47" s="426"/>
      <c r="E47" s="426"/>
      <c r="F47" s="426"/>
      <c r="G47" s="426"/>
      <c r="H47" s="426"/>
      <c r="I47" s="426"/>
      <c r="J47" s="426"/>
      <c r="K47" s="639"/>
      <c r="L47" s="639"/>
      <c r="M47" s="426"/>
      <c r="N47" s="426"/>
      <c r="O47" s="426"/>
      <c r="P47" s="427"/>
    </row>
    <row r="48" spans="1:16" ht="16.5" thickTop="1" thickBot="1">
      <c r="A48" s="412"/>
      <c r="B48" s="412"/>
      <c r="C48" s="412"/>
      <c r="D48" s="412"/>
      <c r="E48" s="412"/>
      <c r="F48" s="412"/>
      <c r="G48" s="412"/>
      <c r="H48" s="412"/>
      <c r="I48" s="412"/>
      <c r="J48" s="412"/>
      <c r="K48" s="640"/>
      <c r="L48" s="640"/>
      <c r="M48" s="412"/>
      <c r="N48" s="412"/>
      <c r="O48" s="412"/>
      <c r="P48" s="412"/>
    </row>
    <row r="49" spans="1:16" ht="17.25" thickTop="1" thickBot="1">
      <c r="A49" s="641" t="s">
        <v>98</v>
      </c>
      <c r="B49" s="642"/>
      <c r="C49" s="642"/>
      <c r="D49" s="642"/>
      <c r="E49" s="642"/>
      <c r="F49" s="642"/>
      <c r="G49" s="642"/>
      <c r="H49" s="642"/>
      <c r="I49" s="642"/>
      <c r="J49" s="642"/>
      <c r="K49" s="642"/>
      <c r="L49" s="642"/>
      <c r="M49" s="642"/>
      <c r="N49" s="642"/>
      <c r="O49" s="642"/>
      <c r="P49" s="643"/>
    </row>
    <row r="50" spans="1:16" ht="15.75" thickTop="1">
      <c r="A50" s="431"/>
      <c r="B50" s="412"/>
      <c r="C50" s="412"/>
      <c r="D50" s="412"/>
      <c r="E50" s="412"/>
      <c r="F50" s="412"/>
      <c r="G50" s="412"/>
      <c r="H50" s="412"/>
      <c r="I50" s="412"/>
      <c r="J50" s="412"/>
      <c r="K50" s="412"/>
      <c r="L50" s="412"/>
      <c r="M50" s="412"/>
      <c r="N50" s="412"/>
      <c r="O50" s="412"/>
      <c r="P50" s="430"/>
    </row>
    <row r="51" spans="1:16" ht="15">
      <c r="A51" s="431"/>
      <c r="B51" s="644" t="s">
        <v>43</v>
      </c>
      <c r="C51" s="645"/>
      <c r="D51" s="645"/>
      <c r="E51" s="645"/>
      <c r="F51" s="645"/>
      <c r="G51" s="645"/>
      <c r="H51" s="645"/>
      <c r="I51" s="645"/>
      <c r="J51" s="645"/>
      <c r="K51" s="645"/>
      <c r="L51" s="645"/>
      <c r="M51" s="645"/>
      <c r="N51" s="645"/>
      <c r="O51" s="646"/>
      <c r="P51" s="415"/>
    </row>
    <row r="52" spans="1:16" ht="15">
      <c r="A52" s="431"/>
      <c r="B52" s="447"/>
      <c r="C52" s="447"/>
      <c r="D52" s="447"/>
      <c r="E52" s="447"/>
      <c r="F52" s="447"/>
      <c r="G52" s="448"/>
      <c r="H52" s="448"/>
      <c r="I52" s="448"/>
      <c r="J52" s="448"/>
      <c r="K52" s="448"/>
      <c r="L52" s="447"/>
      <c r="M52" s="447"/>
      <c r="N52" s="447"/>
      <c r="O52" s="447"/>
      <c r="P52" s="415"/>
    </row>
    <row r="53" spans="1:16" ht="14.45" customHeight="1">
      <c r="A53" s="431"/>
      <c r="B53" s="449" t="s">
        <v>73</v>
      </c>
      <c r="C53" s="635" t="s">
        <v>53</v>
      </c>
      <c r="D53" s="636"/>
      <c r="E53" s="636"/>
      <c r="F53" s="637"/>
      <c r="G53" s="449" t="s">
        <v>18</v>
      </c>
      <c r="H53" s="450" t="s">
        <v>17</v>
      </c>
      <c r="I53" s="634" t="s">
        <v>44</v>
      </c>
      <c r="J53" s="634"/>
      <c r="K53" s="634"/>
      <c r="L53" s="634"/>
      <c r="M53" s="634"/>
      <c r="N53" s="634"/>
      <c r="O53" s="634"/>
      <c r="P53" s="415"/>
    </row>
    <row r="54" spans="1:16" ht="15">
      <c r="A54" s="431"/>
      <c r="B54" s="364"/>
      <c r="C54" s="647"/>
      <c r="D54" s="648"/>
      <c r="E54" s="648"/>
      <c r="F54" s="649"/>
      <c r="G54" s="365"/>
      <c r="H54" s="365"/>
      <c r="I54" s="638"/>
      <c r="J54" s="638"/>
      <c r="K54" s="638"/>
      <c r="L54" s="638"/>
      <c r="M54" s="638"/>
      <c r="N54" s="638"/>
      <c r="O54" s="638"/>
      <c r="P54" s="415"/>
    </row>
    <row r="55" spans="1:16" ht="15">
      <c r="A55" s="431"/>
      <c r="B55" s="366"/>
      <c r="C55" s="567"/>
      <c r="D55" s="568"/>
      <c r="E55" s="568"/>
      <c r="F55" s="569"/>
      <c r="G55" s="365"/>
      <c r="H55" s="365"/>
      <c r="I55" s="638"/>
      <c r="J55" s="638"/>
      <c r="K55" s="638"/>
      <c r="L55" s="638"/>
      <c r="M55" s="638"/>
      <c r="N55" s="638"/>
      <c r="O55" s="638"/>
      <c r="P55" s="415"/>
    </row>
    <row r="56" spans="1:16" ht="15">
      <c r="A56" s="431"/>
      <c r="B56" s="366"/>
      <c r="C56" s="570"/>
      <c r="D56" s="571"/>
      <c r="E56" s="571"/>
      <c r="F56" s="572"/>
      <c r="G56" s="365"/>
      <c r="H56" s="365"/>
      <c r="I56" s="638"/>
      <c r="J56" s="638"/>
      <c r="K56" s="638"/>
      <c r="L56" s="638"/>
      <c r="M56" s="638"/>
      <c r="N56" s="638"/>
      <c r="O56" s="638"/>
      <c r="P56" s="415"/>
    </row>
    <row r="57" spans="1:16" ht="15">
      <c r="A57" s="431"/>
      <c r="B57" s="366"/>
      <c r="C57" s="567"/>
      <c r="D57" s="568"/>
      <c r="E57" s="568"/>
      <c r="F57" s="569"/>
      <c r="G57" s="365"/>
      <c r="H57" s="365"/>
      <c r="I57" s="638"/>
      <c r="J57" s="638"/>
      <c r="K57" s="638"/>
      <c r="L57" s="638"/>
      <c r="M57" s="638"/>
      <c r="N57" s="638"/>
      <c r="O57" s="638"/>
      <c r="P57" s="415"/>
    </row>
    <row r="58" spans="1:16" ht="15">
      <c r="A58" s="431"/>
      <c r="B58" s="367"/>
      <c r="C58" s="570"/>
      <c r="D58" s="571"/>
      <c r="E58" s="571"/>
      <c r="F58" s="572"/>
      <c r="G58" s="365"/>
      <c r="H58" s="365"/>
      <c r="I58" s="638"/>
      <c r="J58" s="638"/>
      <c r="K58" s="638"/>
      <c r="L58" s="638"/>
      <c r="M58" s="638"/>
      <c r="N58" s="638"/>
      <c r="O58" s="638"/>
      <c r="P58" s="415"/>
    </row>
    <row r="59" spans="1:16" ht="15">
      <c r="A59" s="431"/>
      <c r="B59" s="367"/>
      <c r="C59" s="567"/>
      <c r="D59" s="568"/>
      <c r="E59" s="568"/>
      <c r="F59" s="569"/>
      <c r="G59" s="365"/>
      <c r="H59" s="365"/>
      <c r="I59" s="638"/>
      <c r="J59" s="638"/>
      <c r="K59" s="638"/>
      <c r="L59" s="638"/>
      <c r="M59" s="638"/>
      <c r="N59" s="638"/>
      <c r="O59" s="638"/>
      <c r="P59" s="415"/>
    </row>
    <row r="60" spans="1:16" ht="15">
      <c r="A60" s="431"/>
      <c r="B60" s="367"/>
      <c r="C60" s="567"/>
      <c r="D60" s="568"/>
      <c r="E60" s="568"/>
      <c r="F60" s="569"/>
      <c r="G60" s="365"/>
      <c r="H60" s="365"/>
      <c r="I60" s="638"/>
      <c r="J60" s="638"/>
      <c r="K60" s="638"/>
      <c r="L60" s="638"/>
      <c r="M60" s="638"/>
      <c r="N60" s="638"/>
      <c r="O60" s="638"/>
      <c r="P60" s="415"/>
    </row>
    <row r="61" spans="1:16" ht="15">
      <c r="A61" s="431"/>
      <c r="B61" s="367"/>
      <c r="C61" s="567"/>
      <c r="D61" s="568"/>
      <c r="E61" s="568"/>
      <c r="F61" s="569"/>
      <c r="G61" s="365"/>
      <c r="H61" s="365"/>
      <c r="I61" s="638"/>
      <c r="J61" s="638"/>
      <c r="K61" s="638"/>
      <c r="L61" s="638"/>
      <c r="M61" s="638"/>
      <c r="N61" s="638"/>
      <c r="O61" s="638"/>
      <c r="P61" s="415"/>
    </row>
    <row r="62" spans="1:16" ht="15">
      <c r="A62" s="431"/>
      <c r="B62" s="367"/>
      <c r="C62" s="567"/>
      <c r="D62" s="568"/>
      <c r="E62" s="568"/>
      <c r="F62" s="569"/>
      <c r="G62" s="365"/>
      <c r="H62" s="365"/>
      <c r="I62" s="638"/>
      <c r="J62" s="638"/>
      <c r="K62" s="638"/>
      <c r="L62" s="638"/>
      <c r="M62" s="638"/>
      <c r="N62" s="638"/>
      <c r="O62" s="638"/>
      <c r="P62" s="415"/>
    </row>
    <row r="63" spans="1:16" ht="15">
      <c r="A63" s="431"/>
      <c r="B63" s="367"/>
      <c r="C63" s="567"/>
      <c r="D63" s="568"/>
      <c r="E63" s="568"/>
      <c r="F63" s="569"/>
      <c r="G63" s="365"/>
      <c r="H63" s="365"/>
      <c r="I63" s="638"/>
      <c r="J63" s="638"/>
      <c r="K63" s="638"/>
      <c r="L63" s="638"/>
      <c r="M63" s="638"/>
      <c r="N63" s="638"/>
      <c r="O63" s="638"/>
      <c r="P63" s="415"/>
    </row>
    <row r="64" spans="1:16" ht="15">
      <c r="A64" s="431"/>
      <c r="B64" s="367"/>
      <c r="C64" s="567"/>
      <c r="D64" s="568"/>
      <c r="E64" s="568"/>
      <c r="F64" s="569"/>
      <c r="G64" s="365"/>
      <c r="H64" s="365"/>
      <c r="I64" s="638"/>
      <c r="J64" s="638"/>
      <c r="K64" s="638"/>
      <c r="L64" s="638"/>
      <c r="M64" s="638"/>
      <c r="N64" s="638"/>
      <c r="O64" s="638"/>
      <c r="P64" s="415"/>
    </row>
    <row r="65" spans="1:16" ht="15">
      <c r="A65" s="431"/>
      <c r="B65" s="367"/>
      <c r="C65" s="567"/>
      <c r="D65" s="568"/>
      <c r="E65" s="568"/>
      <c r="F65" s="568"/>
      <c r="G65" s="365"/>
      <c r="H65" s="365"/>
      <c r="I65" s="638"/>
      <c r="J65" s="638"/>
      <c r="K65" s="638"/>
      <c r="L65" s="638"/>
      <c r="M65" s="638"/>
      <c r="N65" s="638"/>
      <c r="O65" s="638"/>
      <c r="P65" s="415"/>
    </row>
    <row r="66" spans="1:16" ht="15">
      <c r="A66" s="431"/>
      <c r="B66" s="367"/>
      <c r="C66" s="570"/>
      <c r="D66" s="571"/>
      <c r="E66" s="571"/>
      <c r="F66" s="572"/>
      <c r="G66" s="365"/>
      <c r="H66" s="365"/>
      <c r="I66" s="638"/>
      <c r="J66" s="638"/>
      <c r="K66" s="638"/>
      <c r="L66" s="638"/>
      <c r="M66" s="638"/>
      <c r="N66" s="638"/>
      <c r="O66" s="638"/>
      <c r="P66" s="415"/>
    </row>
    <row r="67" spans="1:16" ht="15">
      <c r="A67" s="431"/>
      <c r="B67" s="367"/>
      <c r="C67" s="570"/>
      <c r="D67" s="571"/>
      <c r="E67" s="571"/>
      <c r="F67" s="572"/>
      <c r="G67" s="365"/>
      <c r="H67" s="365"/>
      <c r="I67" s="638"/>
      <c r="J67" s="638"/>
      <c r="K67" s="638"/>
      <c r="L67" s="638"/>
      <c r="M67" s="638"/>
      <c r="N67" s="638"/>
      <c r="O67" s="638"/>
      <c r="P67" s="415"/>
    </row>
    <row r="68" spans="1:16" ht="15.75" thickBot="1">
      <c r="A68" s="431"/>
      <c r="B68" s="368"/>
      <c r="C68" s="570"/>
      <c r="D68" s="571"/>
      <c r="E68" s="571"/>
      <c r="F68" s="572"/>
      <c r="G68" s="365"/>
      <c r="H68" s="365"/>
      <c r="I68" s="638"/>
      <c r="J68" s="638"/>
      <c r="K68" s="638"/>
      <c r="L68" s="638"/>
      <c r="M68" s="638"/>
      <c r="N68" s="638"/>
      <c r="O68" s="638"/>
      <c r="P68" s="415"/>
    </row>
    <row r="69" spans="1:16" ht="16.5" thickTop="1" thickBot="1">
      <c r="A69" s="425"/>
      <c r="B69" s="426"/>
      <c r="C69" s="426"/>
      <c r="D69" s="426"/>
      <c r="E69" s="426"/>
      <c r="F69" s="426"/>
      <c r="G69" s="426"/>
      <c r="H69" s="426"/>
      <c r="I69" s="426"/>
      <c r="J69" s="426"/>
      <c r="K69" s="639"/>
      <c r="L69" s="639"/>
      <c r="M69" s="426"/>
      <c r="N69" s="426"/>
      <c r="O69" s="426"/>
      <c r="P69" s="427"/>
    </row>
    <row r="70" spans="1:16" ht="16.5" thickTop="1" thickBot="1">
      <c r="A70" s="412"/>
      <c r="B70" s="412"/>
      <c r="C70" s="412"/>
      <c r="D70" s="412"/>
      <c r="E70" s="412"/>
      <c r="F70" s="412"/>
      <c r="G70" s="412"/>
      <c r="H70" s="412"/>
      <c r="I70" s="412"/>
      <c r="J70" s="412"/>
      <c r="K70" s="412"/>
      <c r="L70" s="412"/>
      <c r="M70" s="412"/>
      <c r="N70" s="412"/>
      <c r="O70" s="412"/>
      <c r="P70" s="412"/>
    </row>
    <row r="71" spans="1:16" ht="17.25" thickTop="1" thickBot="1">
      <c r="A71" s="641" t="s">
        <v>141</v>
      </c>
      <c r="B71" s="642"/>
      <c r="C71" s="642"/>
      <c r="D71" s="642"/>
      <c r="E71" s="642"/>
      <c r="F71" s="642"/>
      <c r="G71" s="642"/>
      <c r="H71" s="642"/>
      <c r="I71" s="642"/>
      <c r="J71" s="642"/>
      <c r="K71" s="642"/>
      <c r="L71" s="642"/>
      <c r="M71" s="642"/>
      <c r="N71" s="642"/>
      <c r="O71" s="642"/>
      <c r="P71" s="643"/>
    </row>
    <row r="72" spans="1:16" ht="15.75" thickTop="1">
      <c r="A72" s="431"/>
      <c r="B72" s="412"/>
      <c r="C72" s="412"/>
      <c r="D72" s="412"/>
      <c r="E72" s="412"/>
      <c r="F72" s="412"/>
      <c r="G72" s="412"/>
      <c r="H72" s="412"/>
      <c r="I72" s="412"/>
      <c r="J72" s="412"/>
      <c r="K72" s="412"/>
      <c r="L72" s="412"/>
      <c r="M72" s="412"/>
      <c r="N72" s="412"/>
      <c r="O72" s="412"/>
      <c r="P72" s="430"/>
    </row>
    <row r="73" spans="1:16" ht="15">
      <c r="A73" s="431"/>
      <c r="B73" s="644" t="s">
        <v>45</v>
      </c>
      <c r="C73" s="645"/>
      <c r="D73" s="645"/>
      <c r="E73" s="645"/>
      <c r="F73" s="645"/>
      <c r="G73" s="645"/>
      <c r="H73" s="645"/>
      <c r="I73" s="645"/>
      <c r="J73" s="645"/>
      <c r="K73" s="645"/>
      <c r="L73" s="645"/>
      <c r="M73" s="645"/>
      <c r="N73" s="645"/>
      <c r="O73" s="646"/>
      <c r="P73" s="415"/>
    </row>
    <row r="74" spans="1:16" ht="15">
      <c r="A74" s="431"/>
      <c r="B74" s="412"/>
      <c r="C74" s="412"/>
      <c r="D74" s="412"/>
      <c r="E74" s="412"/>
      <c r="F74" s="412"/>
      <c r="G74" s="436"/>
      <c r="H74" s="436"/>
      <c r="I74" s="436"/>
      <c r="J74" s="436"/>
      <c r="K74" s="412"/>
      <c r="L74" s="412"/>
      <c r="M74" s="412"/>
      <c r="N74" s="412"/>
      <c r="O74" s="412"/>
      <c r="P74" s="415"/>
    </row>
    <row r="75" spans="1:16" ht="15">
      <c r="A75" s="431"/>
      <c r="B75" s="449" t="s">
        <v>73</v>
      </c>
      <c r="C75" s="653" t="s">
        <v>42</v>
      </c>
      <c r="D75" s="653"/>
      <c r="E75" s="653"/>
      <c r="F75" s="653"/>
      <c r="G75" s="653"/>
      <c r="H75" s="653"/>
      <c r="I75" s="653" t="s">
        <v>46</v>
      </c>
      <c r="J75" s="653"/>
      <c r="K75" s="653"/>
      <c r="L75" s="653"/>
      <c r="M75" s="653"/>
      <c r="N75" s="653"/>
      <c r="O75" s="653"/>
      <c r="P75" s="415"/>
    </row>
    <row r="76" spans="1:16" ht="15">
      <c r="A76" s="431"/>
      <c r="B76" s="451">
        <f>B54</f>
        <v>0</v>
      </c>
      <c r="C76" s="573">
        <f>C54</f>
        <v>0</v>
      </c>
      <c r="D76" s="573"/>
      <c r="E76" s="573"/>
      <c r="F76" s="573"/>
      <c r="G76" s="573"/>
      <c r="H76" s="573"/>
      <c r="I76" s="584"/>
      <c r="J76" s="584"/>
      <c r="K76" s="584"/>
      <c r="L76" s="584"/>
      <c r="M76" s="584"/>
      <c r="N76" s="584"/>
      <c r="O76" s="584"/>
      <c r="P76" s="415"/>
    </row>
    <row r="77" spans="1:16" ht="15">
      <c r="A77" s="431"/>
      <c r="B77" s="451">
        <f t="shared" ref="B77:B90" si="0">B55</f>
        <v>0</v>
      </c>
      <c r="C77" s="573">
        <f t="shared" ref="C77:C90" si="1">C55</f>
        <v>0</v>
      </c>
      <c r="D77" s="573"/>
      <c r="E77" s="573"/>
      <c r="F77" s="573"/>
      <c r="G77" s="573"/>
      <c r="H77" s="573"/>
      <c r="I77" s="584"/>
      <c r="J77" s="584"/>
      <c r="K77" s="584"/>
      <c r="L77" s="584"/>
      <c r="M77" s="584"/>
      <c r="N77" s="584"/>
      <c r="O77" s="584"/>
      <c r="P77" s="415"/>
    </row>
    <row r="78" spans="1:16" ht="15">
      <c r="A78" s="431"/>
      <c r="B78" s="451">
        <f t="shared" si="0"/>
        <v>0</v>
      </c>
      <c r="C78" s="573">
        <f t="shared" si="1"/>
        <v>0</v>
      </c>
      <c r="D78" s="573"/>
      <c r="E78" s="573"/>
      <c r="F78" s="573"/>
      <c r="G78" s="573"/>
      <c r="H78" s="573"/>
      <c r="I78" s="584"/>
      <c r="J78" s="584"/>
      <c r="K78" s="584"/>
      <c r="L78" s="584"/>
      <c r="M78" s="584"/>
      <c r="N78" s="584"/>
      <c r="O78" s="584"/>
      <c r="P78" s="415"/>
    </row>
    <row r="79" spans="1:16" ht="15">
      <c r="A79" s="431"/>
      <c r="B79" s="451">
        <f t="shared" si="0"/>
        <v>0</v>
      </c>
      <c r="C79" s="573">
        <f t="shared" si="1"/>
        <v>0</v>
      </c>
      <c r="D79" s="573"/>
      <c r="E79" s="573"/>
      <c r="F79" s="573"/>
      <c r="G79" s="573"/>
      <c r="H79" s="573"/>
      <c r="I79" s="584"/>
      <c r="J79" s="584"/>
      <c r="K79" s="584"/>
      <c r="L79" s="584"/>
      <c r="M79" s="584"/>
      <c r="N79" s="584"/>
      <c r="O79" s="584"/>
      <c r="P79" s="415"/>
    </row>
    <row r="80" spans="1:16" ht="15">
      <c r="A80" s="431"/>
      <c r="B80" s="451">
        <f t="shared" si="0"/>
        <v>0</v>
      </c>
      <c r="C80" s="573">
        <f t="shared" si="1"/>
        <v>0</v>
      </c>
      <c r="D80" s="573"/>
      <c r="E80" s="573"/>
      <c r="F80" s="573"/>
      <c r="G80" s="573"/>
      <c r="H80" s="573"/>
      <c r="I80" s="584"/>
      <c r="J80" s="584"/>
      <c r="K80" s="584"/>
      <c r="L80" s="584"/>
      <c r="M80" s="584"/>
      <c r="N80" s="584"/>
      <c r="O80" s="584"/>
      <c r="P80" s="415"/>
    </row>
    <row r="81" spans="1:16" ht="15">
      <c r="A81" s="431"/>
      <c r="B81" s="451">
        <f t="shared" si="0"/>
        <v>0</v>
      </c>
      <c r="C81" s="573">
        <f t="shared" si="1"/>
        <v>0</v>
      </c>
      <c r="D81" s="573"/>
      <c r="E81" s="573"/>
      <c r="F81" s="573"/>
      <c r="G81" s="573"/>
      <c r="H81" s="573"/>
      <c r="I81" s="584"/>
      <c r="J81" s="584"/>
      <c r="K81" s="584"/>
      <c r="L81" s="584"/>
      <c r="M81" s="584"/>
      <c r="N81" s="584"/>
      <c r="O81" s="584"/>
      <c r="P81" s="415"/>
    </row>
    <row r="82" spans="1:16" ht="15">
      <c r="A82" s="431"/>
      <c r="B82" s="451">
        <f t="shared" si="0"/>
        <v>0</v>
      </c>
      <c r="C82" s="573">
        <f t="shared" si="1"/>
        <v>0</v>
      </c>
      <c r="D82" s="573"/>
      <c r="E82" s="573"/>
      <c r="F82" s="573"/>
      <c r="G82" s="573"/>
      <c r="H82" s="573"/>
      <c r="I82" s="584"/>
      <c r="J82" s="584"/>
      <c r="K82" s="584"/>
      <c r="L82" s="584"/>
      <c r="M82" s="584"/>
      <c r="N82" s="584"/>
      <c r="O82" s="584"/>
      <c r="P82" s="415"/>
    </row>
    <row r="83" spans="1:16" ht="15">
      <c r="A83" s="431"/>
      <c r="B83" s="451">
        <f t="shared" si="0"/>
        <v>0</v>
      </c>
      <c r="C83" s="573">
        <f t="shared" si="1"/>
        <v>0</v>
      </c>
      <c r="D83" s="573"/>
      <c r="E83" s="573"/>
      <c r="F83" s="573"/>
      <c r="G83" s="573"/>
      <c r="H83" s="573"/>
      <c r="I83" s="584"/>
      <c r="J83" s="584"/>
      <c r="K83" s="584"/>
      <c r="L83" s="584"/>
      <c r="M83" s="584"/>
      <c r="N83" s="584"/>
      <c r="O83" s="584"/>
      <c r="P83" s="415"/>
    </row>
    <row r="84" spans="1:16" ht="15">
      <c r="A84" s="431"/>
      <c r="B84" s="451">
        <f t="shared" si="0"/>
        <v>0</v>
      </c>
      <c r="C84" s="573">
        <f t="shared" si="1"/>
        <v>0</v>
      </c>
      <c r="D84" s="573"/>
      <c r="E84" s="573"/>
      <c r="F84" s="573"/>
      <c r="G84" s="573"/>
      <c r="H84" s="573"/>
      <c r="I84" s="584"/>
      <c r="J84" s="584"/>
      <c r="K84" s="584"/>
      <c r="L84" s="584"/>
      <c r="M84" s="584"/>
      <c r="N84" s="584"/>
      <c r="O84" s="584"/>
      <c r="P84" s="415"/>
    </row>
    <row r="85" spans="1:16" ht="15">
      <c r="A85" s="431"/>
      <c r="B85" s="451">
        <f t="shared" si="0"/>
        <v>0</v>
      </c>
      <c r="C85" s="573">
        <f t="shared" si="1"/>
        <v>0</v>
      </c>
      <c r="D85" s="573"/>
      <c r="E85" s="573"/>
      <c r="F85" s="573"/>
      <c r="G85" s="573"/>
      <c r="H85" s="573"/>
      <c r="I85" s="584"/>
      <c r="J85" s="584"/>
      <c r="K85" s="584"/>
      <c r="L85" s="584"/>
      <c r="M85" s="584"/>
      <c r="N85" s="584"/>
      <c r="O85" s="584"/>
      <c r="P85" s="415"/>
    </row>
    <row r="86" spans="1:16" ht="15">
      <c r="A86" s="431"/>
      <c r="B86" s="451">
        <f t="shared" si="0"/>
        <v>0</v>
      </c>
      <c r="C86" s="573">
        <f t="shared" si="1"/>
        <v>0</v>
      </c>
      <c r="D86" s="573"/>
      <c r="E86" s="573"/>
      <c r="F86" s="573"/>
      <c r="G86" s="573"/>
      <c r="H86" s="573"/>
      <c r="I86" s="584"/>
      <c r="J86" s="584"/>
      <c r="K86" s="584"/>
      <c r="L86" s="584"/>
      <c r="M86" s="584"/>
      <c r="N86" s="584"/>
      <c r="O86" s="584"/>
      <c r="P86" s="415"/>
    </row>
    <row r="87" spans="1:16" ht="15">
      <c r="A87" s="431"/>
      <c r="B87" s="451">
        <f t="shared" si="0"/>
        <v>0</v>
      </c>
      <c r="C87" s="573">
        <f t="shared" si="1"/>
        <v>0</v>
      </c>
      <c r="D87" s="573"/>
      <c r="E87" s="573"/>
      <c r="F87" s="573"/>
      <c r="G87" s="573"/>
      <c r="H87" s="573"/>
      <c r="I87" s="584"/>
      <c r="J87" s="584"/>
      <c r="K87" s="584"/>
      <c r="L87" s="584"/>
      <c r="M87" s="584"/>
      <c r="N87" s="584"/>
      <c r="O87" s="584"/>
      <c r="P87" s="415"/>
    </row>
    <row r="88" spans="1:16" ht="15">
      <c r="A88" s="431"/>
      <c r="B88" s="451">
        <f t="shared" si="0"/>
        <v>0</v>
      </c>
      <c r="C88" s="573">
        <f t="shared" si="1"/>
        <v>0</v>
      </c>
      <c r="D88" s="573"/>
      <c r="E88" s="573"/>
      <c r="F88" s="573"/>
      <c r="G88" s="573"/>
      <c r="H88" s="573"/>
      <c r="I88" s="584"/>
      <c r="J88" s="584"/>
      <c r="K88" s="584"/>
      <c r="L88" s="584"/>
      <c r="M88" s="584"/>
      <c r="N88" s="584"/>
      <c r="O88" s="584"/>
      <c r="P88" s="415"/>
    </row>
    <row r="89" spans="1:16" ht="15">
      <c r="A89" s="431"/>
      <c r="B89" s="451">
        <f t="shared" si="0"/>
        <v>0</v>
      </c>
      <c r="C89" s="573">
        <f t="shared" si="1"/>
        <v>0</v>
      </c>
      <c r="D89" s="573"/>
      <c r="E89" s="573"/>
      <c r="F89" s="573"/>
      <c r="G89" s="573"/>
      <c r="H89" s="573"/>
      <c r="I89" s="584"/>
      <c r="J89" s="584"/>
      <c r="K89" s="584"/>
      <c r="L89" s="584"/>
      <c r="M89" s="584"/>
      <c r="N89" s="584"/>
      <c r="O89" s="584"/>
      <c r="P89" s="415"/>
    </row>
    <row r="90" spans="1:16" ht="15">
      <c r="A90" s="431"/>
      <c r="B90" s="451">
        <f t="shared" si="0"/>
        <v>0</v>
      </c>
      <c r="C90" s="573">
        <f t="shared" si="1"/>
        <v>0</v>
      </c>
      <c r="D90" s="573"/>
      <c r="E90" s="573"/>
      <c r="F90" s="573"/>
      <c r="G90" s="573"/>
      <c r="H90" s="573"/>
      <c r="I90" s="584"/>
      <c r="J90" s="584"/>
      <c r="K90" s="584"/>
      <c r="L90" s="584"/>
      <c r="M90" s="584"/>
      <c r="N90" s="584"/>
      <c r="O90" s="584"/>
      <c r="P90" s="415"/>
    </row>
    <row r="91" spans="1:16" ht="15.75" thickBot="1">
      <c r="A91" s="425"/>
      <c r="B91" s="426"/>
      <c r="C91" s="426"/>
      <c r="D91" s="426"/>
      <c r="E91" s="426"/>
      <c r="F91" s="426"/>
      <c r="G91" s="426"/>
      <c r="H91" s="426"/>
      <c r="I91" s="426"/>
      <c r="J91" s="426"/>
      <c r="K91" s="639"/>
      <c r="L91" s="639"/>
      <c r="M91" s="426"/>
      <c r="N91" s="426"/>
      <c r="O91" s="426"/>
      <c r="P91" s="427"/>
    </row>
    <row r="92" spans="1:16" ht="16.5" thickTop="1" thickBot="1">
      <c r="A92" s="412"/>
      <c r="B92" s="412"/>
      <c r="C92" s="412"/>
      <c r="D92" s="412"/>
      <c r="E92" s="412"/>
      <c r="F92" s="412"/>
      <c r="G92" s="412"/>
      <c r="H92" s="412"/>
      <c r="I92" s="412"/>
      <c r="J92" s="412"/>
      <c r="K92" s="412"/>
      <c r="L92" s="412"/>
      <c r="M92" s="412"/>
      <c r="N92" s="412"/>
      <c r="O92" s="412"/>
      <c r="P92" s="412"/>
    </row>
    <row r="93" spans="1:16" ht="17.25" thickTop="1" thickBot="1">
      <c r="A93" s="641" t="s">
        <v>96</v>
      </c>
      <c r="B93" s="642"/>
      <c r="C93" s="642"/>
      <c r="D93" s="642"/>
      <c r="E93" s="642"/>
      <c r="F93" s="642"/>
      <c r="G93" s="642"/>
      <c r="H93" s="642"/>
      <c r="I93" s="642"/>
      <c r="J93" s="642"/>
      <c r="K93" s="642"/>
      <c r="L93" s="642"/>
      <c r="M93" s="642"/>
      <c r="N93" s="642"/>
      <c r="O93" s="642"/>
      <c r="P93" s="643"/>
    </row>
    <row r="94" spans="1:16" ht="15.75" thickTop="1">
      <c r="A94" s="431"/>
      <c r="B94" s="412"/>
      <c r="C94" s="412"/>
      <c r="D94" s="412"/>
      <c r="E94" s="412"/>
      <c r="F94" s="412"/>
      <c r="G94" s="412"/>
      <c r="H94" s="412"/>
      <c r="I94" s="412"/>
      <c r="J94" s="412"/>
      <c r="K94" s="412"/>
      <c r="L94" s="412"/>
      <c r="M94" s="412"/>
      <c r="N94" s="412"/>
      <c r="O94" s="412"/>
      <c r="P94" s="430"/>
    </row>
    <row r="95" spans="1:16" ht="15">
      <c r="A95" s="431"/>
      <c r="B95" s="644" t="s">
        <v>47</v>
      </c>
      <c r="C95" s="645"/>
      <c r="D95" s="645"/>
      <c r="E95" s="645"/>
      <c r="F95" s="645"/>
      <c r="G95" s="645"/>
      <c r="H95" s="645"/>
      <c r="I95" s="645"/>
      <c r="J95" s="645"/>
      <c r="K95" s="645"/>
      <c r="L95" s="645"/>
      <c r="M95" s="645"/>
      <c r="N95" s="645"/>
      <c r="O95" s="646"/>
      <c r="P95" s="415"/>
    </row>
    <row r="96" spans="1:16" ht="15">
      <c r="A96" s="431"/>
      <c r="B96" s="412"/>
      <c r="C96" s="412"/>
      <c r="D96" s="412"/>
      <c r="E96" s="412"/>
      <c r="F96" s="412"/>
      <c r="G96" s="436"/>
      <c r="H96" s="436"/>
      <c r="I96" s="436"/>
      <c r="J96" s="436"/>
      <c r="K96" s="412"/>
      <c r="L96" s="412"/>
      <c r="M96" s="412"/>
      <c r="N96" s="412"/>
      <c r="O96" s="412"/>
      <c r="P96" s="415"/>
    </row>
    <row r="97" spans="1:16" ht="15">
      <c r="A97" s="431"/>
      <c r="B97" s="452" t="s">
        <v>73</v>
      </c>
      <c r="C97" s="653" t="s">
        <v>42</v>
      </c>
      <c r="D97" s="653"/>
      <c r="E97" s="653"/>
      <c r="F97" s="653"/>
      <c r="G97" s="653"/>
      <c r="H97" s="653"/>
      <c r="I97" s="631" t="s">
        <v>48</v>
      </c>
      <c r="J97" s="631"/>
      <c r="K97" s="631"/>
      <c r="L97" s="631"/>
      <c r="M97" s="631"/>
      <c r="N97" s="653" t="s">
        <v>49</v>
      </c>
      <c r="O97" s="653"/>
      <c r="P97" s="415"/>
    </row>
    <row r="98" spans="1:16" ht="15">
      <c r="A98" s="431"/>
      <c r="B98" s="451">
        <f>B54</f>
        <v>0</v>
      </c>
      <c r="C98" s="573">
        <f>C54</f>
        <v>0</v>
      </c>
      <c r="D98" s="573"/>
      <c r="E98" s="573"/>
      <c r="F98" s="573"/>
      <c r="G98" s="573"/>
      <c r="H98" s="573"/>
      <c r="I98" s="584"/>
      <c r="J98" s="584"/>
      <c r="K98" s="584"/>
      <c r="L98" s="584"/>
      <c r="M98" s="584"/>
      <c r="N98" s="583"/>
      <c r="O98" s="583"/>
      <c r="P98" s="415"/>
    </row>
    <row r="99" spans="1:16" ht="15">
      <c r="A99" s="431"/>
      <c r="B99" s="451">
        <f t="shared" ref="B99:B112" si="2">B55</f>
        <v>0</v>
      </c>
      <c r="C99" s="573">
        <f t="shared" ref="C99:C112" si="3">C55</f>
        <v>0</v>
      </c>
      <c r="D99" s="573"/>
      <c r="E99" s="573"/>
      <c r="F99" s="573"/>
      <c r="G99" s="573"/>
      <c r="H99" s="573"/>
      <c r="I99" s="584"/>
      <c r="J99" s="584"/>
      <c r="K99" s="584"/>
      <c r="L99" s="584"/>
      <c r="M99" s="584"/>
      <c r="N99" s="583"/>
      <c r="O99" s="583"/>
      <c r="P99" s="415"/>
    </row>
    <row r="100" spans="1:16" ht="15">
      <c r="A100" s="431"/>
      <c r="B100" s="451">
        <f t="shared" si="2"/>
        <v>0</v>
      </c>
      <c r="C100" s="573">
        <f t="shared" si="3"/>
        <v>0</v>
      </c>
      <c r="D100" s="573"/>
      <c r="E100" s="573"/>
      <c r="F100" s="573"/>
      <c r="G100" s="573"/>
      <c r="H100" s="573"/>
      <c r="I100" s="584"/>
      <c r="J100" s="584"/>
      <c r="K100" s="584"/>
      <c r="L100" s="584"/>
      <c r="M100" s="584"/>
      <c r="N100" s="583"/>
      <c r="O100" s="583"/>
      <c r="P100" s="415"/>
    </row>
    <row r="101" spans="1:16" ht="15">
      <c r="A101" s="431"/>
      <c r="B101" s="451">
        <f t="shared" si="2"/>
        <v>0</v>
      </c>
      <c r="C101" s="573">
        <f t="shared" si="3"/>
        <v>0</v>
      </c>
      <c r="D101" s="573"/>
      <c r="E101" s="573"/>
      <c r="F101" s="573"/>
      <c r="G101" s="573"/>
      <c r="H101" s="573"/>
      <c r="I101" s="584"/>
      <c r="J101" s="584"/>
      <c r="K101" s="584"/>
      <c r="L101" s="584"/>
      <c r="M101" s="584"/>
      <c r="N101" s="583"/>
      <c r="O101" s="583"/>
      <c r="P101" s="415"/>
    </row>
    <row r="102" spans="1:16" ht="15">
      <c r="A102" s="431"/>
      <c r="B102" s="451">
        <f t="shared" si="2"/>
        <v>0</v>
      </c>
      <c r="C102" s="573">
        <f t="shared" si="3"/>
        <v>0</v>
      </c>
      <c r="D102" s="573"/>
      <c r="E102" s="573"/>
      <c r="F102" s="573"/>
      <c r="G102" s="573"/>
      <c r="H102" s="573"/>
      <c r="I102" s="584"/>
      <c r="J102" s="584"/>
      <c r="K102" s="584"/>
      <c r="L102" s="584"/>
      <c r="M102" s="584"/>
      <c r="N102" s="583"/>
      <c r="O102" s="583"/>
      <c r="P102" s="415"/>
    </row>
    <row r="103" spans="1:16" ht="15">
      <c r="A103" s="431"/>
      <c r="B103" s="451">
        <f t="shared" si="2"/>
        <v>0</v>
      </c>
      <c r="C103" s="573">
        <f t="shared" si="3"/>
        <v>0</v>
      </c>
      <c r="D103" s="573"/>
      <c r="E103" s="573"/>
      <c r="F103" s="573"/>
      <c r="G103" s="573"/>
      <c r="H103" s="573"/>
      <c r="I103" s="584"/>
      <c r="J103" s="584"/>
      <c r="K103" s="584"/>
      <c r="L103" s="584"/>
      <c r="M103" s="584"/>
      <c r="N103" s="583"/>
      <c r="O103" s="583"/>
      <c r="P103" s="415"/>
    </row>
    <row r="104" spans="1:16" ht="15">
      <c r="A104" s="431"/>
      <c r="B104" s="451">
        <f t="shared" si="2"/>
        <v>0</v>
      </c>
      <c r="C104" s="573">
        <f t="shared" si="3"/>
        <v>0</v>
      </c>
      <c r="D104" s="573"/>
      <c r="E104" s="573"/>
      <c r="F104" s="573"/>
      <c r="G104" s="573"/>
      <c r="H104" s="573"/>
      <c r="I104" s="584"/>
      <c r="J104" s="584"/>
      <c r="K104" s="584"/>
      <c r="L104" s="584"/>
      <c r="M104" s="584"/>
      <c r="N104" s="583"/>
      <c r="O104" s="583"/>
      <c r="P104" s="415"/>
    </row>
    <row r="105" spans="1:16" ht="15">
      <c r="A105" s="431"/>
      <c r="B105" s="451">
        <f t="shared" si="2"/>
        <v>0</v>
      </c>
      <c r="C105" s="573">
        <f t="shared" si="3"/>
        <v>0</v>
      </c>
      <c r="D105" s="573"/>
      <c r="E105" s="573"/>
      <c r="F105" s="573"/>
      <c r="G105" s="573"/>
      <c r="H105" s="573"/>
      <c r="I105" s="584"/>
      <c r="J105" s="584"/>
      <c r="K105" s="584"/>
      <c r="L105" s="584"/>
      <c r="M105" s="584"/>
      <c r="N105" s="583"/>
      <c r="O105" s="583"/>
      <c r="P105" s="415"/>
    </row>
    <row r="106" spans="1:16" ht="15">
      <c r="A106" s="431"/>
      <c r="B106" s="451">
        <f t="shared" si="2"/>
        <v>0</v>
      </c>
      <c r="C106" s="573">
        <f t="shared" si="3"/>
        <v>0</v>
      </c>
      <c r="D106" s="573"/>
      <c r="E106" s="573"/>
      <c r="F106" s="573"/>
      <c r="G106" s="573"/>
      <c r="H106" s="573"/>
      <c r="I106" s="584"/>
      <c r="J106" s="584"/>
      <c r="K106" s="584"/>
      <c r="L106" s="584"/>
      <c r="M106" s="584"/>
      <c r="N106" s="583"/>
      <c r="O106" s="583"/>
      <c r="P106" s="415"/>
    </row>
    <row r="107" spans="1:16" ht="15">
      <c r="A107" s="431"/>
      <c r="B107" s="451">
        <f t="shared" si="2"/>
        <v>0</v>
      </c>
      <c r="C107" s="573">
        <f t="shared" si="3"/>
        <v>0</v>
      </c>
      <c r="D107" s="573"/>
      <c r="E107" s="573"/>
      <c r="F107" s="573"/>
      <c r="G107" s="573"/>
      <c r="H107" s="573"/>
      <c r="I107" s="584"/>
      <c r="J107" s="584"/>
      <c r="K107" s="584"/>
      <c r="L107" s="584"/>
      <c r="M107" s="584"/>
      <c r="N107" s="583"/>
      <c r="O107" s="583"/>
      <c r="P107" s="415"/>
    </row>
    <row r="108" spans="1:16" ht="15">
      <c r="A108" s="431"/>
      <c r="B108" s="451">
        <f t="shared" si="2"/>
        <v>0</v>
      </c>
      <c r="C108" s="573">
        <f t="shared" si="3"/>
        <v>0</v>
      </c>
      <c r="D108" s="573"/>
      <c r="E108" s="573"/>
      <c r="F108" s="573"/>
      <c r="G108" s="573"/>
      <c r="H108" s="573"/>
      <c r="I108" s="584"/>
      <c r="J108" s="584"/>
      <c r="K108" s="584"/>
      <c r="L108" s="584"/>
      <c r="M108" s="584"/>
      <c r="N108" s="583"/>
      <c r="O108" s="583"/>
      <c r="P108" s="415"/>
    </row>
    <row r="109" spans="1:16" ht="15">
      <c r="A109" s="431"/>
      <c r="B109" s="451">
        <f t="shared" si="2"/>
        <v>0</v>
      </c>
      <c r="C109" s="573">
        <f t="shared" si="3"/>
        <v>0</v>
      </c>
      <c r="D109" s="573"/>
      <c r="E109" s="573"/>
      <c r="F109" s="573"/>
      <c r="G109" s="573"/>
      <c r="H109" s="573"/>
      <c r="I109" s="584"/>
      <c r="J109" s="584"/>
      <c r="K109" s="584"/>
      <c r="L109" s="584"/>
      <c r="M109" s="584"/>
      <c r="N109" s="583"/>
      <c r="O109" s="583"/>
      <c r="P109" s="415"/>
    </row>
    <row r="110" spans="1:16" ht="15">
      <c r="A110" s="431"/>
      <c r="B110" s="451">
        <f t="shared" si="2"/>
        <v>0</v>
      </c>
      <c r="C110" s="573">
        <f t="shared" si="3"/>
        <v>0</v>
      </c>
      <c r="D110" s="573"/>
      <c r="E110" s="573"/>
      <c r="F110" s="573"/>
      <c r="G110" s="573"/>
      <c r="H110" s="573"/>
      <c r="I110" s="584"/>
      <c r="J110" s="584"/>
      <c r="K110" s="584"/>
      <c r="L110" s="584"/>
      <c r="M110" s="584"/>
      <c r="N110" s="583"/>
      <c r="O110" s="583"/>
      <c r="P110" s="415"/>
    </row>
    <row r="111" spans="1:16" ht="15">
      <c r="A111" s="431"/>
      <c r="B111" s="451">
        <f t="shared" si="2"/>
        <v>0</v>
      </c>
      <c r="C111" s="573">
        <f t="shared" si="3"/>
        <v>0</v>
      </c>
      <c r="D111" s="573"/>
      <c r="E111" s="573"/>
      <c r="F111" s="573"/>
      <c r="G111" s="573"/>
      <c r="H111" s="573"/>
      <c r="I111" s="584"/>
      <c r="J111" s="584"/>
      <c r="K111" s="584"/>
      <c r="L111" s="584"/>
      <c r="M111" s="584"/>
      <c r="N111" s="583"/>
      <c r="O111" s="583"/>
      <c r="P111" s="415"/>
    </row>
    <row r="112" spans="1:16" ht="15">
      <c r="A112" s="431"/>
      <c r="B112" s="451">
        <f t="shared" si="2"/>
        <v>0</v>
      </c>
      <c r="C112" s="573">
        <f t="shared" si="3"/>
        <v>0</v>
      </c>
      <c r="D112" s="573"/>
      <c r="E112" s="573"/>
      <c r="F112" s="573"/>
      <c r="G112" s="573"/>
      <c r="H112" s="573"/>
      <c r="I112" s="584"/>
      <c r="J112" s="584"/>
      <c r="K112" s="584"/>
      <c r="L112" s="584"/>
      <c r="M112" s="584"/>
      <c r="N112" s="583"/>
      <c r="O112" s="583"/>
      <c r="P112" s="415"/>
    </row>
    <row r="113" spans="1:16" ht="15.75" thickBot="1">
      <c r="A113" s="425"/>
      <c r="B113" s="426"/>
      <c r="C113" s="426"/>
      <c r="D113" s="426"/>
      <c r="E113" s="426"/>
      <c r="F113" s="426"/>
      <c r="G113" s="426"/>
      <c r="H113" s="426"/>
      <c r="I113" s="426"/>
      <c r="J113" s="426"/>
      <c r="K113" s="639"/>
      <c r="L113" s="639"/>
      <c r="M113" s="426"/>
      <c r="N113" s="426"/>
      <c r="O113" s="426"/>
      <c r="P113" s="427"/>
    </row>
    <row r="114" spans="1:16" ht="16.5" thickTop="1" thickBot="1">
      <c r="A114" s="412"/>
      <c r="B114" s="412"/>
      <c r="C114" s="412"/>
      <c r="D114" s="412"/>
      <c r="E114" s="412"/>
      <c r="F114" s="412"/>
      <c r="G114" s="412"/>
      <c r="H114" s="412"/>
      <c r="I114" s="412"/>
      <c r="J114" s="412"/>
      <c r="K114" s="412"/>
      <c r="L114" s="412"/>
      <c r="M114" s="412"/>
      <c r="N114" s="412"/>
      <c r="O114" s="412"/>
      <c r="P114" s="412"/>
    </row>
    <row r="115" spans="1:16" ht="17.25" thickTop="1" thickBot="1">
      <c r="A115" s="641" t="s">
        <v>97</v>
      </c>
      <c r="B115" s="642"/>
      <c r="C115" s="642"/>
      <c r="D115" s="642"/>
      <c r="E115" s="642"/>
      <c r="F115" s="642"/>
      <c r="G115" s="642"/>
      <c r="H115" s="642"/>
      <c r="I115" s="642"/>
      <c r="J115" s="642"/>
      <c r="K115" s="642"/>
      <c r="L115" s="642"/>
      <c r="M115" s="642"/>
      <c r="N115" s="642"/>
      <c r="O115" s="642"/>
      <c r="P115" s="643"/>
    </row>
    <row r="116" spans="1:16" ht="15.75" thickTop="1">
      <c r="A116" s="431"/>
      <c r="B116" s="412"/>
      <c r="C116" s="412"/>
      <c r="D116" s="412"/>
      <c r="E116" s="412"/>
      <c r="F116" s="412"/>
      <c r="G116" s="412"/>
      <c r="H116" s="412"/>
      <c r="I116" s="412"/>
      <c r="J116" s="412"/>
      <c r="K116" s="412"/>
      <c r="L116" s="412"/>
      <c r="M116" s="412"/>
      <c r="N116" s="412"/>
      <c r="O116" s="412"/>
      <c r="P116" s="430"/>
    </row>
    <row r="117" spans="1:16" ht="15">
      <c r="A117" s="431"/>
      <c r="B117" s="644" t="s">
        <v>50</v>
      </c>
      <c r="C117" s="645"/>
      <c r="D117" s="645"/>
      <c r="E117" s="645"/>
      <c r="F117" s="645"/>
      <c r="G117" s="645"/>
      <c r="H117" s="645"/>
      <c r="I117" s="645"/>
      <c r="J117" s="645"/>
      <c r="K117" s="645"/>
      <c r="L117" s="645"/>
      <c r="M117" s="645"/>
      <c r="N117" s="645"/>
      <c r="O117" s="646"/>
      <c r="P117" s="415"/>
    </row>
    <row r="118" spans="1:16" ht="15">
      <c r="A118" s="431"/>
      <c r="B118" s="412"/>
      <c r="C118" s="412"/>
      <c r="D118" s="412"/>
      <c r="E118" s="412"/>
      <c r="F118" s="412"/>
      <c r="G118" s="436"/>
      <c r="H118" s="436"/>
      <c r="I118" s="436"/>
      <c r="J118" s="436"/>
      <c r="K118" s="412"/>
      <c r="L118" s="412"/>
      <c r="M118" s="412"/>
      <c r="N118" s="412"/>
      <c r="O118" s="412"/>
      <c r="P118" s="415"/>
    </row>
    <row r="119" spans="1:16" ht="15">
      <c r="A119" s="431"/>
      <c r="B119" s="449" t="s">
        <v>73</v>
      </c>
      <c r="C119" s="651" t="s">
        <v>42</v>
      </c>
      <c r="D119" s="651"/>
      <c r="E119" s="651"/>
      <c r="F119" s="651"/>
      <c r="G119" s="651"/>
      <c r="H119" s="651"/>
      <c r="I119" s="651" t="s">
        <v>51</v>
      </c>
      <c r="J119" s="651"/>
      <c r="K119" s="651"/>
      <c r="L119" s="651"/>
      <c r="M119" s="651"/>
      <c r="N119" s="652" t="s">
        <v>52</v>
      </c>
      <c r="O119" s="652"/>
      <c r="P119" s="415"/>
    </row>
    <row r="120" spans="1:16" ht="15">
      <c r="A120" s="431"/>
      <c r="B120" s="451">
        <f>B54</f>
        <v>0</v>
      </c>
      <c r="C120" s="573">
        <f>C54</f>
        <v>0</v>
      </c>
      <c r="D120" s="573"/>
      <c r="E120" s="573"/>
      <c r="F120" s="573"/>
      <c r="G120" s="573"/>
      <c r="H120" s="573"/>
      <c r="I120" s="584"/>
      <c r="J120" s="584"/>
      <c r="K120" s="584"/>
      <c r="L120" s="584"/>
      <c r="M120" s="584"/>
      <c r="N120" s="585"/>
      <c r="O120" s="586"/>
      <c r="P120" s="415"/>
    </row>
    <row r="121" spans="1:16" ht="15">
      <c r="A121" s="431"/>
      <c r="B121" s="451">
        <f t="shared" ref="B121:B134" si="4">B55</f>
        <v>0</v>
      </c>
      <c r="C121" s="573">
        <f t="shared" ref="C121:C134" si="5">C55</f>
        <v>0</v>
      </c>
      <c r="D121" s="573"/>
      <c r="E121" s="573"/>
      <c r="F121" s="573"/>
      <c r="G121" s="573"/>
      <c r="H121" s="573"/>
      <c r="I121" s="584"/>
      <c r="J121" s="584"/>
      <c r="K121" s="584"/>
      <c r="L121" s="584"/>
      <c r="M121" s="584"/>
      <c r="N121" s="585"/>
      <c r="O121" s="586"/>
      <c r="P121" s="415"/>
    </row>
    <row r="122" spans="1:16" ht="15">
      <c r="A122" s="431"/>
      <c r="B122" s="451">
        <f t="shared" si="4"/>
        <v>0</v>
      </c>
      <c r="C122" s="573">
        <f t="shared" si="5"/>
        <v>0</v>
      </c>
      <c r="D122" s="573"/>
      <c r="E122" s="573"/>
      <c r="F122" s="573"/>
      <c r="G122" s="573"/>
      <c r="H122" s="573"/>
      <c r="I122" s="584"/>
      <c r="J122" s="584"/>
      <c r="K122" s="584"/>
      <c r="L122" s="584"/>
      <c r="M122" s="584"/>
      <c r="N122" s="585"/>
      <c r="O122" s="586"/>
      <c r="P122" s="415"/>
    </row>
    <row r="123" spans="1:16" ht="15">
      <c r="A123" s="431"/>
      <c r="B123" s="451">
        <f t="shared" si="4"/>
        <v>0</v>
      </c>
      <c r="C123" s="573">
        <f t="shared" si="5"/>
        <v>0</v>
      </c>
      <c r="D123" s="573"/>
      <c r="E123" s="573"/>
      <c r="F123" s="573"/>
      <c r="G123" s="573"/>
      <c r="H123" s="573"/>
      <c r="I123" s="584"/>
      <c r="J123" s="584"/>
      <c r="K123" s="584"/>
      <c r="L123" s="584"/>
      <c r="M123" s="584"/>
      <c r="N123" s="585"/>
      <c r="O123" s="586"/>
      <c r="P123" s="415"/>
    </row>
    <row r="124" spans="1:16" ht="15">
      <c r="A124" s="431"/>
      <c r="B124" s="451">
        <f t="shared" si="4"/>
        <v>0</v>
      </c>
      <c r="C124" s="573">
        <f t="shared" si="5"/>
        <v>0</v>
      </c>
      <c r="D124" s="573"/>
      <c r="E124" s="573"/>
      <c r="F124" s="573"/>
      <c r="G124" s="573"/>
      <c r="H124" s="573"/>
      <c r="I124" s="584"/>
      <c r="J124" s="584"/>
      <c r="K124" s="584"/>
      <c r="L124" s="584"/>
      <c r="M124" s="584"/>
      <c r="N124" s="585"/>
      <c r="O124" s="586"/>
      <c r="P124" s="415"/>
    </row>
    <row r="125" spans="1:16" ht="15">
      <c r="A125" s="431"/>
      <c r="B125" s="451">
        <f t="shared" si="4"/>
        <v>0</v>
      </c>
      <c r="C125" s="573">
        <f t="shared" si="5"/>
        <v>0</v>
      </c>
      <c r="D125" s="573"/>
      <c r="E125" s="573"/>
      <c r="F125" s="573"/>
      <c r="G125" s="573"/>
      <c r="H125" s="573"/>
      <c r="I125" s="584"/>
      <c r="J125" s="584"/>
      <c r="K125" s="584"/>
      <c r="L125" s="584"/>
      <c r="M125" s="584"/>
      <c r="N125" s="585"/>
      <c r="O125" s="586"/>
      <c r="P125" s="415"/>
    </row>
    <row r="126" spans="1:16" ht="15">
      <c r="A126" s="431"/>
      <c r="B126" s="451">
        <f t="shared" si="4"/>
        <v>0</v>
      </c>
      <c r="C126" s="573">
        <f t="shared" si="5"/>
        <v>0</v>
      </c>
      <c r="D126" s="573"/>
      <c r="E126" s="573"/>
      <c r="F126" s="573"/>
      <c r="G126" s="573"/>
      <c r="H126" s="573"/>
      <c r="I126" s="584"/>
      <c r="J126" s="584"/>
      <c r="K126" s="584"/>
      <c r="L126" s="584"/>
      <c r="M126" s="584"/>
      <c r="N126" s="585"/>
      <c r="O126" s="586"/>
      <c r="P126" s="415"/>
    </row>
    <row r="127" spans="1:16" ht="15">
      <c r="A127" s="431"/>
      <c r="B127" s="451">
        <f t="shared" si="4"/>
        <v>0</v>
      </c>
      <c r="C127" s="573">
        <f t="shared" si="5"/>
        <v>0</v>
      </c>
      <c r="D127" s="573"/>
      <c r="E127" s="573"/>
      <c r="F127" s="573"/>
      <c r="G127" s="573"/>
      <c r="H127" s="573"/>
      <c r="I127" s="584"/>
      <c r="J127" s="584"/>
      <c r="K127" s="584"/>
      <c r="L127" s="584"/>
      <c r="M127" s="584"/>
      <c r="N127" s="585"/>
      <c r="O127" s="586"/>
      <c r="P127" s="415"/>
    </row>
    <row r="128" spans="1:16" ht="15">
      <c r="A128" s="431"/>
      <c r="B128" s="451">
        <f t="shared" si="4"/>
        <v>0</v>
      </c>
      <c r="C128" s="573">
        <f t="shared" si="5"/>
        <v>0</v>
      </c>
      <c r="D128" s="573"/>
      <c r="E128" s="573"/>
      <c r="F128" s="573"/>
      <c r="G128" s="573"/>
      <c r="H128" s="573"/>
      <c r="I128" s="584"/>
      <c r="J128" s="584"/>
      <c r="K128" s="584"/>
      <c r="L128" s="584"/>
      <c r="M128" s="584"/>
      <c r="N128" s="585"/>
      <c r="O128" s="586"/>
      <c r="P128" s="415"/>
    </row>
    <row r="129" spans="1:16" ht="15">
      <c r="A129" s="431"/>
      <c r="B129" s="451">
        <f t="shared" si="4"/>
        <v>0</v>
      </c>
      <c r="C129" s="573">
        <f t="shared" si="5"/>
        <v>0</v>
      </c>
      <c r="D129" s="573"/>
      <c r="E129" s="573"/>
      <c r="F129" s="573"/>
      <c r="G129" s="573"/>
      <c r="H129" s="573"/>
      <c r="I129" s="584"/>
      <c r="J129" s="584"/>
      <c r="K129" s="584"/>
      <c r="L129" s="584"/>
      <c r="M129" s="584"/>
      <c r="N129" s="585"/>
      <c r="O129" s="586"/>
      <c r="P129" s="415"/>
    </row>
    <row r="130" spans="1:16" ht="15">
      <c r="A130" s="431"/>
      <c r="B130" s="451">
        <f t="shared" si="4"/>
        <v>0</v>
      </c>
      <c r="C130" s="573">
        <f t="shared" si="5"/>
        <v>0</v>
      </c>
      <c r="D130" s="573"/>
      <c r="E130" s="573"/>
      <c r="F130" s="573"/>
      <c r="G130" s="573"/>
      <c r="H130" s="573"/>
      <c r="I130" s="584"/>
      <c r="J130" s="584"/>
      <c r="K130" s="584"/>
      <c r="L130" s="584"/>
      <c r="M130" s="584"/>
      <c r="N130" s="585"/>
      <c r="O130" s="586"/>
      <c r="P130" s="415"/>
    </row>
    <row r="131" spans="1:16" ht="15">
      <c r="A131" s="431"/>
      <c r="B131" s="451">
        <f t="shared" si="4"/>
        <v>0</v>
      </c>
      <c r="C131" s="573">
        <f t="shared" si="5"/>
        <v>0</v>
      </c>
      <c r="D131" s="573"/>
      <c r="E131" s="573"/>
      <c r="F131" s="573"/>
      <c r="G131" s="573"/>
      <c r="H131" s="573"/>
      <c r="I131" s="584"/>
      <c r="J131" s="584"/>
      <c r="K131" s="584"/>
      <c r="L131" s="584"/>
      <c r="M131" s="584"/>
      <c r="N131" s="585"/>
      <c r="O131" s="586"/>
      <c r="P131" s="415"/>
    </row>
    <row r="132" spans="1:16" ht="15">
      <c r="A132" s="431"/>
      <c r="B132" s="451">
        <f t="shared" si="4"/>
        <v>0</v>
      </c>
      <c r="C132" s="573">
        <f t="shared" si="5"/>
        <v>0</v>
      </c>
      <c r="D132" s="573"/>
      <c r="E132" s="573"/>
      <c r="F132" s="573"/>
      <c r="G132" s="573"/>
      <c r="H132" s="573"/>
      <c r="I132" s="584"/>
      <c r="J132" s="584"/>
      <c r="K132" s="584"/>
      <c r="L132" s="584"/>
      <c r="M132" s="584"/>
      <c r="N132" s="585"/>
      <c r="O132" s="586"/>
      <c r="P132" s="415"/>
    </row>
    <row r="133" spans="1:16" ht="15">
      <c r="A133" s="431"/>
      <c r="B133" s="451">
        <f t="shared" si="4"/>
        <v>0</v>
      </c>
      <c r="C133" s="573">
        <f t="shared" si="5"/>
        <v>0</v>
      </c>
      <c r="D133" s="573"/>
      <c r="E133" s="573"/>
      <c r="F133" s="573"/>
      <c r="G133" s="573"/>
      <c r="H133" s="573"/>
      <c r="I133" s="584"/>
      <c r="J133" s="584"/>
      <c r="K133" s="584"/>
      <c r="L133" s="584"/>
      <c r="M133" s="584"/>
      <c r="N133" s="585"/>
      <c r="O133" s="586"/>
      <c r="P133" s="415"/>
    </row>
    <row r="134" spans="1:16" ht="15">
      <c r="A134" s="431"/>
      <c r="B134" s="451">
        <f t="shared" si="4"/>
        <v>0</v>
      </c>
      <c r="C134" s="573">
        <f t="shared" si="5"/>
        <v>0</v>
      </c>
      <c r="D134" s="573"/>
      <c r="E134" s="573"/>
      <c r="F134" s="573"/>
      <c r="G134" s="573"/>
      <c r="H134" s="573"/>
      <c r="I134" s="584"/>
      <c r="J134" s="584"/>
      <c r="K134" s="584"/>
      <c r="L134" s="584"/>
      <c r="M134" s="584"/>
      <c r="N134" s="585"/>
      <c r="O134" s="586"/>
      <c r="P134" s="415"/>
    </row>
    <row r="135" spans="1:16" ht="15.75" thickBot="1">
      <c r="A135" s="425"/>
      <c r="B135" s="426"/>
      <c r="C135" s="426"/>
      <c r="D135" s="426"/>
      <c r="E135" s="426"/>
      <c r="F135" s="426"/>
      <c r="G135" s="426"/>
      <c r="H135" s="426"/>
      <c r="I135" s="426"/>
      <c r="J135" s="426"/>
      <c r="K135" s="639"/>
      <c r="L135" s="639"/>
      <c r="M135" s="426"/>
      <c r="N135" s="426"/>
      <c r="O135" s="426"/>
      <c r="P135" s="427"/>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zoomScale="60" zoomScaleNormal="60" workbookViewId="0">
      <selection activeCell="E4" sqref="E4"/>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5" width="4.875" style="236" customWidth="1"/>
    <col min="56" max="16384" width="12.625" style="236"/>
  </cols>
  <sheetData>
    <row r="1" spans="1:61"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c r="AX1" s="189"/>
    </row>
    <row r="2" spans="1:61"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c r="AX2" s="193"/>
    </row>
    <row r="3" spans="1:61">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c r="AX3" s="193"/>
    </row>
    <row r="4" spans="1:61" ht="16.5" thickBot="1">
      <c r="A4" s="55"/>
      <c r="B4" s="204" t="s">
        <v>20</v>
      </c>
      <c r="C4" s="272"/>
      <c r="E4" s="277" t="s">
        <v>897</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278" t="s">
        <v>794</v>
      </c>
      <c r="D5" s="283" t="s">
        <v>786</v>
      </c>
      <c r="E5" s="526"/>
      <c r="F5" s="527"/>
      <c r="G5" s="527"/>
      <c r="H5" s="527"/>
      <c r="I5" s="527"/>
      <c r="J5" s="58"/>
      <c r="K5" s="58"/>
      <c r="L5" s="58"/>
      <c r="M5" s="58"/>
      <c r="N5" s="58"/>
      <c r="O5" s="58"/>
      <c r="P5" s="58"/>
      <c r="Q5" s="58"/>
      <c r="R5" s="58"/>
      <c r="S5" s="58"/>
      <c r="T5" s="237"/>
      <c r="U5" s="526"/>
      <c r="V5" s="527"/>
      <c r="W5" s="527"/>
      <c r="X5" s="527"/>
      <c r="Y5" s="119"/>
      <c r="Z5" s="59"/>
      <c r="AA5" s="59"/>
      <c r="AB5" s="59"/>
      <c r="AC5" s="59"/>
      <c r="AD5" s="55"/>
      <c r="AE5" s="55"/>
      <c r="AF5" s="55"/>
      <c r="AG5" s="55"/>
      <c r="AX5" s="189"/>
    </row>
    <row r="6" spans="1:61" ht="18.75">
      <c r="A6" s="55"/>
      <c r="B6" s="204" t="s">
        <v>745</v>
      </c>
      <c r="C6" s="270" t="s">
        <v>63</v>
      </c>
      <c r="D6" s="60"/>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3"/>
    </row>
    <row r="7" spans="1:61" ht="18.75">
      <c r="A7" s="55"/>
      <c r="B7" s="273" t="s">
        <v>767</v>
      </c>
      <c r="C7" s="278" t="s">
        <v>770</v>
      </c>
      <c r="D7" s="60"/>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3"/>
    </row>
    <row r="8" spans="1:61" ht="19.5" thickBot="1">
      <c r="A8" s="55"/>
      <c r="B8" s="204" t="s">
        <v>22</v>
      </c>
      <c r="C8" s="278"/>
      <c r="D8" s="316"/>
      <c r="E8" s="340" t="str">
        <f>E$13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F8" s="340" t="str">
        <f t="shared" ref="F8:X8" si="0">F$13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G8" s="340" t="str">
        <f t="shared" si="0"/>
        <v>Diseña y evalúa procedimientos experimentales en contextos naturales y ambientales, además, comunica resultados que permiten dar respuesta a sus preguntas e hipótesis.</v>
      </c>
      <c r="H8" s="340" t="str">
        <f t="shared" si="0"/>
        <v>Diseña y evalúa procedimientos experimentales en contextos naturales y ambientales, además, comunica resultados que permiten dar respuesta a sus preguntas e hipótesis.</v>
      </c>
      <c r="I8" s="340" t="str">
        <f t="shared" si="0"/>
        <v>Reconoce, compara y clasifica seres vivos, entornos, sistemas, materiales y objetos de acuerdo con sus características.</v>
      </c>
      <c r="J8" s="340" t="str">
        <f t="shared" si="0"/>
        <v>Reconoce, compara y clasifica seres vivos, entornos, sistemas, materiales y objetos de acuerdo con sus características.</v>
      </c>
      <c r="K8" s="340" t="str">
        <f t="shared" si="0"/>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L8" s="340" t="str">
        <f t="shared" si="0"/>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M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N8" s="340" t="str">
        <f t="shared" si="0"/>
        <v>Diseña y evalúa procedimientos experimentales en contextos naturales y ambientales, además, comunica resultados que permiten dar respuesta a sus preguntas e hipótesis.</v>
      </c>
      <c r="O8" s="340" t="str">
        <f t="shared" si="0"/>
        <v>Comprende que el conocimiento científico es una construcción humana y social, que se transforma y se reconstruye continuamente a través de la investigación, respondiendo a momentos históricos.</v>
      </c>
      <c r="P8" s="340" t="str">
        <f t="shared" si="0"/>
        <v>Diseña y evalúa procedimientos experimentales en contextos naturales y ambientales, además, comunica resultados que permiten dar respuesta a sus preguntas e hipótesis.</v>
      </c>
      <c r="Q8" s="340" t="str">
        <f t="shared" si="0"/>
        <v>Comprende que el conocimiento científico es una construcción humana y social, que se transforma y se reconstruye continuamente a través de la investigación, respondiendo a momentos históricos.</v>
      </c>
      <c r="R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S8" s="340" t="str">
        <f t="shared" si="0"/>
        <v>Explica cómo ocurren algunos fenómenos de las ciencias naturales y situaciones o problemáticas ambientales a partir de las relaciones causales que se establecen en las leyes, teorías, modelos y conceptos de las ciencias naturales y de la dimensión ambiental.</v>
      </c>
      <c r="T8" s="340" t="str">
        <f t="shared" si="0"/>
        <v>Comprende que el conocimiento científico es una construcción humana y social, que se transforma y se reconstruye continuamente a través de la investigación, respondiendo a momentos históricos.</v>
      </c>
      <c r="U8" s="340" t="str">
        <f t="shared" si="0"/>
        <v>Comprende que el conocimiento científico es una construcción humana y social, que se transforma y se reconstruye continuamente a través de la investigación, respondiendo a momentos históricos.</v>
      </c>
      <c r="V8" s="340" t="str">
        <f t="shared" si="0"/>
        <v>Reconoce, compara y clasifica seres vivos, entornos, sistemas, materiales y objetos de acuerdo con sus características.</v>
      </c>
      <c r="W8" s="340" t="str">
        <f t="shared" si="0"/>
        <v>Reconoce, compara y clasifica seres vivos, entornos, sistemas, materiales y objetos de acuerdo con sus características.</v>
      </c>
      <c r="X8" s="340" t="str">
        <f t="shared" si="0"/>
        <v>Reconoce, compara y clasifica seres vivos, entornos, sistemas, materiales y objetos de acuerdo con sus características.</v>
      </c>
      <c r="Y8" s="317"/>
      <c r="Z8" s="59"/>
      <c r="AA8" s="59"/>
      <c r="AB8" s="59"/>
      <c r="AC8" s="59"/>
      <c r="AD8" s="55"/>
      <c r="AE8" s="55"/>
      <c r="AF8" s="55"/>
      <c r="AG8" s="55"/>
      <c r="AX8" s="193"/>
    </row>
    <row r="9" spans="1:61"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1"/>
      <c r="BA9" s="251"/>
      <c r="BB9" s="251"/>
      <c r="BC9" s="251"/>
      <c r="BD9" s="252"/>
      <c r="BE9" s="250"/>
      <c r="BF9" s="251"/>
      <c r="BG9" s="251"/>
      <c r="BH9" s="253"/>
      <c r="BI9" s="118"/>
    </row>
    <row r="10" spans="1:61">
      <c r="A10" s="55"/>
      <c r="B10" s="59"/>
      <c r="C10" s="55"/>
      <c r="D10" s="55"/>
      <c r="E10" s="453">
        <f t="shared" ref="E10:X10" si="1">(E$93-((COUNTA(E$16:E$90)-E$93)/4-1))/COUNTA(E$16:E$90)</f>
        <v>0.30769230769230771</v>
      </c>
      <c r="F10" s="454">
        <f t="shared" si="1"/>
        <v>0.30769230769230771</v>
      </c>
      <c r="G10" s="455">
        <f t="shared" si="1"/>
        <v>0.11538461538461539</v>
      </c>
      <c r="H10" s="455">
        <f t="shared" si="1"/>
        <v>0.30769230769230771</v>
      </c>
      <c r="I10" s="455">
        <f t="shared" si="1"/>
        <v>1.9230769230769232E-2</v>
      </c>
      <c r="J10" s="455">
        <f t="shared" si="1"/>
        <v>0.5</v>
      </c>
      <c r="K10" s="455">
        <f t="shared" si="1"/>
        <v>0.11538461538461539</v>
      </c>
      <c r="L10" s="455">
        <f t="shared" si="1"/>
        <v>0.11538461538461539</v>
      </c>
      <c r="M10" s="455">
        <f t="shared" si="1"/>
        <v>0.40384615384615385</v>
      </c>
      <c r="N10" s="455">
        <f t="shared" si="1"/>
        <v>0.21153846153846154</v>
      </c>
      <c r="O10" s="455">
        <f t="shared" si="1"/>
        <v>0.69230769230769229</v>
      </c>
      <c r="P10" s="455">
        <f t="shared" si="1"/>
        <v>0.11538461538461539</v>
      </c>
      <c r="Q10" s="455">
        <f t="shared" si="1"/>
        <v>0.21153846153846154</v>
      </c>
      <c r="R10" s="455">
        <f t="shared" si="1"/>
        <v>1.9230769230769232E-2</v>
      </c>
      <c r="S10" s="455">
        <f t="shared" si="1"/>
        <v>0.59615384615384615</v>
      </c>
      <c r="T10" s="455">
        <f t="shared" si="1"/>
        <v>0.59615384615384615</v>
      </c>
      <c r="U10" s="455">
        <f t="shared" si="1"/>
        <v>0.59615384615384615</v>
      </c>
      <c r="V10" s="455">
        <f t="shared" si="1"/>
        <v>0.59615384615384615</v>
      </c>
      <c r="W10" s="455">
        <f t="shared" si="1"/>
        <v>0.30769230769230771</v>
      </c>
      <c r="X10" s="456">
        <f t="shared" si="1"/>
        <v>0.11538461538461539</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5" t="s">
        <v>17</v>
      </c>
      <c r="D11" s="626"/>
      <c r="E11" s="508" t="s">
        <v>137</v>
      </c>
      <c r="F11" s="508" t="s">
        <v>137</v>
      </c>
      <c r="G11" s="508" t="s">
        <v>137</v>
      </c>
      <c r="H11" s="508" t="s">
        <v>137</v>
      </c>
      <c r="I11" s="508" t="s">
        <v>137</v>
      </c>
      <c r="J11" s="508" t="s">
        <v>137</v>
      </c>
      <c r="K11" s="508" t="s">
        <v>138</v>
      </c>
      <c r="L11" s="508" t="s">
        <v>138</v>
      </c>
      <c r="M11" s="508" t="s">
        <v>138</v>
      </c>
      <c r="N11" s="508" t="s">
        <v>138</v>
      </c>
      <c r="O11" s="508" t="s">
        <v>138</v>
      </c>
      <c r="P11" s="508" t="s">
        <v>138</v>
      </c>
      <c r="Q11" s="508" t="s">
        <v>138</v>
      </c>
      <c r="R11" s="508" t="s">
        <v>139</v>
      </c>
      <c r="S11" s="508" t="s">
        <v>139</v>
      </c>
      <c r="T11" s="508" t="s">
        <v>139</v>
      </c>
      <c r="U11" s="508" t="s">
        <v>139</v>
      </c>
      <c r="V11" s="508" t="s">
        <v>139</v>
      </c>
      <c r="W11" s="508" t="s">
        <v>139</v>
      </c>
      <c r="X11" s="508" t="s">
        <v>139</v>
      </c>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7" t="s">
        <v>18</v>
      </c>
      <c r="D12" s="628"/>
      <c r="E12" s="508" t="s">
        <v>849</v>
      </c>
      <c r="F12" s="508" t="s">
        <v>849</v>
      </c>
      <c r="G12" s="508" t="s">
        <v>850</v>
      </c>
      <c r="H12" s="508" t="s">
        <v>850</v>
      </c>
      <c r="I12" s="508" t="s">
        <v>851</v>
      </c>
      <c r="J12" s="508" t="s">
        <v>851</v>
      </c>
      <c r="K12" s="508" t="s">
        <v>852</v>
      </c>
      <c r="L12" s="508" t="s">
        <v>852</v>
      </c>
      <c r="M12" s="508" t="s">
        <v>852</v>
      </c>
      <c r="N12" s="508" t="s">
        <v>853</v>
      </c>
      <c r="O12" s="508" t="s">
        <v>853</v>
      </c>
      <c r="P12" s="508" t="s">
        <v>853</v>
      </c>
      <c r="Q12" s="508" t="s">
        <v>853</v>
      </c>
      <c r="R12" s="508" t="s">
        <v>854</v>
      </c>
      <c r="S12" s="508" t="s">
        <v>854</v>
      </c>
      <c r="T12" s="508" t="s">
        <v>855</v>
      </c>
      <c r="U12" s="508" t="s">
        <v>855</v>
      </c>
      <c r="V12" s="508" t="s">
        <v>856</v>
      </c>
      <c r="W12" s="508" t="s">
        <v>856</v>
      </c>
      <c r="X12" s="508" t="s">
        <v>856</v>
      </c>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6"/>
      <c r="BB12" s="596"/>
      <c r="BC12" s="597"/>
    </row>
    <row r="13" spans="1:61" ht="19.5" thickBot="1">
      <c r="A13" s="55"/>
      <c r="B13" s="59"/>
      <c r="C13" s="625" t="s">
        <v>65</v>
      </c>
      <c r="D13" s="626"/>
      <c r="E13" s="508" t="s">
        <v>857</v>
      </c>
      <c r="F13" s="508" t="s">
        <v>857</v>
      </c>
      <c r="G13" s="508" t="s">
        <v>858</v>
      </c>
      <c r="H13" s="508" t="s">
        <v>858</v>
      </c>
      <c r="I13" s="508" t="s">
        <v>859</v>
      </c>
      <c r="J13" s="508" t="s">
        <v>859</v>
      </c>
      <c r="K13" s="508" t="s">
        <v>857</v>
      </c>
      <c r="L13" s="508" t="s">
        <v>857</v>
      </c>
      <c r="M13" s="508" t="s">
        <v>860</v>
      </c>
      <c r="N13" s="508" t="s">
        <v>858</v>
      </c>
      <c r="O13" s="508" t="s">
        <v>861</v>
      </c>
      <c r="P13" s="508" t="s">
        <v>858</v>
      </c>
      <c r="Q13" s="508" t="s">
        <v>861</v>
      </c>
      <c r="R13" s="508" t="s">
        <v>860</v>
      </c>
      <c r="S13" s="508" t="s">
        <v>860</v>
      </c>
      <c r="T13" s="508" t="s">
        <v>861</v>
      </c>
      <c r="U13" s="508" t="s">
        <v>861</v>
      </c>
      <c r="V13" s="508" t="s">
        <v>859</v>
      </c>
      <c r="W13" s="508" t="s">
        <v>859</v>
      </c>
      <c r="X13" s="508" t="s">
        <v>859</v>
      </c>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7</v>
      </c>
      <c r="AY13" s="475">
        <f>COUNTIFS($E$12:$X$12,"Indagación-Ciencia, tecnología y sociedad")+COUNTIF($E$12:$X$12,"Indagación-Entorno vivo")+COUNTIF($E$12:$X$12,"Indagación-Entorno físico")</f>
        <v>8</v>
      </c>
      <c r="AZ13" s="476">
        <f>COUNTIFS($E$12:$X$12,"Uso comprensivo del conocimiento científico-Ciencia, tecnología y sociedad")+COUNTIF($E$12:$X$12,"Uso comprensivo del conocimiento científico-Entorno físico")+COUNTIF($E$12:$X$12,"Uso comprensivo del conocimiento científico-Entorno vivo")</f>
        <v>5</v>
      </c>
      <c r="BA13" s="474">
        <f>COUNTIFS($E$11:$X$11,"Ciencia, tecnología y sociedad")</f>
        <v>6</v>
      </c>
      <c r="BB13" s="475">
        <f>COUNTIF($E$11:$X$11,"Entorno físico")</f>
        <v>7</v>
      </c>
      <c r="BC13" s="476">
        <f>COUNTIF($E$11:$X$11,"Entorno vivo")</f>
        <v>7</v>
      </c>
    </row>
    <row r="14" spans="1:61" ht="19.5" thickBot="1">
      <c r="A14" s="55"/>
      <c r="B14" s="59"/>
      <c r="C14" s="629" t="s">
        <v>55</v>
      </c>
      <c r="D14" s="630"/>
      <c r="E14" s="508" t="s">
        <v>862</v>
      </c>
      <c r="F14" s="508" t="s">
        <v>862</v>
      </c>
      <c r="G14" s="508" t="s">
        <v>863</v>
      </c>
      <c r="H14" s="508" t="s">
        <v>864</v>
      </c>
      <c r="I14" s="508" t="s">
        <v>865</v>
      </c>
      <c r="J14" s="508" t="s">
        <v>866</v>
      </c>
      <c r="K14" s="508" t="s">
        <v>862</v>
      </c>
      <c r="L14" s="508" t="s">
        <v>862</v>
      </c>
      <c r="M14" s="508" t="s">
        <v>867</v>
      </c>
      <c r="N14" s="508" t="s">
        <v>868</v>
      </c>
      <c r="O14" s="508" t="s">
        <v>869</v>
      </c>
      <c r="P14" s="508" t="s">
        <v>863</v>
      </c>
      <c r="Q14" s="508" t="s">
        <v>869</v>
      </c>
      <c r="R14" s="508" t="s">
        <v>867</v>
      </c>
      <c r="S14" s="508" t="s">
        <v>867</v>
      </c>
      <c r="T14" s="508" t="s">
        <v>869</v>
      </c>
      <c r="U14" s="508" t="s">
        <v>869</v>
      </c>
      <c r="V14" s="508" t="s">
        <v>870</v>
      </c>
      <c r="W14" s="508" t="s">
        <v>866</v>
      </c>
      <c r="X14" s="508" t="s">
        <v>865</v>
      </c>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61" ht="41.25" customHeight="1" thickBot="1">
      <c r="A15" s="55"/>
      <c r="B15" s="61" t="s">
        <v>24</v>
      </c>
      <c r="C15" s="62" t="s">
        <v>25</v>
      </c>
      <c r="D15" s="87" t="s">
        <v>71</v>
      </c>
      <c r="E15" s="508" t="s">
        <v>814</v>
      </c>
      <c r="F15" s="508" t="s">
        <v>815</v>
      </c>
      <c r="G15" s="508" t="s">
        <v>816</v>
      </c>
      <c r="H15" s="508" t="s">
        <v>817</v>
      </c>
      <c r="I15" s="508" t="s">
        <v>818</v>
      </c>
      <c r="J15" s="508" t="s">
        <v>819</v>
      </c>
      <c r="K15" s="508" t="s">
        <v>820</v>
      </c>
      <c r="L15" s="508" t="s">
        <v>821</v>
      </c>
      <c r="M15" s="508" t="s">
        <v>822</v>
      </c>
      <c r="N15" s="508" t="s">
        <v>823</v>
      </c>
      <c r="O15" s="508" t="s">
        <v>824</v>
      </c>
      <c r="P15" s="508" t="s">
        <v>825</v>
      </c>
      <c r="Q15" s="508" t="s">
        <v>826</v>
      </c>
      <c r="R15" s="508" t="s">
        <v>827</v>
      </c>
      <c r="S15" s="508" t="s">
        <v>828</v>
      </c>
      <c r="T15" s="508" t="s">
        <v>829</v>
      </c>
      <c r="U15" s="508" t="s">
        <v>830</v>
      </c>
      <c r="V15" s="508" t="s">
        <v>831</v>
      </c>
      <c r="W15" s="508" t="s">
        <v>832</v>
      </c>
      <c r="X15" s="508" t="s">
        <v>833</v>
      </c>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5.75" thickBot="1">
      <c r="A16" s="55"/>
      <c r="B16" s="457">
        <f>IF(C16&lt;&gt;"",1,"")</f>
        <v>1</v>
      </c>
      <c r="C16" s="508" t="s">
        <v>801</v>
      </c>
      <c r="D16" s="508"/>
      <c r="E16" s="508" t="s">
        <v>1</v>
      </c>
      <c r="F16" s="508" t="s">
        <v>0</v>
      </c>
      <c r="G16" s="508" t="s">
        <v>2</v>
      </c>
      <c r="H16" s="508" t="s">
        <v>0</v>
      </c>
      <c r="I16" s="508" t="s">
        <v>1</v>
      </c>
      <c r="J16" s="508" t="s">
        <v>0</v>
      </c>
      <c r="K16" s="508" t="s">
        <v>1</v>
      </c>
      <c r="L16" s="508" t="s">
        <v>2</v>
      </c>
      <c r="M16" s="508" t="s">
        <v>3</v>
      </c>
      <c r="N16" s="508" t="s">
        <v>0</v>
      </c>
      <c r="O16" s="508" t="s">
        <v>1</v>
      </c>
      <c r="P16" s="508" t="s">
        <v>0</v>
      </c>
      <c r="Q16" s="508" t="s">
        <v>1</v>
      </c>
      <c r="R16" s="508" t="s">
        <v>3</v>
      </c>
      <c r="S16" s="508" t="s">
        <v>1</v>
      </c>
      <c r="T16" s="508" t="s">
        <v>0</v>
      </c>
      <c r="U16" s="508" t="s">
        <v>1</v>
      </c>
      <c r="V16" s="508" t="s">
        <v>3</v>
      </c>
      <c r="W16" s="508" t="s">
        <v>1</v>
      </c>
      <c r="X16" s="508" t="s">
        <v>2</v>
      </c>
      <c r="Y16" s="508">
        <v>12</v>
      </c>
      <c r="Z16" s="508" t="s">
        <v>835</v>
      </c>
      <c r="AA16" s="508" t="s">
        <v>836</v>
      </c>
      <c r="AB16" s="508" t="s">
        <v>837</v>
      </c>
      <c r="AC16" s="508" t="s">
        <v>838</v>
      </c>
      <c r="AD16" s="267">
        <f>IF(E16="","",(IF(E16=E$92,1,0)))</f>
        <v>0</v>
      </c>
      <c r="AE16" s="267">
        <f t="shared" ref="AE16:AW29" si="2">IF(F16="","",(IF(F16=F$92,1,0)))</f>
        <v>1</v>
      </c>
      <c r="AF16" s="267">
        <f t="shared" si="2"/>
        <v>1</v>
      </c>
      <c r="AG16" s="267">
        <f t="shared" si="2"/>
        <v>1</v>
      </c>
      <c r="AH16" s="267">
        <f t="shared" si="2"/>
        <v>0</v>
      </c>
      <c r="AI16" s="267">
        <f t="shared" si="2"/>
        <v>0</v>
      </c>
      <c r="AJ16" s="267">
        <f t="shared" si="2"/>
        <v>0</v>
      </c>
      <c r="AK16" s="267">
        <f t="shared" si="2"/>
        <v>1</v>
      </c>
      <c r="AL16" s="267">
        <f t="shared" si="2"/>
        <v>1</v>
      </c>
      <c r="AM16" s="267">
        <f t="shared" si="2"/>
        <v>0</v>
      </c>
      <c r="AN16" s="267">
        <f t="shared" si="2"/>
        <v>1</v>
      </c>
      <c r="AO16" s="267">
        <f t="shared" si="2"/>
        <v>1</v>
      </c>
      <c r="AP16" s="267">
        <f t="shared" si="2"/>
        <v>1</v>
      </c>
      <c r="AQ16" s="267">
        <f t="shared" si="2"/>
        <v>0</v>
      </c>
      <c r="AR16" s="267">
        <f t="shared" si="2"/>
        <v>1</v>
      </c>
      <c r="AS16" s="267">
        <f t="shared" si="2"/>
        <v>1</v>
      </c>
      <c r="AT16" s="267">
        <f t="shared" si="2"/>
        <v>1</v>
      </c>
      <c r="AU16" s="267">
        <f t="shared" si="2"/>
        <v>1</v>
      </c>
      <c r="AV16" s="267">
        <f t="shared" si="2"/>
        <v>0</v>
      </c>
      <c r="AW16" s="267">
        <f t="shared" si="2"/>
        <v>0</v>
      </c>
      <c r="AX16" s="472">
        <f>IF(AD16="","",SUMIF($E$12:$X$12,"Explicación de fenómenos-Ciencia, tecnología y sociedad",$AD16:$AW16)+SUMIF($E$12:$X$12,"Explicación de fenómenos-Entorno físico",$AD16:$AW16)+SUMIF($E$12:$X$12,"Explicación de fenómenos-Entorno vivo",$AD16:$AW16))</f>
        <v>4</v>
      </c>
      <c r="AY16" s="472">
        <f>IF(AE16="","",SUMIF($E$12:$X$12,"Indagación-Ciencia, tecnología y sociedad",$AD16:$AW16)+SUMIF($E$12:$X$12,"Indagación-Entorno físico",$AD16:$AW16)+SUMIF($E$12:$X$12,"Indagación-Entorno vivo",$AD16:$AW16))</f>
        <v>7</v>
      </c>
      <c r="AZ16" s="472">
        <f>IF(AF16="","",SUMIF($E$12:$X$12,"Uso comprensivo del conocimiento científico-Ciencia, tecnología y sociedad",$AD16:$AW16)+SUMIF($E$12:$X$12,"Uso comprensivo del conocimiento científico-Entorno físico",$AD16:$AW16)+SUMIF($E$12:$X$12,"Uso comprensivo del conocimiento científico-Entorno vivo",$AD16:$AW16))</f>
        <v>1</v>
      </c>
      <c r="BA16" s="472">
        <f>IF(AG16="","",SUMIF(E$11:X$11,"Ciencia, tecnología y sociedad",AD16:AW16))</f>
        <v>3</v>
      </c>
      <c r="BB16" s="472">
        <f>IF(AH16="","",SUMIF(E$11:X$11,"Entorno físico",AD16:AW16))</f>
        <v>5</v>
      </c>
      <c r="BC16" s="472">
        <f>IF(AI16="","",SUMIF(E$11:X$11,"Entorno vivo",AD16:AW16))</f>
        <v>4</v>
      </c>
    </row>
    <row r="17" spans="1:55" ht="15.75" thickBot="1">
      <c r="A17" s="55"/>
      <c r="B17" s="458">
        <f>IF(C17&lt;&gt;"",1+B16,"")</f>
        <v>2</v>
      </c>
      <c r="C17" s="508" t="s">
        <v>802</v>
      </c>
      <c r="D17" s="508"/>
      <c r="E17" s="508" t="s">
        <v>2</v>
      </c>
      <c r="F17" s="508" t="s">
        <v>0</v>
      </c>
      <c r="G17" s="508" t="s">
        <v>0</v>
      </c>
      <c r="H17" s="508" t="s">
        <v>3</v>
      </c>
      <c r="I17" s="508" t="s">
        <v>1</v>
      </c>
      <c r="J17" s="508" t="s">
        <v>3</v>
      </c>
      <c r="K17" s="508" t="s">
        <v>2</v>
      </c>
      <c r="L17" s="508" t="s">
        <v>0</v>
      </c>
      <c r="M17" s="508" t="s">
        <v>3</v>
      </c>
      <c r="N17" s="508" t="s">
        <v>1</v>
      </c>
      <c r="O17" s="508" t="s">
        <v>1</v>
      </c>
      <c r="P17" s="508" t="s">
        <v>2</v>
      </c>
      <c r="Q17" s="508" t="s">
        <v>2</v>
      </c>
      <c r="R17" s="508" t="s">
        <v>0</v>
      </c>
      <c r="S17" s="508" t="s">
        <v>1</v>
      </c>
      <c r="T17" s="508" t="s">
        <v>0</v>
      </c>
      <c r="U17" s="508" t="s">
        <v>3</v>
      </c>
      <c r="V17" s="508" t="s">
        <v>1</v>
      </c>
      <c r="W17" s="508" t="s">
        <v>0</v>
      </c>
      <c r="X17" s="508" t="s">
        <v>2</v>
      </c>
      <c r="Y17" s="508">
        <v>8</v>
      </c>
      <c r="Z17" s="508" t="s">
        <v>839</v>
      </c>
      <c r="AA17" s="508" t="s">
        <v>836</v>
      </c>
      <c r="AB17" s="508" t="s">
        <v>837</v>
      </c>
      <c r="AC17" s="508" t="s">
        <v>838</v>
      </c>
      <c r="AD17" s="267">
        <f t="shared" ref="AD17:AN56" si="3">IF(E17="","",(IF(E17=E$92,1,0)))</f>
        <v>0</v>
      </c>
      <c r="AE17" s="267">
        <f t="shared" si="2"/>
        <v>1</v>
      </c>
      <c r="AF17" s="267">
        <f t="shared" si="2"/>
        <v>0</v>
      </c>
      <c r="AG17" s="267">
        <f t="shared" si="2"/>
        <v>0</v>
      </c>
      <c r="AH17" s="267">
        <f t="shared" si="2"/>
        <v>0</v>
      </c>
      <c r="AI17" s="267">
        <f t="shared" si="2"/>
        <v>1</v>
      </c>
      <c r="AJ17" s="267">
        <f t="shared" si="2"/>
        <v>0</v>
      </c>
      <c r="AK17" s="267">
        <f t="shared" si="2"/>
        <v>0</v>
      </c>
      <c r="AL17" s="267">
        <f t="shared" si="2"/>
        <v>1</v>
      </c>
      <c r="AM17" s="267">
        <f t="shared" si="2"/>
        <v>1</v>
      </c>
      <c r="AN17" s="267">
        <f t="shared" si="2"/>
        <v>1</v>
      </c>
      <c r="AO17" s="267">
        <f t="shared" si="2"/>
        <v>0</v>
      </c>
      <c r="AP17" s="267">
        <f t="shared" si="2"/>
        <v>0</v>
      </c>
      <c r="AQ17" s="267">
        <f t="shared" si="2"/>
        <v>0</v>
      </c>
      <c r="AR17" s="267">
        <f t="shared" si="2"/>
        <v>1</v>
      </c>
      <c r="AS17" s="267">
        <f t="shared" si="2"/>
        <v>1</v>
      </c>
      <c r="AT17" s="267">
        <f t="shared" si="2"/>
        <v>0</v>
      </c>
      <c r="AU17" s="267">
        <f t="shared" si="2"/>
        <v>0</v>
      </c>
      <c r="AV17" s="267">
        <f t="shared" si="2"/>
        <v>1</v>
      </c>
      <c r="AW17" s="267">
        <f t="shared" si="2"/>
        <v>0</v>
      </c>
      <c r="AX17" s="472">
        <f t="shared" ref="AX17:AX80" si="4">IF(AD17="","",SUMIF($E$12:$X$12,"Explicación de fenómenos-Ciencia, tecnología y sociedad",$AD17:$AW17)+SUMIF($E$12:$X$12,"Explicación de fenómenos-Entorno físico",$AD17:$AW17)+SUMIF($E$12:$X$12,"Explicación de fenómenos-Entorno vivo",$AD17:$AW17))</f>
        <v>3</v>
      </c>
      <c r="AY17" s="472">
        <f t="shared" ref="AY17:AY80" si="5">IF(AE17="","",SUMIF($E$12:$X$12,"Indagación-Ciencia, tecnología y sociedad",$AD17:$AW17)+SUMIF($E$12:$X$12,"Indagación-Entorno físico",$AD17:$AW17)+SUMIF($E$12:$X$12,"Indagación-Entorno vivo",$AD17:$AW17))</f>
        <v>3</v>
      </c>
      <c r="AZ17" s="472">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2</v>
      </c>
      <c r="BA17" s="472">
        <f t="shared" ref="BA17:BA80" si="7">IF(AG17="","",SUMIF(E$11:X$11,"Ciencia, tecnología y sociedad",AD17:AW17))</f>
        <v>2</v>
      </c>
      <c r="BB17" s="472">
        <f t="shared" ref="BB17:BB80" si="8">IF(AH17="","",SUMIF(E$11:X$11,"Entorno físico",AD17:AW17))</f>
        <v>3</v>
      </c>
      <c r="BC17" s="472">
        <f t="shared" ref="BC17:BC80" si="9">IF(AI17="","",SUMIF(E$11:X$11,"Entorno vivo",AD17:AW17))</f>
        <v>3</v>
      </c>
    </row>
    <row r="18" spans="1:55" ht="15.75" thickBot="1">
      <c r="A18" s="55"/>
      <c r="B18" s="458">
        <f t="shared" ref="B18:B81" si="10">IF(C18&lt;&gt;"",1+B17,"")</f>
        <v>3</v>
      </c>
      <c r="C18" s="508" t="s">
        <v>803</v>
      </c>
      <c r="D18" s="508"/>
      <c r="E18" s="508" t="s">
        <v>0</v>
      </c>
      <c r="F18" s="508" t="s">
        <v>1</v>
      </c>
      <c r="G18" s="508" t="s">
        <v>2</v>
      </c>
      <c r="H18" s="508" t="s">
        <v>0</v>
      </c>
      <c r="I18" s="508" t="s">
        <v>1</v>
      </c>
      <c r="J18" s="508" t="s">
        <v>3</v>
      </c>
      <c r="K18" s="508" t="s">
        <v>2</v>
      </c>
      <c r="L18" s="508" t="s">
        <v>1</v>
      </c>
      <c r="M18" s="508" t="s">
        <v>3</v>
      </c>
      <c r="N18" s="508" t="s">
        <v>2</v>
      </c>
      <c r="O18" s="508" t="s">
        <v>0</v>
      </c>
      <c r="P18" s="508" t="s">
        <v>0</v>
      </c>
      <c r="Q18" s="508" t="s">
        <v>0</v>
      </c>
      <c r="R18" s="508" t="s">
        <v>2</v>
      </c>
      <c r="S18" s="508" t="s">
        <v>0</v>
      </c>
      <c r="T18" s="508" t="s">
        <v>2</v>
      </c>
      <c r="U18" s="508" t="s">
        <v>2</v>
      </c>
      <c r="V18" s="508" t="s">
        <v>0</v>
      </c>
      <c r="W18" s="508" t="s">
        <v>2</v>
      </c>
      <c r="X18" s="508" t="s">
        <v>0</v>
      </c>
      <c r="Y18" s="508">
        <v>6</v>
      </c>
      <c r="Z18" s="508" t="s">
        <v>840</v>
      </c>
      <c r="AA18" s="508" t="s">
        <v>836</v>
      </c>
      <c r="AB18" s="508" t="s">
        <v>837</v>
      </c>
      <c r="AC18" s="508" t="s">
        <v>838</v>
      </c>
      <c r="AD18" s="267">
        <f t="shared" si="3"/>
        <v>1</v>
      </c>
      <c r="AE18" s="267">
        <f t="shared" si="2"/>
        <v>0</v>
      </c>
      <c r="AF18" s="267">
        <f t="shared" si="2"/>
        <v>1</v>
      </c>
      <c r="AG18" s="267">
        <f t="shared" si="2"/>
        <v>1</v>
      </c>
      <c r="AH18" s="267">
        <f t="shared" si="2"/>
        <v>0</v>
      </c>
      <c r="AI18" s="267">
        <f t="shared" si="2"/>
        <v>1</v>
      </c>
      <c r="AJ18" s="267">
        <f t="shared" si="2"/>
        <v>0</v>
      </c>
      <c r="AK18" s="267">
        <f t="shared" si="2"/>
        <v>0</v>
      </c>
      <c r="AL18" s="267">
        <f t="shared" si="2"/>
        <v>1</v>
      </c>
      <c r="AM18" s="267">
        <f t="shared" si="2"/>
        <v>0</v>
      </c>
      <c r="AN18" s="267">
        <f t="shared" si="2"/>
        <v>0</v>
      </c>
      <c r="AO18" s="267">
        <f t="shared" si="2"/>
        <v>1</v>
      </c>
      <c r="AP18" s="267">
        <f t="shared" si="2"/>
        <v>0</v>
      </c>
      <c r="AQ18" s="267">
        <f t="shared" si="2"/>
        <v>0</v>
      </c>
      <c r="AR18" s="267">
        <f t="shared" si="2"/>
        <v>0</v>
      </c>
      <c r="AS18" s="267">
        <f t="shared" si="2"/>
        <v>0</v>
      </c>
      <c r="AT18" s="267">
        <f t="shared" si="2"/>
        <v>0</v>
      </c>
      <c r="AU18" s="267">
        <f t="shared" si="2"/>
        <v>0</v>
      </c>
      <c r="AV18" s="267">
        <f t="shared" si="2"/>
        <v>0</v>
      </c>
      <c r="AW18" s="267">
        <f t="shared" si="2"/>
        <v>0</v>
      </c>
      <c r="AX18" s="472">
        <f t="shared" si="4"/>
        <v>2</v>
      </c>
      <c r="AY18" s="472">
        <f t="shared" si="5"/>
        <v>3</v>
      </c>
      <c r="AZ18" s="472">
        <f t="shared" si="6"/>
        <v>1</v>
      </c>
      <c r="BA18" s="472">
        <f t="shared" si="7"/>
        <v>4</v>
      </c>
      <c r="BB18" s="472">
        <f t="shared" si="8"/>
        <v>2</v>
      </c>
      <c r="BC18" s="472">
        <f t="shared" si="9"/>
        <v>0</v>
      </c>
    </row>
    <row r="19" spans="1:55" ht="15.75" thickBot="1">
      <c r="A19" s="55"/>
      <c r="B19" s="458">
        <f t="shared" si="10"/>
        <v>4</v>
      </c>
      <c r="C19" s="508" t="s">
        <v>804</v>
      </c>
      <c r="D19" s="508"/>
      <c r="E19" s="508" t="s">
        <v>1</v>
      </c>
      <c r="F19" s="508" t="s">
        <v>1</v>
      </c>
      <c r="G19" s="508" t="s">
        <v>3</v>
      </c>
      <c r="H19" s="508" t="s">
        <v>3</v>
      </c>
      <c r="I19" s="508" t="s">
        <v>2</v>
      </c>
      <c r="J19" s="508" t="s">
        <v>3</v>
      </c>
      <c r="K19" s="508" t="s">
        <v>0</v>
      </c>
      <c r="L19" s="508" t="s">
        <v>3</v>
      </c>
      <c r="M19" s="508" t="s">
        <v>3</v>
      </c>
      <c r="N19" s="508" t="s">
        <v>1</v>
      </c>
      <c r="O19" s="508" t="s">
        <v>1</v>
      </c>
      <c r="P19" s="508" t="s">
        <v>1</v>
      </c>
      <c r="Q19" s="508" t="s">
        <v>0</v>
      </c>
      <c r="R19" s="508" t="s">
        <v>1</v>
      </c>
      <c r="S19" s="508" t="s">
        <v>1</v>
      </c>
      <c r="T19" s="508" t="s">
        <v>1</v>
      </c>
      <c r="U19" s="508" t="s">
        <v>1</v>
      </c>
      <c r="V19" s="508" t="s">
        <v>3</v>
      </c>
      <c r="W19" s="508" t="s">
        <v>0</v>
      </c>
      <c r="X19" s="508" t="s">
        <v>1</v>
      </c>
      <c r="Y19" s="508">
        <v>11</v>
      </c>
      <c r="Z19" s="508" t="s">
        <v>841</v>
      </c>
      <c r="AA19" s="508" t="s">
        <v>836</v>
      </c>
      <c r="AB19" s="508" t="s">
        <v>837</v>
      </c>
      <c r="AC19" s="508" t="s">
        <v>838</v>
      </c>
      <c r="AD19" s="267">
        <f t="shared" si="3"/>
        <v>0</v>
      </c>
      <c r="AE19" s="267">
        <f t="shared" si="2"/>
        <v>0</v>
      </c>
      <c r="AF19" s="267">
        <f t="shared" si="2"/>
        <v>0</v>
      </c>
      <c r="AG19" s="267">
        <f t="shared" si="2"/>
        <v>0</v>
      </c>
      <c r="AH19" s="267">
        <f t="shared" si="2"/>
        <v>1</v>
      </c>
      <c r="AI19" s="267">
        <f t="shared" si="2"/>
        <v>1</v>
      </c>
      <c r="AJ19" s="267">
        <f t="shared" si="2"/>
        <v>0</v>
      </c>
      <c r="AK19" s="267">
        <f t="shared" si="2"/>
        <v>0</v>
      </c>
      <c r="AL19" s="267">
        <f t="shared" si="2"/>
        <v>1</v>
      </c>
      <c r="AM19" s="267">
        <f t="shared" si="2"/>
        <v>1</v>
      </c>
      <c r="AN19" s="267">
        <f t="shared" si="2"/>
        <v>1</v>
      </c>
      <c r="AO19" s="267">
        <f t="shared" si="2"/>
        <v>0</v>
      </c>
      <c r="AP19" s="267">
        <f t="shared" si="2"/>
        <v>0</v>
      </c>
      <c r="AQ19" s="267">
        <f t="shared" si="2"/>
        <v>1</v>
      </c>
      <c r="AR19" s="267">
        <f t="shared" si="2"/>
        <v>1</v>
      </c>
      <c r="AS19" s="267">
        <f t="shared" si="2"/>
        <v>0</v>
      </c>
      <c r="AT19" s="267">
        <f t="shared" si="2"/>
        <v>1</v>
      </c>
      <c r="AU19" s="267">
        <f t="shared" si="2"/>
        <v>1</v>
      </c>
      <c r="AV19" s="267">
        <f t="shared" si="2"/>
        <v>1</v>
      </c>
      <c r="AW19" s="267">
        <f t="shared" si="2"/>
        <v>1</v>
      </c>
      <c r="AX19" s="472">
        <f t="shared" si="4"/>
        <v>3</v>
      </c>
      <c r="AY19" s="472">
        <f t="shared" si="5"/>
        <v>3</v>
      </c>
      <c r="AZ19" s="472">
        <f t="shared" si="6"/>
        <v>5</v>
      </c>
      <c r="BA19" s="472">
        <f t="shared" si="7"/>
        <v>2</v>
      </c>
      <c r="BB19" s="472">
        <f t="shared" si="8"/>
        <v>3</v>
      </c>
      <c r="BC19" s="472">
        <f t="shared" si="9"/>
        <v>6</v>
      </c>
    </row>
    <row r="20" spans="1:55" ht="15.75" thickBot="1">
      <c r="A20" s="55"/>
      <c r="B20" s="458">
        <f t="shared" si="10"/>
        <v>5</v>
      </c>
      <c r="C20" s="508" t="s">
        <v>805</v>
      </c>
      <c r="D20" s="508"/>
      <c r="E20" s="508" t="s">
        <v>0</v>
      </c>
      <c r="F20" s="508" t="s">
        <v>0</v>
      </c>
      <c r="G20" s="508" t="s">
        <v>0</v>
      </c>
      <c r="H20" s="508" t="s">
        <v>0</v>
      </c>
      <c r="I20" s="508" t="s">
        <v>2</v>
      </c>
      <c r="J20" s="508" t="s">
        <v>3</v>
      </c>
      <c r="K20" s="508" t="s">
        <v>3</v>
      </c>
      <c r="L20" s="508" t="s">
        <v>2</v>
      </c>
      <c r="M20" s="508" t="s">
        <v>3</v>
      </c>
      <c r="N20" s="508" t="s">
        <v>0</v>
      </c>
      <c r="O20" s="508" t="s">
        <v>1</v>
      </c>
      <c r="P20" s="508" t="s">
        <v>0</v>
      </c>
      <c r="Q20" s="508" t="s">
        <v>0</v>
      </c>
      <c r="R20" s="508" t="s">
        <v>1</v>
      </c>
      <c r="S20" s="508" t="s">
        <v>1</v>
      </c>
      <c r="T20" s="508" t="s">
        <v>0</v>
      </c>
      <c r="U20" s="508" t="s">
        <v>1</v>
      </c>
      <c r="V20" s="508" t="s">
        <v>3</v>
      </c>
      <c r="W20" s="508" t="s">
        <v>1</v>
      </c>
      <c r="X20" s="508" t="s">
        <v>1</v>
      </c>
      <c r="Y20" s="508">
        <v>16</v>
      </c>
      <c r="Z20" s="508" t="s">
        <v>842</v>
      </c>
      <c r="AA20" s="508" t="s">
        <v>836</v>
      </c>
      <c r="AB20" s="508" t="s">
        <v>837</v>
      </c>
      <c r="AC20" s="508" t="s">
        <v>838</v>
      </c>
      <c r="AD20" s="267">
        <f t="shared" si="3"/>
        <v>1</v>
      </c>
      <c r="AE20" s="267">
        <f t="shared" si="2"/>
        <v>1</v>
      </c>
      <c r="AF20" s="267">
        <f t="shared" si="2"/>
        <v>0</v>
      </c>
      <c r="AG20" s="267">
        <f t="shared" si="2"/>
        <v>1</v>
      </c>
      <c r="AH20" s="267">
        <f t="shared" si="2"/>
        <v>1</v>
      </c>
      <c r="AI20" s="267">
        <f t="shared" si="2"/>
        <v>1</v>
      </c>
      <c r="AJ20" s="267">
        <f t="shared" si="2"/>
        <v>1</v>
      </c>
      <c r="AK20" s="267">
        <f t="shared" si="2"/>
        <v>1</v>
      </c>
      <c r="AL20" s="267">
        <f t="shared" si="2"/>
        <v>1</v>
      </c>
      <c r="AM20" s="267">
        <f t="shared" si="2"/>
        <v>0</v>
      </c>
      <c r="AN20" s="267">
        <f t="shared" si="2"/>
        <v>1</v>
      </c>
      <c r="AO20" s="267">
        <f t="shared" si="2"/>
        <v>1</v>
      </c>
      <c r="AP20" s="267">
        <f t="shared" si="2"/>
        <v>0</v>
      </c>
      <c r="AQ20" s="267">
        <f t="shared" si="2"/>
        <v>1</v>
      </c>
      <c r="AR20" s="267">
        <f t="shared" si="2"/>
        <v>1</v>
      </c>
      <c r="AS20" s="267">
        <f t="shared" si="2"/>
        <v>1</v>
      </c>
      <c r="AT20" s="267">
        <f t="shared" si="2"/>
        <v>1</v>
      </c>
      <c r="AU20" s="267">
        <f t="shared" si="2"/>
        <v>1</v>
      </c>
      <c r="AV20" s="267">
        <f t="shared" si="2"/>
        <v>0</v>
      </c>
      <c r="AW20" s="267">
        <f t="shared" si="2"/>
        <v>1</v>
      </c>
      <c r="AX20" s="472">
        <f t="shared" si="4"/>
        <v>7</v>
      </c>
      <c r="AY20" s="472">
        <f t="shared" si="5"/>
        <v>5</v>
      </c>
      <c r="AZ20" s="472">
        <f t="shared" si="6"/>
        <v>4</v>
      </c>
      <c r="BA20" s="472">
        <f t="shared" si="7"/>
        <v>5</v>
      </c>
      <c r="BB20" s="472">
        <f t="shared" si="8"/>
        <v>5</v>
      </c>
      <c r="BC20" s="472">
        <f t="shared" si="9"/>
        <v>6</v>
      </c>
    </row>
    <row r="21" spans="1:55" ht="15.75" thickBot="1">
      <c r="A21" s="55"/>
      <c r="B21" s="458">
        <f t="shared" si="10"/>
        <v>6</v>
      </c>
      <c r="C21" s="508" t="s">
        <v>806</v>
      </c>
      <c r="D21" s="508"/>
      <c r="E21" s="508" t="s">
        <v>3</v>
      </c>
      <c r="F21" s="508" t="s">
        <v>2</v>
      </c>
      <c r="G21" s="508" t="s">
        <v>0</v>
      </c>
      <c r="H21" s="508" t="s">
        <v>0</v>
      </c>
      <c r="I21" s="508" t="s">
        <v>0</v>
      </c>
      <c r="J21" s="508" t="s">
        <v>3</v>
      </c>
      <c r="K21" s="508" t="s">
        <v>2</v>
      </c>
      <c r="L21" s="508" t="s">
        <v>0</v>
      </c>
      <c r="M21" s="508" t="s">
        <v>2</v>
      </c>
      <c r="N21" s="508" t="s">
        <v>3</v>
      </c>
      <c r="O21" s="508" t="s">
        <v>1</v>
      </c>
      <c r="P21" s="508" t="s">
        <v>1</v>
      </c>
      <c r="Q21" s="508" t="s">
        <v>1</v>
      </c>
      <c r="R21" s="508" t="s">
        <v>0</v>
      </c>
      <c r="S21" s="508" t="s">
        <v>1</v>
      </c>
      <c r="T21" s="508" t="s">
        <v>3</v>
      </c>
      <c r="U21" s="508" t="s">
        <v>1</v>
      </c>
      <c r="V21" s="508" t="s">
        <v>2</v>
      </c>
      <c r="W21" s="508" t="s">
        <v>0</v>
      </c>
      <c r="X21" s="508" t="s">
        <v>2</v>
      </c>
      <c r="Y21" s="508">
        <v>7</v>
      </c>
      <c r="Z21" s="508" t="s">
        <v>843</v>
      </c>
      <c r="AA21" s="508" t="s">
        <v>836</v>
      </c>
      <c r="AB21" s="508" t="s">
        <v>837</v>
      </c>
      <c r="AC21" s="508" t="s">
        <v>838</v>
      </c>
      <c r="AD21" s="267">
        <f t="shared" si="3"/>
        <v>0</v>
      </c>
      <c r="AE21" s="267">
        <f t="shared" si="2"/>
        <v>0</v>
      </c>
      <c r="AF21" s="267">
        <f t="shared" si="2"/>
        <v>0</v>
      </c>
      <c r="AG21" s="267">
        <f t="shared" si="2"/>
        <v>1</v>
      </c>
      <c r="AH21" s="267">
        <f t="shared" si="2"/>
        <v>0</v>
      </c>
      <c r="AI21" s="267">
        <f t="shared" si="2"/>
        <v>1</v>
      </c>
      <c r="AJ21" s="267">
        <f t="shared" si="2"/>
        <v>0</v>
      </c>
      <c r="AK21" s="267">
        <f t="shared" si="2"/>
        <v>0</v>
      </c>
      <c r="AL21" s="267">
        <f t="shared" si="2"/>
        <v>0</v>
      </c>
      <c r="AM21" s="267">
        <f t="shared" si="2"/>
        <v>0</v>
      </c>
      <c r="AN21" s="267">
        <f t="shared" si="2"/>
        <v>1</v>
      </c>
      <c r="AO21" s="267">
        <f t="shared" si="2"/>
        <v>0</v>
      </c>
      <c r="AP21" s="267">
        <f t="shared" si="2"/>
        <v>1</v>
      </c>
      <c r="AQ21" s="267">
        <f t="shared" si="2"/>
        <v>0</v>
      </c>
      <c r="AR21" s="267">
        <f t="shared" si="2"/>
        <v>1</v>
      </c>
      <c r="AS21" s="267">
        <f t="shared" si="2"/>
        <v>0</v>
      </c>
      <c r="AT21" s="267">
        <f t="shared" si="2"/>
        <v>1</v>
      </c>
      <c r="AU21" s="267">
        <f t="shared" si="2"/>
        <v>0</v>
      </c>
      <c r="AV21" s="267">
        <f t="shared" si="2"/>
        <v>1</v>
      </c>
      <c r="AW21" s="267">
        <f t="shared" si="2"/>
        <v>0</v>
      </c>
      <c r="AX21" s="472">
        <f t="shared" si="4"/>
        <v>1</v>
      </c>
      <c r="AY21" s="472">
        <f t="shared" si="5"/>
        <v>4</v>
      </c>
      <c r="AZ21" s="472">
        <f t="shared" si="6"/>
        <v>2</v>
      </c>
      <c r="BA21" s="472">
        <f t="shared" si="7"/>
        <v>2</v>
      </c>
      <c r="BB21" s="472">
        <f t="shared" si="8"/>
        <v>2</v>
      </c>
      <c r="BC21" s="472">
        <f t="shared" si="9"/>
        <v>3</v>
      </c>
    </row>
    <row r="22" spans="1:55" ht="15.75" customHeight="1" thickBot="1">
      <c r="A22" s="55"/>
      <c r="B22" s="458">
        <f t="shared" si="10"/>
        <v>7</v>
      </c>
      <c r="C22" s="508" t="s">
        <v>807</v>
      </c>
      <c r="D22" s="508"/>
      <c r="E22" s="508" t="s">
        <v>3</v>
      </c>
      <c r="F22" s="508" t="s">
        <v>0</v>
      </c>
      <c r="G22" s="508" t="s">
        <v>1</v>
      </c>
      <c r="H22" s="508" t="s">
        <v>3</v>
      </c>
      <c r="I22" s="508" t="s">
        <v>3</v>
      </c>
      <c r="J22" s="508" t="s">
        <v>1</v>
      </c>
      <c r="K22" s="508" t="s">
        <v>1</v>
      </c>
      <c r="L22" s="508" t="s">
        <v>0</v>
      </c>
      <c r="M22" s="508" t="s">
        <v>0</v>
      </c>
      <c r="N22" s="508" t="s">
        <v>1</v>
      </c>
      <c r="O22" s="508" t="s">
        <v>2</v>
      </c>
      <c r="P22" s="508" t="s">
        <v>1</v>
      </c>
      <c r="Q22" s="508" t="s">
        <v>2</v>
      </c>
      <c r="R22" s="508" t="s">
        <v>834</v>
      </c>
      <c r="S22" s="508" t="s">
        <v>3</v>
      </c>
      <c r="T22" s="508" t="s">
        <v>0</v>
      </c>
      <c r="U22" s="508" t="s">
        <v>1</v>
      </c>
      <c r="V22" s="508" t="s">
        <v>0</v>
      </c>
      <c r="W22" s="508" t="s">
        <v>3</v>
      </c>
      <c r="X22" s="508" t="s">
        <v>2</v>
      </c>
      <c r="Y22" s="508">
        <v>4</v>
      </c>
      <c r="Z22" s="508" t="s">
        <v>844</v>
      </c>
      <c r="AA22" s="508" t="s">
        <v>845</v>
      </c>
      <c r="AB22" s="508" t="s">
        <v>837</v>
      </c>
      <c r="AC22" s="508" t="s">
        <v>838</v>
      </c>
      <c r="AD22" s="267">
        <f t="shared" si="3"/>
        <v>0</v>
      </c>
      <c r="AE22" s="267">
        <f t="shared" si="2"/>
        <v>1</v>
      </c>
      <c r="AF22" s="267">
        <f t="shared" si="2"/>
        <v>0</v>
      </c>
      <c r="AG22" s="267">
        <f t="shared" si="2"/>
        <v>0</v>
      </c>
      <c r="AH22" s="267">
        <f t="shared" si="2"/>
        <v>0</v>
      </c>
      <c r="AI22" s="267">
        <f t="shared" si="2"/>
        <v>0</v>
      </c>
      <c r="AJ22" s="267">
        <f t="shared" si="2"/>
        <v>0</v>
      </c>
      <c r="AK22" s="267">
        <f t="shared" si="2"/>
        <v>0</v>
      </c>
      <c r="AL22" s="267">
        <f t="shared" si="2"/>
        <v>0</v>
      </c>
      <c r="AM22" s="267">
        <f t="shared" si="2"/>
        <v>1</v>
      </c>
      <c r="AN22" s="267">
        <f t="shared" si="2"/>
        <v>0</v>
      </c>
      <c r="AO22" s="267">
        <f t="shared" si="2"/>
        <v>0</v>
      </c>
      <c r="AP22" s="267">
        <f t="shared" si="2"/>
        <v>0</v>
      </c>
      <c r="AQ22" s="267">
        <f t="shared" si="2"/>
        <v>0</v>
      </c>
      <c r="AR22" s="267">
        <f t="shared" si="2"/>
        <v>0</v>
      </c>
      <c r="AS22" s="267">
        <f t="shared" si="2"/>
        <v>1</v>
      </c>
      <c r="AT22" s="267">
        <f t="shared" si="2"/>
        <v>1</v>
      </c>
      <c r="AU22" s="267">
        <f t="shared" si="2"/>
        <v>0</v>
      </c>
      <c r="AV22" s="267">
        <f t="shared" si="2"/>
        <v>0</v>
      </c>
      <c r="AW22" s="267">
        <f t="shared" si="2"/>
        <v>0</v>
      </c>
      <c r="AX22" s="472">
        <f t="shared" si="4"/>
        <v>1</v>
      </c>
      <c r="AY22" s="472">
        <f t="shared" si="5"/>
        <v>3</v>
      </c>
      <c r="AZ22" s="472">
        <f t="shared" si="6"/>
        <v>0</v>
      </c>
      <c r="BA22" s="472">
        <f t="shared" si="7"/>
        <v>1</v>
      </c>
      <c r="BB22" s="472">
        <f t="shared" si="8"/>
        <v>1</v>
      </c>
      <c r="BC22" s="472">
        <f t="shared" si="9"/>
        <v>2</v>
      </c>
    </row>
    <row r="23" spans="1:55" ht="15.75" customHeight="1" thickBot="1">
      <c r="A23" s="55"/>
      <c r="B23" s="458">
        <f t="shared" si="10"/>
        <v>8</v>
      </c>
      <c r="C23" s="508" t="s">
        <v>808</v>
      </c>
      <c r="D23" s="508"/>
      <c r="E23" s="508" t="s">
        <v>0</v>
      </c>
      <c r="F23" s="508" t="s">
        <v>1</v>
      </c>
      <c r="G23" s="508" t="s">
        <v>0</v>
      </c>
      <c r="H23" s="508" t="s">
        <v>3</v>
      </c>
      <c r="I23" s="508" t="s">
        <v>1</v>
      </c>
      <c r="J23" s="508" t="s">
        <v>3</v>
      </c>
      <c r="K23" s="508" t="s">
        <v>0</v>
      </c>
      <c r="L23" s="508" t="s">
        <v>3</v>
      </c>
      <c r="M23" s="508" t="s">
        <v>3</v>
      </c>
      <c r="N23" s="508" t="s">
        <v>0</v>
      </c>
      <c r="O23" s="508" t="s">
        <v>1</v>
      </c>
      <c r="P23" s="508" t="s">
        <v>3</v>
      </c>
      <c r="Q23" s="508" t="s">
        <v>1</v>
      </c>
      <c r="R23" s="508" t="s">
        <v>0</v>
      </c>
      <c r="S23" s="508" t="s">
        <v>1</v>
      </c>
      <c r="T23" s="508" t="s">
        <v>0</v>
      </c>
      <c r="U23" s="508" t="s">
        <v>2</v>
      </c>
      <c r="V23" s="508" t="s">
        <v>3</v>
      </c>
      <c r="W23" s="508" t="s">
        <v>1</v>
      </c>
      <c r="X23" s="508" t="s">
        <v>1</v>
      </c>
      <c r="Y23" s="508">
        <v>9</v>
      </c>
      <c r="Z23" s="508" t="s">
        <v>846</v>
      </c>
      <c r="AA23" s="508" t="s">
        <v>836</v>
      </c>
      <c r="AB23" s="508" t="s">
        <v>837</v>
      </c>
      <c r="AC23" s="508" t="s">
        <v>838</v>
      </c>
      <c r="AD23" s="267">
        <f t="shared" si="3"/>
        <v>1</v>
      </c>
      <c r="AE23" s="267">
        <f t="shared" si="2"/>
        <v>0</v>
      </c>
      <c r="AF23" s="267">
        <f t="shared" si="2"/>
        <v>0</v>
      </c>
      <c r="AG23" s="267">
        <f t="shared" si="2"/>
        <v>0</v>
      </c>
      <c r="AH23" s="267">
        <f t="shared" si="2"/>
        <v>0</v>
      </c>
      <c r="AI23" s="267">
        <f t="shared" si="2"/>
        <v>1</v>
      </c>
      <c r="AJ23" s="267">
        <f t="shared" si="2"/>
        <v>0</v>
      </c>
      <c r="AK23" s="267">
        <f t="shared" si="2"/>
        <v>0</v>
      </c>
      <c r="AL23" s="267">
        <f t="shared" si="2"/>
        <v>1</v>
      </c>
      <c r="AM23" s="267">
        <f t="shared" si="2"/>
        <v>0</v>
      </c>
      <c r="AN23" s="267">
        <f t="shared" si="2"/>
        <v>1</v>
      </c>
      <c r="AO23" s="267">
        <f t="shared" si="2"/>
        <v>0</v>
      </c>
      <c r="AP23" s="267">
        <f t="shared" si="2"/>
        <v>1</v>
      </c>
      <c r="AQ23" s="267">
        <f t="shared" si="2"/>
        <v>0</v>
      </c>
      <c r="AR23" s="267">
        <f t="shared" si="2"/>
        <v>1</v>
      </c>
      <c r="AS23" s="267">
        <f t="shared" si="2"/>
        <v>1</v>
      </c>
      <c r="AT23" s="267">
        <f t="shared" si="2"/>
        <v>0</v>
      </c>
      <c r="AU23" s="267">
        <f t="shared" si="2"/>
        <v>1</v>
      </c>
      <c r="AV23" s="267">
        <f t="shared" si="2"/>
        <v>0</v>
      </c>
      <c r="AW23" s="267">
        <f t="shared" si="2"/>
        <v>1</v>
      </c>
      <c r="AX23" s="472">
        <f t="shared" si="4"/>
        <v>3</v>
      </c>
      <c r="AY23" s="472">
        <f t="shared" si="5"/>
        <v>3</v>
      </c>
      <c r="AZ23" s="472">
        <f t="shared" si="6"/>
        <v>3</v>
      </c>
      <c r="BA23" s="472">
        <f t="shared" si="7"/>
        <v>2</v>
      </c>
      <c r="BB23" s="472">
        <f t="shared" si="8"/>
        <v>3</v>
      </c>
      <c r="BC23" s="472">
        <f t="shared" si="9"/>
        <v>4</v>
      </c>
    </row>
    <row r="24" spans="1:55" ht="15.75" customHeight="1" thickBot="1">
      <c r="A24" s="55"/>
      <c r="B24" s="458">
        <f t="shared" si="10"/>
        <v>9</v>
      </c>
      <c r="C24" s="508" t="s">
        <v>809</v>
      </c>
      <c r="D24" s="508"/>
      <c r="E24" s="508" t="s">
        <v>3</v>
      </c>
      <c r="F24" s="508" t="s">
        <v>2</v>
      </c>
      <c r="G24" s="508" t="s">
        <v>3</v>
      </c>
      <c r="H24" s="508" t="s">
        <v>1</v>
      </c>
      <c r="I24" s="508" t="s">
        <v>1</v>
      </c>
      <c r="J24" s="508" t="s">
        <v>0</v>
      </c>
      <c r="K24" s="508" t="s">
        <v>3</v>
      </c>
      <c r="L24" s="508" t="s">
        <v>3</v>
      </c>
      <c r="M24" s="508" t="s">
        <v>0</v>
      </c>
      <c r="N24" s="508" t="s">
        <v>2</v>
      </c>
      <c r="O24" s="508" t="s">
        <v>0</v>
      </c>
      <c r="P24" s="508" t="s">
        <v>1</v>
      </c>
      <c r="Q24" s="508" t="s">
        <v>2</v>
      </c>
      <c r="R24" s="508" t="s">
        <v>0</v>
      </c>
      <c r="S24" s="508" t="s">
        <v>834</v>
      </c>
      <c r="T24" s="508" t="s">
        <v>1</v>
      </c>
      <c r="U24" s="508" t="s">
        <v>1</v>
      </c>
      <c r="V24" s="508" t="s">
        <v>3</v>
      </c>
      <c r="W24" s="508" t="s">
        <v>2</v>
      </c>
      <c r="X24" s="508" t="s">
        <v>3</v>
      </c>
      <c r="Y24" s="508">
        <v>3</v>
      </c>
      <c r="Z24" s="508" t="s">
        <v>847</v>
      </c>
      <c r="AA24" s="508" t="s">
        <v>845</v>
      </c>
      <c r="AB24" s="508" t="s">
        <v>837</v>
      </c>
      <c r="AC24" s="508" t="s">
        <v>838</v>
      </c>
      <c r="AD24" s="267">
        <f t="shared" si="3"/>
        <v>0</v>
      </c>
      <c r="AE24" s="267">
        <f t="shared" si="2"/>
        <v>0</v>
      </c>
      <c r="AF24" s="267">
        <f t="shared" si="2"/>
        <v>0</v>
      </c>
      <c r="AG24" s="267">
        <f t="shared" si="2"/>
        <v>0</v>
      </c>
      <c r="AH24" s="267">
        <f t="shared" si="2"/>
        <v>0</v>
      </c>
      <c r="AI24" s="267">
        <f t="shared" si="2"/>
        <v>0</v>
      </c>
      <c r="AJ24" s="267">
        <f t="shared" si="2"/>
        <v>1</v>
      </c>
      <c r="AK24" s="267">
        <f t="shared" si="2"/>
        <v>0</v>
      </c>
      <c r="AL24" s="267">
        <f t="shared" si="2"/>
        <v>0</v>
      </c>
      <c r="AM24" s="267">
        <f t="shared" si="2"/>
        <v>0</v>
      </c>
      <c r="AN24" s="267">
        <f t="shared" si="2"/>
        <v>0</v>
      </c>
      <c r="AO24" s="267">
        <f t="shared" si="2"/>
        <v>0</v>
      </c>
      <c r="AP24" s="267">
        <f t="shared" si="2"/>
        <v>0</v>
      </c>
      <c r="AQ24" s="267">
        <f t="shared" si="2"/>
        <v>0</v>
      </c>
      <c r="AR24" s="267">
        <f t="shared" si="2"/>
        <v>0</v>
      </c>
      <c r="AS24" s="267">
        <f t="shared" si="2"/>
        <v>0</v>
      </c>
      <c r="AT24" s="267">
        <f t="shared" si="2"/>
        <v>1</v>
      </c>
      <c r="AU24" s="267">
        <f t="shared" si="2"/>
        <v>1</v>
      </c>
      <c r="AV24" s="267">
        <f t="shared" si="2"/>
        <v>0</v>
      </c>
      <c r="AW24" s="267">
        <f t="shared" si="2"/>
        <v>0</v>
      </c>
      <c r="AX24" s="472">
        <f t="shared" si="4"/>
        <v>1</v>
      </c>
      <c r="AY24" s="472">
        <f t="shared" si="5"/>
        <v>1</v>
      </c>
      <c r="AZ24" s="472">
        <f t="shared" si="6"/>
        <v>1</v>
      </c>
      <c r="BA24" s="472">
        <f t="shared" si="7"/>
        <v>0</v>
      </c>
      <c r="BB24" s="472">
        <f t="shared" si="8"/>
        <v>1</v>
      </c>
      <c r="BC24" s="472">
        <f t="shared" si="9"/>
        <v>2</v>
      </c>
    </row>
    <row r="25" spans="1:55" ht="15.75" customHeight="1" thickBot="1">
      <c r="A25" s="55"/>
      <c r="B25" s="458">
        <f t="shared" si="10"/>
        <v>10</v>
      </c>
      <c r="C25" s="508" t="s">
        <v>810</v>
      </c>
      <c r="D25" s="508"/>
      <c r="E25" s="508" t="s">
        <v>0</v>
      </c>
      <c r="F25" s="508" t="s">
        <v>3</v>
      </c>
      <c r="G25" s="508" t="s">
        <v>0</v>
      </c>
      <c r="H25" s="508" t="s">
        <v>2</v>
      </c>
      <c r="I25" s="508" t="s">
        <v>3</v>
      </c>
      <c r="J25" s="508" t="s">
        <v>2</v>
      </c>
      <c r="K25" s="508" t="s">
        <v>0</v>
      </c>
      <c r="L25" s="508" t="s">
        <v>0</v>
      </c>
      <c r="M25" s="508" t="s">
        <v>0</v>
      </c>
      <c r="N25" s="508" t="s">
        <v>3</v>
      </c>
      <c r="O25" s="508" t="s">
        <v>2</v>
      </c>
      <c r="P25" s="508" t="s">
        <v>2</v>
      </c>
      <c r="Q25" s="508" t="s">
        <v>2</v>
      </c>
      <c r="R25" s="508" t="s">
        <v>2</v>
      </c>
      <c r="S25" s="508" t="s">
        <v>0</v>
      </c>
      <c r="T25" s="508" t="s">
        <v>0</v>
      </c>
      <c r="U25" s="508" t="s">
        <v>2</v>
      </c>
      <c r="V25" s="508" t="s">
        <v>0</v>
      </c>
      <c r="W25" s="508" t="s">
        <v>3</v>
      </c>
      <c r="X25" s="508" t="s">
        <v>2</v>
      </c>
      <c r="Y25" s="508">
        <v>2</v>
      </c>
      <c r="Z25" s="508" t="s">
        <v>848</v>
      </c>
      <c r="AA25" s="508" t="s">
        <v>836</v>
      </c>
      <c r="AB25" s="508" t="s">
        <v>837</v>
      </c>
      <c r="AC25" s="508" t="s">
        <v>838</v>
      </c>
      <c r="AD25" s="267">
        <f t="shared" si="3"/>
        <v>1</v>
      </c>
      <c r="AE25" s="267">
        <f t="shared" si="2"/>
        <v>0</v>
      </c>
      <c r="AF25" s="267">
        <f t="shared" si="2"/>
        <v>0</v>
      </c>
      <c r="AG25" s="267">
        <f t="shared" si="2"/>
        <v>0</v>
      </c>
      <c r="AH25" s="267">
        <f t="shared" si="2"/>
        <v>0</v>
      </c>
      <c r="AI25" s="267">
        <f t="shared" si="2"/>
        <v>0</v>
      </c>
      <c r="AJ25" s="267">
        <f t="shared" si="2"/>
        <v>0</v>
      </c>
      <c r="AK25" s="267">
        <f t="shared" si="2"/>
        <v>0</v>
      </c>
      <c r="AL25" s="267">
        <f t="shared" si="2"/>
        <v>0</v>
      </c>
      <c r="AM25" s="267">
        <f t="shared" si="2"/>
        <v>0</v>
      </c>
      <c r="AN25" s="267">
        <f t="shared" si="2"/>
        <v>0</v>
      </c>
      <c r="AO25" s="267">
        <f t="shared" si="2"/>
        <v>0</v>
      </c>
      <c r="AP25" s="267">
        <f t="shared" si="2"/>
        <v>0</v>
      </c>
      <c r="AQ25" s="267">
        <f t="shared" si="2"/>
        <v>0</v>
      </c>
      <c r="AR25" s="267">
        <f t="shared" si="2"/>
        <v>0</v>
      </c>
      <c r="AS25" s="267">
        <f t="shared" si="2"/>
        <v>1</v>
      </c>
      <c r="AT25" s="267">
        <f t="shared" si="2"/>
        <v>0</v>
      </c>
      <c r="AU25" s="267">
        <f t="shared" si="2"/>
        <v>0</v>
      </c>
      <c r="AV25" s="267">
        <f t="shared" si="2"/>
        <v>0</v>
      </c>
      <c r="AW25" s="267">
        <f t="shared" si="2"/>
        <v>0</v>
      </c>
      <c r="AX25" s="472">
        <f t="shared" si="4"/>
        <v>1</v>
      </c>
      <c r="AY25" s="472">
        <f t="shared" si="5"/>
        <v>1</v>
      </c>
      <c r="AZ25" s="472">
        <f t="shared" si="6"/>
        <v>0</v>
      </c>
      <c r="BA25" s="472">
        <f t="shared" si="7"/>
        <v>1</v>
      </c>
      <c r="BB25" s="472">
        <f t="shared" si="8"/>
        <v>0</v>
      </c>
      <c r="BC25" s="472">
        <f t="shared" si="9"/>
        <v>1</v>
      </c>
    </row>
    <row r="26" spans="1:55" ht="15.75" customHeight="1" thickBot="1">
      <c r="A26" s="55"/>
      <c r="B26" s="458">
        <f t="shared" si="10"/>
        <v>11</v>
      </c>
      <c r="C26" s="508" t="s">
        <v>811</v>
      </c>
      <c r="D26" s="508"/>
      <c r="E26" s="508" t="s">
        <v>1</v>
      </c>
      <c r="F26" s="508" t="s">
        <v>2</v>
      </c>
      <c r="G26" s="508" t="s">
        <v>0</v>
      </c>
      <c r="H26" s="508" t="s">
        <v>3</v>
      </c>
      <c r="I26" s="508" t="s">
        <v>1</v>
      </c>
      <c r="J26" s="508" t="s">
        <v>3</v>
      </c>
      <c r="K26" s="508" t="s">
        <v>3</v>
      </c>
      <c r="L26" s="508" t="s">
        <v>0</v>
      </c>
      <c r="M26" s="508" t="s">
        <v>0</v>
      </c>
      <c r="N26" s="508" t="s">
        <v>1</v>
      </c>
      <c r="O26" s="508" t="s">
        <v>1</v>
      </c>
      <c r="P26" s="508" t="s">
        <v>2</v>
      </c>
      <c r="Q26" s="508" t="s">
        <v>2</v>
      </c>
      <c r="R26" s="508" t="s">
        <v>3</v>
      </c>
      <c r="S26" s="508" t="s">
        <v>1</v>
      </c>
      <c r="T26" s="508" t="s">
        <v>0</v>
      </c>
      <c r="U26" s="508" t="s">
        <v>1</v>
      </c>
      <c r="V26" s="508" t="s">
        <v>3</v>
      </c>
      <c r="W26" s="508" t="s">
        <v>0</v>
      </c>
      <c r="X26" s="508" t="s">
        <v>2</v>
      </c>
      <c r="Y26" s="508">
        <v>9</v>
      </c>
      <c r="Z26" s="508" t="s">
        <v>846</v>
      </c>
      <c r="AA26" s="508" t="s">
        <v>836</v>
      </c>
      <c r="AB26" s="508" t="s">
        <v>837</v>
      </c>
      <c r="AC26" s="508" t="s">
        <v>838</v>
      </c>
      <c r="AD26" s="267">
        <f t="shared" si="3"/>
        <v>0</v>
      </c>
      <c r="AE26" s="267">
        <f t="shared" si="2"/>
        <v>0</v>
      </c>
      <c r="AF26" s="267">
        <f t="shared" si="2"/>
        <v>0</v>
      </c>
      <c r="AG26" s="267">
        <f t="shared" si="2"/>
        <v>0</v>
      </c>
      <c r="AH26" s="267">
        <f t="shared" si="2"/>
        <v>0</v>
      </c>
      <c r="AI26" s="267">
        <f t="shared" si="2"/>
        <v>1</v>
      </c>
      <c r="AJ26" s="267">
        <f t="shared" si="2"/>
        <v>1</v>
      </c>
      <c r="AK26" s="267">
        <f t="shared" si="2"/>
        <v>0</v>
      </c>
      <c r="AL26" s="267">
        <f t="shared" si="2"/>
        <v>0</v>
      </c>
      <c r="AM26" s="267">
        <f t="shared" si="2"/>
        <v>1</v>
      </c>
      <c r="AN26" s="267">
        <f t="shared" si="2"/>
        <v>1</v>
      </c>
      <c r="AO26" s="267">
        <f t="shared" si="2"/>
        <v>0</v>
      </c>
      <c r="AP26" s="267">
        <f t="shared" si="2"/>
        <v>0</v>
      </c>
      <c r="AQ26" s="267">
        <f t="shared" si="2"/>
        <v>0</v>
      </c>
      <c r="AR26" s="267">
        <f t="shared" si="2"/>
        <v>1</v>
      </c>
      <c r="AS26" s="267">
        <f t="shared" si="2"/>
        <v>1</v>
      </c>
      <c r="AT26" s="267">
        <f t="shared" si="2"/>
        <v>1</v>
      </c>
      <c r="AU26" s="267">
        <f t="shared" si="2"/>
        <v>1</v>
      </c>
      <c r="AV26" s="267">
        <f t="shared" si="2"/>
        <v>1</v>
      </c>
      <c r="AW26" s="267">
        <f t="shared" si="2"/>
        <v>0</v>
      </c>
      <c r="AX26" s="472">
        <f t="shared" si="4"/>
        <v>2</v>
      </c>
      <c r="AY26" s="472">
        <f t="shared" si="5"/>
        <v>4</v>
      </c>
      <c r="AZ26" s="472">
        <f t="shared" si="6"/>
        <v>3</v>
      </c>
      <c r="BA26" s="472">
        <f t="shared" si="7"/>
        <v>1</v>
      </c>
      <c r="BB26" s="472">
        <f t="shared" si="8"/>
        <v>3</v>
      </c>
      <c r="BC26" s="472">
        <f t="shared" si="9"/>
        <v>5</v>
      </c>
    </row>
    <row r="27" spans="1:55" ht="15.75" customHeight="1" thickBot="1">
      <c r="A27" s="55"/>
      <c r="B27" s="458">
        <f t="shared" si="10"/>
        <v>12</v>
      </c>
      <c r="C27" s="508" t="s">
        <v>812</v>
      </c>
      <c r="D27" s="508"/>
      <c r="E27" s="508" t="s">
        <v>2</v>
      </c>
      <c r="F27" s="508" t="s">
        <v>1</v>
      </c>
      <c r="G27" s="508" t="s">
        <v>3</v>
      </c>
      <c r="H27" s="508" t="s">
        <v>1</v>
      </c>
      <c r="I27" s="508" t="s">
        <v>1</v>
      </c>
      <c r="J27" s="508" t="s">
        <v>1</v>
      </c>
      <c r="K27" s="508" t="s">
        <v>0</v>
      </c>
      <c r="L27" s="508" t="s">
        <v>0</v>
      </c>
      <c r="M27" s="508" t="s">
        <v>1</v>
      </c>
      <c r="N27" s="508" t="s">
        <v>0</v>
      </c>
      <c r="O27" s="508" t="s">
        <v>1</v>
      </c>
      <c r="P27" s="508" t="s">
        <v>1</v>
      </c>
      <c r="Q27" s="508" t="s">
        <v>1</v>
      </c>
      <c r="R27" s="508" t="s">
        <v>0</v>
      </c>
      <c r="S27" s="508" t="s">
        <v>1</v>
      </c>
      <c r="T27" s="508" t="s">
        <v>0</v>
      </c>
      <c r="U27" s="508" t="s">
        <v>1</v>
      </c>
      <c r="V27" s="508" t="s">
        <v>3</v>
      </c>
      <c r="W27" s="508" t="s">
        <v>0</v>
      </c>
      <c r="X27" s="508" t="s">
        <v>2</v>
      </c>
      <c r="Y27" s="508">
        <v>7</v>
      </c>
      <c r="Z27" s="508" t="s">
        <v>843</v>
      </c>
      <c r="AA27" s="508" t="s">
        <v>836</v>
      </c>
      <c r="AB27" s="508" t="s">
        <v>837</v>
      </c>
      <c r="AC27" s="508" t="s">
        <v>838</v>
      </c>
      <c r="AD27" s="267">
        <f t="shared" si="3"/>
        <v>0</v>
      </c>
      <c r="AE27" s="267">
        <f t="shared" si="2"/>
        <v>0</v>
      </c>
      <c r="AF27" s="267">
        <f t="shared" si="2"/>
        <v>0</v>
      </c>
      <c r="AG27" s="267">
        <f t="shared" si="2"/>
        <v>0</v>
      </c>
      <c r="AH27" s="267">
        <f t="shared" si="2"/>
        <v>0</v>
      </c>
      <c r="AI27" s="267">
        <f t="shared" si="2"/>
        <v>0</v>
      </c>
      <c r="AJ27" s="267">
        <f t="shared" si="2"/>
        <v>0</v>
      </c>
      <c r="AK27" s="267">
        <f t="shared" si="2"/>
        <v>0</v>
      </c>
      <c r="AL27" s="267">
        <f t="shared" si="2"/>
        <v>0</v>
      </c>
      <c r="AM27" s="267">
        <f t="shared" si="2"/>
        <v>0</v>
      </c>
      <c r="AN27" s="267">
        <f t="shared" si="2"/>
        <v>1</v>
      </c>
      <c r="AO27" s="267">
        <f t="shared" si="2"/>
        <v>0</v>
      </c>
      <c r="AP27" s="267">
        <f t="shared" si="2"/>
        <v>1</v>
      </c>
      <c r="AQ27" s="267">
        <f t="shared" si="2"/>
        <v>0</v>
      </c>
      <c r="AR27" s="267">
        <f t="shared" si="2"/>
        <v>1</v>
      </c>
      <c r="AS27" s="267">
        <f t="shared" si="2"/>
        <v>1</v>
      </c>
      <c r="AT27" s="267">
        <f t="shared" si="2"/>
        <v>1</v>
      </c>
      <c r="AU27" s="267">
        <f t="shared" si="2"/>
        <v>1</v>
      </c>
      <c r="AV27" s="267">
        <f t="shared" si="2"/>
        <v>1</v>
      </c>
      <c r="AW27" s="267">
        <f t="shared" si="2"/>
        <v>0</v>
      </c>
      <c r="AX27" s="472">
        <f t="shared" si="4"/>
        <v>1</v>
      </c>
      <c r="AY27" s="472">
        <f t="shared" si="5"/>
        <v>4</v>
      </c>
      <c r="AZ27" s="472">
        <f t="shared" si="6"/>
        <v>2</v>
      </c>
      <c r="BA27" s="472">
        <f t="shared" si="7"/>
        <v>0</v>
      </c>
      <c r="BB27" s="472">
        <f t="shared" si="8"/>
        <v>2</v>
      </c>
      <c r="BC27" s="472">
        <f t="shared" si="9"/>
        <v>5</v>
      </c>
    </row>
    <row r="28" spans="1:55" ht="15.75" customHeight="1" thickBot="1">
      <c r="A28" s="55"/>
      <c r="B28" s="458">
        <f t="shared" si="10"/>
        <v>13</v>
      </c>
      <c r="C28" s="508" t="s">
        <v>813</v>
      </c>
      <c r="D28" s="508"/>
      <c r="E28" s="508" t="s">
        <v>0</v>
      </c>
      <c r="F28" s="508" t="s">
        <v>0</v>
      </c>
      <c r="G28" s="508" t="s">
        <v>2</v>
      </c>
      <c r="H28" s="508" t="s">
        <v>0</v>
      </c>
      <c r="I28" s="508" t="s">
        <v>1</v>
      </c>
      <c r="J28" s="508" t="s">
        <v>1</v>
      </c>
      <c r="K28" s="508" t="s">
        <v>2</v>
      </c>
      <c r="L28" s="508" t="s">
        <v>2</v>
      </c>
      <c r="M28" s="508" t="s">
        <v>1</v>
      </c>
      <c r="N28" s="508" t="s">
        <v>0</v>
      </c>
      <c r="O28" s="508" t="s">
        <v>1</v>
      </c>
      <c r="P28" s="508" t="s">
        <v>1</v>
      </c>
      <c r="Q28" s="508" t="s">
        <v>0</v>
      </c>
      <c r="R28" s="508" t="s">
        <v>3</v>
      </c>
      <c r="S28" s="508" t="s">
        <v>0</v>
      </c>
      <c r="T28" s="508" t="s">
        <v>2</v>
      </c>
      <c r="U28" s="508" t="s">
        <v>3</v>
      </c>
      <c r="V28" s="508" t="s">
        <v>3</v>
      </c>
      <c r="W28" s="508" t="s">
        <v>1</v>
      </c>
      <c r="X28" s="508" t="s">
        <v>2</v>
      </c>
      <c r="Y28" s="508">
        <v>7</v>
      </c>
      <c r="Z28" s="508" t="s">
        <v>843</v>
      </c>
      <c r="AA28" s="508" t="s">
        <v>836</v>
      </c>
      <c r="AB28" s="508" t="s">
        <v>837</v>
      </c>
      <c r="AC28" s="508" t="s">
        <v>838</v>
      </c>
      <c r="AD28" s="267">
        <f t="shared" si="3"/>
        <v>1</v>
      </c>
      <c r="AE28" s="267">
        <f t="shared" si="2"/>
        <v>1</v>
      </c>
      <c r="AF28" s="267">
        <f t="shared" si="2"/>
        <v>1</v>
      </c>
      <c r="AG28" s="267">
        <f t="shared" si="2"/>
        <v>1</v>
      </c>
      <c r="AH28" s="267">
        <f t="shared" si="2"/>
        <v>0</v>
      </c>
      <c r="AI28" s="267">
        <f t="shared" si="2"/>
        <v>0</v>
      </c>
      <c r="AJ28" s="267">
        <f t="shared" si="2"/>
        <v>0</v>
      </c>
      <c r="AK28" s="267">
        <f t="shared" si="2"/>
        <v>1</v>
      </c>
      <c r="AL28" s="267">
        <f t="shared" si="2"/>
        <v>0</v>
      </c>
      <c r="AM28" s="267">
        <f t="shared" si="2"/>
        <v>0</v>
      </c>
      <c r="AN28" s="267">
        <f t="shared" si="2"/>
        <v>1</v>
      </c>
      <c r="AO28" s="267">
        <f t="shared" si="2"/>
        <v>0</v>
      </c>
      <c r="AP28" s="267">
        <f t="shared" si="2"/>
        <v>0</v>
      </c>
      <c r="AQ28" s="267">
        <f t="shared" si="2"/>
        <v>0</v>
      </c>
      <c r="AR28" s="267">
        <f t="shared" si="2"/>
        <v>0</v>
      </c>
      <c r="AS28" s="267">
        <f t="shared" si="2"/>
        <v>0</v>
      </c>
      <c r="AT28" s="267">
        <f t="shared" si="2"/>
        <v>0</v>
      </c>
      <c r="AU28" s="267">
        <f t="shared" si="2"/>
        <v>1</v>
      </c>
      <c r="AV28" s="267">
        <f t="shared" si="2"/>
        <v>0</v>
      </c>
      <c r="AW28" s="267">
        <f t="shared" si="2"/>
        <v>0</v>
      </c>
      <c r="AX28" s="472">
        <f t="shared" si="4"/>
        <v>3</v>
      </c>
      <c r="AY28" s="472">
        <f t="shared" si="5"/>
        <v>3</v>
      </c>
      <c r="AZ28" s="472">
        <f t="shared" si="6"/>
        <v>1</v>
      </c>
      <c r="BA28" s="472">
        <f t="shared" si="7"/>
        <v>4</v>
      </c>
      <c r="BB28" s="472">
        <f t="shared" si="8"/>
        <v>2</v>
      </c>
      <c r="BC28" s="472">
        <f t="shared" si="9"/>
        <v>1</v>
      </c>
    </row>
    <row r="29" spans="1:55" ht="15.75" customHeight="1" thickBot="1">
      <c r="A29" s="55"/>
      <c r="B29" s="458" t="str">
        <f t="shared" si="10"/>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3"/>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ref="AM29:AW52" si="11">IF(N29="","",(IF(N29=N$92,1,0)))</f>
        <v/>
      </c>
      <c r="AN29" s="267" t="str">
        <f t="shared" si="11"/>
        <v/>
      </c>
      <c r="AO29" s="267" t="str">
        <f t="shared" si="11"/>
        <v/>
      </c>
      <c r="AP29" s="267" t="str">
        <f t="shared" si="11"/>
        <v/>
      </c>
      <c r="AQ29" s="267" t="str">
        <f t="shared" si="11"/>
        <v/>
      </c>
      <c r="AR29" s="267" t="str">
        <f t="shared" si="11"/>
        <v/>
      </c>
      <c r="AS29" s="267" t="str">
        <f t="shared" si="11"/>
        <v/>
      </c>
      <c r="AT29" s="267" t="str">
        <f t="shared" si="11"/>
        <v/>
      </c>
      <c r="AU29" s="267" t="str">
        <f t="shared" si="11"/>
        <v/>
      </c>
      <c r="AV29" s="267" t="str">
        <f t="shared" si="11"/>
        <v/>
      </c>
      <c r="AW29" s="267" t="str">
        <f t="shared" si="11"/>
        <v/>
      </c>
      <c r="AX29" s="472" t="str">
        <f t="shared" si="4"/>
        <v/>
      </c>
      <c r="AY29" s="472" t="str">
        <f t="shared" si="5"/>
        <v/>
      </c>
      <c r="AZ29" s="472" t="str">
        <f t="shared" si="6"/>
        <v/>
      </c>
      <c r="BA29" s="472" t="str">
        <f t="shared" si="7"/>
        <v/>
      </c>
      <c r="BB29" s="472" t="str">
        <f t="shared" si="8"/>
        <v/>
      </c>
      <c r="BC29" s="472" t="str">
        <f t="shared" si="9"/>
        <v/>
      </c>
    </row>
    <row r="30" spans="1:55" ht="15.75" customHeight="1" thickBot="1">
      <c r="A30" s="55"/>
      <c r="B30" s="458" t="str">
        <f t="shared" si="10"/>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3"/>
        <v/>
      </c>
      <c r="AE30" s="267" t="str">
        <f t="shared" si="3"/>
        <v/>
      </c>
      <c r="AF30" s="267" t="str">
        <f t="shared" si="3"/>
        <v/>
      </c>
      <c r="AG30" s="267" t="str">
        <f t="shared" si="3"/>
        <v/>
      </c>
      <c r="AH30" s="267" t="str">
        <f t="shared" si="3"/>
        <v/>
      </c>
      <c r="AI30" s="267" t="str">
        <f t="shared" si="3"/>
        <v/>
      </c>
      <c r="AJ30" s="267" t="str">
        <f t="shared" si="3"/>
        <v/>
      </c>
      <c r="AK30" s="267" t="str">
        <f t="shared" si="3"/>
        <v/>
      </c>
      <c r="AL30" s="267" t="str">
        <f t="shared" si="3"/>
        <v/>
      </c>
      <c r="AM30" s="267" t="str">
        <f t="shared" si="11"/>
        <v/>
      </c>
      <c r="AN30" s="267" t="str">
        <f t="shared" si="11"/>
        <v/>
      </c>
      <c r="AO30" s="267" t="str">
        <f t="shared" si="11"/>
        <v/>
      </c>
      <c r="AP30" s="267" t="str">
        <f t="shared" si="11"/>
        <v/>
      </c>
      <c r="AQ30" s="267" t="str">
        <f t="shared" si="11"/>
        <v/>
      </c>
      <c r="AR30" s="267" t="str">
        <f t="shared" si="11"/>
        <v/>
      </c>
      <c r="AS30" s="267" t="str">
        <f t="shared" si="11"/>
        <v/>
      </c>
      <c r="AT30" s="267" t="str">
        <f t="shared" si="11"/>
        <v/>
      </c>
      <c r="AU30" s="267" t="str">
        <f t="shared" si="11"/>
        <v/>
      </c>
      <c r="AV30" s="267" t="str">
        <f t="shared" si="11"/>
        <v/>
      </c>
      <c r="AW30" s="267" t="str">
        <f t="shared" si="11"/>
        <v/>
      </c>
      <c r="AX30" s="472" t="str">
        <f t="shared" si="4"/>
        <v/>
      </c>
      <c r="AY30" s="472" t="str">
        <f t="shared" si="5"/>
        <v/>
      </c>
      <c r="AZ30" s="472" t="str">
        <f t="shared" si="6"/>
        <v/>
      </c>
      <c r="BA30" s="472" t="str">
        <f t="shared" si="7"/>
        <v/>
      </c>
      <c r="BB30" s="472" t="str">
        <f t="shared" si="8"/>
        <v/>
      </c>
      <c r="BC30" s="472" t="str">
        <f t="shared" si="9"/>
        <v/>
      </c>
    </row>
    <row r="31" spans="1:55" ht="15.75" customHeight="1" thickBot="1">
      <c r="A31" s="55"/>
      <c r="B31" s="458" t="str">
        <f t="shared" si="10"/>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11"/>
        <v/>
      </c>
      <c r="AN31" s="267" t="str">
        <f t="shared" si="11"/>
        <v/>
      </c>
      <c r="AO31" s="267" t="str">
        <f t="shared" si="11"/>
        <v/>
      </c>
      <c r="AP31" s="267" t="str">
        <f t="shared" si="11"/>
        <v/>
      </c>
      <c r="AQ31" s="267" t="str">
        <f t="shared" si="11"/>
        <v/>
      </c>
      <c r="AR31" s="267" t="str">
        <f t="shared" si="11"/>
        <v/>
      </c>
      <c r="AS31" s="267" t="str">
        <f t="shared" si="11"/>
        <v/>
      </c>
      <c r="AT31" s="267" t="str">
        <f t="shared" si="11"/>
        <v/>
      </c>
      <c r="AU31" s="267" t="str">
        <f t="shared" si="11"/>
        <v/>
      </c>
      <c r="AV31" s="267" t="str">
        <f t="shared" si="11"/>
        <v/>
      </c>
      <c r="AW31" s="267" t="str">
        <f t="shared" si="11"/>
        <v/>
      </c>
      <c r="AX31" s="472" t="str">
        <f t="shared" si="4"/>
        <v/>
      </c>
      <c r="AY31" s="472" t="str">
        <f t="shared" si="5"/>
        <v/>
      </c>
      <c r="AZ31" s="472" t="str">
        <f t="shared" si="6"/>
        <v/>
      </c>
      <c r="BA31" s="472" t="str">
        <f t="shared" si="7"/>
        <v/>
      </c>
      <c r="BB31" s="472" t="str">
        <f t="shared" si="8"/>
        <v/>
      </c>
      <c r="BC31" s="472" t="str">
        <f t="shared" si="9"/>
        <v/>
      </c>
    </row>
    <row r="32" spans="1:55" ht="15.75" customHeight="1" thickBot="1">
      <c r="A32" s="55"/>
      <c r="B32" s="458" t="str">
        <f t="shared" si="10"/>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11"/>
        <v/>
      </c>
      <c r="AN32" s="267" t="str">
        <f t="shared" si="11"/>
        <v/>
      </c>
      <c r="AO32" s="267" t="str">
        <f t="shared" si="11"/>
        <v/>
      </c>
      <c r="AP32" s="267" t="str">
        <f t="shared" si="11"/>
        <v/>
      </c>
      <c r="AQ32" s="267" t="str">
        <f t="shared" si="11"/>
        <v/>
      </c>
      <c r="AR32" s="267" t="str">
        <f t="shared" si="11"/>
        <v/>
      </c>
      <c r="AS32" s="267" t="str">
        <f t="shared" si="11"/>
        <v/>
      </c>
      <c r="AT32" s="267" t="str">
        <f t="shared" si="11"/>
        <v/>
      </c>
      <c r="AU32" s="267" t="str">
        <f t="shared" si="11"/>
        <v/>
      </c>
      <c r="AV32" s="267" t="str">
        <f t="shared" si="11"/>
        <v/>
      </c>
      <c r="AW32" s="267" t="str">
        <f t="shared" si="11"/>
        <v/>
      </c>
      <c r="AX32" s="472" t="str">
        <f t="shared" si="4"/>
        <v/>
      </c>
      <c r="AY32" s="472" t="str">
        <f t="shared" si="5"/>
        <v/>
      </c>
      <c r="AZ32" s="472" t="str">
        <f t="shared" si="6"/>
        <v/>
      </c>
      <c r="BA32" s="472" t="str">
        <f t="shared" si="7"/>
        <v/>
      </c>
      <c r="BB32" s="472" t="str">
        <f t="shared" si="8"/>
        <v/>
      </c>
      <c r="BC32" s="472" t="str">
        <f t="shared" si="9"/>
        <v/>
      </c>
    </row>
    <row r="33" spans="1:55" ht="15.75" customHeight="1" thickBot="1">
      <c r="A33" s="55"/>
      <c r="B33" s="458" t="str">
        <f t="shared" si="10"/>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11"/>
        <v/>
      </c>
      <c r="AN33" s="267" t="str">
        <f t="shared" si="11"/>
        <v/>
      </c>
      <c r="AO33" s="267" t="str">
        <f t="shared" si="11"/>
        <v/>
      </c>
      <c r="AP33" s="267" t="str">
        <f t="shared" si="11"/>
        <v/>
      </c>
      <c r="AQ33" s="267" t="str">
        <f t="shared" si="11"/>
        <v/>
      </c>
      <c r="AR33" s="267" t="str">
        <f t="shared" si="11"/>
        <v/>
      </c>
      <c r="AS33" s="267" t="str">
        <f t="shared" si="11"/>
        <v/>
      </c>
      <c r="AT33" s="267" t="str">
        <f t="shared" si="11"/>
        <v/>
      </c>
      <c r="AU33" s="267" t="str">
        <f t="shared" si="11"/>
        <v/>
      </c>
      <c r="AV33" s="267" t="str">
        <f t="shared" si="11"/>
        <v/>
      </c>
      <c r="AW33" s="267" t="str">
        <f t="shared" si="11"/>
        <v/>
      </c>
      <c r="AX33" s="472" t="str">
        <f t="shared" si="4"/>
        <v/>
      </c>
      <c r="AY33" s="472" t="str">
        <f t="shared" si="5"/>
        <v/>
      </c>
      <c r="AZ33" s="472" t="str">
        <f t="shared" si="6"/>
        <v/>
      </c>
      <c r="BA33" s="472" t="str">
        <f t="shared" si="7"/>
        <v/>
      </c>
      <c r="BB33" s="472" t="str">
        <f t="shared" si="8"/>
        <v/>
      </c>
      <c r="BC33" s="472" t="str">
        <f t="shared" si="9"/>
        <v/>
      </c>
    </row>
    <row r="34" spans="1:55" ht="15.75" customHeight="1" thickBot="1">
      <c r="A34" s="55"/>
      <c r="B34" s="458" t="str">
        <f t="shared" si="10"/>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11"/>
        <v/>
      </c>
      <c r="AN34" s="267" t="str">
        <f t="shared" si="11"/>
        <v/>
      </c>
      <c r="AO34" s="267" t="str">
        <f t="shared" si="11"/>
        <v/>
      </c>
      <c r="AP34" s="267" t="str">
        <f t="shared" si="11"/>
        <v/>
      </c>
      <c r="AQ34" s="267" t="str">
        <f t="shared" si="11"/>
        <v/>
      </c>
      <c r="AR34" s="267" t="str">
        <f t="shared" si="11"/>
        <v/>
      </c>
      <c r="AS34" s="267" t="str">
        <f t="shared" si="11"/>
        <v/>
      </c>
      <c r="AT34" s="267" t="str">
        <f t="shared" si="11"/>
        <v/>
      </c>
      <c r="AU34" s="267" t="str">
        <f t="shared" si="11"/>
        <v/>
      </c>
      <c r="AV34" s="267" t="str">
        <f t="shared" si="11"/>
        <v/>
      </c>
      <c r="AW34" s="267" t="str">
        <f t="shared" si="11"/>
        <v/>
      </c>
      <c r="AX34" s="472" t="str">
        <f t="shared" si="4"/>
        <v/>
      </c>
      <c r="AY34" s="472" t="str">
        <f t="shared" si="5"/>
        <v/>
      </c>
      <c r="AZ34" s="472" t="str">
        <f t="shared" si="6"/>
        <v/>
      </c>
      <c r="BA34" s="472" t="str">
        <f t="shared" si="7"/>
        <v/>
      </c>
      <c r="BB34" s="472" t="str">
        <f t="shared" si="8"/>
        <v/>
      </c>
      <c r="BC34" s="472" t="str">
        <f t="shared" si="9"/>
        <v/>
      </c>
    </row>
    <row r="35" spans="1:55" ht="15.75" customHeight="1" thickBot="1">
      <c r="A35" s="55"/>
      <c r="B35" s="458" t="str">
        <f t="shared" si="10"/>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11"/>
        <v/>
      </c>
      <c r="AN35" s="267" t="str">
        <f t="shared" si="11"/>
        <v/>
      </c>
      <c r="AO35" s="267" t="str">
        <f t="shared" si="11"/>
        <v/>
      </c>
      <c r="AP35" s="267" t="str">
        <f t="shared" si="11"/>
        <v/>
      </c>
      <c r="AQ35" s="267" t="str">
        <f t="shared" si="11"/>
        <v/>
      </c>
      <c r="AR35" s="267" t="str">
        <f t="shared" si="11"/>
        <v/>
      </c>
      <c r="AS35" s="267" t="str">
        <f t="shared" si="11"/>
        <v/>
      </c>
      <c r="AT35" s="267" t="str">
        <f t="shared" si="11"/>
        <v/>
      </c>
      <c r="AU35" s="267" t="str">
        <f t="shared" si="11"/>
        <v/>
      </c>
      <c r="AV35" s="267" t="str">
        <f t="shared" si="11"/>
        <v/>
      </c>
      <c r="AW35" s="267" t="str">
        <f t="shared" si="11"/>
        <v/>
      </c>
      <c r="AX35" s="472" t="str">
        <f t="shared" si="4"/>
        <v/>
      </c>
      <c r="AY35" s="472" t="str">
        <f t="shared" si="5"/>
        <v/>
      </c>
      <c r="AZ35" s="472" t="str">
        <f t="shared" si="6"/>
        <v/>
      </c>
      <c r="BA35" s="472" t="str">
        <f t="shared" si="7"/>
        <v/>
      </c>
      <c r="BB35" s="472" t="str">
        <f t="shared" si="8"/>
        <v/>
      </c>
      <c r="BC35" s="472" t="str">
        <f t="shared" si="9"/>
        <v/>
      </c>
    </row>
    <row r="36" spans="1:55" ht="15.75" customHeight="1" thickBot="1">
      <c r="A36" s="55"/>
      <c r="B36" s="458" t="str">
        <f t="shared" si="10"/>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11"/>
        <v/>
      </c>
      <c r="AN36" s="267" t="str">
        <f t="shared" si="11"/>
        <v/>
      </c>
      <c r="AO36" s="267" t="str">
        <f t="shared" si="11"/>
        <v/>
      </c>
      <c r="AP36" s="267" t="str">
        <f t="shared" si="11"/>
        <v/>
      </c>
      <c r="AQ36" s="267" t="str">
        <f t="shared" si="11"/>
        <v/>
      </c>
      <c r="AR36" s="267" t="str">
        <f t="shared" si="11"/>
        <v/>
      </c>
      <c r="AS36" s="267" t="str">
        <f t="shared" si="11"/>
        <v/>
      </c>
      <c r="AT36" s="267" t="str">
        <f t="shared" si="11"/>
        <v/>
      </c>
      <c r="AU36" s="267" t="str">
        <f t="shared" si="11"/>
        <v/>
      </c>
      <c r="AV36" s="267" t="str">
        <f t="shared" si="11"/>
        <v/>
      </c>
      <c r="AW36" s="267" t="str">
        <f t="shared" si="11"/>
        <v/>
      </c>
      <c r="AX36" s="472" t="str">
        <f t="shared" si="4"/>
        <v/>
      </c>
      <c r="AY36" s="472" t="str">
        <f t="shared" si="5"/>
        <v/>
      </c>
      <c r="AZ36" s="472" t="str">
        <f t="shared" si="6"/>
        <v/>
      </c>
      <c r="BA36" s="472" t="str">
        <f t="shared" si="7"/>
        <v/>
      </c>
      <c r="BB36" s="472" t="str">
        <f t="shared" si="8"/>
        <v/>
      </c>
      <c r="BC36" s="472" t="str">
        <f t="shared" si="9"/>
        <v/>
      </c>
    </row>
    <row r="37" spans="1:55" ht="15.75" customHeight="1" thickBot="1">
      <c r="A37" s="55"/>
      <c r="B37" s="458" t="str">
        <f t="shared" si="10"/>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11"/>
        <v/>
      </c>
      <c r="AN37" s="267" t="str">
        <f t="shared" si="11"/>
        <v/>
      </c>
      <c r="AO37" s="267" t="str">
        <f t="shared" si="11"/>
        <v/>
      </c>
      <c r="AP37" s="267" t="str">
        <f t="shared" si="11"/>
        <v/>
      </c>
      <c r="AQ37" s="267" t="str">
        <f t="shared" si="11"/>
        <v/>
      </c>
      <c r="AR37" s="267" t="str">
        <f t="shared" si="11"/>
        <v/>
      </c>
      <c r="AS37" s="267" t="str">
        <f t="shared" si="11"/>
        <v/>
      </c>
      <c r="AT37" s="267" t="str">
        <f t="shared" si="11"/>
        <v/>
      </c>
      <c r="AU37" s="267" t="str">
        <f t="shared" si="11"/>
        <v/>
      </c>
      <c r="AV37" s="267" t="str">
        <f t="shared" si="11"/>
        <v/>
      </c>
      <c r="AW37" s="267" t="str">
        <f t="shared" si="11"/>
        <v/>
      </c>
      <c r="AX37" s="472" t="str">
        <f t="shared" si="4"/>
        <v/>
      </c>
      <c r="AY37" s="472" t="str">
        <f t="shared" si="5"/>
        <v/>
      </c>
      <c r="AZ37" s="472" t="str">
        <f t="shared" si="6"/>
        <v/>
      </c>
      <c r="BA37" s="472" t="str">
        <f t="shared" si="7"/>
        <v/>
      </c>
      <c r="BB37" s="472" t="str">
        <f t="shared" si="8"/>
        <v/>
      </c>
      <c r="BC37" s="472" t="str">
        <f t="shared" si="9"/>
        <v/>
      </c>
    </row>
    <row r="38" spans="1:55" ht="15.75" customHeight="1" thickBot="1">
      <c r="A38" s="55"/>
      <c r="B38" s="458" t="str">
        <f t="shared" si="10"/>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11"/>
        <v/>
      </c>
      <c r="AN38" s="267" t="str">
        <f t="shared" si="11"/>
        <v/>
      </c>
      <c r="AO38" s="267" t="str">
        <f t="shared" si="11"/>
        <v/>
      </c>
      <c r="AP38" s="267" t="str">
        <f t="shared" si="11"/>
        <v/>
      </c>
      <c r="AQ38" s="267" t="str">
        <f t="shared" si="11"/>
        <v/>
      </c>
      <c r="AR38" s="267" t="str">
        <f t="shared" si="11"/>
        <v/>
      </c>
      <c r="AS38" s="267" t="str">
        <f t="shared" si="11"/>
        <v/>
      </c>
      <c r="AT38" s="267" t="str">
        <f t="shared" si="11"/>
        <v/>
      </c>
      <c r="AU38" s="267" t="str">
        <f t="shared" si="11"/>
        <v/>
      </c>
      <c r="AV38" s="267" t="str">
        <f t="shared" si="11"/>
        <v/>
      </c>
      <c r="AW38" s="267" t="str">
        <f t="shared" si="11"/>
        <v/>
      </c>
      <c r="AX38" s="472" t="str">
        <f t="shared" si="4"/>
        <v/>
      </c>
      <c r="AY38" s="472" t="str">
        <f t="shared" si="5"/>
        <v/>
      </c>
      <c r="AZ38" s="472" t="str">
        <f t="shared" si="6"/>
        <v/>
      </c>
      <c r="BA38" s="472" t="str">
        <f t="shared" si="7"/>
        <v/>
      </c>
      <c r="BB38" s="472" t="str">
        <f t="shared" si="8"/>
        <v/>
      </c>
      <c r="BC38" s="472" t="str">
        <f t="shared" si="9"/>
        <v/>
      </c>
    </row>
    <row r="39" spans="1:55" ht="15.75" customHeight="1" thickBot="1">
      <c r="A39" s="55"/>
      <c r="B39" s="458" t="str">
        <f t="shared" si="10"/>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11"/>
        <v/>
      </c>
      <c r="AN39" s="267" t="str">
        <f t="shared" si="11"/>
        <v/>
      </c>
      <c r="AO39" s="267" t="str">
        <f t="shared" si="11"/>
        <v/>
      </c>
      <c r="AP39" s="267" t="str">
        <f t="shared" si="11"/>
        <v/>
      </c>
      <c r="AQ39" s="267" t="str">
        <f t="shared" si="11"/>
        <v/>
      </c>
      <c r="AR39" s="267" t="str">
        <f t="shared" si="11"/>
        <v/>
      </c>
      <c r="AS39" s="267" t="str">
        <f t="shared" si="11"/>
        <v/>
      </c>
      <c r="AT39" s="267" t="str">
        <f t="shared" si="11"/>
        <v/>
      </c>
      <c r="AU39" s="267" t="str">
        <f t="shared" si="11"/>
        <v/>
      </c>
      <c r="AV39" s="267" t="str">
        <f t="shared" si="11"/>
        <v/>
      </c>
      <c r="AW39" s="267" t="str">
        <f t="shared" si="11"/>
        <v/>
      </c>
      <c r="AX39" s="472" t="str">
        <f t="shared" si="4"/>
        <v/>
      </c>
      <c r="AY39" s="472" t="str">
        <f t="shared" si="5"/>
        <v/>
      </c>
      <c r="AZ39" s="472" t="str">
        <f t="shared" si="6"/>
        <v/>
      </c>
      <c r="BA39" s="472" t="str">
        <f t="shared" si="7"/>
        <v/>
      </c>
      <c r="BB39" s="472" t="str">
        <f t="shared" si="8"/>
        <v/>
      </c>
      <c r="BC39" s="472" t="str">
        <f t="shared" si="9"/>
        <v/>
      </c>
    </row>
    <row r="40" spans="1:55" ht="15.75" customHeight="1" thickBot="1">
      <c r="A40" s="55"/>
      <c r="B40" s="458" t="str">
        <f t="shared" si="10"/>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11"/>
        <v/>
      </c>
      <c r="AN40" s="267" t="str">
        <f t="shared" si="11"/>
        <v/>
      </c>
      <c r="AO40" s="267" t="str">
        <f t="shared" si="11"/>
        <v/>
      </c>
      <c r="AP40" s="267" t="str">
        <f t="shared" si="11"/>
        <v/>
      </c>
      <c r="AQ40" s="267" t="str">
        <f t="shared" si="11"/>
        <v/>
      </c>
      <c r="AR40" s="267" t="str">
        <f t="shared" si="11"/>
        <v/>
      </c>
      <c r="AS40" s="267" t="str">
        <f t="shared" si="11"/>
        <v/>
      </c>
      <c r="AT40" s="267" t="str">
        <f t="shared" si="11"/>
        <v/>
      </c>
      <c r="AU40" s="267" t="str">
        <f t="shared" si="11"/>
        <v/>
      </c>
      <c r="AV40" s="267" t="str">
        <f t="shared" si="11"/>
        <v/>
      </c>
      <c r="AW40" s="267" t="str">
        <f t="shared" si="11"/>
        <v/>
      </c>
      <c r="AX40" s="472" t="str">
        <f t="shared" si="4"/>
        <v/>
      </c>
      <c r="AY40" s="472" t="str">
        <f t="shared" si="5"/>
        <v/>
      </c>
      <c r="AZ40" s="472" t="str">
        <f t="shared" si="6"/>
        <v/>
      </c>
      <c r="BA40" s="472" t="str">
        <f t="shared" si="7"/>
        <v/>
      </c>
      <c r="BB40" s="472" t="str">
        <f t="shared" si="8"/>
        <v/>
      </c>
      <c r="BC40" s="472" t="str">
        <f t="shared" si="9"/>
        <v/>
      </c>
    </row>
    <row r="41" spans="1:55" ht="15.75" customHeight="1" thickBot="1">
      <c r="A41" s="55"/>
      <c r="B41" s="458" t="str">
        <f t="shared" si="10"/>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11"/>
        <v/>
      </c>
      <c r="AN41" s="267" t="str">
        <f t="shared" si="11"/>
        <v/>
      </c>
      <c r="AO41" s="267" t="str">
        <f t="shared" si="11"/>
        <v/>
      </c>
      <c r="AP41" s="267" t="str">
        <f t="shared" si="11"/>
        <v/>
      </c>
      <c r="AQ41" s="267" t="str">
        <f t="shared" si="11"/>
        <v/>
      </c>
      <c r="AR41" s="267" t="str">
        <f t="shared" si="11"/>
        <v/>
      </c>
      <c r="AS41" s="267" t="str">
        <f t="shared" si="11"/>
        <v/>
      </c>
      <c r="AT41" s="267" t="str">
        <f t="shared" si="11"/>
        <v/>
      </c>
      <c r="AU41" s="267" t="str">
        <f t="shared" si="11"/>
        <v/>
      </c>
      <c r="AV41" s="267" t="str">
        <f t="shared" si="11"/>
        <v/>
      </c>
      <c r="AW41" s="267" t="str">
        <f t="shared" si="11"/>
        <v/>
      </c>
      <c r="AX41" s="472" t="str">
        <f t="shared" si="4"/>
        <v/>
      </c>
      <c r="AY41" s="472" t="str">
        <f t="shared" si="5"/>
        <v/>
      </c>
      <c r="AZ41" s="472" t="str">
        <f t="shared" si="6"/>
        <v/>
      </c>
      <c r="BA41" s="472" t="str">
        <f t="shared" si="7"/>
        <v/>
      </c>
      <c r="BB41" s="472" t="str">
        <f t="shared" si="8"/>
        <v/>
      </c>
      <c r="BC41" s="472" t="str">
        <f t="shared" si="9"/>
        <v/>
      </c>
    </row>
    <row r="42" spans="1:55" ht="15.75" customHeight="1" thickBot="1">
      <c r="A42" s="55"/>
      <c r="B42" s="458" t="str">
        <f t="shared" si="10"/>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11"/>
        <v/>
      </c>
      <c r="AN42" s="267" t="str">
        <f t="shared" si="11"/>
        <v/>
      </c>
      <c r="AO42" s="267" t="str">
        <f t="shared" si="11"/>
        <v/>
      </c>
      <c r="AP42" s="267" t="str">
        <f t="shared" si="11"/>
        <v/>
      </c>
      <c r="AQ42" s="267" t="str">
        <f t="shared" si="11"/>
        <v/>
      </c>
      <c r="AR42" s="267" t="str">
        <f t="shared" si="11"/>
        <v/>
      </c>
      <c r="AS42" s="267" t="str">
        <f t="shared" si="11"/>
        <v/>
      </c>
      <c r="AT42" s="267" t="str">
        <f t="shared" si="11"/>
        <v/>
      </c>
      <c r="AU42" s="267" t="str">
        <f t="shared" si="11"/>
        <v/>
      </c>
      <c r="AV42" s="267" t="str">
        <f t="shared" si="11"/>
        <v/>
      </c>
      <c r="AW42" s="267" t="str">
        <f t="shared" si="11"/>
        <v/>
      </c>
      <c r="AX42" s="472" t="str">
        <f t="shared" si="4"/>
        <v/>
      </c>
      <c r="AY42" s="472" t="str">
        <f t="shared" si="5"/>
        <v/>
      </c>
      <c r="AZ42" s="472" t="str">
        <f t="shared" si="6"/>
        <v/>
      </c>
      <c r="BA42" s="472" t="str">
        <f t="shared" si="7"/>
        <v/>
      </c>
      <c r="BB42" s="472" t="str">
        <f t="shared" si="8"/>
        <v/>
      </c>
      <c r="BC42" s="472" t="str">
        <f t="shared" si="9"/>
        <v/>
      </c>
    </row>
    <row r="43" spans="1:55" ht="15.75" customHeight="1" thickBot="1">
      <c r="A43" s="55"/>
      <c r="B43" s="458" t="str">
        <f t="shared" si="10"/>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11"/>
        <v/>
      </c>
      <c r="AN43" s="267" t="str">
        <f t="shared" si="11"/>
        <v/>
      </c>
      <c r="AO43" s="267" t="str">
        <f t="shared" si="11"/>
        <v/>
      </c>
      <c r="AP43" s="267" t="str">
        <f t="shared" si="11"/>
        <v/>
      </c>
      <c r="AQ43" s="267" t="str">
        <f t="shared" si="11"/>
        <v/>
      </c>
      <c r="AR43" s="267" t="str">
        <f t="shared" si="11"/>
        <v/>
      </c>
      <c r="AS43" s="267" t="str">
        <f t="shared" si="11"/>
        <v/>
      </c>
      <c r="AT43" s="267" t="str">
        <f t="shared" si="11"/>
        <v/>
      </c>
      <c r="AU43" s="267" t="str">
        <f t="shared" si="11"/>
        <v/>
      </c>
      <c r="AV43" s="267" t="str">
        <f t="shared" si="11"/>
        <v/>
      </c>
      <c r="AW43" s="267" t="str">
        <f t="shared" si="11"/>
        <v/>
      </c>
      <c r="AX43" s="472" t="str">
        <f t="shared" si="4"/>
        <v/>
      </c>
      <c r="AY43" s="472" t="str">
        <f t="shared" si="5"/>
        <v/>
      </c>
      <c r="AZ43" s="472" t="str">
        <f t="shared" si="6"/>
        <v/>
      </c>
      <c r="BA43" s="472" t="str">
        <f t="shared" si="7"/>
        <v/>
      </c>
      <c r="BB43" s="472" t="str">
        <f t="shared" si="8"/>
        <v/>
      </c>
      <c r="BC43" s="472" t="str">
        <f t="shared" si="9"/>
        <v/>
      </c>
    </row>
    <row r="44" spans="1:55" ht="15.75" customHeight="1" thickBot="1">
      <c r="A44" s="55"/>
      <c r="B44" s="458" t="str">
        <f t="shared" si="10"/>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11"/>
        <v/>
      </c>
      <c r="AN44" s="267" t="str">
        <f t="shared" si="11"/>
        <v/>
      </c>
      <c r="AO44" s="267" t="str">
        <f t="shared" si="11"/>
        <v/>
      </c>
      <c r="AP44" s="267" t="str">
        <f t="shared" si="11"/>
        <v/>
      </c>
      <c r="AQ44" s="267" t="str">
        <f t="shared" si="11"/>
        <v/>
      </c>
      <c r="AR44" s="267" t="str">
        <f t="shared" si="11"/>
        <v/>
      </c>
      <c r="AS44" s="267" t="str">
        <f t="shared" si="11"/>
        <v/>
      </c>
      <c r="AT44" s="267" t="str">
        <f t="shared" si="11"/>
        <v/>
      </c>
      <c r="AU44" s="267" t="str">
        <f t="shared" si="11"/>
        <v/>
      </c>
      <c r="AV44" s="267" t="str">
        <f t="shared" si="11"/>
        <v/>
      </c>
      <c r="AW44" s="267" t="str">
        <f t="shared" si="11"/>
        <v/>
      </c>
      <c r="AX44" s="472" t="str">
        <f t="shared" si="4"/>
        <v/>
      </c>
      <c r="AY44" s="472" t="str">
        <f t="shared" si="5"/>
        <v/>
      </c>
      <c r="AZ44" s="472" t="str">
        <f t="shared" si="6"/>
        <v/>
      </c>
      <c r="BA44" s="472" t="str">
        <f t="shared" si="7"/>
        <v/>
      </c>
      <c r="BB44" s="472" t="str">
        <f t="shared" si="8"/>
        <v/>
      </c>
      <c r="BC44" s="472" t="str">
        <f t="shared" si="9"/>
        <v/>
      </c>
    </row>
    <row r="45" spans="1:55" ht="15.75" customHeight="1" thickBot="1">
      <c r="A45" s="55"/>
      <c r="B45" s="458" t="str">
        <f t="shared" si="10"/>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11"/>
        <v/>
      </c>
      <c r="AN45" s="267" t="str">
        <f t="shared" si="11"/>
        <v/>
      </c>
      <c r="AO45" s="267" t="str">
        <f t="shared" si="11"/>
        <v/>
      </c>
      <c r="AP45" s="267" t="str">
        <f t="shared" si="11"/>
        <v/>
      </c>
      <c r="AQ45" s="267" t="str">
        <f t="shared" si="11"/>
        <v/>
      </c>
      <c r="AR45" s="267" t="str">
        <f t="shared" si="11"/>
        <v/>
      </c>
      <c r="AS45" s="267" t="str">
        <f t="shared" si="11"/>
        <v/>
      </c>
      <c r="AT45" s="267" t="str">
        <f t="shared" si="11"/>
        <v/>
      </c>
      <c r="AU45" s="267" t="str">
        <f t="shared" si="11"/>
        <v/>
      </c>
      <c r="AV45" s="267" t="str">
        <f t="shared" si="11"/>
        <v/>
      </c>
      <c r="AW45" s="267" t="str">
        <f t="shared" si="11"/>
        <v/>
      </c>
      <c r="AX45" s="472" t="str">
        <f t="shared" si="4"/>
        <v/>
      </c>
      <c r="AY45" s="472" t="str">
        <f t="shared" si="5"/>
        <v/>
      </c>
      <c r="AZ45" s="472" t="str">
        <f t="shared" si="6"/>
        <v/>
      </c>
      <c r="BA45" s="472" t="str">
        <f t="shared" si="7"/>
        <v/>
      </c>
      <c r="BB45" s="472" t="str">
        <f t="shared" si="8"/>
        <v/>
      </c>
      <c r="BC45" s="472" t="str">
        <f t="shared" si="9"/>
        <v/>
      </c>
    </row>
    <row r="46" spans="1:55" ht="15.75" customHeight="1" thickBot="1">
      <c r="A46" s="55"/>
      <c r="B46" s="458" t="str">
        <f t="shared" si="10"/>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11"/>
        <v/>
      </c>
      <c r="AN46" s="267" t="str">
        <f t="shared" si="11"/>
        <v/>
      </c>
      <c r="AO46" s="267" t="str">
        <f t="shared" si="11"/>
        <v/>
      </c>
      <c r="AP46" s="267" t="str">
        <f t="shared" si="11"/>
        <v/>
      </c>
      <c r="AQ46" s="267" t="str">
        <f t="shared" si="11"/>
        <v/>
      </c>
      <c r="AR46" s="267" t="str">
        <f t="shared" si="11"/>
        <v/>
      </c>
      <c r="AS46" s="267" t="str">
        <f t="shared" si="11"/>
        <v/>
      </c>
      <c r="AT46" s="267" t="str">
        <f t="shared" si="11"/>
        <v/>
      </c>
      <c r="AU46" s="267" t="str">
        <f t="shared" si="11"/>
        <v/>
      </c>
      <c r="AV46" s="267" t="str">
        <f t="shared" si="11"/>
        <v/>
      </c>
      <c r="AW46" s="267" t="str">
        <f t="shared" si="11"/>
        <v/>
      </c>
      <c r="AX46" s="472" t="str">
        <f t="shared" si="4"/>
        <v/>
      </c>
      <c r="AY46" s="472" t="str">
        <f t="shared" si="5"/>
        <v/>
      </c>
      <c r="AZ46" s="472" t="str">
        <f t="shared" si="6"/>
        <v/>
      </c>
      <c r="BA46" s="472" t="str">
        <f t="shared" si="7"/>
        <v/>
      </c>
      <c r="BB46" s="472" t="str">
        <f t="shared" si="8"/>
        <v/>
      </c>
      <c r="BC46" s="472" t="str">
        <f t="shared" si="9"/>
        <v/>
      </c>
    </row>
    <row r="47" spans="1:55" ht="15.75" customHeight="1" thickBot="1">
      <c r="A47" s="55"/>
      <c r="B47" s="458" t="str">
        <f t="shared" si="10"/>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11"/>
        <v/>
      </c>
      <c r="AN47" s="267" t="str">
        <f t="shared" si="11"/>
        <v/>
      </c>
      <c r="AO47" s="267" t="str">
        <f t="shared" si="11"/>
        <v/>
      </c>
      <c r="AP47" s="267" t="str">
        <f t="shared" si="11"/>
        <v/>
      </c>
      <c r="AQ47" s="267" t="str">
        <f t="shared" si="11"/>
        <v/>
      </c>
      <c r="AR47" s="267" t="str">
        <f t="shared" si="11"/>
        <v/>
      </c>
      <c r="AS47" s="267" t="str">
        <f t="shared" si="11"/>
        <v/>
      </c>
      <c r="AT47" s="267" t="str">
        <f t="shared" si="11"/>
        <v/>
      </c>
      <c r="AU47" s="267" t="str">
        <f t="shared" si="11"/>
        <v/>
      </c>
      <c r="AV47" s="267" t="str">
        <f t="shared" si="11"/>
        <v/>
      </c>
      <c r="AW47" s="267" t="str">
        <f t="shared" si="11"/>
        <v/>
      </c>
      <c r="AX47" s="472" t="str">
        <f t="shared" si="4"/>
        <v/>
      </c>
      <c r="AY47" s="472" t="str">
        <f t="shared" si="5"/>
        <v/>
      </c>
      <c r="AZ47" s="472" t="str">
        <f t="shared" si="6"/>
        <v/>
      </c>
      <c r="BA47" s="472" t="str">
        <f t="shared" si="7"/>
        <v/>
      </c>
      <c r="BB47" s="472" t="str">
        <f t="shared" si="8"/>
        <v/>
      </c>
      <c r="BC47" s="472" t="str">
        <f t="shared" si="9"/>
        <v/>
      </c>
    </row>
    <row r="48" spans="1:55" ht="15.75" customHeight="1" thickBot="1">
      <c r="A48" s="55"/>
      <c r="B48" s="458" t="str">
        <f t="shared" si="10"/>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11"/>
        <v/>
      </c>
      <c r="AN48" s="267" t="str">
        <f t="shared" si="11"/>
        <v/>
      </c>
      <c r="AO48" s="267" t="str">
        <f t="shared" si="11"/>
        <v/>
      </c>
      <c r="AP48" s="267" t="str">
        <f t="shared" si="11"/>
        <v/>
      </c>
      <c r="AQ48" s="267" t="str">
        <f t="shared" si="11"/>
        <v/>
      </c>
      <c r="AR48" s="267" t="str">
        <f t="shared" si="11"/>
        <v/>
      </c>
      <c r="AS48" s="267" t="str">
        <f t="shared" si="11"/>
        <v/>
      </c>
      <c r="AT48" s="267" t="str">
        <f t="shared" si="11"/>
        <v/>
      </c>
      <c r="AU48" s="267" t="str">
        <f t="shared" si="11"/>
        <v/>
      </c>
      <c r="AV48" s="267" t="str">
        <f t="shared" si="11"/>
        <v/>
      </c>
      <c r="AW48" s="267" t="str">
        <f t="shared" si="11"/>
        <v/>
      </c>
      <c r="AX48" s="472" t="str">
        <f t="shared" si="4"/>
        <v/>
      </c>
      <c r="AY48" s="472" t="str">
        <f t="shared" si="5"/>
        <v/>
      </c>
      <c r="AZ48" s="472" t="str">
        <f t="shared" si="6"/>
        <v/>
      </c>
      <c r="BA48" s="472" t="str">
        <f t="shared" si="7"/>
        <v/>
      </c>
      <c r="BB48" s="472" t="str">
        <f t="shared" si="8"/>
        <v/>
      </c>
      <c r="BC48" s="472" t="str">
        <f t="shared" si="9"/>
        <v/>
      </c>
    </row>
    <row r="49" spans="1:55" ht="15.75" customHeight="1" thickBot="1">
      <c r="A49" s="55"/>
      <c r="B49" s="458" t="str">
        <f t="shared" si="10"/>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11"/>
        <v/>
      </c>
      <c r="AN49" s="267" t="str">
        <f t="shared" si="11"/>
        <v/>
      </c>
      <c r="AO49" s="267" t="str">
        <f t="shared" si="11"/>
        <v/>
      </c>
      <c r="AP49" s="267" t="str">
        <f t="shared" si="11"/>
        <v/>
      </c>
      <c r="AQ49" s="267" t="str">
        <f t="shared" si="11"/>
        <v/>
      </c>
      <c r="AR49" s="267" t="str">
        <f t="shared" si="11"/>
        <v/>
      </c>
      <c r="AS49" s="267" t="str">
        <f t="shared" si="11"/>
        <v/>
      </c>
      <c r="AT49" s="267" t="str">
        <f t="shared" si="11"/>
        <v/>
      </c>
      <c r="AU49" s="267" t="str">
        <f t="shared" si="11"/>
        <v/>
      </c>
      <c r="AV49" s="267" t="str">
        <f t="shared" si="11"/>
        <v/>
      </c>
      <c r="AW49" s="267" t="str">
        <f t="shared" si="11"/>
        <v/>
      </c>
      <c r="AX49" s="472" t="str">
        <f t="shared" si="4"/>
        <v/>
      </c>
      <c r="AY49" s="472" t="str">
        <f t="shared" si="5"/>
        <v/>
      </c>
      <c r="AZ49" s="472" t="str">
        <f t="shared" si="6"/>
        <v/>
      </c>
      <c r="BA49" s="472" t="str">
        <f t="shared" si="7"/>
        <v/>
      </c>
      <c r="BB49" s="472" t="str">
        <f t="shared" si="8"/>
        <v/>
      </c>
      <c r="BC49" s="472" t="str">
        <f t="shared" si="9"/>
        <v/>
      </c>
    </row>
    <row r="50" spans="1:55" ht="15.75" customHeight="1" thickBot="1">
      <c r="A50" s="55"/>
      <c r="B50" s="458" t="str">
        <f t="shared" si="10"/>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11"/>
        <v/>
      </c>
      <c r="AN50" s="267" t="str">
        <f t="shared" si="11"/>
        <v/>
      </c>
      <c r="AO50" s="267" t="str">
        <f t="shared" si="11"/>
        <v/>
      </c>
      <c r="AP50" s="267" t="str">
        <f t="shared" si="11"/>
        <v/>
      </c>
      <c r="AQ50" s="267" t="str">
        <f t="shared" si="11"/>
        <v/>
      </c>
      <c r="AR50" s="267" t="str">
        <f t="shared" si="11"/>
        <v/>
      </c>
      <c r="AS50" s="267" t="str">
        <f t="shared" si="11"/>
        <v/>
      </c>
      <c r="AT50" s="267" t="str">
        <f t="shared" si="11"/>
        <v/>
      </c>
      <c r="AU50" s="267" t="str">
        <f t="shared" si="11"/>
        <v/>
      </c>
      <c r="AV50" s="267" t="str">
        <f t="shared" si="11"/>
        <v/>
      </c>
      <c r="AW50" s="267" t="str">
        <f t="shared" si="11"/>
        <v/>
      </c>
      <c r="AX50" s="472" t="str">
        <f t="shared" si="4"/>
        <v/>
      </c>
      <c r="AY50" s="472" t="str">
        <f t="shared" si="5"/>
        <v/>
      </c>
      <c r="AZ50" s="472" t="str">
        <f t="shared" si="6"/>
        <v/>
      </c>
      <c r="BA50" s="472" t="str">
        <f t="shared" si="7"/>
        <v/>
      </c>
      <c r="BB50" s="472" t="str">
        <f t="shared" si="8"/>
        <v/>
      </c>
      <c r="BC50" s="472" t="str">
        <f t="shared" si="9"/>
        <v/>
      </c>
    </row>
    <row r="51" spans="1:55" ht="15.75" customHeight="1" thickBot="1">
      <c r="A51" s="55"/>
      <c r="B51" s="458" t="str">
        <f t="shared" si="10"/>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11"/>
        <v/>
      </c>
      <c r="AN51" s="267" t="str">
        <f t="shared" si="11"/>
        <v/>
      </c>
      <c r="AO51" s="267" t="str">
        <f t="shared" si="11"/>
        <v/>
      </c>
      <c r="AP51" s="267" t="str">
        <f t="shared" si="11"/>
        <v/>
      </c>
      <c r="AQ51" s="267" t="str">
        <f t="shared" si="11"/>
        <v/>
      </c>
      <c r="AR51" s="267" t="str">
        <f t="shared" si="11"/>
        <v/>
      </c>
      <c r="AS51" s="267" t="str">
        <f t="shared" si="11"/>
        <v/>
      </c>
      <c r="AT51" s="267" t="str">
        <f t="shared" si="11"/>
        <v/>
      </c>
      <c r="AU51" s="267" t="str">
        <f t="shared" si="11"/>
        <v/>
      </c>
      <c r="AV51" s="267" t="str">
        <f t="shared" si="11"/>
        <v/>
      </c>
      <c r="AW51" s="267" t="str">
        <f t="shared" si="11"/>
        <v/>
      </c>
      <c r="AX51" s="472" t="str">
        <f t="shared" si="4"/>
        <v/>
      </c>
      <c r="AY51" s="472" t="str">
        <f t="shared" si="5"/>
        <v/>
      </c>
      <c r="AZ51" s="472" t="str">
        <f t="shared" si="6"/>
        <v/>
      </c>
      <c r="BA51" s="472" t="str">
        <f t="shared" si="7"/>
        <v/>
      </c>
      <c r="BB51" s="472" t="str">
        <f t="shared" si="8"/>
        <v/>
      </c>
      <c r="BC51" s="472" t="str">
        <f t="shared" si="9"/>
        <v/>
      </c>
    </row>
    <row r="52" spans="1:55" ht="15.75" customHeight="1" thickBot="1">
      <c r="A52" s="55"/>
      <c r="B52" s="458" t="str">
        <f t="shared" si="10"/>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11"/>
        <v/>
      </c>
      <c r="AN52" s="267" t="str">
        <f t="shared" si="11"/>
        <v/>
      </c>
      <c r="AO52" s="267" t="str">
        <f t="shared" ref="AO52:AW80" si="12">IF(P52="","",(IF(P52=P$92,1,0)))</f>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4"/>
        <v/>
      </c>
      <c r="AY52" s="472" t="str">
        <f t="shared" si="5"/>
        <v/>
      </c>
      <c r="AZ52" s="472" t="str">
        <f t="shared" si="6"/>
        <v/>
      </c>
      <c r="BA52" s="472" t="str">
        <f t="shared" si="7"/>
        <v/>
      </c>
      <c r="BB52" s="472" t="str">
        <f t="shared" si="8"/>
        <v/>
      </c>
      <c r="BC52" s="472" t="str">
        <f t="shared" si="9"/>
        <v/>
      </c>
    </row>
    <row r="53" spans="1:55" ht="15.75" customHeight="1" thickBot="1">
      <c r="A53" s="55"/>
      <c r="B53" s="458" t="str">
        <f t="shared" si="10"/>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4"/>
        <v/>
      </c>
      <c r="AY53" s="472" t="str">
        <f t="shared" si="5"/>
        <v/>
      </c>
      <c r="AZ53" s="472" t="str">
        <f t="shared" si="6"/>
        <v/>
      </c>
      <c r="BA53" s="472" t="str">
        <f t="shared" si="7"/>
        <v/>
      </c>
      <c r="BB53" s="472" t="str">
        <f t="shared" si="8"/>
        <v/>
      </c>
      <c r="BC53" s="472" t="str">
        <f t="shared" si="9"/>
        <v/>
      </c>
    </row>
    <row r="54" spans="1:55" ht="15.75" customHeight="1" thickBot="1">
      <c r="A54" s="55"/>
      <c r="B54" s="458" t="str">
        <f t="shared" si="10"/>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4"/>
        <v/>
      </c>
      <c r="AY54" s="472" t="str">
        <f t="shared" si="5"/>
        <v/>
      </c>
      <c r="AZ54" s="472" t="str">
        <f t="shared" si="6"/>
        <v/>
      </c>
      <c r="BA54" s="472" t="str">
        <f t="shared" si="7"/>
        <v/>
      </c>
      <c r="BB54" s="472" t="str">
        <f t="shared" si="8"/>
        <v/>
      </c>
      <c r="BC54" s="472" t="str">
        <f t="shared" si="9"/>
        <v/>
      </c>
    </row>
    <row r="55" spans="1:55" ht="15.75" customHeight="1" thickBot="1">
      <c r="A55" s="55"/>
      <c r="B55" s="458" t="str">
        <f t="shared" si="10"/>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4"/>
        <v/>
      </c>
      <c r="AY55" s="472" t="str">
        <f t="shared" si="5"/>
        <v/>
      </c>
      <c r="AZ55" s="472" t="str">
        <f t="shared" si="6"/>
        <v/>
      </c>
      <c r="BA55" s="472" t="str">
        <f t="shared" si="7"/>
        <v/>
      </c>
      <c r="BB55" s="472" t="str">
        <f t="shared" si="8"/>
        <v/>
      </c>
      <c r="BC55" s="472" t="str">
        <f t="shared" si="9"/>
        <v/>
      </c>
    </row>
    <row r="56" spans="1:55" ht="15.75" customHeight="1" thickBot="1">
      <c r="A56" s="55"/>
      <c r="B56" s="458" t="str">
        <f t="shared" si="10"/>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3"/>
        <v/>
      </c>
      <c r="AE56" s="267" t="str">
        <f t="shared" si="3"/>
        <v/>
      </c>
      <c r="AF56" s="267" t="str">
        <f t="shared" ref="AF56:AQ83" si="13">IF(G56="","",(IF(G56=G$92,1,0)))</f>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2"/>
        <v/>
      </c>
      <c r="AP56" s="267" t="str">
        <f t="shared" si="12"/>
        <v/>
      </c>
      <c r="AQ56" s="267" t="str">
        <f t="shared" si="12"/>
        <v/>
      </c>
      <c r="AR56" s="267" t="str">
        <f t="shared" si="12"/>
        <v/>
      </c>
      <c r="AS56" s="267" t="str">
        <f t="shared" si="12"/>
        <v/>
      </c>
      <c r="AT56" s="267" t="str">
        <f t="shared" si="12"/>
        <v/>
      </c>
      <c r="AU56" s="267" t="str">
        <f t="shared" si="12"/>
        <v/>
      </c>
      <c r="AV56" s="267" t="str">
        <f t="shared" si="12"/>
        <v/>
      </c>
      <c r="AW56" s="267" t="str">
        <f t="shared" si="12"/>
        <v/>
      </c>
      <c r="AX56" s="472" t="str">
        <f t="shared" si="4"/>
        <v/>
      </c>
      <c r="AY56" s="472" t="str">
        <f t="shared" si="5"/>
        <v/>
      </c>
      <c r="AZ56" s="472" t="str">
        <f t="shared" si="6"/>
        <v/>
      </c>
      <c r="BA56" s="472" t="str">
        <f t="shared" si="7"/>
        <v/>
      </c>
      <c r="BB56" s="472" t="str">
        <f t="shared" si="8"/>
        <v/>
      </c>
      <c r="BC56" s="472" t="str">
        <f t="shared" si="9"/>
        <v/>
      </c>
    </row>
    <row r="57" spans="1:55" ht="15.75" customHeight="1" thickBot="1">
      <c r="A57" s="55"/>
      <c r="B57" s="458" t="str">
        <f t="shared" si="10"/>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ref="AD57:AK90" si="14">IF(E57="","",(IF(E57=E$92,1,0)))</f>
        <v/>
      </c>
      <c r="AE57" s="267" t="str">
        <f t="shared" si="14"/>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4"/>
        <v/>
      </c>
      <c r="AY57" s="472" t="str">
        <f t="shared" si="5"/>
        <v/>
      </c>
      <c r="AZ57" s="472" t="str">
        <f t="shared" si="6"/>
        <v/>
      </c>
      <c r="BA57" s="472" t="str">
        <f t="shared" si="7"/>
        <v/>
      </c>
      <c r="BB57" s="472" t="str">
        <f t="shared" si="8"/>
        <v/>
      </c>
      <c r="BC57" s="472" t="str">
        <f t="shared" si="9"/>
        <v/>
      </c>
    </row>
    <row r="58" spans="1:55" ht="15.75" customHeight="1" thickBot="1">
      <c r="A58" s="55"/>
      <c r="B58" s="458" t="str">
        <f t="shared" si="10"/>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4"/>
        <v/>
      </c>
      <c r="AE58" s="267" t="str">
        <f t="shared" si="14"/>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4"/>
        <v/>
      </c>
      <c r="AY58" s="472" t="str">
        <f t="shared" si="5"/>
        <v/>
      </c>
      <c r="AZ58" s="472" t="str">
        <f t="shared" si="6"/>
        <v/>
      </c>
      <c r="BA58" s="472" t="str">
        <f t="shared" si="7"/>
        <v/>
      </c>
      <c r="BB58" s="472" t="str">
        <f t="shared" si="8"/>
        <v/>
      </c>
      <c r="BC58" s="472" t="str">
        <f t="shared" si="9"/>
        <v/>
      </c>
    </row>
    <row r="59" spans="1:55" ht="15.75" customHeight="1" thickBot="1">
      <c r="A59" s="55"/>
      <c r="B59" s="458" t="str">
        <f t="shared" si="10"/>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4"/>
        <v/>
      </c>
      <c r="AE59" s="267" t="str">
        <f t="shared" si="14"/>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4"/>
        <v/>
      </c>
      <c r="AY59" s="472" t="str">
        <f t="shared" si="5"/>
        <v/>
      </c>
      <c r="AZ59" s="472" t="str">
        <f t="shared" si="6"/>
        <v/>
      </c>
      <c r="BA59" s="472" t="str">
        <f t="shared" si="7"/>
        <v/>
      </c>
      <c r="BB59" s="472" t="str">
        <f t="shared" si="8"/>
        <v/>
      </c>
      <c r="BC59" s="472" t="str">
        <f t="shared" si="9"/>
        <v/>
      </c>
    </row>
    <row r="60" spans="1:55" ht="15.75" customHeight="1" thickBot="1">
      <c r="A60" s="55"/>
      <c r="B60" s="458" t="str">
        <f t="shared" si="10"/>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4"/>
        <v/>
      </c>
      <c r="AE60" s="267" t="str">
        <f t="shared" si="14"/>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4"/>
        <v/>
      </c>
      <c r="AY60" s="472" t="str">
        <f t="shared" si="5"/>
        <v/>
      </c>
      <c r="AZ60" s="472" t="str">
        <f t="shared" si="6"/>
        <v/>
      </c>
      <c r="BA60" s="472" t="str">
        <f t="shared" si="7"/>
        <v/>
      </c>
      <c r="BB60" s="472" t="str">
        <f t="shared" si="8"/>
        <v/>
      </c>
      <c r="BC60" s="472" t="str">
        <f t="shared" si="9"/>
        <v/>
      </c>
    </row>
    <row r="61" spans="1:55" ht="15.75" customHeight="1" thickBot="1">
      <c r="A61" s="55"/>
      <c r="B61" s="458" t="str">
        <f t="shared" si="10"/>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4"/>
        <v/>
      </c>
      <c r="AE61" s="267" t="str">
        <f t="shared" si="14"/>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4"/>
        <v/>
      </c>
      <c r="AY61" s="472" t="str">
        <f t="shared" si="5"/>
        <v/>
      </c>
      <c r="AZ61" s="472" t="str">
        <f t="shared" si="6"/>
        <v/>
      </c>
      <c r="BA61" s="472" t="str">
        <f t="shared" si="7"/>
        <v/>
      </c>
      <c r="BB61" s="472" t="str">
        <f t="shared" si="8"/>
        <v/>
      </c>
      <c r="BC61" s="472" t="str">
        <f t="shared" si="9"/>
        <v/>
      </c>
    </row>
    <row r="62" spans="1:55" ht="15.75" customHeight="1" thickBot="1">
      <c r="A62" s="55"/>
      <c r="B62" s="458" t="str">
        <f t="shared" si="10"/>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4"/>
        <v/>
      </c>
      <c r="AE62" s="267" t="str">
        <f t="shared" si="14"/>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4"/>
        <v/>
      </c>
      <c r="AY62" s="472" t="str">
        <f t="shared" si="5"/>
        <v/>
      </c>
      <c r="AZ62" s="472" t="str">
        <f t="shared" si="6"/>
        <v/>
      </c>
      <c r="BA62" s="472" t="str">
        <f t="shared" si="7"/>
        <v/>
      </c>
      <c r="BB62" s="472" t="str">
        <f t="shared" si="8"/>
        <v/>
      </c>
      <c r="BC62" s="472" t="str">
        <f t="shared" si="9"/>
        <v/>
      </c>
    </row>
    <row r="63" spans="1:55" ht="15.75" customHeight="1" thickBot="1">
      <c r="A63" s="55"/>
      <c r="B63" s="458" t="str">
        <f t="shared" si="10"/>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4"/>
        <v/>
      </c>
      <c r="AE63" s="267" t="str">
        <f t="shared" si="14"/>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4"/>
        <v/>
      </c>
      <c r="AY63" s="472" t="str">
        <f t="shared" si="5"/>
        <v/>
      </c>
      <c r="AZ63" s="472" t="str">
        <f t="shared" si="6"/>
        <v/>
      </c>
      <c r="BA63" s="472" t="str">
        <f t="shared" si="7"/>
        <v/>
      </c>
      <c r="BB63" s="472" t="str">
        <f t="shared" si="8"/>
        <v/>
      </c>
      <c r="BC63" s="472" t="str">
        <f t="shared" si="9"/>
        <v/>
      </c>
    </row>
    <row r="64" spans="1:55" ht="15.75" customHeight="1" thickBot="1">
      <c r="A64" s="55"/>
      <c r="B64" s="458" t="str">
        <f t="shared" si="10"/>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4"/>
        <v/>
      </c>
      <c r="AE64" s="267" t="str">
        <f t="shared" si="14"/>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4"/>
        <v/>
      </c>
      <c r="AY64" s="472" t="str">
        <f t="shared" si="5"/>
        <v/>
      </c>
      <c r="AZ64" s="472" t="str">
        <f t="shared" si="6"/>
        <v/>
      </c>
      <c r="BA64" s="472" t="str">
        <f t="shared" si="7"/>
        <v/>
      </c>
      <c r="BB64" s="472" t="str">
        <f t="shared" si="8"/>
        <v/>
      </c>
      <c r="BC64" s="472" t="str">
        <f t="shared" si="9"/>
        <v/>
      </c>
    </row>
    <row r="65" spans="1:55" ht="15.75" customHeight="1" thickBot="1">
      <c r="A65" s="55"/>
      <c r="B65" s="458" t="str">
        <f t="shared" si="10"/>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4"/>
        <v/>
      </c>
      <c r="AE65" s="267" t="str">
        <f t="shared" si="14"/>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4"/>
        <v/>
      </c>
      <c r="AY65" s="472" t="str">
        <f t="shared" si="5"/>
        <v/>
      </c>
      <c r="AZ65" s="472" t="str">
        <f t="shared" si="6"/>
        <v/>
      </c>
      <c r="BA65" s="472" t="str">
        <f t="shared" si="7"/>
        <v/>
      </c>
      <c r="BB65" s="472" t="str">
        <f t="shared" si="8"/>
        <v/>
      </c>
      <c r="BC65" s="472" t="str">
        <f t="shared" si="9"/>
        <v/>
      </c>
    </row>
    <row r="66" spans="1:55" ht="15.75" customHeight="1" thickBot="1">
      <c r="A66" s="55"/>
      <c r="B66" s="458" t="str">
        <f t="shared" si="10"/>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4"/>
        <v/>
      </c>
      <c r="AE66" s="267" t="str">
        <f t="shared" si="14"/>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4"/>
        <v/>
      </c>
      <c r="AY66" s="472" t="str">
        <f t="shared" si="5"/>
        <v/>
      </c>
      <c r="AZ66" s="472" t="str">
        <f t="shared" si="6"/>
        <v/>
      </c>
      <c r="BA66" s="472" t="str">
        <f t="shared" si="7"/>
        <v/>
      </c>
      <c r="BB66" s="472" t="str">
        <f t="shared" si="8"/>
        <v/>
      </c>
      <c r="BC66" s="472" t="str">
        <f t="shared" si="9"/>
        <v/>
      </c>
    </row>
    <row r="67" spans="1:55" ht="15.75" customHeight="1" thickBot="1">
      <c r="A67" s="55"/>
      <c r="B67" s="458" t="str">
        <f t="shared" si="10"/>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4"/>
        <v/>
      </c>
      <c r="AE67" s="267" t="str">
        <f t="shared" si="14"/>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4"/>
        <v/>
      </c>
      <c r="AY67" s="472" t="str">
        <f t="shared" si="5"/>
        <v/>
      </c>
      <c r="AZ67" s="472" t="str">
        <f t="shared" si="6"/>
        <v/>
      </c>
      <c r="BA67" s="472" t="str">
        <f t="shared" si="7"/>
        <v/>
      </c>
      <c r="BB67" s="472" t="str">
        <f t="shared" si="8"/>
        <v/>
      </c>
      <c r="BC67" s="472" t="str">
        <f t="shared" si="9"/>
        <v/>
      </c>
    </row>
    <row r="68" spans="1:55" ht="15.75" customHeight="1" thickBot="1">
      <c r="A68" s="55"/>
      <c r="B68" s="458" t="str">
        <f t="shared" si="10"/>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4"/>
        <v/>
      </c>
      <c r="AE68" s="267" t="str">
        <f t="shared" si="14"/>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4"/>
        <v/>
      </c>
      <c r="AY68" s="472" t="str">
        <f t="shared" si="5"/>
        <v/>
      </c>
      <c r="AZ68" s="472" t="str">
        <f t="shared" si="6"/>
        <v/>
      </c>
      <c r="BA68" s="472" t="str">
        <f t="shared" si="7"/>
        <v/>
      </c>
      <c r="BB68" s="472" t="str">
        <f t="shared" si="8"/>
        <v/>
      </c>
      <c r="BC68" s="472" t="str">
        <f t="shared" si="9"/>
        <v/>
      </c>
    </row>
    <row r="69" spans="1:55" ht="15.75" customHeight="1" thickBot="1">
      <c r="A69" s="55"/>
      <c r="B69" s="458" t="str">
        <f t="shared" si="10"/>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4"/>
        <v/>
      </c>
      <c r="AE69" s="267" t="str">
        <f t="shared" si="14"/>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4"/>
        <v/>
      </c>
      <c r="AY69" s="472" t="str">
        <f t="shared" si="5"/>
        <v/>
      </c>
      <c r="AZ69" s="472" t="str">
        <f t="shared" si="6"/>
        <v/>
      </c>
      <c r="BA69" s="472" t="str">
        <f t="shared" si="7"/>
        <v/>
      </c>
      <c r="BB69" s="472" t="str">
        <f t="shared" si="8"/>
        <v/>
      </c>
      <c r="BC69" s="472" t="str">
        <f t="shared" si="9"/>
        <v/>
      </c>
    </row>
    <row r="70" spans="1:55" ht="15.75" customHeight="1" thickBot="1">
      <c r="A70" s="55"/>
      <c r="B70" s="458" t="str">
        <f t="shared" si="10"/>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4"/>
        <v/>
      </c>
      <c r="AE70" s="267" t="str">
        <f t="shared" si="14"/>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4"/>
        <v/>
      </c>
      <c r="AY70" s="472" t="str">
        <f t="shared" si="5"/>
        <v/>
      </c>
      <c r="AZ70" s="472" t="str">
        <f t="shared" si="6"/>
        <v/>
      </c>
      <c r="BA70" s="472" t="str">
        <f t="shared" si="7"/>
        <v/>
      </c>
      <c r="BB70" s="472" t="str">
        <f t="shared" si="8"/>
        <v/>
      </c>
      <c r="BC70" s="472" t="str">
        <f t="shared" si="9"/>
        <v/>
      </c>
    </row>
    <row r="71" spans="1:55" ht="15.75" customHeight="1" thickBot="1">
      <c r="A71" s="55"/>
      <c r="B71" s="458" t="str">
        <f t="shared" si="10"/>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4"/>
        <v/>
      </c>
      <c r="AE71" s="267" t="str">
        <f t="shared" si="14"/>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4"/>
        <v/>
      </c>
      <c r="AY71" s="472" t="str">
        <f t="shared" si="5"/>
        <v/>
      </c>
      <c r="AZ71" s="472" t="str">
        <f t="shared" si="6"/>
        <v/>
      </c>
      <c r="BA71" s="472" t="str">
        <f t="shared" si="7"/>
        <v/>
      </c>
      <c r="BB71" s="472" t="str">
        <f t="shared" si="8"/>
        <v/>
      </c>
      <c r="BC71" s="472" t="str">
        <f t="shared" si="9"/>
        <v/>
      </c>
    </row>
    <row r="72" spans="1:55" ht="15.75" customHeight="1" thickBot="1">
      <c r="A72" s="55"/>
      <c r="B72" s="458" t="str">
        <f t="shared" si="10"/>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4"/>
        <v/>
      </c>
      <c r="AE72" s="267" t="str">
        <f t="shared" si="14"/>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4"/>
        <v/>
      </c>
      <c r="AY72" s="472" t="str">
        <f t="shared" si="5"/>
        <v/>
      </c>
      <c r="AZ72" s="472" t="str">
        <f t="shared" si="6"/>
        <v/>
      </c>
      <c r="BA72" s="472" t="str">
        <f t="shared" si="7"/>
        <v/>
      </c>
      <c r="BB72" s="472" t="str">
        <f t="shared" si="8"/>
        <v/>
      </c>
      <c r="BC72" s="472" t="str">
        <f t="shared" si="9"/>
        <v/>
      </c>
    </row>
    <row r="73" spans="1:55" ht="15.75" customHeight="1" thickBot="1">
      <c r="A73" s="55"/>
      <c r="B73" s="458" t="str">
        <f t="shared" si="10"/>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4"/>
        <v/>
      </c>
      <c r="AE73" s="267" t="str">
        <f t="shared" si="14"/>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4"/>
        <v/>
      </c>
      <c r="AY73" s="472" t="str">
        <f t="shared" si="5"/>
        <v/>
      </c>
      <c r="AZ73" s="472" t="str">
        <f t="shared" si="6"/>
        <v/>
      </c>
      <c r="BA73" s="472" t="str">
        <f t="shared" si="7"/>
        <v/>
      </c>
      <c r="BB73" s="472" t="str">
        <f t="shared" si="8"/>
        <v/>
      </c>
      <c r="BC73" s="472" t="str">
        <f t="shared" si="9"/>
        <v/>
      </c>
    </row>
    <row r="74" spans="1:55" ht="15.75" customHeight="1" thickBot="1">
      <c r="A74" s="55"/>
      <c r="B74" s="458" t="str">
        <f t="shared" si="10"/>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4"/>
        <v/>
      </c>
      <c r="AE74" s="267" t="str">
        <f t="shared" si="14"/>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4"/>
        <v/>
      </c>
      <c r="AY74" s="472" t="str">
        <f t="shared" si="5"/>
        <v/>
      </c>
      <c r="AZ74" s="472" t="str">
        <f t="shared" si="6"/>
        <v/>
      </c>
      <c r="BA74" s="472" t="str">
        <f t="shared" si="7"/>
        <v/>
      </c>
      <c r="BB74" s="472" t="str">
        <f t="shared" si="8"/>
        <v/>
      </c>
      <c r="BC74" s="472" t="str">
        <f t="shared" si="9"/>
        <v/>
      </c>
    </row>
    <row r="75" spans="1:55" ht="15.75" customHeight="1" thickBot="1">
      <c r="A75" s="55"/>
      <c r="B75" s="458" t="str">
        <f t="shared" si="10"/>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4"/>
        <v/>
      </c>
      <c r="AE75" s="267" t="str">
        <f t="shared" si="14"/>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4"/>
        <v/>
      </c>
      <c r="AY75" s="472" t="str">
        <f t="shared" si="5"/>
        <v/>
      </c>
      <c r="AZ75" s="472" t="str">
        <f t="shared" si="6"/>
        <v/>
      </c>
      <c r="BA75" s="472" t="str">
        <f t="shared" si="7"/>
        <v/>
      </c>
      <c r="BB75" s="472" t="str">
        <f t="shared" si="8"/>
        <v/>
      </c>
      <c r="BC75" s="472" t="str">
        <f t="shared" si="9"/>
        <v/>
      </c>
    </row>
    <row r="76" spans="1:55" ht="15.75" customHeight="1" thickBot="1">
      <c r="A76" s="55"/>
      <c r="B76" s="458" t="str">
        <f t="shared" si="10"/>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4"/>
        <v/>
      </c>
      <c r="AE76" s="267" t="str">
        <f t="shared" si="14"/>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4"/>
        <v/>
      </c>
      <c r="AY76" s="472" t="str">
        <f t="shared" si="5"/>
        <v/>
      </c>
      <c r="AZ76" s="472" t="str">
        <f t="shared" si="6"/>
        <v/>
      </c>
      <c r="BA76" s="472" t="str">
        <f t="shared" si="7"/>
        <v/>
      </c>
      <c r="BB76" s="472" t="str">
        <f t="shared" si="8"/>
        <v/>
      </c>
      <c r="BC76" s="472" t="str">
        <f t="shared" si="9"/>
        <v/>
      </c>
    </row>
    <row r="77" spans="1:55" ht="15.75" customHeight="1" thickBot="1">
      <c r="A77" s="55"/>
      <c r="B77" s="458" t="str">
        <f t="shared" si="10"/>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4"/>
        <v/>
      </c>
      <c r="AE77" s="267" t="str">
        <f t="shared" si="14"/>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4"/>
        <v/>
      </c>
      <c r="AY77" s="472" t="str">
        <f t="shared" si="5"/>
        <v/>
      </c>
      <c r="AZ77" s="472" t="str">
        <f t="shared" si="6"/>
        <v/>
      </c>
      <c r="BA77" s="472" t="str">
        <f t="shared" si="7"/>
        <v/>
      </c>
      <c r="BB77" s="472" t="str">
        <f t="shared" si="8"/>
        <v/>
      </c>
      <c r="BC77" s="472" t="str">
        <f t="shared" si="9"/>
        <v/>
      </c>
    </row>
    <row r="78" spans="1:55" ht="15.75" customHeight="1" thickBot="1">
      <c r="A78" s="55"/>
      <c r="B78" s="458" t="str">
        <f t="shared" si="10"/>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4"/>
        <v/>
      </c>
      <c r="AE78" s="267" t="str">
        <f t="shared" si="14"/>
        <v/>
      </c>
      <c r="AF78" s="267" t="str">
        <f t="shared" si="13"/>
        <v/>
      </c>
      <c r="AG78" s="267" t="str">
        <f t="shared" si="13"/>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4"/>
        <v/>
      </c>
      <c r="AY78" s="472" t="str">
        <f t="shared" si="5"/>
        <v/>
      </c>
      <c r="AZ78" s="472" t="str">
        <f t="shared" si="6"/>
        <v/>
      </c>
      <c r="BA78" s="472" t="str">
        <f t="shared" si="7"/>
        <v/>
      </c>
      <c r="BB78" s="472" t="str">
        <f t="shared" si="8"/>
        <v/>
      </c>
      <c r="BC78" s="472" t="str">
        <f t="shared" si="9"/>
        <v/>
      </c>
    </row>
    <row r="79" spans="1:55" ht="15.75" customHeight="1" thickBot="1">
      <c r="A79" s="55"/>
      <c r="B79" s="458" t="str">
        <f t="shared" si="10"/>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si="14"/>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4"/>
        <v/>
      </c>
      <c r="AY79" s="472" t="str">
        <f t="shared" si="5"/>
        <v/>
      </c>
      <c r="AZ79" s="472" t="str">
        <f t="shared" si="6"/>
        <v/>
      </c>
      <c r="BA79" s="472" t="str">
        <f t="shared" si="7"/>
        <v/>
      </c>
      <c r="BB79" s="472" t="str">
        <f t="shared" si="8"/>
        <v/>
      </c>
      <c r="BC79" s="472" t="str">
        <f t="shared" si="9"/>
        <v/>
      </c>
    </row>
    <row r="80" spans="1:55" ht="15.75" customHeight="1" thickBot="1">
      <c r="A80" s="55"/>
      <c r="B80" s="458" t="str">
        <f t="shared" si="10"/>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ref="AR80:AW90" si="15">IF(S80="","",(IF(S80=S$92,1,0)))</f>
        <v/>
      </c>
      <c r="AS80" s="267" t="str">
        <f t="shared" si="15"/>
        <v/>
      </c>
      <c r="AT80" s="267" t="str">
        <f t="shared" si="15"/>
        <v/>
      </c>
      <c r="AU80" s="267" t="str">
        <f t="shared" si="15"/>
        <v/>
      </c>
      <c r="AV80" s="267" t="str">
        <f t="shared" si="15"/>
        <v/>
      </c>
      <c r="AW80" s="267" t="str">
        <f t="shared" si="15"/>
        <v/>
      </c>
      <c r="AX80" s="472" t="str">
        <f t="shared" si="4"/>
        <v/>
      </c>
      <c r="AY80" s="472" t="str">
        <f t="shared" si="5"/>
        <v/>
      </c>
      <c r="AZ80" s="472" t="str">
        <f t="shared" si="6"/>
        <v/>
      </c>
      <c r="BA80" s="472" t="str">
        <f t="shared" si="7"/>
        <v/>
      </c>
      <c r="BB80" s="472" t="str">
        <f t="shared" si="8"/>
        <v/>
      </c>
      <c r="BC80" s="472" t="str">
        <f t="shared" si="9"/>
        <v/>
      </c>
    </row>
    <row r="81" spans="1:55" ht="15.75" customHeight="1" thickBot="1">
      <c r="A81" s="55"/>
      <c r="B81" s="458" t="str">
        <f t="shared" si="10"/>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5"/>
        <v/>
      </c>
      <c r="AS81" s="267" t="str">
        <f t="shared" si="15"/>
        <v/>
      </c>
      <c r="AT81" s="267" t="str">
        <f t="shared" si="15"/>
        <v/>
      </c>
      <c r="AU81" s="267" t="str">
        <f t="shared" si="15"/>
        <v/>
      </c>
      <c r="AV81" s="267" t="str">
        <f t="shared" si="15"/>
        <v/>
      </c>
      <c r="AW81" s="267" t="str">
        <f t="shared" si="15"/>
        <v/>
      </c>
      <c r="AX81" s="472" t="str">
        <f t="shared" ref="AX81:AX90" si="16">IF(AD81="","",SUMIF($E$12:$X$12,"Explicación de fenómenos-Ciencia, tecnología y sociedad",$AD81:$AW81)+SUMIF($E$12:$X$12,"Explicación de fenómenos-Entorno físico",$AD81:$AW81)+SUMIF($E$12:$X$12,"Explicación de fenómenos-Entorno vivo",$AD81:$AW81))</f>
        <v/>
      </c>
      <c r="AY81" s="472" t="str">
        <f t="shared" ref="AY81:AY90" si="17">IF(AE81="","",SUMIF($E$12:$X$12,"Indagación-Ciencia, tecnología y sociedad",$AD81:$AW81)+SUMIF($E$12:$X$12,"Indagación-Entorno físico",$AD81:$AW81)+SUMIF($E$12:$X$12,"Indagación-Entorno vivo",$AD81:$AW81))</f>
        <v/>
      </c>
      <c r="AZ81" s="472"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19">IF(AG81="","",SUMIF(E$11:X$11,"Ciencia, tecnología y sociedad",AD81:AW81))</f>
        <v/>
      </c>
      <c r="BB81" s="472" t="str">
        <f t="shared" ref="BB81:BB90" si="20">IF(AH81="","",SUMIF(E$11:X$11,"Entorno físico",AD81:AW81))</f>
        <v/>
      </c>
      <c r="BC81" s="472" t="str">
        <f t="shared" ref="BC81:BC90" si="21">IF(AI81="","",SUMIF(E$11:X$11,"Entorno vivo",AD81:AW81))</f>
        <v/>
      </c>
    </row>
    <row r="82" spans="1:55" ht="15.75" customHeight="1" thickBot="1">
      <c r="A82" s="55"/>
      <c r="B82" s="458" t="str">
        <f t="shared" ref="B82:B90" si="22">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5"/>
        <v/>
      </c>
      <c r="AS82" s="267" t="str">
        <f t="shared" si="15"/>
        <v/>
      </c>
      <c r="AT82" s="267" t="str">
        <f t="shared" si="15"/>
        <v/>
      </c>
      <c r="AU82" s="267" t="str">
        <f t="shared" si="15"/>
        <v/>
      </c>
      <c r="AV82" s="267" t="str">
        <f t="shared" si="15"/>
        <v/>
      </c>
      <c r="AW82" s="267" t="str">
        <f t="shared" si="15"/>
        <v/>
      </c>
      <c r="AX82" s="472" t="str">
        <f t="shared" si="16"/>
        <v/>
      </c>
      <c r="AY82" s="472" t="str">
        <f t="shared" si="17"/>
        <v/>
      </c>
      <c r="AZ82" s="472" t="str">
        <f t="shared" si="18"/>
        <v/>
      </c>
      <c r="BA82" s="472" t="str">
        <f t="shared" si="19"/>
        <v/>
      </c>
      <c r="BB82" s="472" t="str">
        <f t="shared" si="20"/>
        <v/>
      </c>
      <c r="BC82" s="472" t="str">
        <f t="shared" si="21"/>
        <v/>
      </c>
    </row>
    <row r="83" spans="1:55" ht="15.75" customHeight="1" thickBot="1">
      <c r="A83" s="55"/>
      <c r="B83" s="458" t="str">
        <f t="shared" si="22"/>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ref="AL83:AQ90" si="23">IF(M83="","",(IF(M83=M$92,1,0)))</f>
        <v/>
      </c>
      <c r="AM83" s="267" t="str">
        <f t="shared" si="23"/>
        <v/>
      </c>
      <c r="AN83" s="267" t="str">
        <f t="shared" si="23"/>
        <v/>
      </c>
      <c r="AO83" s="267" t="str">
        <f t="shared" si="23"/>
        <v/>
      </c>
      <c r="AP83" s="267" t="str">
        <f t="shared" si="23"/>
        <v/>
      </c>
      <c r="AQ83" s="267" t="str">
        <f t="shared" si="23"/>
        <v/>
      </c>
      <c r="AR83" s="267" t="str">
        <f t="shared" si="15"/>
        <v/>
      </c>
      <c r="AS83" s="267" t="str">
        <f t="shared" si="15"/>
        <v/>
      </c>
      <c r="AT83" s="267" t="str">
        <f t="shared" si="15"/>
        <v/>
      </c>
      <c r="AU83" s="267" t="str">
        <f t="shared" si="15"/>
        <v/>
      </c>
      <c r="AV83" s="267" t="str">
        <f t="shared" si="15"/>
        <v/>
      </c>
      <c r="AW83" s="267" t="str">
        <f t="shared" si="15"/>
        <v/>
      </c>
      <c r="AX83" s="472" t="str">
        <f t="shared" si="16"/>
        <v/>
      </c>
      <c r="AY83" s="472" t="str">
        <f t="shared" si="17"/>
        <v/>
      </c>
      <c r="AZ83" s="472" t="str">
        <f t="shared" si="18"/>
        <v/>
      </c>
      <c r="BA83" s="472" t="str">
        <f t="shared" si="19"/>
        <v/>
      </c>
      <c r="BB83" s="472" t="str">
        <f t="shared" si="20"/>
        <v/>
      </c>
      <c r="BC83" s="472" t="str">
        <f t="shared" si="21"/>
        <v/>
      </c>
    </row>
    <row r="84" spans="1:55" ht="15.75" customHeight="1" thickBot="1">
      <c r="A84" s="55"/>
      <c r="B84" s="458" t="str">
        <f t="shared" si="22"/>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23"/>
        <v/>
      </c>
      <c r="AM84" s="267" t="str">
        <f t="shared" si="23"/>
        <v/>
      </c>
      <c r="AN84" s="267" t="str">
        <f t="shared" si="23"/>
        <v/>
      </c>
      <c r="AO84" s="267" t="str">
        <f t="shared" si="23"/>
        <v/>
      </c>
      <c r="AP84" s="267" t="str">
        <f t="shared" si="23"/>
        <v/>
      </c>
      <c r="AQ84" s="267" t="str">
        <f t="shared" si="23"/>
        <v/>
      </c>
      <c r="AR84" s="267" t="str">
        <f t="shared" si="15"/>
        <v/>
      </c>
      <c r="AS84" s="267" t="str">
        <f t="shared" si="15"/>
        <v/>
      </c>
      <c r="AT84" s="267" t="str">
        <f t="shared" si="15"/>
        <v/>
      </c>
      <c r="AU84" s="267" t="str">
        <f t="shared" si="15"/>
        <v/>
      </c>
      <c r="AV84" s="267" t="str">
        <f t="shared" si="15"/>
        <v/>
      </c>
      <c r="AW84" s="267" t="str">
        <f t="shared" si="15"/>
        <v/>
      </c>
      <c r="AX84" s="472" t="str">
        <f t="shared" si="16"/>
        <v/>
      </c>
      <c r="AY84" s="472" t="str">
        <f t="shared" si="17"/>
        <v/>
      </c>
      <c r="AZ84" s="472" t="str">
        <f t="shared" si="18"/>
        <v/>
      </c>
      <c r="BA84" s="472" t="str">
        <f t="shared" si="19"/>
        <v/>
      </c>
      <c r="BB84" s="472" t="str">
        <f t="shared" si="20"/>
        <v/>
      </c>
      <c r="BC84" s="472" t="str">
        <f t="shared" si="21"/>
        <v/>
      </c>
    </row>
    <row r="85" spans="1:55" ht="15.75" customHeight="1" thickBot="1">
      <c r="A85" s="55"/>
      <c r="B85" s="458" t="str">
        <f t="shared" si="22"/>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23"/>
        <v/>
      </c>
      <c r="AM85" s="267" t="str">
        <f t="shared" si="23"/>
        <v/>
      </c>
      <c r="AN85" s="267" t="str">
        <f t="shared" si="23"/>
        <v/>
      </c>
      <c r="AO85" s="267" t="str">
        <f t="shared" si="23"/>
        <v/>
      </c>
      <c r="AP85" s="267" t="str">
        <f t="shared" si="23"/>
        <v/>
      </c>
      <c r="AQ85" s="267" t="str">
        <f t="shared" si="23"/>
        <v/>
      </c>
      <c r="AR85" s="267" t="str">
        <f t="shared" si="15"/>
        <v/>
      </c>
      <c r="AS85" s="267" t="str">
        <f t="shared" si="15"/>
        <v/>
      </c>
      <c r="AT85" s="267" t="str">
        <f t="shared" si="15"/>
        <v/>
      </c>
      <c r="AU85" s="267" t="str">
        <f t="shared" si="15"/>
        <v/>
      </c>
      <c r="AV85" s="267" t="str">
        <f t="shared" si="15"/>
        <v/>
      </c>
      <c r="AW85" s="267" t="str">
        <f t="shared" si="15"/>
        <v/>
      </c>
      <c r="AX85" s="472" t="str">
        <f t="shared" si="16"/>
        <v/>
      </c>
      <c r="AY85" s="472" t="str">
        <f t="shared" si="17"/>
        <v/>
      </c>
      <c r="AZ85" s="472" t="str">
        <f t="shared" si="18"/>
        <v/>
      </c>
      <c r="BA85" s="472" t="str">
        <f t="shared" si="19"/>
        <v/>
      </c>
      <c r="BB85" s="472" t="str">
        <f t="shared" si="20"/>
        <v/>
      </c>
      <c r="BC85" s="472" t="str">
        <f t="shared" si="21"/>
        <v/>
      </c>
    </row>
    <row r="86" spans="1:55" ht="15.75" customHeight="1" thickBot="1">
      <c r="A86" s="55"/>
      <c r="B86" s="458" t="str">
        <f t="shared" si="22"/>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23"/>
        <v/>
      </c>
      <c r="AM86" s="267" t="str">
        <f t="shared" si="23"/>
        <v/>
      </c>
      <c r="AN86" s="267" t="str">
        <f t="shared" si="23"/>
        <v/>
      </c>
      <c r="AO86" s="267" t="str">
        <f t="shared" si="23"/>
        <v/>
      </c>
      <c r="AP86" s="267" t="str">
        <f t="shared" si="23"/>
        <v/>
      </c>
      <c r="AQ86" s="267" t="str">
        <f t="shared" si="23"/>
        <v/>
      </c>
      <c r="AR86" s="267" t="str">
        <f t="shared" si="15"/>
        <v/>
      </c>
      <c r="AS86" s="267" t="str">
        <f t="shared" si="15"/>
        <v/>
      </c>
      <c r="AT86" s="267" t="str">
        <f t="shared" si="15"/>
        <v/>
      </c>
      <c r="AU86" s="267" t="str">
        <f t="shared" si="15"/>
        <v/>
      </c>
      <c r="AV86" s="267" t="str">
        <f t="shared" si="15"/>
        <v/>
      </c>
      <c r="AW86" s="267" t="str">
        <f t="shared" si="15"/>
        <v/>
      </c>
      <c r="AX86" s="472" t="str">
        <f t="shared" si="16"/>
        <v/>
      </c>
      <c r="AY86" s="472" t="str">
        <f t="shared" si="17"/>
        <v/>
      </c>
      <c r="AZ86" s="472" t="str">
        <f t="shared" si="18"/>
        <v/>
      </c>
      <c r="BA86" s="472" t="str">
        <f t="shared" si="19"/>
        <v/>
      </c>
      <c r="BB86" s="472" t="str">
        <f t="shared" si="20"/>
        <v/>
      </c>
      <c r="BC86" s="472" t="str">
        <f t="shared" si="21"/>
        <v/>
      </c>
    </row>
    <row r="87" spans="1:55" ht="15.75" customHeight="1" thickBot="1">
      <c r="A87" s="55"/>
      <c r="B87" s="458" t="str">
        <f t="shared" si="22"/>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23"/>
        <v/>
      </c>
      <c r="AM87" s="267" t="str">
        <f t="shared" si="23"/>
        <v/>
      </c>
      <c r="AN87" s="267" t="str">
        <f t="shared" si="23"/>
        <v/>
      </c>
      <c r="AO87" s="267" t="str">
        <f t="shared" si="23"/>
        <v/>
      </c>
      <c r="AP87" s="267" t="str">
        <f t="shared" si="23"/>
        <v/>
      </c>
      <c r="AQ87" s="267" t="str">
        <f t="shared" si="23"/>
        <v/>
      </c>
      <c r="AR87" s="267" t="str">
        <f t="shared" si="15"/>
        <v/>
      </c>
      <c r="AS87" s="267" t="str">
        <f t="shared" si="15"/>
        <v/>
      </c>
      <c r="AT87" s="267" t="str">
        <f t="shared" si="15"/>
        <v/>
      </c>
      <c r="AU87" s="267" t="str">
        <f t="shared" si="15"/>
        <v/>
      </c>
      <c r="AV87" s="267" t="str">
        <f t="shared" si="15"/>
        <v/>
      </c>
      <c r="AW87" s="267" t="str">
        <f t="shared" si="15"/>
        <v/>
      </c>
      <c r="AX87" s="472" t="str">
        <f t="shared" si="16"/>
        <v/>
      </c>
      <c r="AY87" s="472" t="str">
        <f t="shared" si="17"/>
        <v/>
      </c>
      <c r="AZ87" s="472" t="str">
        <f t="shared" si="18"/>
        <v/>
      </c>
      <c r="BA87" s="472" t="str">
        <f t="shared" si="19"/>
        <v/>
      </c>
      <c r="BB87" s="472" t="str">
        <f t="shared" si="20"/>
        <v/>
      </c>
      <c r="BC87" s="472" t="str">
        <f t="shared" si="21"/>
        <v/>
      </c>
    </row>
    <row r="88" spans="1:55" ht="15.75" customHeight="1" thickBot="1">
      <c r="A88" s="55"/>
      <c r="B88" s="458" t="str">
        <f t="shared" si="22"/>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23"/>
        <v/>
      </c>
      <c r="AM88" s="267" t="str">
        <f t="shared" si="23"/>
        <v/>
      </c>
      <c r="AN88" s="267" t="str">
        <f t="shared" si="23"/>
        <v/>
      </c>
      <c r="AO88" s="267" t="str">
        <f t="shared" si="23"/>
        <v/>
      </c>
      <c r="AP88" s="267" t="str">
        <f t="shared" si="23"/>
        <v/>
      </c>
      <c r="AQ88" s="267" t="str">
        <f t="shared" si="23"/>
        <v/>
      </c>
      <c r="AR88" s="267" t="str">
        <f t="shared" si="15"/>
        <v/>
      </c>
      <c r="AS88" s="267" t="str">
        <f t="shared" si="15"/>
        <v/>
      </c>
      <c r="AT88" s="267" t="str">
        <f t="shared" si="15"/>
        <v/>
      </c>
      <c r="AU88" s="267" t="str">
        <f t="shared" si="15"/>
        <v/>
      </c>
      <c r="AV88" s="267" t="str">
        <f t="shared" si="15"/>
        <v/>
      </c>
      <c r="AW88" s="267" t="str">
        <f t="shared" si="15"/>
        <v/>
      </c>
      <c r="AX88" s="472" t="str">
        <f t="shared" si="16"/>
        <v/>
      </c>
      <c r="AY88" s="472" t="str">
        <f t="shared" si="17"/>
        <v/>
      </c>
      <c r="AZ88" s="472" t="str">
        <f t="shared" si="18"/>
        <v/>
      </c>
      <c r="BA88" s="472" t="str">
        <f t="shared" si="19"/>
        <v/>
      </c>
      <c r="BB88" s="472" t="str">
        <f t="shared" si="20"/>
        <v/>
      </c>
      <c r="BC88" s="472" t="str">
        <f t="shared" si="21"/>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23"/>
        <v/>
      </c>
      <c r="AM89" s="267" t="str">
        <f t="shared" si="23"/>
        <v/>
      </c>
      <c r="AN89" s="267" t="str">
        <f t="shared" si="23"/>
        <v/>
      </c>
      <c r="AO89" s="267" t="str">
        <f t="shared" si="23"/>
        <v/>
      </c>
      <c r="AP89" s="267" t="str">
        <f t="shared" si="23"/>
        <v/>
      </c>
      <c r="AQ89" s="267" t="str">
        <f t="shared" si="23"/>
        <v/>
      </c>
      <c r="AR89" s="267" t="str">
        <f t="shared" si="15"/>
        <v/>
      </c>
      <c r="AS89" s="267" t="str">
        <f t="shared" si="15"/>
        <v/>
      </c>
      <c r="AT89" s="267" t="str">
        <f t="shared" si="15"/>
        <v/>
      </c>
      <c r="AU89" s="267" t="str">
        <f t="shared" si="15"/>
        <v/>
      </c>
      <c r="AV89" s="267" t="str">
        <f t="shared" si="15"/>
        <v/>
      </c>
      <c r="AW89" s="267" t="str">
        <f t="shared" si="15"/>
        <v/>
      </c>
      <c r="AX89" s="472" t="str">
        <f t="shared" si="16"/>
        <v/>
      </c>
      <c r="AY89" s="472" t="str">
        <f t="shared" si="17"/>
        <v/>
      </c>
      <c r="AZ89" s="472" t="str">
        <f t="shared" si="18"/>
        <v/>
      </c>
      <c r="BA89" s="472" t="str">
        <f t="shared" si="19"/>
        <v/>
      </c>
      <c r="BB89" s="472" t="str">
        <f t="shared" si="20"/>
        <v/>
      </c>
      <c r="BC89" s="472" t="str">
        <f t="shared" si="21"/>
        <v/>
      </c>
    </row>
    <row r="90" spans="1:55" ht="15.75" customHeight="1" thickBot="1">
      <c r="A90" s="55"/>
      <c r="B90" s="458" t="str">
        <f t="shared" si="22"/>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23"/>
        <v/>
      </c>
      <c r="AM90" s="267" t="str">
        <f t="shared" si="23"/>
        <v/>
      </c>
      <c r="AN90" s="267" t="str">
        <f t="shared" si="23"/>
        <v/>
      </c>
      <c r="AO90" s="267" t="str">
        <f t="shared" si="23"/>
        <v/>
      </c>
      <c r="AP90" s="267" t="str">
        <f t="shared" si="23"/>
        <v/>
      </c>
      <c r="AQ90" s="267" t="str">
        <f t="shared" si="23"/>
        <v/>
      </c>
      <c r="AR90" s="267" t="str">
        <f t="shared" si="15"/>
        <v/>
      </c>
      <c r="AS90" s="267" t="str">
        <f t="shared" si="15"/>
        <v/>
      </c>
      <c r="AT90" s="267" t="str">
        <f t="shared" si="15"/>
        <v/>
      </c>
      <c r="AU90" s="267" t="str">
        <f t="shared" si="15"/>
        <v/>
      </c>
      <c r="AV90" s="267" t="str">
        <f t="shared" si="15"/>
        <v/>
      </c>
      <c r="AW90" s="267" t="str">
        <f t="shared" si="15"/>
        <v/>
      </c>
      <c r="AX90" s="472" t="str">
        <f t="shared" si="16"/>
        <v/>
      </c>
      <c r="AY90" s="472" t="str">
        <f t="shared" si="17"/>
        <v/>
      </c>
      <c r="AZ90" s="472" t="str">
        <f t="shared" si="18"/>
        <v/>
      </c>
      <c r="BA90" s="472" t="str">
        <f t="shared" si="19"/>
        <v/>
      </c>
      <c r="BB90" s="472" t="str">
        <f t="shared" si="20"/>
        <v/>
      </c>
      <c r="BC90" s="472"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f>AVERAGE(AX16:AX90)</f>
        <v>2.4615384615384617</v>
      </c>
      <c r="AY91" s="473">
        <f t="shared" ref="AY91:BC91" si="24">AVERAGE(AY16:AY90)</f>
        <v>3.3846153846153846</v>
      </c>
      <c r="AZ91" s="473">
        <f t="shared" si="24"/>
        <v>1.9230769230769231</v>
      </c>
      <c r="BA91" s="473">
        <f t="shared" si="24"/>
        <v>2.0769230769230771</v>
      </c>
      <c r="BB91" s="473">
        <f t="shared" si="24"/>
        <v>2.4615384615384617</v>
      </c>
      <c r="BC91" s="473">
        <f t="shared" si="24"/>
        <v>3.2307692307692308</v>
      </c>
    </row>
    <row r="92" spans="1:55" ht="15.75" customHeight="1">
      <c r="A92" s="55"/>
      <c r="B92" s="59"/>
      <c r="C92" s="528" t="s">
        <v>4</v>
      </c>
      <c r="D92" s="529"/>
      <c r="E92" s="508" t="s">
        <v>0</v>
      </c>
      <c r="F92" s="508" t="s">
        <v>0</v>
      </c>
      <c r="G92" s="508" t="s">
        <v>2</v>
      </c>
      <c r="H92" s="508" t="s">
        <v>0</v>
      </c>
      <c r="I92" s="508" t="s">
        <v>2</v>
      </c>
      <c r="J92" s="508" t="s">
        <v>3</v>
      </c>
      <c r="K92" s="508" t="s">
        <v>3</v>
      </c>
      <c r="L92" s="508" t="s">
        <v>2</v>
      </c>
      <c r="M92" s="508" t="s">
        <v>3</v>
      </c>
      <c r="N92" s="508" t="s">
        <v>1</v>
      </c>
      <c r="O92" s="508" t="s">
        <v>1</v>
      </c>
      <c r="P92" s="508" t="s">
        <v>0</v>
      </c>
      <c r="Q92" s="508" t="s">
        <v>1</v>
      </c>
      <c r="R92" s="508" t="s">
        <v>1</v>
      </c>
      <c r="S92" s="508" t="s">
        <v>1</v>
      </c>
      <c r="T92" s="508" t="s">
        <v>0</v>
      </c>
      <c r="U92" s="508" t="s">
        <v>1</v>
      </c>
      <c r="V92" s="508" t="s">
        <v>3</v>
      </c>
      <c r="W92" s="508" t="s">
        <v>0</v>
      </c>
      <c r="X92" s="508" t="s">
        <v>1</v>
      </c>
      <c r="Y92" s="59"/>
      <c r="Z92" s="59"/>
      <c r="AA92" s="59"/>
      <c r="AB92" s="59"/>
      <c r="AC92" s="59"/>
      <c r="AD92" s="55"/>
      <c r="AE92" s="55"/>
      <c r="AF92" s="55"/>
      <c r="AG92" s="55"/>
    </row>
    <row r="93" spans="1:55" ht="15.75" customHeight="1">
      <c r="A93" s="55"/>
      <c r="B93" s="59"/>
      <c r="C93" s="170" t="s">
        <v>5</v>
      </c>
      <c r="D93" s="171"/>
      <c r="E93" s="459">
        <f t="shared" ref="E93:X93" si="25">COUNTIF(E16:E90,E92)</f>
        <v>5</v>
      </c>
      <c r="F93" s="460">
        <f t="shared" si="25"/>
        <v>5</v>
      </c>
      <c r="G93" s="460">
        <f t="shared" si="25"/>
        <v>3</v>
      </c>
      <c r="H93" s="460">
        <f t="shared" si="25"/>
        <v>5</v>
      </c>
      <c r="I93" s="460">
        <f t="shared" si="25"/>
        <v>2</v>
      </c>
      <c r="J93" s="460">
        <f t="shared" si="25"/>
        <v>7</v>
      </c>
      <c r="K93" s="460">
        <f t="shared" si="25"/>
        <v>3</v>
      </c>
      <c r="L93" s="460">
        <f t="shared" si="25"/>
        <v>3</v>
      </c>
      <c r="M93" s="460">
        <f t="shared" si="25"/>
        <v>6</v>
      </c>
      <c r="N93" s="460">
        <f t="shared" si="25"/>
        <v>4</v>
      </c>
      <c r="O93" s="460">
        <f t="shared" si="25"/>
        <v>9</v>
      </c>
      <c r="P93" s="460">
        <f t="shared" si="25"/>
        <v>3</v>
      </c>
      <c r="Q93" s="460">
        <f t="shared" si="25"/>
        <v>4</v>
      </c>
      <c r="R93" s="460">
        <f t="shared" si="25"/>
        <v>2</v>
      </c>
      <c r="S93" s="460">
        <f t="shared" si="25"/>
        <v>8</v>
      </c>
      <c r="T93" s="460">
        <f t="shared" si="25"/>
        <v>8</v>
      </c>
      <c r="U93" s="460">
        <f t="shared" si="25"/>
        <v>8</v>
      </c>
      <c r="V93" s="460">
        <f t="shared" si="25"/>
        <v>8</v>
      </c>
      <c r="W93" s="460">
        <f t="shared" si="25"/>
        <v>5</v>
      </c>
      <c r="X93" s="460">
        <f t="shared" si="25"/>
        <v>3</v>
      </c>
      <c r="Y93" s="59"/>
      <c r="Z93" s="59"/>
      <c r="AA93" s="59"/>
      <c r="AB93" s="59"/>
      <c r="AC93" s="59"/>
      <c r="AD93" s="55"/>
      <c r="AE93" s="55"/>
      <c r="AF93" s="55"/>
      <c r="AG93" s="55"/>
    </row>
    <row r="94" spans="1:55" ht="15.75" customHeight="1">
      <c r="A94" s="55"/>
      <c r="B94" s="59"/>
      <c r="C94" s="172" t="s">
        <v>6</v>
      </c>
      <c r="D94" s="172"/>
      <c r="E94" s="461">
        <f t="shared" ref="E94:X94" si="26">(COUNTIF(E16:E90,E$92))/(COUNTA(E16:E90))</f>
        <v>0.38461538461538464</v>
      </c>
      <c r="F94" s="461">
        <f t="shared" si="26"/>
        <v>0.38461538461538464</v>
      </c>
      <c r="G94" s="461">
        <f t="shared" si="26"/>
        <v>0.23076923076923078</v>
      </c>
      <c r="H94" s="461">
        <f t="shared" si="26"/>
        <v>0.38461538461538464</v>
      </c>
      <c r="I94" s="461">
        <f t="shared" si="26"/>
        <v>0.15384615384615385</v>
      </c>
      <c r="J94" s="461">
        <f t="shared" si="26"/>
        <v>0.53846153846153844</v>
      </c>
      <c r="K94" s="461">
        <f t="shared" si="26"/>
        <v>0.23076923076923078</v>
      </c>
      <c r="L94" s="461">
        <f t="shared" si="26"/>
        <v>0.23076923076923078</v>
      </c>
      <c r="M94" s="461">
        <f t="shared" si="26"/>
        <v>0.46153846153846156</v>
      </c>
      <c r="N94" s="461">
        <f t="shared" si="26"/>
        <v>0.30769230769230771</v>
      </c>
      <c r="O94" s="461">
        <f t="shared" si="26"/>
        <v>0.69230769230769229</v>
      </c>
      <c r="P94" s="461">
        <f t="shared" si="26"/>
        <v>0.23076923076923078</v>
      </c>
      <c r="Q94" s="461">
        <f t="shared" si="26"/>
        <v>0.30769230769230771</v>
      </c>
      <c r="R94" s="461">
        <f t="shared" si="26"/>
        <v>0.15384615384615385</v>
      </c>
      <c r="S94" s="461">
        <f t="shared" si="26"/>
        <v>0.61538461538461542</v>
      </c>
      <c r="T94" s="461">
        <f t="shared" si="26"/>
        <v>0.61538461538461542</v>
      </c>
      <c r="U94" s="461">
        <f t="shared" si="26"/>
        <v>0.61538461538461542</v>
      </c>
      <c r="V94" s="461">
        <f t="shared" si="26"/>
        <v>0.61538461538461542</v>
      </c>
      <c r="W94" s="461">
        <f t="shared" si="26"/>
        <v>0.38461538461538464</v>
      </c>
      <c r="X94" s="461">
        <f t="shared" si="26"/>
        <v>0.23076923076923078</v>
      </c>
      <c r="Y94" s="59"/>
      <c r="Z94" s="59"/>
      <c r="AA94" s="59"/>
      <c r="AB94" s="59"/>
      <c r="AC94" s="59"/>
      <c r="AD94" s="55"/>
      <c r="AE94" s="55"/>
      <c r="AF94" s="55"/>
      <c r="AG94" s="55"/>
    </row>
    <row r="95" spans="1:55" ht="15.75" customHeight="1">
      <c r="A95" s="55"/>
      <c r="B95" s="59"/>
      <c r="C95" s="173" t="s">
        <v>7</v>
      </c>
      <c r="D95" s="173"/>
      <c r="E95" s="462">
        <f t="shared" ref="E95:X95" si="27">(COUNTIF(E$16:E$90,"A"))/(COUNTA(E$16:E$90))</f>
        <v>0.23076923076923078</v>
      </c>
      <c r="F95" s="462">
        <f t="shared" si="27"/>
        <v>0.30769230769230771</v>
      </c>
      <c r="G95" s="462">
        <f t="shared" si="27"/>
        <v>7.6923076923076927E-2</v>
      </c>
      <c r="H95" s="462">
        <f t="shared" si="27"/>
        <v>0.15384615384615385</v>
      </c>
      <c r="I95" s="462">
        <f t="shared" si="27"/>
        <v>0.61538461538461542</v>
      </c>
      <c r="J95" s="462">
        <f t="shared" si="27"/>
        <v>0.23076923076923078</v>
      </c>
      <c r="K95" s="462">
        <f t="shared" si="27"/>
        <v>0.15384615384615385</v>
      </c>
      <c r="L95" s="462">
        <f t="shared" si="27"/>
        <v>7.6923076923076927E-2</v>
      </c>
      <c r="M95" s="462">
        <f t="shared" si="27"/>
        <v>0.15384615384615385</v>
      </c>
      <c r="N95" s="462">
        <f t="shared" si="27"/>
        <v>0.30769230769230771</v>
      </c>
      <c r="O95" s="462">
        <f t="shared" si="27"/>
        <v>0.69230769230769229</v>
      </c>
      <c r="P95" s="462">
        <f t="shared" si="27"/>
        <v>0.46153846153846156</v>
      </c>
      <c r="Q95" s="462">
        <f t="shared" si="27"/>
        <v>0.30769230769230771</v>
      </c>
      <c r="R95" s="462">
        <f t="shared" si="27"/>
        <v>0.15384615384615385</v>
      </c>
      <c r="S95" s="462">
        <f t="shared" si="27"/>
        <v>0.61538461538461542</v>
      </c>
      <c r="T95" s="462">
        <f t="shared" si="27"/>
        <v>0.15384615384615385</v>
      </c>
      <c r="U95" s="462">
        <f t="shared" si="27"/>
        <v>0.61538461538461542</v>
      </c>
      <c r="V95" s="462">
        <f t="shared" si="27"/>
        <v>7.6923076923076927E-2</v>
      </c>
      <c r="W95" s="462">
        <f t="shared" si="27"/>
        <v>0.30769230769230771</v>
      </c>
      <c r="X95" s="462">
        <f t="shared" si="27"/>
        <v>0.23076923076923078</v>
      </c>
      <c r="Y95" s="59"/>
      <c r="Z95" s="59"/>
      <c r="AA95" s="59"/>
      <c r="AB95" s="59"/>
      <c r="AC95" s="59"/>
      <c r="AD95" s="55"/>
      <c r="AE95" s="55"/>
      <c r="AF95" s="55"/>
      <c r="AG95" s="55"/>
    </row>
    <row r="96" spans="1:55" ht="15.75" customHeight="1">
      <c r="A96" s="55"/>
      <c r="B96" s="59"/>
      <c r="C96" s="173" t="s">
        <v>8</v>
      </c>
      <c r="D96" s="173"/>
      <c r="E96" s="462">
        <f t="shared" ref="E96:X96" si="28">(COUNTIF(E$16:E$90,"B"))/(COUNTA(E$16:E$90))</f>
        <v>0.38461538461538464</v>
      </c>
      <c r="F96" s="462">
        <f t="shared" si="28"/>
        <v>0.38461538461538464</v>
      </c>
      <c r="G96" s="462">
        <f t="shared" si="28"/>
        <v>0.46153846153846156</v>
      </c>
      <c r="H96" s="462">
        <f t="shared" si="28"/>
        <v>0.38461538461538464</v>
      </c>
      <c r="I96" s="462">
        <f t="shared" si="28"/>
        <v>7.6923076923076927E-2</v>
      </c>
      <c r="J96" s="462">
        <f t="shared" si="28"/>
        <v>0.15384615384615385</v>
      </c>
      <c r="K96" s="462">
        <f t="shared" si="28"/>
        <v>0.30769230769230771</v>
      </c>
      <c r="L96" s="462">
        <f t="shared" si="28"/>
        <v>0.46153846153846156</v>
      </c>
      <c r="M96" s="462">
        <f t="shared" si="28"/>
        <v>0.30769230769230771</v>
      </c>
      <c r="N96" s="462">
        <f t="shared" si="28"/>
        <v>0.38461538461538464</v>
      </c>
      <c r="O96" s="462">
        <f t="shared" si="28"/>
        <v>0.15384615384615385</v>
      </c>
      <c r="P96" s="462">
        <f t="shared" si="28"/>
        <v>0.23076923076923078</v>
      </c>
      <c r="Q96" s="462">
        <f t="shared" si="28"/>
        <v>0.30769230769230771</v>
      </c>
      <c r="R96" s="462">
        <f t="shared" si="28"/>
        <v>0.38461538461538464</v>
      </c>
      <c r="S96" s="462">
        <f t="shared" si="28"/>
        <v>0.23076923076923078</v>
      </c>
      <c r="T96" s="462">
        <f t="shared" si="28"/>
        <v>0.61538461538461542</v>
      </c>
      <c r="U96" s="462">
        <f t="shared" si="28"/>
        <v>0</v>
      </c>
      <c r="V96" s="462">
        <f t="shared" si="28"/>
        <v>0.23076923076923078</v>
      </c>
      <c r="W96" s="462">
        <f t="shared" si="28"/>
        <v>0.38461538461538464</v>
      </c>
      <c r="X96" s="462">
        <f t="shared" si="28"/>
        <v>7.6923076923076927E-2</v>
      </c>
      <c r="Y96" s="59"/>
      <c r="Z96" s="59"/>
      <c r="AA96" s="59"/>
      <c r="AB96" s="59"/>
      <c r="AC96" s="59"/>
      <c r="AD96" s="55"/>
      <c r="AE96" s="55"/>
      <c r="AF96" s="55"/>
      <c r="AG96" s="55"/>
    </row>
    <row r="97" spans="1:33" ht="15.75" customHeight="1">
      <c r="A97" s="55"/>
      <c r="B97" s="59"/>
      <c r="C97" s="173" t="s">
        <v>9</v>
      </c>
      <c r="D97" s="173"/>
      <c r="E97" s="462">
        <f t="shared" ref="E97:X97" si="29">(COUNTIF(E$16:E$90,"C"))/(COUNTA(E$16:E$90))</f>
        <v>0.15384615384615385</v>
      </c>
      <c r="F97" s="462">
        <f t="shared" si="29"/>
        <v>0.23076923076923078</v>
      </c>
      <c r="G97" s="462">
        <f t="shared" si="29"/>
        <v>0.23076923076923078</v>
      </c>
      <c r="H97" s="462">
        <f t="shared" si="29"/>
        <v>7.6923076923076927E-2</v>
      </c>
      <c r="I97" s="462">
        <f t="shared" si="29"/>
        <v>0.15384615384615385</v>
      </c>
      <c r="J97" s="462">
        <f t="shared" si="29"/>
        <v>7.6923076923076927E-2</v>
      </c>
      <c r="K97" s="462">
        <f t="shared" si="29"/>
        <v>0.30769230769230771</v>
      </c>
      <c r="L97" s="462">
        <f t="shared" si="29"/>
        <v>0.23076923076923078</v>
      </c>
      <c r="M97" s="462">
        <f t="shared" si="29"/>
        <v>7.6923076923076927E-2</v>
      </c>
      <c r="N97" s="462">
        <f t="shared" si="29"/>
        <v>0.15384615384615385</v>
      </c>
      <c r="O97" s="462">
        <f t="shared" si="29"/>
        <v>0.15384615384615385</v>
      </c>
      <c r="P97" s="462">
        <f t="shared" si="29"/>
        <v>0.23076923076923078</v>
      </c>
      <c r="Q97" s="462">
        <f t="shared" si="29"/>
        <v>0.38461538461538464</v>
      </c>
      <c r="R97" s="462">
        <f t="shared" si="29"/>
        <v>0.15384615384615385</v>
      </c>
      <c r="S97" s="462">
        <f t="shared" si="29"/>
        <v>0</v>
      </c>
      <c r="T97" s="462">
        <f t="shared" si="29"/>
        <v>0.15384615384615385</v>
      </c>
      <c r="U97" s="462">
        <f t="shared" si="29"/>
        <v>0.23076923076923078</v>
      </c>
      <c r="V97" s="462">
        <f t="shared" si="29"/>
        <v>7.6923076923076927E-2</v>
      </c>
      <c r="W97" s="462">
        <f t="shared" si="29"/>
        <v>0.15384615384615385</v>
      </c>
      <c r="X97" s="462">
        <f t="shared" si="29"/>
        <v>0.61538461538461542</v>
      </c>
      <c r="Y97" s="59"/>
      <c r="Z97" s="59"/>
      <c r="AA97" s="59"/>
      <c r="AB97" s="59"/>
      <c r="AC97" s="59"/>
      <c r="AD97" s="55"/>
      <c r="AE97" s="55"/>
      <c r="AF97" s="55"/>
      <c r="AG97" s="55"/>
    </row>
    <row r="98" spans="1:33" ht="15.75" customHeight="1">
      <c r="A98" s="55"/>
      <c r="B98" s="59"/>
      <c r="C98" s="174" t="s">
        <v>10</v>
      </c>
      <c r="D98" s="174"/>
      <c r="E98" s="462">
        <f t="shared" ref="E98:X98" si="30">(COUNTIF(E$16:E$90,"D"))/(COUNTA(E$16:E$90))</f>
        <v>0.23076923076923078</v>
      </c>
      <c r="F98" s="462">
        <f t="shared" si="30"/>
        <v>7.6923076923076927E-2</v>
      </c>
      <c r="G98" s="462">
        <f t="shared" si="30"/>
        <v>0.23076923076923078</v>
      </c>
      <c r="H98" s="462">
        <f t="shared" si="30"/>
        <v>0.38461538461538464</v>
      </c>
      <c r="I98" s="462">
        <f t="shared" si="30"/>
        <v>0.15384615384615385</v>
      </c>
      <c r="J98" s="462">
        <f t="shared" si="30"/>
        <v>0.53846153846153844</v>
      </c>
      <c r="K98" s="462">
        <f t="shared" si="30"/>
        <v>0.23076923076923078</v>
      </c>
      <c r="L98" s="462">
        <f t="shared" si="30"/>
        <v>0.23076923076923078</v>
      </c>
      <c r="M98" s="462">
        <f t="shared" si="30"/>
        <v>0.46153846153846156</v>
      </c>
      <c r="N98" s="462">
        <f t="shared" si="30"/>
        <v>0.15384615384615385</v>
      </c>
      <c r="O98" s="462">
        <f t="shared" si="30"/>
        <v>0</v>
      </c>
      <c r="P98" s="462">
        <f t="shared" si="30"/>
        <v>7.6923076923076927E-2</v>
      </c>
      <c r="Q98" s="462">
        <f t="shared" si="30"/>
        <v>0</v>
      </c>
      <c r="R98" s="462">
        <f t="shared" si="30"/>
        <v>0.23076923076923078</v>
      </c>
      <c r="S98" s="462">
        <f t="shared" si="30"/>
        <v>7.6923076923076927E-2</v>
      </c>
      <c r="T98" s="462">
        <f t="shared" si="30"/>
        <v>7.6923076923076927E-2</v>
      </c>
      <c r="U98" s="462">
        <f t="shared" si="30"/>
        <v>0.15384615384615385</v>
      </c>
      <c r="V98" s="462">
        <f t="shared" si="30"/>
        <v>0.61538461538461542</v>
      </c>
      <c r="W98" s="462">
        <f t="shared" si="30"/>
        <v>0.15384615384615385</v>
      </c>
      <c r="X98" s="462">
        <f t="shared" si="30"/>
        <v>7.6923076923076927E-2</v>
      </c>
      <c r="Y98" s="59"/>
      <c r="Z98" s="59"/>
      <c r="AA98" s="59"/>
      <c r="AB98" s="59"/>
      <c r="AC98" s="59"/>
      <c r="AD98" s="55"/>
      <c r="AE98" s="55"/>
      <c r="AF98" s="55"/>
      <c r="AG98" s="55"/>
    </row>
    <row r="99" spans="1:33" ht="15.75" customHeight="1">
      <c r="A99" s="55"/>
      <c r="B99" s="59"/>
      <c r="C99" s="175" t="s">
        <v>11</v>
      </c>
      <c r="D99" s="176"/>
      <c r="E99" s="463">
        <f t="shared" ref="E99:T104" si="31">(E$93-((COUNTA(E$16:E$90)-E$93)/4-1))/COUNTA(E$16:E$90)</f>
        <v>0.30769230769230771</v>
      </c>
      <c r="F99" s="463">
        <f t="shared" si="31"/>
        <v>0.30769230769230771</v>
      </c>
      <c r="G99" s="463">
        <f t="shared" si="31"/>
        <v>0.11538461538461539</v>
      </c>
      <c r="H99" s="463">
        <f t="shared" si="31"/>
        <v>0.30769230769230771</v>
      </c>
      <c r="I99" s="463">
        <f t="shared" si="31"/>
        <v>1.9230769230769232E-2</v>
      </c>
      <c r="J99" s="463">
        <f t="shared" si="31"/>
        <v>0.5</v>
      </c>
      <c r="K99" s="463">
        <f t="shared" si="31"/>
        <v>0.11538461538461539</v>
      </c>
      <c r="L99" s="463">
        <f t="shared" si="31"/>
        <v>0.11538461538461539</v>
      </c>
      <c r="M99" s="463">
        <f t="shared" si="31"/>
        <v>0.40384615384615385</v>
      </c>
      <c r="N99" s="463">
        <f t="shared" si="31"/>
        <v>0.21153846153846154</v>
      </c>
      <c r="O99" s="463">
        <f t="shared" si="31"/>
        <v>0.69230769230769229</v>
      </c>
      <c r="P99" s="463">
        <f t="shared" si="31"/>
        <v>0.11538461538461539</v>
      </c>
      <c r="Q99" s="463">
        <f t="shared" si="31"/>
        <v>0.21153846153846154</v>
      </c>
      <c r="R99" s="463">
        <f t="shared" si="31"/>
        <v>1.9230769230769232E-2</v>
      </c>
      <c r="S99" s="463">
        <f t="shared" si="31"/>
        <v>0.59615384615384615</v>
      </c>
      <c r="T99" s="463">
        <f t="shared" si="31"/>
        <v>0.59615384615384615</v>
      </c>
      <c r="U99" s="463">
        <f t="shared" ref="O99:X104" si="32">(U$93-((COUNTA(U$16:U$90)-U$93)/4-1))/COUNTA(U$16:U$90)</f>
        <v>0.59615384615384615</v>
      </c>
      <c r="V99" s="463">
        <f t="shared" si="32"/>
        <v>0.59615384615384615</v>
      </c>
      <c r="W99" s="463">
        <f t="shared" si="32"/>
        <v>0.30769230769230771</v>
      </c>
      <c r="X99" s="463">
        <f t="shared" si="32"/>
        <v>0.11538461538461539</v>
      </c>
      <c r="Y99" s="59"/>
      <c r="Z99" s="59"/>
      <c r="AA99" s="59"/>
      <c r="AB99" s="59"/>
      <c r="AC99" s="59"/>
      <c r="AD99" s="55"/>
      <c r="AE99" s="55"/>
      <c r="AF99" s="55"/>
      <c r="AG99" s="55"/>
    </row>
    <row r="100" spans="1:33" ht="15.75" customHeight="1">
      <c r="A100" s="55"/>
      <c r="B100" s="59"/>
      <c r="C100" s="177" t="s">
        <v>12</v>
      </c>
      <c r="D100" s="178"/>
      <c r="E100" s="464">
        <f t="shared" si="31"/>
        <v>0.30769230769230771</v>
      </c>
      <c r="F100" s="464">
        <f t="shared" si="31"/>
        <v>0.30769230769230771</v>
      </c>
      <c r="G100" s="464">
        <f t="shared" si="31"/>
        <v>0.11538461538461539</v>
      </c>
      <c r="H100" s="464">
        <f t="shared" si="31"/>
        <v>0.30769230769230771</v>
      </c>
      <c r="I100" s="464">
        <f t="shared" si="31"/>
        <v>1.9230769230769232E-2</v>
      </c>
      <c r="J100" s="464">
        <f t="shared" si="31"/>
        <v>0.5</v>
      </c>
      <c r="K100" s="464">
        <f t="shared" si="31"/>
        <v>0.11538461538461539</v>
      </c>
      <c r="L100" s="464">
        <f t="shared" si="31"/>
        <v>0.11538461538461539</v>
      </c>
      <c r="M100" s="464">
        <f t="shared" si="31"/>
        <v>0.40384615384615385</v>
      </c>
      <c r="N100" s="464">
        <f t="shared" si="31"/>
        <v>0.21153846153846154</v>
      </c>
      <c r="O100" s="464">
        <f t="shared" si="32"/>
        <v>0.69230769230769229</v>
      </c>
      <c r="P100" s="464">
        <f t="shared" si="32"/>
        <v>0.11538461538461539</v>
      </c>
      <c r="Q100" s="464">
        <f t="shared" si="32"/>
        <v>0.21153846153846154</v>
      </c>
      <c r="R100" s="464">
        <f t="shared" si="32"/>
        <v>1.9230769230769232E-2</v>
      </c>
      <c r="S100" s="464">
        <f t="shared" si="32"/>
        <v>0.59615384615384615</v>
      </c>
      <c r="T100" s="464">
        <f t="shared" si="32"/>
        <v>0.59615384615384615</v>
      </c>
      <c r="U100" s="464">
        <f t="shared" si="32"/>
        <v>0.59615384615384615</v>
      </c>
      <c r="V100" s="464">
        <f t="shared" si="32"/>
        <v>0.59615384615384615</v>
      </c>
      <c r="W100" s="464">
        <f t="shared" si="32"/>
        <v>0.30769230769230771</v>
      </c>
      <c r="X100" s="464">
        <f t="shared" si="32"/>
        <v>0.11538461538461539</v>
      </c>
      <c r="Y100" s="59"/>
      <c r="Z100" s="59"/>
      <c r="AA100" s="59"/>
      <c r="AB100" s="59"/>
      <c r="AC100" s="59"/>
      <c r="AD100" s="55"/>
      <c r="AE100" s="55"/>
      <c r="AF100" s="55"/>
      <c r="AG100" s="55"/>
    </row>
    <row r="101" spans="1:33" ht="15.75" customHeight="1">
      <c r="A101" s="55"/>
      <c r="B101" s="59"/>
      <c r="C101" s="179" t="s">
        <v>13</v>
      </c>
      <c r="D101" s="180"/>
      <c r="E101" s="464">
        <f t="shared" si="31"/>
        <v>0.30769230769230771</v>
      </c>
      <c r="F101" s="464">
        <f t="shared" si="31"/>
        <v>0.30769230769230771</v>
      </c>
      <c r="G101" s="464">
        <f t="shared" si="31"/>
        <v>0.11538461538461539</v>
      </c>
      <c r="H101" s="464">
        <f t="shared" si="31"/>
        <v>0.30769230769230771</v>
      </c>
      <c r="I101" s="464">
        <f t="shared" si="31"/>
        <v>1.9230769230769232E-2</v>
      </c>
      <c r="J101" s="464">
        <f t="shared" si="31"/>
        <v>0.5</v>
      </c>
      <c r="K101" s="464">
        <f t="shared" si="31"/>
        <v>0.11538461538461539</v>
      </c>
      <c r="L101" s="464">
        <f t="shared" si="31"/>
        <v>0.11538461538461539</v>
      </c>
      <c r="M101" s="464">
        <f t="shared" si="31"/>
        <v>0.40384615384615385</v>
      </c>
      <c r="N101" s="464">
        <f t="shared" si="31"/>
        <v>0.21153846153846154</v>
      </c>
      <c r="O101" s="464">
        <f t="shared" si="32"/>
        <v>0.69230769230769229</v>
      </c>
      <c r="P101" s="464">
        <f t="shared" si="32"/>
        <v>0.11538461538461539</v>
      </c>
      <c r="Q101" s="464">
        <f t="shared" si="32"/>
        <v>0.21153846153846154</v>
      </c>
      <c r="R101" s="464">
        <f t="shared" si="32"/>
        <v>1.9230769230769232E-2</v>
      </c>
      <c r="S101" s="464">
        <f t="shared" si="32"/>
        <v>0.59615384615384615</v>
      </c>
      <c r="T101" s="464">
        <f t="shared" si="32"/>
        <v>0.59615384615384615</v>
      </c>
      <c r="U101" s="464">
        <f t="shared" si="32"/>
        <v>0.59615384615384615</v>
      </c>
      <c r="V101" s="464">
        <f t="shared" si="32"/>
        <v>0.59615384615384615</v>
      </c>
      <c r="W101" s="464">
        <f t="shared" si="32"/>
        <v>0.30769230769230771</v>
      </c>
      <c r="X101" s="464">
        <f t="shared" si="32"/>
        <v>0.11538461538461539</v>
      </c>
      <c r="Y101" s="59"/>
      <c r="Z101" s="59"/>
      <c r="AA101" s="59"/>
      <c r="AB101" s="59"/>
      <c r="AC101" s="59"/>
      <c r="AD101" s="55"/>
      <c r="AE101" s="55"/>
      <c r="AF101" s="55"/>
      <c r="AG101" s="55"/>
    </row>
    <row r="102" spans="1:33" ht="15.75" customHeight="1">
      <c r="A102" s="55"/>
      <c r="B102" s="59"/>
      <c r="C102" s="181" t="s">
        <v>14</v>
      </c>
      <c r="D102" s="182"/>
      <c r="E102" s="464">
        <f t="shared" si="31"/>
        <v>0.30769230769230771</v>
      </c>
      <c r="F102" s="464">
        <f t="shared" si="31"/>
        <v>0.30769230769230771</v>
      </c>
      <c r="G102" s="464">
        <f t="shared" si="31"/>
        <v>0.11538461538461539</v>
      </c>
      <c r="H102" s="464">
        <f t="shared" si="31"/>
        <v>0.30769230769230771</v>
      </c>
      <c r="I102" s="464">
        <f t="shared" si="31"/>
        <v>1.9230769230769232E-2</v>
      </c>
      <c r="J102" s="464">
        <f t="shared" si="31"/>
        <v>0.5</v>
      </c>
      <c r="K102" s="464">
        <f t="shared" si="31"/>
        <v>0.11538461538461539</v>
      </c>
      <c r="L102" s="464">
        <f t="shared" si="31"/>
        <v>0.11538461538461539</v>
      </c>
      <c r="M102" s="464">
        <f t="shared" si="31"/>
        <v>0.40384615384615385</v>
      </c>
      <c r="N102" s="464">
        <f t="shared" si="31"/>
        <v>0.21153846153846154</v>
      </c>
      <c r="O102" s="464">
        <f t="shared" si="32"/>
        <v>0.69230769230769229</v>
      </c>
      <c r="P102" s="464">
        <f t="shared" si="32"/>
        <v>0.11538461538461539</v>
      </c>
      <c r="Q102" s="464">
        <f t="shared" si="32"/>
        <v>0.21153846153846154</v>
      </c>
      <c r="R102" s="464">
        <f t="shared" si="32"/>
        <v>1.9230769230769232E-2</v>
      </c>
      <c r="S102" s="464">
        <f t="shared" si="32"/>
        <v>0.59615384615384615</v>
      </c>
      <c r="T102" s="464">
        <f t="shared" si="32"/>
        <v>0.59615384615384615</v>
      </c>
      <c r="U102" s="464">
        <f t="shared" si="32"/>
        <v>0.59615384615384615</v>
      </c>
      <c r="V102" s="464">
        <f t="shared" si="32"/>
        <v>0.59615384615384615</v>
      </c>
      <c r="W102" s="464">
        <f t="shared" si="32"/>
        <v>0.30769230769230771</v>
      </c>
      <c r="X102" s="464">
        <f t="shared" si="32"/>
        <v>0.11538461538461539</v>
      </c>
      <c r="Y102" s="59"/>
      <c r="Z102" s="59"/>
      <c r="AA102" s="59"/>
      <c r="AB102" s="59"/>
      <c r="AC102" s="59"/>
      <c r="AD102" s="55"/>
      <c r="AE102" s="55"/>
      <c r="AF102" s="55"/>
      <c r="AG102" s="55"/>
    </row>
    <row r="103" spans="1:33" ht="15.75" customHeight="1">
      <c r="A103" s="55"/>
      <c r="B103" s="59"/>
      <c r="C103" s="183" t="s">
        <v>15</v>
      </c>
      <c r="D103" s="184"/>
      <c r="E103" s="464">
        <f t="shared" si="31"/>
        <v>0.30769230769230771</v>
      </c>
      <c r="F103" s="464">
        <f t="shared" si="31"/>
        <v>0.30769230769230771</v>
      </c>
      <c r="G103" s="464">
        <f t="shared" si="31"/>
        <v>0.11538461538461539</v>
      </c>
      <c r="H103" s="464">
        <f t="shared" si="31"/>
        <v>0.30769230769230771</v>
      </c>
      <c r="I103" s="464">
        <f t="shared" si="31"/>
        <v>1.9230769230769232E-2</v>
      </c>
      <c r="J103" s="464">
        <f t="shared" si="31"/>
        <v>0.5</v>
      </c>
      <c r="K103" s="464">
        <f t="shared" si="31"/>
        <v>0.11538461538461539</v>
      </c>
      <c r="L103" s="464">
        <f t="shared" si="31"/>
        <v>0.11538461538461539</v>
      </c>
      <c r="M103" s="464">
        <f t="shared" si="31"/>
        <v>0.40384615384615385</v>
      </c>
      <c r="N103" s="464">
        <f t="shared" si="31"/>
        <v>0.21153846153846154</v>
      </c>
      <c r="O103" s="464">
        <f t="shared" si="32"/>
        <v>0.69230769230769229</v>
      </c>
      <c r="P103" s="464">
        <f t="shared" si="32"/>
        <v>0.11538461538461539</v>
      </c>
      <c r="Q103" s="464">
        <f t="shared" si="32"/>
        <v>0.21153846153846154</v>
      </c>
      <c r="R103" s="464">
        <f t="shared" si="32"/>
        <v>1.9230769230769232E-2</v>
      </c>
      <c r="S103" s="464">
        <f t="shared" si="32"/>
        <v>0.59615384615384615</v>
      </c>
      <c r="T103" s="464">
        <f t="shared" si="32"/>
        <v>0.59615384615384615</v>
      </c>
      <c r="U103" s="464">
        <f t="shared" si="32"/>
        <v>0.59615384615384615</v>
      </c>
      <c r="V103" s="464">
        <f t="shared" si="32"/>
        <v>0.59615384615384615</v>
      </c>
      <c r="W103" s="464">
        <f t="shared" si="32"/>
        <v>0.30769230769230771</v>
      </c>
      <c r="X103" s="464">
        <f t="shared" si="32"/>
        <v>0.11538461538461539</v>
      </c>
      <c r="Y103" s="59"/>
      <c r="Z103" s="59"/>
      <c r="AA103" s="59"/>
      <c r="AB103" s="59"/>
      <c r="AC103" s="59"/>
      <c r="AD103" s="55"/>
      <c r="AE103" s="55"/>
      <c r="AF103" s="55"/>
      <c r="AG103" s="55"/>
    </row>
    <row r="104" spans="1:33" ht="15.75" customHeight="1">
      <c r="A104" s="55"/>
      <c r="B104" s="59"/>
      <c r="C104" s="185" t="s">
        <v>16</v>
      </c>
      <c r="D104" s="186"/>
      <c r="E104" s="464">
        <f t="shared" si="31"/>
        <v>0.30769230769230771</v>
      </c>
      <c r="F104" s="464">
        <f t="shared" si="31"/>
        <v>0.30769230769230771</v>
      </c>
      <c r="G104" s="464">
        <f t="shared" si="31"/>
        <v>0.11538461538461539</v>
      </c>
      <c r="H104" s="464">
        <f t="shared" si="31"/>
        <v>0.30769230769230771</v>
      </c>
      <c r="I104" s="464">
        <f t="shared" si="31"/>
        <v>1.9230769230769232E-2</v>
      </c>
      <c r="J104" s="464">
        <f t="shared" si="31"/>
        <v>0.5</v>
      </c>
      <c r="K104" s="464">
        <f t="shared" si="31"/>
        <v>0.11538461538461539</v>
      </c>
      <c r="L104" s="464">
        <f t="shared" si="31"/>
        <v>0.11538461538461539</v>
      </c>
      <c r="M104" s="464">
        <f t="shared" si="31"/>
        <v>0.40384615384615385</v>
      </c>
      <c r="N104" s="464">
        <f t="shared" si="31"/>
        <v>0.21153846153846154</v>
      </c>
      <c r="O104" s="464">
        <f t="shared" si="32"/>
        <v>0.69230769230769229</v>
      </c>
      <c r="P104" s="464">
        <f t="shared" si="32"/>
        <v>0.11538461538461539</v>
      </c>
      <c r="Q104" s="464">
        <f t="shared" si="32"/>
        <v>0.21153846153846154</v>
      </c>
      <c r="R104" s="464">
        <f t="shared" si="32"/>
        <v>1.9230769230769232E-2</v>
      </c>
      <c r="S104" s="464">
        <f t="shared" si="32"/>
        <v>0.59615384615384615</v>
      </c>
      <c r="T104" s="464">
        <f t="shared" si="32"/>
        <v>0.59615384615384615</v>
      </c>
      <c r="U104" s="464">
        <f t="shared" si="32"/>
        <v>0.59615384615384615</v>
      </c>
      <c r="V104" s="464">
        <f t="shared" si="32"/>
        <v>0.59615384615384615</v>
      </c>
      <c r="W104" s="464">
        <f t="shared" si="32"/>
        <v>0.30769230769230771</v>
      </c>
      <c r="X104" s="464">
        <f t="shared" si="32"/>
        <v>0.11538461538461539</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t="str">
        <f t="shared" ref="E108:X108" si="33">E11</f>
        <v>Ciencia, tecnología y sociedad</v>
      </c>
      <c r="F108" s="470" t="str">
        <f t="shared" si="33"/>
        <v>Ciencia, tecnología y sociedad</v>
      </c>
      <c r="G108" s="470" t="str">
        <f t="shared" si="33"/>
        <v>Ciencia, tecnología y sociedad</v>
      </c>
      <c r="H108" s="470" t="str">
        <f t="shared" si="33"/>
        <v>Ciencia, tecnología y sociedad</v>
      </c>
      <c r="I108" s="470" t="str">
        <f t="shared" si="33"/>
        <v>Ciencia, tecnología y sociedad</v>
      </c>
      <c r="J108" s="470" t="str">
        <f t="shared" si="33"/>
        <v>Ciencia, tecnología y sociedad</v>
      </c>
      <c r="K108" s="470" t="str">
        <f t="shared" si="33"/>
        <v>Entorno físico</v>
      </c>
      <c r="L108" s="470" t="str">
        <f t="shared" si="33"/>
        <v>Entorno físico</v>
      </c>
      <c r="M108" s="470" t="str">
        <f t="shared" si="33"/>
        <v>Entorno físico</v>
      </c>
      <c r="N108" s="470" t="str">
        <f t="shared" si="33"/>
        <v>Entorno físico</v>
      </c>
      <c r="O108" s="470" t="str">
        <f t="shared" si="33"/>
        <v>Entorno físico</v>
      </c>
      <c r="P108" s="470" t="str">
        <f t="shared" si="33"/>
        <v>Entorno físico</v>
      </c>
      <c r="Q108" s="470" t="str">
        <f t="shared" si="33"/>
        <v>Entorno físico</v>
      </c>
      <c r="R108" s="470" t="str">
        <f t="shared" si="33"/>
        <v>Entorno vivo</v>
      </c>
      <c r="S108" s="470" t="str">
        <f t="shared" si="33"/>
        <v>Entorno vivo</v>
      </c>
      <c r="T108" s="470" t="str">
        <f t="shared" si="33"/>
        <v>Entorno vivo</v>
      </c>
      <c r="U108" s="470" t="str">
        <f t="shared" si="33"/>
        <v>Entorno vivo</v>
      </c>
      <c r="V108" s="470" t="str">
        <f t="shared" si="33"/>
        <v>Entorno vivo</v>
      </c>
      <c r="W108" s="470" t="str">
        <f t="shared" si="33"/>
        <v>Entorno vivo</v>
      </c>
      <c r="X108" s="470" t="str">
        <f t="shared" si="33"/>
        <v>Entorno vivo</v>
      </c>
      <c r="Y108" s="190"/>
      <c r="Z108" s="59"/>
      <c r="AA108" s="59"/>
      <c r="AB108" s="59"/>
      <c r="AC108" s="59"/>
      <c r="AD108" s="55"/>
      <c r="AE108" s="55"/>
      <c r="AF108" s="55"/>
      <c r="AG108" s="55"/>
    </row>
    <row r="109" spans="1:33" ht="15.75" customHeight="1">
      <c r="A109" s="55"/>
      <c r="B109" s="59"/>
      <c r="C109" s="193" t="s">
        <v>147</v>
      </c>
      <c r="D109" s="190"/>
      <c r="E109" s="470" t="str">
        <f t="shared" ref="E109:X109" si="34">E11</f>
        <v>Ciencia, tecnología y sociedad</v>
      </c>
      <c r="F109" s="470" t="str">
        <f t="shared" si="34"/>
        <v>Ciencia, tecnología y sociedad</v>
      </c>
      <c r="G109" s="470" t="str">
        <f t="shared" si="34"/>
        <v>Ciencia, tecnología y sociedad</v>
      </c>
      <c r="H109" s="470" t="str">
        <f t="shared" si="34"/>
        <v>Ciencia, tecnología y sociedad</v>
      </c>
      <c r="I109" s="470" t="str">
        <f t="shared" si="34"/>
        <v>Ciencia, tecnología y sociedad</v>
      </c>
      <c r="J109" s="470" t="str">
        <f t="shared" si="34"/>
        <v>Ciencia, tecnología y sociedad</v>
      </c>
      <c r="K109" s="470" t="str">
        <f t="shared" si="34"/>
        <v>Entorno físico</v>
      </c>
      <c r="L109" s="470" t="str">
        <f t="shared" si="34"/>
        <v>Entorno físico</v>
      </c>
      <c r="M109" s="470" t="str">
        <f t="shared" si="34"/>
        <v>Entorno físico</v>
      </c>
      <c r="N109" s="470" t="str">
        <f t="shared" si="34"/>
        <v>Entorno físico</v>
      </c>
      <c r="O109" s="470" t="str">
        <f t="shared" si="34"/>
        <v>Entorno físico</v>
      </c>
      <c r="P109" s="470" t="str">
        <f t="shared" si="34"/>
        <v>Entorno físico</v>
      </c>
      <c r="Q109" s="470" t="str">
        <f t="shared" si="34"/>
        <v>Entorno físico</v>
      </c>
      <c r="R109" s="470" t="str">
        <f t="shared" si="34"/>
        <v>Entorno vivo</v>
      </c>
      <c r="S109" s="470" t="str">
        <f t="shared" si="34"/>
        <v>Entorno vivo</v>
      </c>
      <c r="T109" s="470" t="str">
        <f t="shared" si="34"/>
        <v>Entorno vivo</v>
      </c>
      <c r="U109" s="470" t="str">
        <f t="shared" si="34"/>
        <v>Entorno vivo</v>
      </c>
      <c r="V109" s="470" t="str">
        <f t="shared" si="34"/>
        <v>Entorno vivo</v>
      </c>
      <c r="W109" s="470" t="str">
        <f t="shared" si="34"/>
        <v>Entorno vivo</v>
      </c>
      <c r="X109" s="470" t="str">
        <f t="shared" si="34"/>
        <v>Entorno vivo</v>
      </c>
      <c r="Y109" s="190"/>
      <c r="Z109" s="59"/>
      <c r="AA109" s="59"/>
      <c r="AB109" s="59"/>
      <c r="AC109" s="59"/>
      <c r="AD109" s="55"/>
      <c r="AE109" s="55"/>
      <c r="AF109" s="55"/>
      <c r="AG109" s="55"/>
    </row>
    <row r="110" spans="1:33" ht="15.75" customHeight="1">
      <c r="A110" s="55"/>
      <c r="B110" s="59"/>
      <c r="C110" s="193" t="s">
        <v>148</v>
      </c>
      <c r="D110" s="190"/>
      <c r="E110" s="470" t="str">
        <f t="shared" ref="E110:X110" si="35">E11</f>
        <v>Ciencia, tecnología y sociedad</v>
      </c>
      <c r="F110" s="470" t="str">
        <f t="shared" si="35"/>
        <v>Ciencia, tecnología y sociedad</v>
      </c>
      <c r="G110" s="470" t="str">
        <f t="shared" si="35"/>
        <v>Ciencia, tecnología y sociedad</v>
      </c>
      <c r="H110" s="470" t="str">
        <f t="shared" si="35"/>
        <v>Ciencia, tecnología y sociedad</v>
      </c>
      <c r="I110" s="470" t="str">
        <f t="shared" si="35"/>
        <v>Ciencia, tecnología y sociedad</v>
      </c>
      <c r="J110" s="470" t="str">
        <f t="shared" si="35"/>
        <v>Ciencia, tecnología y sociedad</v>
      </c>
      <c r="K110" s="470" t="str">
        <f t="shared" si="35"/>
        <v>Entorno físico</v>
      </c>
      <c r="L110" s="470" t="str">
        <f t="shared" si="35"/>
        <v>Entorno físico</v>
      </c>
      <c r="M110" s="470" t="str">
        <f t="shared" si="35"/>
        <v>Entorno físico</v>
      </c>
      <c r="N110" s="470" t="str">
        <f t="shared" si="35"/>
        <v>Entorno físico</v>
      </c>
      <c r="O110" s="470" t="str">
        <f t="shared" si="35"/>
        <v>Entorno físico</v>
      </c>
      <c r="P110" s="470" t="str">
        <f t="shared" si="35"/>
        <v>Entorno físico</v>
      </c>
      <c r="Q110" s="470" t="str">
        <f t="shared" si="35"/>
        <v>Entorno físico</v>
      </c>
      <c r="R110" s="470" t="str">
        <f t="shared" si="35"/>
        <v>Entorno vivo</v>
      </c>
      <c r="S110" s="470" t="str">
        <f t="shared" si="35"/>
        <v>Entorno vivo</v>
      </c>
      <c r="T110" s="470" t="str">
        <f t="shared" si="35"/>
        <v>Entorno vivo</v>
      </c>
      <c r="U110" s="470" t="str">
        <f t="shared" si="35"/>
        <v>Entorno vivo</v>
      </c>
      <c r="V110" s="470" t="str">
        <f t="shared" si="35"/>
        <v>Entorno vivo</v>
      </c>
      <c r="W110" s="470" t="str">
        <f t="shared" si="35"/>
        <v>Entorno vivo</v>
      </c>
      <c r="X110" s="470" t="str">
        <f t="shared" si="35"/>
        <v>Entorno vivo</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t="str">
        <f t="shared" ref="E112:X112" si="36">E$12</f>
        <v>Explicación de fenómenos-Ciencia, tecnología y sociedad</v>
      </c>
      <c r="F112" s="471" t="str">
        <f t="shared" si="36"/>
        <v>Explicación de fenómenos-Ciencia, tecnología y sociedad</v>
      </c>
      <c r="G112" s="471" t="str">
        <f t="shared" si="36"/>
        <v>Indagación-Ciencia, tecnología y sociedad</v>
      </c>
      <c r="H112" s="471" t="str">
        <f t="shared" si="36"/>
        <v>Indagación-Ciencia, tecnología y sociedad</v>
      </c>
      <c r="I112" s="471" t="str">
        <f t="shared" si="36"/>
        <v>Uso comprensivo del conocimiento científico-Ciencia, tecnología y sociedad</v>
      </c>
      <c r="J112" s="471" t="str">
        <f t="shared" si="36"/>
        <v>Uso comprensivo del conocimiento científico-Ciencia, tecnología y sociedad</v>
      </c>
      <c r="K112" s="471" t="str">
        <f t="shared" si="36"/>
        <v>Explicación de fenómenos-Entorno físico</v>
      </c>
      <c r="L112" s="471" t="str">
        <f t="shared" si="36"/>
        <v>Explicación de fenómenos-Entorno físico</v>
      </c>
      <c r="M112" s="471" t="str">
        <f t="shared" si="36"/>
        <v>Explicación de fenómenos-Entorno físico</v>
      </c>
      <c r="N112" s="471" t="str">
        <f t="shared" si="36"/>
        <v>Indagación-Entorno físico</v>
      </c>
      <c r="O112" s="471" t="str">
        <f t="shared" si="36"/>
        <v>Indagación-Entorno físico</v>
      </c>
      <c r="P112" s="471" t="str">
        <f t="shared" si="36"/>
        <v>Indagación-Entorno físico</v>
      </c>
      <c r="Q112" s="471" t="str">
        <f t="shared" si="36"/>
        <v>Indagación-Entorno físico</v>
      </c>
      <c r="R112" s="471" t="str">
        <f t="shared" si="36"/>
        <v>Explicación de fenómenos-Entorno vivo</v>
      </c>
      <c r="S112" s="471" t="str">
        <f t="shared" si="36"/>
        <v>Explicación de fenómenos-Entorno vivo</v>
      </c>
      <c r="T112" s="471" t="str">
        <f t="shared" si="36"/>
        <v>Indagación-Entorno vivo</v>
      </c>
      <c r="U112" s="471" t="str">
        <f t="shared" si="36"/>
        <v>Indagación-Entorno vivo</v>
      </c>
      <c r="V112" s="471" t="str">
        <f t="shared" si="36"/>
        <v>Uso comprensivo del conocimiento científico-Entorno vivo</v>
      </c>
      <c r="W112" s="471" t="str">
        <f t="shared" si="36"/>
        <v>Uso comprensivo del conocimiento científico-Entorno vivo</v>
      </c>
      <c r="X112" s="471" t="str">
        <f t="shared" si="36"/>
        <v>Uso comprensivo del conocimiento científico-Entorno vivo</v>
      </c>
      <c r="Y112" s="125" t="s">
        <v>57</v>
      </c>
      <c r="Z112" s="59"/>
      <c r="AA112" s="59"/>
      <c r="AB112" s="59"/>
      <c r="AC112" s="59"/>
      <c r="AD112" s="55"/>
      <c r="AE112" s="55"/>
      <c r="AF112" s="55"/>
      <c r="AG112" s="55"/>
    </row>
    <row r="113" spans="1:33" ht="15.75" customHeight="1">
      <c r="A113" s="55"/>
      <c r="B113" s="59"/>
      <c r="C113" s="193" t="s">
        <v>150</v>
      </c>
      <c r="D113" s="190"/>
      <c r="E113" s="471" t="str">
        <f t="shared" ref="E113:T114" si="37">E$12</f>
        <v>Explicación de fenómenos-Ciencia, tecnología y sociedad</v>
      </c>
      <c r="F113" s="471" t="str">
        <f t="shared" si="37"/>
        <v>Explicación de fenómenos-Ciencia, tecnología y sociedad</v>
      </c>
      <c r="G113" s="471" t="str">
        <f t="shared" si="37"/>
        <v>Indagación-Ciencia, tecnología y sociedad</v>
      </c>
      <c r="H113" s="471" t="str">
        <f t="shared" si="37"/>
        <v>Indagación-Ciencia, tecnología y sociedad</v>
      </c>
      <c r="I113" s="471" t="str">
        <f t="shared" si="37"/>
        <v>Uso comprensivo del conocimiento científico-Ciencia, tecnología y sociedad</v>
      </c>
      <c r="J113" s="471" t="str">
        <f t="shared" si="37"/>
        <v>Uso comprensivo del conocimiento científico-Ciencia, tecnología y sociedad</v>
      </c>
      <c r="K113" s="471" t="str">
        <f t="shared" si="37"/>
        <v>Explicación de fenómenos-Entorno físico</v>
      </c>
      <c r="L113" s="471" t="str">
        <f t="shared" si="37"/>
        <v>Explicación de fenómenos-Entorno físico</v>
      </c>
      <c r="M113" s="471" t="str">
        <f t="shared" si="37"/>
        <v>Explicación de fenómenos-Entorno físico</v>
      </c>
      <c r="N113" s="471" t="str">
        <f t="shared" si="37"/>
        <v>Indagación-Entorno físico</v>
      </c>
      <c r="O113" s="471" t="str">
        <f t="shared" si="37"/>
        <v>Indagación-Entorno físico</v>
      </c>
      <c r="P113" s="471" t="str">
        <f t="shared" si="37"/>
        <v>Indagación-Entorno físico</v>
      </c>
      <c r="Q113" s="471" t="str">
        <f t="shared" si="37"/>
        <v>Indagación-Entorno físico</v>
      </c>
      <c r="R113" s="471" t="str">
        <f t="shared" si="37"/>
        <v>Explicación de fenómenos-Entorno vivo</v>
      </c>
      <c r="S113" s="471" t="str">
        <f t="shared" si="37"/>
        <v>Explicación de fenómenos-Entorno vivo</v>
      </c>
      <c r="T113" s="471" t="str">
        <f t="shared" si="37"/>
        <v>Indagación-Entorno vivo</v>
      </c>
      <c r="U113" s="471" t="str">
        <f t="shared" ref="U113:X114" si="38">U$12</f>
        <v>Indagación-Entorno vivo</v>
      </c>
      <c r="V113" s="471" t="str">
        <f t="shared" si="38"/>
        <v>Uso comprensivo del conocimiento científico-Entorno vivo</v>
      </c>
      <c r="W113" s="471" t="str">
        <f t="shared" si="38"/>
        <v>Uso comprensivo del conocimiento científico-Entorno vivo</v>
      </c>
      <c r="X113" s="471" t="str">
        <f t="shared" si="38"/>
        <v>Uso comprensivo del conocimiento científico-Entorno vivo</v>
      </c>
      <c r="Y113" s="125" t="s">
        <v>57</v>
      </c>
      <c r="Z113" s="59"/>
      <c r="AA113" s="59"/>
      <c r="AB113" s="59"/>
      <c r="AC113" s="59"/>
      <c r="AD113" s="55"/>
      <c r="AE113" s="55"/>
      <c r="AF113" s="55"/>
      <c r="AG113" s="55"/>
    </row>
    <row r="114" spans="1:33" ht="15.75" customHeight="1">
      <c r="A114" s="55"/>
      <c r="B114" s="59"/>
      <c r="C114" s="193" t="s">
        <v>151</v>
      </c>
      <c r="D114" s="190"/>
      <c r="E114" s="471" t="str">
        <f t="shared" si="37"/>
        <v>Explicación de fenómenos-Ciencia, tecnología y sociedad</v>
      </c>
      <c r="F114" s="471" t="str">
        <f t="shared" si="37"/>
        <v>Explicación de fenómenos-Ciencia, tecnología y sociedad</v>
      </c>
      <c r="G114" s="471" t="str">
        <f t="shared" si="37"/>
        <v>Indagación-Ciencia, tecnología y sociedad</v>
      </c>
      <c r="H114" s="471" t="str">
        <f t="shared" si="37"/>
        <v>Indagación-Ciencia, tecnología y sociedad</v>
      </c>
      <c r="I114" s="471" t="str">
        <f t="shared" si="37"/>
        <v>Uso comprensivo del conocimiento científico-Ciencia, tecnología y sociedad</v>
      </c>
      <c r="J114" s="471" t="str">
        <f t="shared" si="37"/>
        <v>Uso comprensivo del conocimiento científico-Ciencia, tecnología y sociedad</v>
      </c>
      <c r="K114" s="471" t="str">
        <f t="shared" si="37"/>
        <v>Explicación de fenómenos-Entorno físico</v>
      </c>
      <c r="L114" s="471" t="str">
        <f t="shared" si="37"/>
        <v>Explicación de fenómenos-Entorno físico</v>
      </c>
      <c r="M114" s="471" t="str">
        <f t="shared" si="37"/>
        <v>Explicación de fenómenos-Entorno físico</v>
      </c>
      <c r="N114" s="471" t="str">
        <f t="shared" si="37"/>
        <v>Indagación-Entorno físico</v>
      </c>
      <c r="O114" s="471" t="str">
        <f t="shared" si="37"/>
        <v>Indagación-Entorno físico</v>
      </c>
      <c r="P114" s="471" t="str">
        <f t="shared" si="37"/>
        <v>Indagación-Entorno físico</v>
      </c>
      <c r="Q114" s="471" t="str">
        <f t="shared" si="37"/>
        <v>Indagación-Entorno físico</v>
      </c>
      <c r="R114" s="471" t="str">
        <f t="shared" si="37"/>
        <v>Explicación de fenómenos-Entorno vivo</v>
      </c>
      <c r="S114" s="471" t="str">
        <f t="shared" si="37"/>
        <v>Explicación de fenómenos-Entorno vivo</v>
      </c>
      <c r="T114" s="471" t="str">
        <f t="shared" si="37"/>
        <v>Indagación-Entorno vivo</v>
      </c>
      <c r="U114" s="471" t="str">
        <f t="shared" si="38"/>
        <v>Indagación-Entorno vivo</v>
      </c>
      <c r="V114" s="471" t="str">
        <f t="shared" si="38"/>
        <v>Uso comprensivo del conocimiento científico-Entorno vivo</v>
      </c>
      <c r="W114" s="471" t="str">
        <f t="shared" si="38"/>
        <v>Uso comprensivo del conocimiento científico-Entorno vivo</v>
      </c>
      <c r="X114" s="471" t="str">
        <f t="shared" si="38"/>
        <v>Uso comprensivo del conocimiento científico-Entorno vivo</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5" width="4.875" style="309" customWidth="1"/>
    <col min="56" max="16384" width="12.625" style="309"/>
  </cols>
  <sheetData>
    <row r="1" spans="1:61"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c r="AX1" s="189"/>
    </row>
    <row r="2" spans="1:61"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c r="AX2" s="193"/>
    </row>
    <row r="3" spans="1:61">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c r="AX3" s="193"/>
    </row>
    <row r="4" spans="1:61"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93"/>
    </row>
    <row r="5" spans="1:61" ht="16.5" thickTop="1">
      <c r="A5" s="55"/>
      <c r="B5" s="204" t="s">
        <v>21</v>
      </c>
      <c r="C5" s="477" t="str">
        <f>ExA_NATURALES!C5</f>
        <v>_7°</v>
      </c>
      <c r="D5" s="283" t="s">
        <v>783</v>
      </c>
      <c r="E5" s="526"/>
      <c r="F5" s="527"/>
      <c r="G5" s="527"/>
      <c r="H5" s="527"/>
      <c r="I5" s="527"/>
      <c r="J5" s="58"/>
      <c r="K5" s="58"/>
      <c r="L5" s="58"/>
      <c r="M5" s="58"/>
      <c r="N5" s="58"/>
      <c r="O5" s="58"/>
      <c r="P5" s="58"/>
      <c r="Q5" s="58"/>
      <c r="R5" s="58"/>
      <c r="S5" s="58"/>
      <c r="T5" s="310"/>
      <c r="U5" s="526"/>
      <c r="V5" s="527"/>
      <c r="W5" s="527"/>
      <c r="X5" s="527"/>
      <c r="Y5" s="119"/>
      <c r="Z5" s="59"/>
      <c r="AA5" s="59"/>
      <c r="AB5" s="59"/>
      <c r="AC5" s="59"/>
      <c r="AD5" s="55"/>
      <c r="AE5" s="55"/>
      <c r="AF5" s="55"/>
      <c r="AG5" s="55"/>
      <c r="AX5" s="189"/>
    </row>
    <row r="6" spans="1:61" ht="18.75">
      <c r="A6" s="55"/>
      <c r="B6" s="204" t="s">
        <v>745</v>
      </c>
      <c r="C6" s="270" t="s">
        <v>63</v>
      </c>
      <c r="D6" s="313"/>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3"/>
    </row>
    <row r="7" spans="1:61" ht="18.75">
      <c r="A7" s="55"/>
      <c r="B7" s="273" t="s">
        <v>767</v>
      </c>
      <c r="C7" s="278" t="s">
        <v>771</v>
      </c>
      <c r="D7" s="313"/>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3"/>
    </row>
    <row r="8" spans="1:61" ht="19.5" thickBot="1">
      <c r="A8" s="55"/>
      <c r="B8" s="204" t="s">
        <v>22</v>
      </c>
      <c r="C8" s="278"/>
      <c r="D8" s="316"/>
      <c r="E8" s="340">
        <f>E$13</f>
        <v>0</v>
      </c>
      <c r="F8" s="340">
        <f t="shared" ref="F8:X8" si="0">F$13</f>
        <v>0</v>
      </c>
      <c r="G8" s="340">
        <f t="shared" si="0"/>
        <v>0</v>
      </c>
      <c r="H8" s="340">
        <f t="shared" si="0"/>
        <v>0</v>
      </c>
      <c r="I8" s="340">
        <f t="shared" si="0"/>
        <v>0</v>
      </c>
      <c r="J8" s="340">
        <f t="shared" si="0"/>
        <v>0</v>
      </c>
      <c r="K8" s="340">
        <f t="shared" si="0"/>
        <v>0</v>
      </c>
      <c r="L8" s="340">
        <f t="shared" si="0"/>
        <v>0</v>
      </c>
      <c r="M8" s="340">
        <f t="shared" si="0"/>
        <v>0</v>
      </c>
      <c r="N8" s="340">
        <f t="shared" si="0"/>
        <v>0</v>
      </c>
      <c r="O8" s="340">
        <f t="shared" si="0"/>
        <v>0</v>
      </c>
      <c r="P8" s="340">
        <f t="shared" si="0"/>
        <v>0</v>
      </c>
      <c r="Q8" s="340">
        <f t="shared" si="0"/>
        <v>0</v>
      </c>
      <c r="R8" s="340">
        <f t="shared" si="0"/>
        <v>0</v>
      </c>
      <c r="S8" s="340">
        <f t="shared" si="0"/>
        <v>0</v>
      </c>
      <c r="T8" s="340">
        <f t="shared" si="0"/>
        <v>0</v>
      </c>
      <c r="U8" s="340">
        <f t="shared" si="0"/>
        <v>0</v>
      </c>
      <c r="V8" s="340">
        <f t="shared" si="0"/>
        <v>0</v>
      </c>
      <c r="W8" s="340">
        <f t="shared" si="0"/>
        <v>0</v>
      </c>
      <c r="X8" s="340">
        <f t="shared" si="0"/>
        <v>0</v>
      </c>
      <c r="Y8" s="317"/>
      <c r="Z8" s="59"/>
      <c r="AA8" s="59"/>
      <c r="AB8" s="59"/>
      <c r="AC8" s="59"/>
      <c r="AD8" s="55"/>
      <c r="AE8" s="55"/>
      <c r="AF8" s="55"/>
      <c r="AG8" s="55"/>
      <c r="AX8" s="193"/>
    </row>
    <row r="9" spans="1:61"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2"/>
      <c r="AY9" s="312"/>
      <c r="AZ9" s="251"/>
      <c r="BA9" s="251"/>
      <c r="BB9" s="251"/>
      <c r="BC9" s="251"/>
      <c r="BD9" s="252"/>
      <c r="BE9" s="250"/>
      <c r="BF9" s="251"/>
      <c r="BG9" s="251"/>
      <c r="BH9" s="253"/>
      <c r="BI9" s="118"/>
    </row>
    <row r="10" spans="1:61" ht="15.75" thickBot="1">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2"/>
      <c r="BE10" s="250"/>
      <c r="BF10" s="251"/>
      <c r="BG10" s="251"/>
      <c r="BH10" s="253"/>
      <c r="BI10" s="118"/>
    </row>
    <row r="11" spans="1:61" ht="19.5" thickBot="1">
      <c r="A11" s="55"/>
      <c r="B11" s="59"/>
      <c r="C11" s="625" t="s">
        <v>17</v>
      </c>
      <c r="D11" s="627"/>
      <c r="E11" s="333"/>
      <c r="F11" s="327"/>
      <c r="G11" s="327"/>
      <c r="H11" s="327"/>
      <c r="I11" s="327"/>
      <c r="J11" s="327"/>
      <c r="K11" s="327"/>
      <c r="L11" s="327"/>
      <c r="M11" s="327"/>
      <c r="N11" s="327"/>
      <c r="O11" s="327"/>
      <c r="P11" s="327"/>
      <c r="Q11" s="327"/>
      <c r="R11" s="327"/>
      <c r="S11" s="327"/>
      <c r="T11" s="327"/>
      <c r="U11" s="327"/>
      <c r="V11" s="327"/>
      <c r="W11" s="327"/>
      <c r="X11" s="328"/>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3" t="s">
        <v>748</v>
      </c>
      <c r="AY11" s="193" t="s">
        <v>749</v>
      </c>
      <c r="AZ11" s="193" t="s">
        <v>750</v>
      </c>
      <c r="BA11" s="193" t="s">
        <v>137</v>
      </c>
      <c r="BB11" s="193" t="s">
        <v>138</v>
      </c>
      <c r="BC11" s="193" t="s">
        <v>139</v>
      </c>
      <c r="BD11" s="252"/>
      <c r="BE11" s="250"/>
      <c r="BF11" s="251"/>
      <c r="BG11" s="251"/>
      <c r="BH11" s="253"/>
      <c r="BI11" s="118"/>
    </row>
    <row r="12" spans="1:61" ht="19.5" thickBot="1">
      <c r="A12" s="55"/>
      <c r="B12" s="59"/>
      <c r="C12" s="627" t="s">
        <v>18</v>
      </c>
      <c r="D12" s="627"/>
      <c r="E12" s="329"/>
      <c r="F12" s="326"/>
      <c r="G12" s="326"/>
      <c r="H12" s="326"/>
      <c r="I12" s="326"/>
      <c r="J12" s="326"/>
      <c r="K12" s="326"/>
      <c r="L12" s="326"/>
      <c r="M12" s="326"/>
      <c r="N12" s="326"/>
      <c r="O12" s="326"/>
      <c r="P12" s="326"/>
      <c r="Q12" s="326"/>
      <c r="R12" s="326"/>
      <c r="S12" s="326"/>
      <c r="T12" s="326"/>
      <c r="U12" s="326"/>
      <c r="V12" s="326"/>
      <c r="W12" s="326"/>
      <c r="X12" s="330"/>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6"/>
      <c r="BB12" s="596"/>
      <c r="BC12" s="597"/>
    </row>
    <row r="13" spans="1:61" ht="19.5" thickBot="1">
      <c r="A13" s="55"/>
      <c r="B13" s="59"/>
      <c r="C13" s="625" t="s">
        <v>65</v>
      </c>
      <c r="D13" s="627"/>
      <c r="E13" s="331"/>
      <c r="F13" s="91"/>
      <c r="G13" s="91"/>
      <c r="H13" s="91"/>
      <c r="I13" s="91"/>
      <c r="J13" s="91"/>
      <c r="K13" s="91"/>
      <c r="L13" s="91"/>
      <c r="M13" s="91"/>
      <c r="N13" s="91"/>
      <c r="O13" s="91"/>
      <c r="P13" s="91"/>
      <c r="Q13" s="91"/>
      <c r="R13" s="91"/>
      <c r="S13" s="91"/>
      <c r="T13" s="91"/>
      <c r="U13" s="91"/>
      <c r="V13" s="91"/>
      <c r="W13" s="91"/>
      <c r="X13" s="33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COUNTIFS($E$12:$X$12,"Explicación de fenómenos-Ciencia, tecnología y sociedad")+COUNTIF($E$12:$X$12,"Explicación de fenómenos-Entorno físico")+COUNTIF($E$12:$X$12,"Explicación de fenómenos-Entorno vivo")</f>
        <v>0</v>
      </c>
      <c r="AY13" s="475">
        <f>COUNTIFS($E$12:$X$12,"Indagación-Ciencia, tecnología y sociedad")+COUNTIF($E$12:$X$12,"Indagación-Entorno vivo")+COUNTIF($E$12:$X$12,"Indagación-Entorno físico")</f>
        <v>0</v>
      </c>
      <c r="AZ13" s="476">
        <f>COUNTIFS($E$12:$X$12,"Uso comprensivo del conocimiento científico-Ciencia, tecnología y sociedad")+COUNTIF($E$12:$X$12,"Uso comprensivo del conocimiento científico-Entorno físico")+COUNTIF($E$12:$X$12,"Uso comprensivo del conocimiento científico-Entorno vivo")</f>
        <v>0</v>
      </c>
      <c r="BA13" s="474">
        <f>COUNTIFS($E$11:$X$11,"Ciencia, tecnología y sociedad")</f>
        <v>0</v>
      </c>
      <c r="BB13" s="475">
        <f>COUNTIF($E$11:$X$11,"Entorno físico")</f>
        <v>0</v>
      </c>
      <c r="BC13" s="476">
        <f>COUNTIF($E$11:$X$11,"Entorno vivo")</f>
        <v>0</v>
      </c>
    </row>
    <row r="14" spans="1:61" ht="19.5" thickBot="1">
      <c r="A14" s="55"/>
      <c r="B14" s="59"/>
      <c r="C14" s="629" t="s">
        <v>55</v>
      </c>
      <c r="D14" s="629"/>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84" t="s">
        <v>751</v>
      </c>
      <c r="AY15" s="285" t="s">
        <v>752</v>
      </c>
      <c r="AZ15" s="286" t="s">
        <v>753</v>
      </c>
      <c r="BA15" s="287" t="s">
        <v>754</v>
      </c>
      <c r="BB15" s="288" t="s">
        <v>751</v>
      </c>
      <c r="BC15" s="289" t="s">
        <v>755</v>
      </c>
    </row>
    <row r="16" spans="1:61"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IF(AD16="","",SUMIF($E$12:$X$12,"Explicación de fenómenos-Ciencia, tecnología y sociedad",$AD16:$AW16)+SUMIF($E$12:$X$12,"Explicación de fenómenos-Entorno físico",$AD16:$AW16)+SUMIF($E$12:$X$12,"Explicación de fenómenos-Entorno vivo",$AD16:$AW16))</f>
        <v/>
      </c>
      <c r="AY16" s="472" t="str">
        <f>IF(AE16="","",SUMIF($E$12:$X$12,"Indagación-Ciencia, tecnología y sociedad",$AD16:$AW16)+SUMIF($E$12:$X$12,"Indagación-Entorno físico",$AD16:$AW16)+SUMIF($E$12:$X$12,"Indagación-Entorno vivo",$AD16:$AW16))</f>
        <v/>
      </c>
      <c r="AZ16" s="472" t="str">
        <f>IF(AF16="","",SUMIF($E$12:$X$12,"Uso comprensivo del conocimiento científico-Ciencia, tecnología y sociedad",$AD16:$AW16)+SUMIF($E$12:$X$12,"Uso comprensivo del conocimiento científico-Entorno físico",$AD16:$AW16)+SUMIF($E$12:$X$12,"Uso comprensivo del conocimiento científico-Entorno vivo",$AD16:$AW16))</f>
        <v/>
      </c>
      <c r="BA16" s="472" t="str">
        <f>IF(AG16="","",SUMIF(E$11:X$11,"Ciencia, tecnología y sociedad",AD16:AW16))</f>
        <v/>
      </c>
      <c r="BB16" s="472" t="str">
        <f>IF(AH16="","",SUMIF(E$11:X$11,"Entorno físico",AD16:AW16))</f>
        <v/>
      </c>
      <c r="BC16" s="472" t="str">
        <f>IF(AI16="","",SUMIF(E$11:X$11,"Entorno vivo",AD16:AW16))</f>
        <v/>
      </c>
    </row>
    <row r="17" spans="1:55"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IF(AD17="","",SUMIF($E$12:$X$12,"Explicación de fenómenos-Ciencia, tecnología y sociedad",$AD17:$AW17)+SUMIF($E$12:$X$12,"Explicación de fenómenos-Entorno físico",$AD17:$AW17)+SUMIF($E$12:$X$12,"Explicación de fenómenos-Entorno vivo",$AD17:$AW17))</f>
        <v/>
      </c>
      <c r="AY17" s="472" t="str">
        <f t="shared" ref="AY17:AY80" si="6">IF(AE17="","",SUMIF($E$12:$X$12,"Indagación-Ciencia, tecnología y sociedad",$AD17:$AW17)+SUMIF($E$12:$X$12,"Indagación-Entorno físico",$AD17:$AW17)+SUMIF($E$12:$X$12,"Indagación-Entorno vivo",$AD17:$AW17))</f>
        <v/>
      </c>
      <c r="AZ17" s="472"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2" t="str">
        <f t="shared" ref="BA17:BA80" si="8">IF(AG17="","",SUMIF(E$11:X$11,"Ciencia, tecnología y sociedad",AD17:AW17))</f>
        <v/>
      </c>
      <c r="BB17" s="472" t="str">
        <f t="shared" ref="BB17:BB80" si="9">IF(AH17="","",SUMIF(E$11:X$11,"Entorno físico",AD17:AW17))</f>
        <v/>
      </c>
      <c r="BC17" s="472" t="str">
        <f t="shared" ref="BC17:BC80" si="10">IF(AI17="","",SUMIF(E$11:X$11,"Entorno vivo",AD17:AW17))</f>
        <v/>
      </c>
    </row>
    <row r="18" spans="1:55" ht="19.5" thickBot="1">
      <c r="A18" s="55"/>
      <c r="B18" s="458" t="str">
        <f t="shared" ref="B18:B81" si="11">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c r="BB18" s="472" t="str">
        <f t="shared" si="9"/>
        <v/>
      </c>
      <c r="BC18" s="472" t="str">
        <f t="shared" si="10"/>
        <v/>
      </c>
    </row>
    <row r="19" spans="1:55" ht="19.5" thickBot="1">
      <c r="A19" s="55"/>
      <c r="B19" s="458" t="str">
        <f t="shared" si="11"/>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c r="BB19" s="472" t="str">
        <f t="shared" si="9"/>
        <v/>
      </c>
      <c r="BC19" s="472" t="str">
        <f t="shared" si="10"/>
        <v/>
      </c>
    </row>
    <row r="20" spans="1:55" ht="19.5" thickBot="1">
      <c r="A20" s="55"/>
      <c r="B20" s="458" t="str">
        <f t="shared" si="11"/>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c r="BB20" s="472" t="str">
        <f t="shared" si="9"/>
        <v/>
      </c>
      <c r="BC20" s="472" t="str">
        <f t="shared" si="10"/>
        <v/>
      </c>
    </row>
    <row r="21" spans="1:55" ht="19.5" thickBot="1">
      <c r="A21" s="55"/>
      <c r="B21" s="458" t="str">
        <f t="shared" si="11"/>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c r="BB21" s="472" t="str">
        <f t="shared" si="9"/>
        <v/>
      </c>
      <c r="BC21" s="472" t="str">
        <f t="shared" si="10"/>
        <v/>
      </c>
    </row>
    <row r="22" spans="1:55" ht="15.75" customHeight="1" thickBot="1">
      <c r="A22" s="55"/>
      <c r="B22" s="458" t="str">
        <f t="shared" si="11"/>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c r="BB22" s="472" t="str">
        <f t="shared" si="9"/>
        <v/>
      </c>
      <c r="BC22" s="472" t="str">
        <f t="shared" si="10"/>
        <v/>
      </c>
    </row>
    <row r="23" spans="1:55" ht="15.75" customHeight="1" thickBot="1">
      <c r="A23" s="55"/>
      <c r="B23" s="458" t="str">
        <f t="shared" si="11"/>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c r="BB23" s="472" t="str">
        <f t="shared" si="9"/>
        <v/>
      </c>
      <c r="BC23" s="472" t="str">
        <f t="shared" si="10"/>
        <v/>
      </c>
    </row>
    <row r="24" spans="1:55" ht="15.75" customHeight="1" thickBot="1">
      <c r="A24" s="55"/>
      <c r="B24" s="458" t="str">
        <f t="shared" si="11"/>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c r="BB24" s="472" t="str">
        <f t="shared" si="9"/>
        <v/>
      </c>
      <c r="BC24" s="472" t="str">
        <f t="shared" si="10"/>
        <v/>
      </c>
    </row>
    <row r="25" spans="1:55" ht="15.75" customHeight="1" thickBot="1">
      <c r="A25" s="55"/>
      <c r="B25" s="458" t="str">
        <f t="shared" si="11"/>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c r="BB25" s="472" t="str">
        <f t="shared" si="9"/>
        <v/>
      </c>
      <c r="BC25" s="472" t="str">
        <f t="shared" si="10"/>
        <v/>
      </c>
    </row>
    <row r="26" spans="1:55" ht="15.75" customHeight="1" thickBot="1">
      <c r="A26" s="55"/>
      <c r="B26" s="458" t="str">
        <f t="shared" si="11"/>
        <v/>
      </c>
      <c r="C26" s="241"/>
      <c r="D26" s="242"/>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c r="BB26" s="472" t="str">
        <f t="shared" si="9"/>
        <v/>
      </c>
      <c r="BC26" s="472" t="str">
        <f t="shared" si="10"/>
        <v/>
      </c>
    </row>
    <row r="27" spans="1:55" ht="15.75" customHeight="1" thickBot="1">
      <c r="A27" s="55"/>
      <c r="B27" s="458" t="str">
        <f t="shared" si="11"/>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c r="BB27" s="472" t="str">
        <f t="shared" si="9"/>
        <v/>
      </c>
      <c r="BC27" s="472" t="str">
        <f t="shared" si="10"/>
        <v/>
      </c>
    </row>
    <row r="28" spans="1:55" ht="15.75" customHeight="1" thickBot="1">
      <c r="A28" s="55"/>
      <c r="B28" s="458" t="str">
        <f t="shared" si="11"/>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c r="BB28" s="472" t="str">
        <f t="shared" si="9"/>
        <v/>
      </c>
      <c r="BC28" s="472" t="str">
        <f t="shared" si="10"/>
        <v/>
      </c>
    </row>
    <row r="29" spans="1:55" ht="15.75" customHeight="1" thickBot="1">
      <c r="A29" s="55"/>
      <c r="B29" s="458" t="str">
        <f t="shared" si="11"/>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c r="BB29" s="472" t="str">
        <f t="shared" si="9"/>
        <v/>
      </c>
      <c r="BC29" s="472" t="str">
        <f t="shared" si="10"/>
        <v/>
      </c>
    </row>
    <row r="30" spans="1:55" ht="15.75" customHeight="1" thickBot="1">
      <c r="A30" s="55"/>
      <c r="B30" s="458" t="str">
        <f t="shared" si="11"/>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c r="BB30" s="472" t="str">
        <f t="shared" si="9"/>
        <v/>
      </c>
      <c r="BC30" s="472" t="str">
        <f t="shared" si="10"/>
        <v/>
      </c>
    </row>
    <row r="31" spans="1:55" ht="15.75" customHeight="1" thickBot="1">
      <c r="A31" s="55"/>
      <c r="B31" s="458" t="str">
        <f t="shared" si="11"/>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c r="BB31" s="472" t="str">
        <f t="shared" si="9"/>
        <v/>
      </c>
      <c r="BC31" s="472" t="str">
        <f t="shared" si="10"/>
        <v/>
      </c>
    </row>
    <row r="32" spans="1:55" ht="15.75" customHeight="1" thickBot="1">
      <c r="A32" s="55"/>
      <c r="B32" s="458" t="str">
        <f t="shared" si="11"/>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2">IF(U32="","",(IF(U32=U$92,1,0)))</f>
        <v/>
      </c>
      <c r="AU32" s="267" t="str">
        <f t="shared" si="12"/>
        <v/>
      </c>
      <c r="AV32" s="267" t="str">
        <f t="shared" si="12"/>
        <v/>
      </c>
      <c r="AW32" s="267" t="str">
        <f t="shared" si="12"/>
        <v/>
      </c>
      <c r="AX32" s="472" t="str">
        <f t="shared" si="5"/>
        <v/>
      </c>
      <c r="AY32" s="472" t="str">
        <f t="shared" si="6"/>
        <v/>
      </c>
      <c r="AZ32" s="472" t="str">
        <f t="shared" si="7"/>
        <v/>
      </c>
      <c r="BA32" s="472" t="str">
        <f t="shared" si="8"/>
        <v/>
      </c>
      <c r="BB32" s="472" t="str">
        <f t="shared" si="9"/>
        <v/>
      </c>
      <c r="BC32" s="472" t="str">
        <f t="shared" si="10"/>
        <v/>
      </c>
    </row>
    <row r="33" spans="1:55" ht="15.75" customHeight="1" thickBot="1">
      <c r="A33" s="55"/>
      <c r="B33" s="458" t="str">
        <f t="shared" si="11"/>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2"/>
        <v/>
      </c>
      <c r="AN33" s="267" t="str">
        <f t="shared" si="12"/>
        <v/>
      </c>
      <c r="AO33" s="267" t="str">
        <f t="shared" si="12"/>
        <v/>
      </c>
      <c r="AP33" s="267" t="str">
        <f t="shared" si="12"/>
        <v/>
      </c>
      <c r="AQ33" s="267" t="str">
        <f t="shared" si="12"/>
        <v/>
      </c>
      <c r="AR33" s="267" t="str">
        <f t="shared" si="12"/>
        <v/>
      </c>
      <c r="AS33" s="267" t="str">
        <f t="shared" si="12"/>
        <v/>
      </c>
      <c r="AT33" s="267" t="str">
        <f t="shared" si="12"/>
        <v/>
      </c>
      <c r="AU33" s="267" t="str">
        <f t="shared" si="12"/>
        <v/>
      </c>
      <c r="AV33" s="267" t="str">
        <f t="shared" si="12"/>
        <v/>
      </c>
      <c r="AW33" s="267" t="str">
        <f t="shared" si="12"/>
        <v/>
      </c>
      <c r="AX33" s="472" t="str">
        <f t="shared" si="5"/>
        <v/>
      </c>
      <c r="AY33" s="472" t="str">
        <f t="shared" si="6"/>
        <v/>
      </c>
      <c r="AZ33" s="472" t="str">
        <f t="shared" si="7"/>
        <v/>
      </c>
      <c r="BA33" s="472" t="str">
        <f t="shared" si="8"/>
        <v/>
      </c>
      <c r="BB33" s="472" t="str">
        <f t="shared" si="9"/>
        <v/>
      </c>
      <c r="BC33" s="472" t="str">
        <f t="shared" si="10"/>
        <v/>
      </c>
    </row>
    <row r="34" spans="1:55" ht="15.75" customHeight="1" thickBot="1">
      <c r="A34" s="55"/>
      <c r="B34" s="458" t="str">
        <f t="shared" si="11"/>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2"/>
        <v/>
      </c>
      <c r="AN34" s="267" t="str">
        <f t="shared" si="12"/>
        <v/>
      </c>
      <c r="AO34" s="267" t="str">
        <f t="shared" si="12"/>
        <v/>
      </c>
      <c r="AP34" s="267" t="str">
        <f t="shared" si="12"/>
        <v/>
      </c>
      <c r="AQ34" s="267" t="str">
        <f t="shared" si="12"/>
        <v/>
      </c>
      <c r="AR34" s="267" t="str">
        <f t="shared" si="12"/>
        <v/>
      </c>
      <c r="AS34" s="267" t="str">
        <f t="shared" si="12"/>
        <v/>
      </c>
      <c r="AT34" s="267" t="str">
        <f t="shared" si="12"/>
        <v/>
      </c>
      <c r="AU34" s="267" t="str">
        <f t="shared" si="12"/>
        <v/>
      </c>
      <c r="AV34" s="267" t="str">
        <f t="shared" si="12"/>
        <v/>
      </c>
      <c r="AW34" s="267" t="str">
        <f t="shared" si="12"/>
        <v/>
      </c>
      <c r="AX34" s="472" t="str">
        <f t="shared" si="5"/>
        <v/>
      </c>
      <c r="AY34" s="472" t="str">
        <f t="shared" si="6"/>
        <v/>
      </c>
      <c r="AZ34" s="472" t="str">
        <f t="shared" si="7"/>
        <v/>
      </c>
      <c r="BA34" s="472" t="str">
        <f t="shared" si="8"/>
        <v/>
      </c>
      <c r="BB34" s="472" t="str">
        <f t="shared" si="9"/>
        <v/>
      </c>
      <c r="BC34" s="472" t="str">
        <f t="shared" si="10"/>
        <v/>
      </c>
    </row>
    <row r="35" spans="1:55" ht="15.75" customHeight="1" thickBot="1">
      <c r="A35" s="55"/>
      <c r="B35" s="458" t="str">
        <f t="shared" si="11"/>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2"/>
        <v/>
      </c>
      <c r="AN35" s="267" t="str">
        <f t="shared" si="12"/>
        <v/>
      </c>
      <c r="AO35" s="267" t="str">
        <f t="shared" si="12"/>
        <v/>
      </c>
      <c r="AP35" s="267" t="str">
        <f t="shared" si="12"/>
        <v/>
      </c>
      <c r="AQ35" s="267" t="str">
        <f t="shared" si="12"/>
        <v/>
      </c>
      <c r="AR35" s="267" t="str">
        <f t="shared" si="12"/>
        <v/>
      </c>
      <c r="AS35" s="267" t="str">
        <f t="shared" si="12"/>
        <v/>
      </c>
      <c r="AT35" s="267" t="str">
        <f t="shared" si="12"/>
        <v/>
      </c>
      <c r="AU35" s="267" t="str">
        <f t="shared" si="12"/>
        <v/>
      </c>
      <c r="AV35" s="267" t="str">
        <f t="shared" si="12"/>
        <v/>
      </c>
      <c r="AW35" s="267" t="str">
        <f t="shared" si="12"/>
        <v/>
      </c>
      <c r="AX35" s="472" t="str">
        <f t="shared" si="5"/>
        <v/>
      </c>
      <c r="AY35" s="472" t="str">
        <f t="shared" si="6"/>
        <v/>
      </c>
      <c r="AZ35" s="472" t="str">
        <f t="shared" si="7"/>
        <v/>
      </c>
      <c r="BA35" s="472" t="str">
        <f t="shared" si="8"/>
        <v/>
      </c>
      <c r="BB35" s="472" t="str">
        <f t="shared" si="9"/>
        <v/>
      </c>
      <c r="BC35" s="472" t="str">
        <f t="shared" si="10"/>
        <v/>
      </c>
    </row>
    <row r="36" spans="1:55" ht="15.75" customHeight="1" thickBot="1">
      <c r="A36" s="55"/>
      <c r="B36" s="458" t="str">
        <f t="shared" si="11"/>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2"/>
        <v/>
      </c>
      <c r="AN36" s="267" t="str">
        <f t="shared" si="12"/>
        <v/>
      </c>
      <c r="AO36" s="267" t="str">
        <f t="shared" si="12"/>
        <v/>
      </c>
      <c r="AP36" s="267" t="str">
        <f t="shared" si="12"/>
        <v/>
      </c>
      <c r="AQ36" s="267" t="str">
        <f t="shared" si="12"/>
        <v/>
      </c>
      <c r="AR36" s="267" t="str">
        <f t="shared" si="12"/>
        <v/>
      </c>
      <c r="AS36" s="267" t="str">
        <f t="shared" si="12"/>
        <v/>
      </c>
      <c r="AT36" s="267" t="str">
        <f t="shared" si="12"/>
        <v/>
      </c>
      <c r="AU36" s="267" t="str">
        <f t="shared" si="12"/>
        <v/>
      </c>
      <c r="AV36" s="267" t="str">
        <f t="shared" si="12"/>
        <v/>
      </c>
      <c r="AW36" s="267" t="str">
        <f t="shared" si="12"/>
        <v/>
      </c>
      <c r="AX36" s="472" t="str">
        <f t="shared" si="5"/>
        <v/>
      </c>
      <c r="AY36" s="472" t="str">
        <f t="shared" si="6"/>
        <v/>
      </c>
      <c r="AZ36" s="472" t="str">
        <f t="shared" si="7"/>
        <v/>
      </c>
      <c r="BA36" s="472" t="str">
        <f t="shared" si="8"/>
        <v/>
      </c>
      <c r="BB36" s="472" t="str">
        <f t="shared" si="9"/>
        <v/>
      </c>
      <c r="BC36" s="472" t="str">
        <f t="shared" si="10"/>
        <v/>
      </c>
    </row>
    <row r="37" spans="1:55" ht="15.75" customHeight="1" thickBot="1">
      <c r="A37" s="55"/>
      <c r="B37" s="458" t="str">
        <f t="shared" si="11"/>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2"/>
        <v/>
      </c>
      <c r="AN37" s="267" t="str">
        <f t="shared" si="12"/>
        <v/>
      </c>
      <c r="AO37" s="267" t="str">
        <f t="shared" si="12"/>
        <v/>
      </c>
      <c r="AP37" s="267" t="str">
        <f t="shared" si="12"/>
        <v/>
      </c>
      <c r="AQ37" s="267" t="str">
        <f t="shared" si="12"/>
        <v/>
      </c>
      <c r="AR37" s="267" t="str">
        <f t="shared" si="12"/>
        <v/>
      </c>
      <c r="AS37" s="267" t="str">
        <f t="shared" si="12"/>
        <v/>
      </c>
      <c r="AT37" s="267" t="str">
        <f t="shared" si="12"/>
        <v/>
      </c>
      <c r="AU37" s="267" t="str">
        <f t="shared" si="12"/>
        <v/>
      </c>
      <c r="AV37" s="267" t="str">
        <f t="shared" si="12"/>
        <v/>
      </c>
      <c r="AW37" s="267" t="str">
        <f t="shared" si="12"/>
        <v/>
      </c>
      <c r="AX37" s="472" t="str">
        <f t="shared" si="5"/>
        <v/>
      </c>
      <c r="AY37" s="472" t="str">
        <f t="shared" si="6"/>
        <v/>
      </c>
      <c r="AZ37" s="472" t="str">
        <f t="shared" si="7"/>
        <v/>
      </c>
      <c r="BA37" s="472" t="str">
        <f t="shared" si="8"/>
        <v/>
      </c>
      <c r="BB37" s="472" t="str">
        <f t="shared" si="9"/>
        <v/>
      </c>
      <c r="BC37" s="472" t="str">
        <f t="shared" si="10"/>
        <v/>
      </c>
    </row>
    <row r="38" spans="1:55" ht="15.75" customHeight="1" thickBot="1">
      <c r="A38" s="55"/>
      <c r="B38" s="458" t="str">
        <f t="shared" si="11"/>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2"/>
        <v/>
      </c>
      <c r="AN38" s="267" t="str">
        <f t="shared" si="12"/>
        <v/>
      </c>
      <c r="AO38" s="267" t="str">
        <f t="shared" si="12"/>
        <v/>
      </c>
      <c r="AP38" s="267" t="str">
        <f t="shared" si="12"/>
        <v/>
      </c>
      <c r="AQ38" s="267" t="str">
        <f t="shared" si="12"/>
        <v/>
      </c>
      <c r="AR38" s="267" t="str">
        <f t="shared" si="12"/>
        <v/>
      </c>
      <c r="AS38" s="267" t="str">
        <f t="shared" si="12"/>
        <v/>
      </c>
      <c r="AT38" s="267" t="str">
        <f t="shared" si="12"/>
        <v/>
      </c>
      <c r="AU38" s="267" t="str">
        <f t="shared" si="12"/>
        <v/>
      </c>
      <c r="AV38" s="267" t="str">
        <f t="shared" si="12"/>
        <v/>
      </c>
      <c r="AW38" s="267" t="str">
        <f t="shared" si="12"/>
        <v/>
      </c>
      <c r="AX38" s="472" t="str">
        <f t="shared" si="5"/>
        <v/>
      </c>
      <c r="AY38" s="472" t="str">
        <f t="shared" si="6"/>
        <v/>
      </c>
      <c r="AZ38" s="472" t="str">
        <f t="shared" si="7"/>
        <v/>
      </c>
      <c r="BA38" s="472" t="str">
        <f t="shared" si="8"/>
        <v/>
      </c>
      <c r="BB38" s="472" t="str">
        <f t="shared" si="9"/>
        <v/>
      </c>
      <c r="BC38" s="472" t="str">
        <f t="shared" si="10"/>
        <v/>
      </c>
    </row>
    <row r="39" spans="1:55" ht="15.75" customHeight="1" thickBot="1">
      <c r="A39" s="55"/>
      <c r="B39" s="458" t="str">
        <f t="shared" si="11"/>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2"/>
        <v/>
      </c>
      <c r="AN39" s="267" t="str">
        <f t="shared" si="12"/>
        <v/>
      </c>
      <c r="AO39" s="267" t="str">
        <f t="shared" si="12"/>
        <v/>
      </c>
      <c r="AP39" s="267" t="str">
        <f t="shared" si="12"/>
        <v/>
      </c>
      <c r="AQ39" s="267" t="str">
        <f t="shared" si="12"/>
        <v/>
      </c>
      <c r="AR39" s="267" t="str">
        <f t="shared" si="12"/>
        <v/>
      </c>
      <c r="AS39" s="267" t="str">
        <f t="shared" si="12"/>
        <v/>
      </c>
      <c r="AT39" s="267" t="str">
        <f t="shared" si="12"/>
        <v/>
      </c>
      <c r="AU39" s="267" t="str">
        <f t="shared" si="12"/>
        <v/>
      </c>
      <c r="AV39" s="267" t="str">
        <f t="shared" si="12"/>
        <v/>
      </c>
      <c r="AW39" s="267" t="str">
        <f t="shared" si="12"/>
        <v/>
      </c>
      <c r="AX39" s="472" t="str">
        <f t="shared" si="5"/>
        <v/>
      </c>
      <c r="AY39" s="472" t="str">
        <f t="shared" si="6"/>
        <v/>
      </c>
      <c r="AZ39" s="472" t="str">
        <f t="shared" si="7"/>
        <v/>
      </c>
      <c r="BA39" s="472" t="str">
        <f t="shared" si="8"/>
        <v/>
      </c>
      <c r="BB39" s="472" t="str">
        <f t="shared" si="9"/>
        <v/>
      </c>
      <c r="BC39" s="472" t="str">
        <f t="shared" si="10"/>
        <v/>
      </c>
    </row>
    <row r="40" spans="1:55" ht="15.75" customHeight="1" thickBot="1">
      <c r="A40" s="55"/>
      <c r="B40" s="458" t="str">
        <f t="shared" si="11"/>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2"/>
        <v/>
      </c>
      <c r="AN40" s="267" t="str">
        <f t="shared" si="12"/>
        <v/>
      </c>
      <c r="AO40" s="267" t="str">
        <f t="shared" si="12"/>
        <v/>
      </c>
      <c r="AP40" s="267" t="str">
        <f t="shared" si="12"/>
        <v/>
      </c>
      <c r="AQ40" s="267" t="str">
        <f t="shared" si="12"/>
        <v/>
      </c>
      <c r="AR40" s="267" t="str">
        <f t="shared" si="12"/>
        <v/>
      </c>
      <c r="AS40" s="267" t="str">
        <f t="shared" si="12"/>
        <v/>
      </c>
      <c r="AT40" s="267" t="str">
        <f t="shared" si="12"/>
        <v/>
      </c>
      <c r="AU40" s="267" t="str">
        <f t="shared" si="12"/>
        <v/>
      </c>
      <c r="AV40" s="267" t="str">
        <f t="shared" si="12"/>
        <v/>
      </c>
      <c r="AW40" s="267" t="str">
        <f t="shared" si="12"/>
        <v/>
      </c>
      <c r="AX40" s="472" t="str">
        <f t="shared" si="5"/>
        <v/>
      </c>
      <c r="AY40" s="472" t="str">
        <f t="shared" si="6"/>
        <v/>
      </c>
      <c r="AZ40" s="472" t="str">
        <f t="shared" si="7"/>
        <v/>
      </c>
      <c r="BA40" s="472" t="str">
        <f t="shared" si="8"/>
        <v/>
      </c>
      <c r="BB40" s="472" t="str">
        <f t="shared" si="9"/>
        <v/>
      </c>
      <c r="BC40" s="472" t="str">
        <f t="shared" si="10"/>
        <v/>
      </c>
    </row>
    <row r="41" spans="1:55" ht="15.75" customHeight="1" thickBot="1">
      <c r="A41" s="55"/>
      <c r="B41" s="458" t="str">
        <f t="shared" si="11"/>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2"/>
        <v/>
      </c>
      <c r="AN41" s="267" t="str">
        <f t="shared" si="12"/>
        <v/>
      </c>
      <c r="AO41" s="267" t="str">
        <f t="shared" si="12"/>
        <v/>
      </c>
      <c r="AP41" s="267" t="str">
        <f t="shared" si="12"/>
        <v/>
      </c>
      <c r="AQ41" s="267" t="str">
        <f t="shared" si="12"/>
        <v/>
      </c>
      <c r="AR41" s="267" t="str">
        <f t="shared" si="12"/>
        <v/>
      </c>
      <c r="AS41" s="267" t="str">
        <f t="shared" si="12"/>
        <v/>
      </c>
      <c r="AT41" s="267" t="str">
        <f t="shared" si="12"/>
        <v/>
      </c>
      <c r="AU41" s="267" t="str">
        <f t="shared" si="12"/>
        <v/>
      </c>
      <c r="AV41" s="267" t="str">
        <f t="shared" si="12"/>
        <v/>
      </c>
      <c r="AW41" s="267" t="str">
        <f t="shared" si="12"/>
        <v/>
      </c>
      <c r="AX41" s="472" t="str">
        <f t="shared" si="5"/>
        <v/>
      </c>
      <c r="AY41" s="472" t="str">
        <f t="shared" si="6"/>
        <v/>
      </c>
      <c r="AZ41" s="472" t="str">
        <f t="shared" si="7"/>
        <v/>
      </c>
      <c r="BA41" s="472" t="str">
        <f t="shared" si="8"/>
        <v/>
      </c>
      <c r="BB41" s="472" t="str">
        <f t="shared" si="9"/>
        <v/>
      </c>
      <c r="BC41" s="472" t="str">
        <f t="shared" si="10"/>
        <v/>
      </c>
    </row>
    <row r="42" spans="1:55" ht="15.75" customHeight="1" thickBot="1">
      <c r="A42" s="55"/>
      <c r="B42" s="458" t="str">
        <f t="shared" si="11"/>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2"/>
        <v/>
      </c>
      <c r="AN42" s="267" t="str">
        <f t="shared" si="12"/>
        <v/>
      </c>
      <c r="AO42" s="267" t="str">
        <f t="shared" si="12"/>
        <v/>
      </c>
      <c r="AP42" s="267" t="str">
        <f t="shared" si="12"/>
        <v/>
      </c>
      <c r="AQ42" s="267" t="str">
        <f t="shared" si="12"/>
        <v/>
      </c>
      <c r="AR42" s="267" t="str">
        <f t="shared" si="12"/>
        <v/>
      </c>
      <c r="AS42" s="267" t="str">
        <f t="shared" si="12"/>
        <v/>
      </c>
      <c r="AT42" s="267" t="str">
        <f t="shared" si="12"/>
        <v/>
      </c>
      <c r="AU42" s="267" t="str">
        <f t="shared" si="12"/>
        <v/>
      </c>
      <c r="AV42" s="267" t="str">
        <f t="shared" si="12"/>
        <v/>
      </c>
      <c r="AW42" s="267" t="str">
        <f t="shared" si="12"/>
        <v/>
      </c>
      <c r="AX42" s="472" t="str">
        <f t="shared" si="5"/>
        <v/>
      </c>
      <c r="AY42" s="472" t="str">
        <f t="shared" si="6"/>
        <v/>
      </c>
      <c r="AZ42" s="472" t="str">
        <f t="shared" si="7"/>
        <v/>
      </c>
      <c r="BA42" s="472" t="str">
        <f t="shared" si="8"/>
        <v/>
      </c>
      <c r="BB42" s="472" t="str">
        <f t="shared" si="9"/>
        <v/>
      </c>
      <c r="BC42" s="472" t="str">
        <f t="shared" si="10"/>
        <v/>
      </c>
    </row>
    <row r="43" spans="1:55" ht="15.75" customHeight="1" thickBot="1">
      <c r="A43" s="55"/>
      <c r="B43" s="458" t="str">
        <f t="shared" si="11"/>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2"/>
        <v/>
      </c>
      <c r="AN43" s="267" t="str">
        <f t="shared" si="12"/>
        <v/>
      </c>
      <c r="AO43" s="267" t="str">
        <f t="shared" si="12"/>
        <v/>
      </c>
      <c r="AP43" s="267" t="str">
        <f t="shared" si="12"/>
        <v/>
      </c>
      <c r="AQ43" s="267" t="str">
        <f t="shared" si="12"/>
        <v/>
      </c>
      <c r="AR43" s="267" t="str">
        <f t="shared" si="12"/>
        <v/>
      </c>
      <c r="AS43" s="267" t="str">
        <f t="shared" si="12"/>
        <v/>
      </c>
      <c r="AT43" s="267" t="str">
        <f t="shared" si="12"/>
        <v/>
      </c>
      <c r="AU43" s="267" t="str">
        <f t="shared" si="12"/>
        <v/>
      </c>
      <c r="AV43" s="267" t="str">
        <f t="shared" si="12"/>
        <v/>
      </c>
      <c r="AW43" s="267" t="str">
        <f t="shared" si="12"/>
        <v/>
      </c>
      <c r="AX43" s="472" t="str">
        <f t="shared" si="5"/>
        <v/>
      </c>
      <c r="AY43" s="472" t="str">
        <f t="shared" si="6"/>
        <v/>
      </c>
      <c r="AZ43" s="472" t="str">
        <f t="shared" si="7"/>
        <v/>
      </c>
      <c r="BA43" s="472" t="str">
        <f t="shared" si="8"/>
        <v/>
      </c>
      <c r="BB43" s="472" t="str">
        <f t="shared" si="9"/>
        <v/>
      </c>
      <c r="BC43" s="472" t="str">
        <f t="shared" si="10"/>
        <v/>
      </c>
    </row>
    <row r="44" spans="1:55" ht="15.75" customHeight="1" thickBot="1">
      <c r="A44" s="55"/>
      <c r="B44" s="458" t="str">
        <f t="shared" si="11"/>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2"/>
        <v/>
      </c>
      <c r="AN44" s="267" t="str">
        <f t="shared" si="12"/>
        <v/>
      </c>
      <c r="AO44" s="267" t="str">
        <f t="shared" si="12"/>
        <v/>
      </c>
      <c r="AP44" s="267" t="str">
        <f t="shared" si="12"/>
        <v/>
      </c>
      <c r="AQ44" s="267" t="str">
        <f t="shared" si="12"/>
        <v/>
      </c>
      <c r="AR44" s="267" t="str">
        <f t="shared" si="12"/>
        <v/>
      </c>
      <c r="AS44" s="267" t="str">
        <f t="shared" si="12"/>
        <v/>
      </c>
      <c r="AT44" s="267" t="str">
        <f t="shared" si="12"/>
        <v/>
      </c>
      <c r="AU44" s="267" t="str">
        <f t="shared" si="12"/>
        <v/>
      </c>
      <c r="AV44" s="267" t="str">
        <f t="shared" si="12"/>
        <v/>
      </c>
      <c r="AW44" s="267" t="str">
        <f t="shared" si="12"/>
        <v/>
      </c>
      <c r="AX44" s="472" t="str">
        <f t="shared" si="5"/>
        <v/>
      </c>
      <c r="AY44" s="472" t="str">
        <f t="shared" si="6"/>
        <v/>
      </c>
      <c r="AZ44" s="472" t="str">
        <f t="shared" si="7"/>
        <v/>
      </c>
      <c r="BA44" s="472" t="str">
        <f t="shared" si="8"/>
        <v/>
      </c>
      <c r="BB44" s="472" t="str">
        <f t="shared" si="9"/>
        <v/>
      </c>
      <c r="BC44" s="472" t="str">
        <f t="shared" si="10"/>
        <v/>
      </c>
    </row>
    <row r="45" spans="1:55" ht="15.75" customHeight="1" thickBot="1">
      <c r="A45" s="55"/>
      <c r="B45" s="458" t="str">
        <f t="shared" si="11"/>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2"/>
        <v/>
      </c>
      <c r="AN45" s="267" t="str">
        <f t="shared" si="12"/>
        <v/>
      </c>
      <c r="AO45" s="267" t="str">
        <f t="shared" si="12"/>
        <v/>
      </c>
      <c r="AP45" s="267" t="str">
        <f t="shared" si="12"/>
        <v/>
      </c>
      <c r="AQ45" s="267" t="str">
        <f t="shared" si="12"/>
        <v/>
      </c>
      <c r="AR45" s="267" t="str">
        <f t="shared" si="12"/>
        <v/>
      </c>
      <c r="AS45" s="267" t="str">
        <f t="shared" si="12"/>
        <v/>
      </c>
      <c r="AT45" s="267" t="str">
        <f t="shared" si="12"/>
        <v/>
      </c>
      <c r="AU45" s="267" t="str">
        <f t="shared" si="12"/>
        <v/>
      </c>
      <c r="AV45" s="267" t="str">
        <f t="shared" si="12"/>
        <v/>
      </c>
      <c r="AW45" s="267" t="str">
        <f t="shared" si="12"/>
        <v/>
      </c>
      <c r="AX45" s="472" t="str">
        <f t="shared" si="5"/>
        <v/>
      </c>
      <c r="AY45" s="472" t="str">
        <f t="shared" si="6"/>
        <v/>
      </c>
      <c r="AZ45" s="472" t="str">
        <f t="shared" si="7"/>
        <v/>
      </c>
      <c r="BA45" s="472" t="str">
        <f t="shared" si="8"/>
        <v/>
      </c>
      <c r="BB45" s="472" t="str">
        <f t="shared" si="9"/>
        <v/>
      </c>
      <c r="BC45" s="472" t="str">
        <f t="shared" si="10"/>
        <v/>
      </c>
    </row>
    <row r="46" spans="1:55" ht="15.75" customHeight="1" thickBot="1">
      <c r="A46" s="55"/>
      <c r="B46" s="458" t="str">
        <f t="shared" si="11"/>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2"/>
        <v/>
      </c>
      <c r="AN46" s="267" t="str">
        <f t="shared" si="12"/>
        <v/>
      </c>
      <c r="AO46" s="267" t="str">
        <f t="shared" si="12"/>
        <v/>
      </c>
      <c r="AP46" s="267" t="str">
        <f t="shared" si="12"/>
        <v/>
      </c>
      <c r="AQ46" s="267" t="str">
        <f t="shared" si="12"/>
        <v/>
      </c>
      <c r="AR46" s="267" t="str">
        <f t="shared" si="12"/>
        <v/>
      </c>
      <c r="AS46" s="267" t="str">
        <f t="shared" si="12"/>
        <v/>
      </c>
      <c r="AT46" s="267" t="str">
        <f t="shared" si="12"/>
        <v/>
      </c>
      <c r="AU46" s="267" t="str">
        <f t="shared" si="12"/>
        <v/>
      </c>
      <c r="AV46" s="267" t="str">
        <f t="shared" si="12"/>
        <v/>
      </c>
      <c r="AW46" s="267" t="str">
        <f t="shared" si="12"/>
        <v/>
      </c>
      <c r="AX46" s="472" t="str">
        <f t="shared" si="5"/>
        <v/>
      </c>
      <c r="AY46" s="472" t="str">
        <f t="shared" si="6"/>
        <v/>
      </c>
      <c r="AZ46" s="472" t="str">
        <f t="shared" si="7"/>
        <v/>
      </c>
      <c r="BA46" s="472" t="str">
        <f t="shared" si="8"/>
        <v/>
      </c>
      <c r="BB46" s="472" t="str">
        <f t="shared" si="9"/>
        <v/>
      </c>
      <c r="BC46" s="472" t="str">
        <f t="shared" si="10"/>
        <v/>
      </c>
    </row>
    <row r="47" spans="1:55" ht="15.75" customHeight="1" thickBot="1">
      <c r="A47" s="55"/>
      <c r="B47" s="458" t="str">
        <f t="shared" si="11"/>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2"/>
        <v/>
      </c>
      <c r="AN47" s="267" t="str">
        <f t="shared" si="12"/>
        <v/>
      </c>
      <c r="AO47" s="267" t="str">
        <f t="shared" si="12"/>
        <v/>
      </c>
      <c r="AP47" s="267" t="str">
        <f t="shared" si="12"/>
        <v/>
      </c>
      <c r="AQ47" s="267" t="str">
        <f t="shared" si="12"/>
        <v/>
      </c>
      <c r="AR47" s="267" t="str">
        <f t="shared" si="12"/>
        <v/>
      </c>
      <c r="AS47" s="267" t="str">
        <f t="shared" si="12"/>
        <v/>
      </c>
      <c r="AT47" s="267" t="str">
        <f t="shared" si="12"/>
        <v/>
      </c>
      <c r="AU47" s="267" t="str">
        <f t="shared" si="12"/>
        <v/>
      </c>
      <c r="AV47" s="267" t="str">
        <f t="shared" si="12"/>
        <v/>
      </c>
      <c r="AW47" s="267" t="str">
        <f t="shared" si="12"/>
        <v/>
      </c>
      <c r="AX47" s="472" t="str">
        <f t="shared" si="5"/>
        <v/>
      </c>
      <c r="AY47" s="472" t="str">
        <f t="shared" si="6"/>
        <v/>
      </c>
      <c r="AZ47" s="472" t="str">
        <f t="shared" si="7"/>
        <v/>
      </c>
      <c r="BA47" s="472" t="str">
        <f t="shared" si="8"/>
        <v/>
      </c>
      <c r="BB47" s="472" t="str">
        <f t="shared" si="9"/>
        <v/>
      </c>
      <c r="BC47" s="472" t="str">
        <f t="shared" si="10"/>
        <v/>
      </c>
    </row>
    <row r="48" spans="1:55" ht="15.75" customHeight="1" thickBot="1">
      <c r="A48" s="55"/>
      <c r="B48" s="458" t="str">
        <f t="shared" si="11"/>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2"/>
        <v/>
      </c>
      <c r="AN48" s="267" t="str">
        <f t="shared" si="12"/>
        <v/>
      </c>
      <c r="AO48" s="267" t="str">
        <f t="shared" si="12"/>
        <v/>
      </c>
      <c r="AP48" s="267" t="str">
        <f t="shared" si="12"/>
        <v/>
      </c>
      <c r="AQ48" s="267" t="str">
        <f t="shared" si="12"/>
        <v/>
      </c>
      <c r="AR48" s="267" t="str">
        <f t="shared" si="12"/>
        <v/>
      </c>
      <c r="AS48" s="267" t="str">
        <f t="shared" si="12"/>
        <v/>
      </c>
      <c r="AT48" s="267" t="str">
        <f t="shared" si="12"/>
        <v/>
      </c>
      <c r="AU48" s="267" t="str">
        <f t="shared" si="12"/>
        <v/>
      </c>
      <c r="AV48" s="267" t="str">
        <f t="shared" si="12"/>
        <v/>
      </c>
      <c r="AW48" s="267" t="str">
        <f t="shared" si="12"/>
        <v/>
      </c>
      <c r="AX48" s="472" t="str">
        <f t="shared" si="5"/>
        <v/>
      </c>
      <c r="AY48" s="472" t="str">
        <f t="shared" si="6"/>
        <v/>
      </c>
      <c r="AZ48" s="472" t="str">
        <f t="shared" si="7"/>
        <v/>
      </c>
      <c r="BA48" s="472" t="str">
        <f t="shared" si="8"/>
        <v/>
      </c>
      <c r="BB48" s="472" t="str">
        <f t="shared" si="9"/>
        <v/>
      </c>
      <c r="BC48" s="472" t="str">
        <f t="shared" si="10"/>
        <v/>
      </c>
    </row>
    <row r="49" spans="1:55" ht="15.75" customHeight="1" thickBot="1">
      <c r="A49" s="55"/>
      <c r="B49" s="458" t="str">
        <f t="shared" si="11"/>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2"/>
        <v/>
      </c>
      <c r="AN49" s="267" t="str">
        <f t="shared" si="12"/>
        <v/>
      </c>
      <c r="AO49" s="267" t="str">
        <f t="shared" si="12"/>
        <v/>
      </c>
      <c r="AP49" s="267" t="str">
        <f t="shared" si="12"/>
        <v/>
      </c>
      <c r="AQ49" s="267" t="str">
        <f t="shared" si="12"/>
        <v/>
      </c>
      <c r="AR49" s="267" t="str">
        <f t="shared" si="12"/>
        <v/>
      </c>
      <c r="AS49" s="267" t="str">
        <f t="shared" si="12"/>
        <v/>
      </c>
      <c r="AT49" s="267" t="str">
        <f t="shared" si="12"/>
        <v/>
      </c>
      <c r="AU49" s="267" t="str">
        <f t="shared" si="12"/>
        <v/>
      </c>
      <c r="AV49" s="267" t="str">
        <f t="shared" si="12"/>
        <v/>
      </c>
      <c r="AW49" s="267" t="str">
        <f t="shared" si="12"/>
        <v/>
      </c>
      <c r="AX49" s="472" t="str">
        <f t="shared" si="5"/>
        <v/>
      </c>
      <c r="AY49" s="472" t="str">
        <f t="shared" si="6"/>
        <v/>
      </c>
      <c r="AZ49" s="472" t="str">
        <f t="shared" si="7"/>
        <v/>
      </c>
      <c r="BA49" s="472" t="str">
        <f t="shared" si="8"/>
        <v/>
      </c>
      <c r="BB49" s="472" t="str">
        <f t="shared" si="9"/>
        <v/>
      </c>
      <c r="BC49" s="472" t="str">
        <f t="shared" si="10"/>
        <v/>
      </c>
    </row>
    <row r="50" spans="1:55" ht="15.75" customHeight="1" thickBot="1">
      <c r="A50" s="55"/>
      <c r="B50" s="458" t="str">
        <f t="shared" si="11"/>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2"/>
        <v/>
      </c>
      <c r="AN50" s="267" t="str">
        <f t="shared" si="12"/>
        <v/>
      </c>
      <c r="AO50" s="267" t="str">
        <f t="shared" si="12"/>
        <v/>
      </c>
      <c r="AP50" s="267" t="str">
        <f t="shared" si="12"/>
        <v/>
      </c>
      <c r="AQ50" s="267" t="str">
        <f t="shared" si="12"/>
        <v/>
      </c>
      <c r="AR50" s="267" t="str">
        <f t="shared" si="12"/>
        <v/>
      </c>
      <c r="AS50" s="267" t="str">
        <f t="shared" si="12"/>
        <v/>
      </c>
      <c r="AT50" s="267" t="str">
        <f t="shared" si="12"/>
        <v/>
      </c>
      <c r="AU50" s="267" t="str">
        <f t="shared" si="12"/>
        <v/>
      </c>
      <c r="AV50" s="267" t="str">
        <f t="shared" si="12"/>
        <v/>
      </c>
      <c r="AW50" s="267" t="str">
        <f t="shared" si="12"/>
        <v/>
      </c>
      <c r="AX50" s="472" t="str">
        <f t="shared" si="5"/>
        <v/>
      </c>
      <c r="AY50" s="472" t="str">
        <f t="shared" si="6"/>
        <v/>
      </c>
      <c r="AZ50" s="472" t="str">
        <f t="shared" si="7"/>
        <v/>
      </c>
      <c r="BA50" s="472" t="str">
        <f t="shared" si="8"/>
        <v/>
      </c>
      <c r="BB50" s="472" t="str">
        <f t="shared" si="9"/>
        <v/>
      </c>
      <c r="BC50" s="472" t="str">
        <f t="shared" si="10"/>
        <v/>
      </c>
    </row>
    <row r="51" spans="1:55" ht="15.75" customHeight="1" thickBot="1">
      <c r="A51" s="55"/>
      <c r="B51" s="458" t="str">
        <f t="shared" si="11"/>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2"/>
        <v/>
      </c>
      <c r="AN51" s="267" t="str">
        <f t="shared" si="12"/>
        <v/>
      </c>
      <c r="AO51" s="267" t="str">
        <f t="shared" si="12"/>
        <v/>
      </c>
      <c r="AP51" s="267" t="str">
        <f t="shared" si="12"/>
        <v/>
      </c>
      <c r="AQ51" s="267" t="str">
        <f t="shared" si="12"/>
        <v/>
      </c>
      <c r="AR51" s="267" t="str">
        <f t="shared" si="12"/>
        <v/>
      </c>
      <c r="AS51" s="267" t="str">
        <f t="shared" si="12"/>
        <v/>
      </c>
      <c r="AT51" s="267" t="str">
        <f t="shared" si="12"/>
        <v/>
      </c>
      <c r="AU51" s="267" t="str">
        <f t="shared" si="12"/>
        <v/>
      </c>
      <c r="AV51" s="267" t="str">
        <f t="shared" si="12"/>
        <v/>
      </c>
      <c r="AW51" s="267" t="str">
        <f t="shared" si="12"/>
        <v/>
      </c>
      <c r="AX51" s="472" t="str">
        <f t="shared" si="5"/>
        <v/>
      </c>
      <c r="AY51" s="472" t="str">
        <f t="shared" si="6"/>
        <v/>
      </c>
      <c r="AZ51" s="472" t="str">
        <f t="shared" si="7"/>
        <v/>
      </c>
      <c r="BA51" s="472" t="str">
        <f t="shared" si="8"/>
        <v/>
      </c>
      <c r="BB51" s="472" t="str">
        <f t="shared" si="9"/>
        <v/>
      </c>
      <c r="BC51" s="472" t="str">
        <f t="shared" si="10"/>
        <v/>
      </c>
    </row>
    <row r="52" spans="1:55" ht="15.75" customHeight="1" thickBot="1">
      <c r="A52" s="55"/>
      <c r="B52" s="458" t="str">
        <f t="shared" si="11"/>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2"/>
        <v/>
      </c>
      <c r="AN52" s="267" t="str">
        <f t="shared" si="12"/>
        <v/>
      </c>
      <c r="AO52" s="267" t="str">
        <f t="shared" si="12"/>
        <v/>
      </c>
      <c r="AP52" s="267" t="str">
        <f t="shared" si="12"/>
        <v/>
      </c>
      <c r="AQ52" s="267" t="str">
        <f t="shared" si="12"/>
        <v/>
      </c>
      <c r="AR52" s="267" t="str">
        <f t="shared" si="12"/>
        <v/>
      </c>
      <c r="AS52" s="267" t="str">
        <f t="shared" si="12"/>
        <v/>
      </c>
      <c r="AT52" s="267" t="str">
        <f t="shared" si="12"/>
        <v/>
      </c>
      <c r="AU52" s="267" t="str">
        <f t="shared" si="12"/>
        <v/>
      </c>
      <c r="AV52" s="267" t="str">
        <f t="shared" si="12"/>
        <v/>
      </c>
      <c r="AW52" s="267" t="str">
        <f t="shared" si="12"/>
        <v/>
      </c>
      <c r="AX52" s="472" t="str">
        <f t="shared" si="5"/>
        <v/>
      </c>
      <c r="AY52" s="472" t="str">
        <f t="shared" si="6"/>
        <v/>
      </c>
      <c r="AZ52" s="472" t="str">
        <f t="shared" si="7"/>
        <v/>
      </c>
      <c r="BA52" s="472" t="str">
        <f t="shared" si="8"/>
        <v/>
      </c>
      <c r="BB52" s="472" t="str">
        <f t="shared" si="9"/>
        <v/>
      </c>
      <c r="BC52" s="472" t="str">
        <f t="shared" si="10"/>
        <v/>
      </c>
    </row>
    <row r="53" spans="1:55" ht="15.75" customHeight="1" thickBot="1">
      <c r="A53" s="55"/>
      <c r="B53" s="458" t="str">
        <f t="shared" si="11"/>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2"/>
        <v/>
      </c>
      <c r="AP53" s="267" t="str">
        <f t="shared" si="12"/>
        <v/>
      </c>
      <c r="AQ53" s="267" t="str">
        <f t="shared" si="12"/>
        <v/>
      </c>
      <c r="AR53" s="267" t="str">
        <f t="shared" si="12"/>
        <v/>
      </c>
      <c r="AS53" s="267" t="str">
        <f t="shared" si="12"/>
        <v/>
      </c>
      <c r="AT53" s="267" t="str">
        <f t="shared" si="12"/>
        <v/>
      </c>
      <c r="AU53" s="267" t="str">
        <f t="shared" si="12"/>
        <v/>
      </c>
      <c r="AV53" s="267" t="str">
        <f t="shared" si="12"/>
        <v/>
      </c>
      <c r="AW53" s="267" t="str">
        <f t="shared" si="12"/>
        <v/>
      </c>
      <c r="AX53" s="472" t="str">
        <f t="shared" si="5"/>
        <v/>
      </c>
      <c r="AY53" s="472" t="str">
        <f t="shared" si="6"/>
        <v/>
      </c>
      <c r="AZ53" s="472" t="str">
        <f t="shared" si="7"/>
        <v/>
      </c>
      <c r="BA53" s="472" t="str">
        <f t="shared" si="8"/>
        <v/>
      </c>
      <c r="BB53" s="472" t="str">
        <f t="shared" si="9"/>
        <v/>
      </c>
      <c r="BC53" s="472" t="str">
        <f t="shared" si="10"/>
        <v/>
      </c>
    </row>
    <row r="54" spans="1:55" ht="15.75" customHeight="1" thickBot="1">
      <c r="A54" s="55"/>
      <c r="B54" s="458" t="str">
        <f t="shared" si="11"/>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2"/>
        <v/>
      </c>
      <c r="AP54" s="267" t="str">
        <f t="shared" si="12"/>
        <v/>
      </c>
      <c r="AQ54" s="267" t="str">
        <f t="shared" si="12"/>
        <v/>
      </c>
      <c r="AR54" s="267" t="str">
        <f t="shared" si="12"/>
        <v/>
      </c>
      <c r="AS54" s="267" t="str">
        <f t="shared" si="12"/>
        <v/>
      </c>
      <c r="AT54" s="267" t="str">
        <f t="shared" si="12"/>
        <v/>
      </c>
      <c r="AU54" s="267" t="str">
        <f t="shared" si="12"/>
        <v/>
      </c>
      <c r="AV54" s="267" t="str">
        <f t="shared" si="12"/>
        <v/>
      </c>
      <c r="AW54" s="267" t="str">
        <f t="shared" si="12"/>
        <v/>
      </c>
      <c r="AX54" s="472" t="str">
        <f t="shared" si="5"/>
        <v/>
      </c>
      <c r="AY54" s="472" t="str">
        <f t="shared" si="6"/>
        <v/>
      </c>
      <c r="AZ54" s="472" t="str">
        <f t="shared" si="7"/>
        <v/>
      </c>
      <c r="BA54" s="472" t="str">
        <f t="shared" si="8"/>
        <v/>
      </c>
      <c r="BB54" s="472" t="str">
        <f t="shared" si="9"/>
        <v/>
      </c>
      <c r="BC54" s="472" t="str">
        <f t="shared" si="10"/>
        <v/>
      </c>
    </row>
    <row r="55" spans="1:55" ht="15.75" customHeight="1" thickBot="1">
      <c r="A55" s="55"/>
      <c r="B55" s="458" t="str">
        <f t="shared" si="11"/>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7" t="str">
        <f t="shared" si="4"/>
        <v/>
      </c>
      <c r="AE55" s="267" t="str">
        <f t="shared" si="4"/>
        <v/>
      </c>
      <c r="AF55" s="267" t="str">
        <f t="shared" si="4"/>
        <v/>
      </c>
      <c r="AG55" s="267" t="str">
        <f t="shared" si="4"/>
        <v/>
      </c>
      <c r="AH55" s="267" t="str">
        <f t="shared" si="4"/>
        <v/>
      </c>
      <c r="AI55" s="267" t="str">
        <f t="shared" si="4"/>
        <v/>
      </c>
      <c r="AJ55" s="267" t="str">
        <f t="shared" ref="AD55:AS78" si="13">IF(K55="","",(IF(K55=K$92,1,0)))</f>
        <v/>
      </c>
      <c r="AK55" s="267" t="str">
        <f t="shared" si="13"/>
        <v/>
      </c>
      <c r="AL55" s="267" t="str">
        <f t="shared" si="13"/>
        <v/>
      </c>
      <c r="AM55" s="267" t="str">
        <f t="shared" si="13"/>
        <v/>
      </c>
      <c r="AN55" s="267" t="str">
        <f t="shared" si="13"/>
        <v/>
      </c>
      <c r="AO55" s="267" t="str">
        <f t="shared" si="12"/>
        <v/>
      </c>
      <c r="AP55" s="267" t="str">
        <f t="shared" si="12"/>
        <v/>
      </c>
      <c r="AQ55" s="267" t="str">
        <f t="shared" si="12"/>
        <v/>
      </c>
      <c r="AR55" s="267" t="str">
        <f t="shared" si="12"/>
        <v/>
      </c>
      <c r="AS55" s="267" t="str">
        <f t="shared" si="12"/>
        <v/>
      </c>
      <c r="AT55" s="267" t="str">
        <f t="shared" si="12"/>
        <v/>
      </c>
      <c r="AU55" s="267" t="str">
        <f t="shared" si="12"/>
        <v/>
      </c>
      <c r="AV55" s="267" t="str">
        <f t="shared" si="12"/>
        <v/>
      </c>
      <c r="AW55" s="267" t="str">
        <f t="shared" si="12"/>
        <v/>
      </c>
      <c r="AX55" s="472" t="str">
        <f t="shared" si="5"/>
        <v/>
      </c>
      <c r="AY55" s="472" t="str">
        <f t="shared" si="6"/>
        <v/>
      </c>
      <c r="AZ55" s="472" t="str">
        <f t="shared" si="7"/>
        <v/>
      </c>
      <c r="BA55" s="472" t="str">
        <f t="shared" si="8"/>
        <v/>
      </c>
      <c r="BB55" s="472" t="str">
        <f t="shared" si="9"/>
        <v/>
      </c>
      <c r="BC55" s="472" t="str">
        <f t="shared" si="10"/>
        <v/>
      </c>
    </row>
    <row r="56" spans="1:55" ht="15.75" customHeight="1" thickBot="1">
      <c r="A56" s="55"/>
      <c r="B56" s="458" t="str">
        <f t="shared" si="11"/>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7" t="str">
        <f t="shared" si="13"/>
        <v/>
      </c>
      <c r="AE56" s="267" t="str">
        <f t="shared" si="13"/>
        <v/>
      </c>
      <c r="AF56" s="267" t="str">
        <f t="shared" si="13"/>
        <v/>
      </c>
      <c r="AG56" s="267" t="str">
        <f t="shared" si="13"/>
        <v/>
      </c>
      <c r="AH56" s="267" t="str">
        <f t="shared" si="13"/>
        <v/>
      </c>
      <c r="AI56" s="267" t="str">
        <f t="shared" si="13"/>
        <v/>
      </c>
      <c r="AJ56" s="267" t="str">
        <f t="shared" si="13"/>
        <v/>
      </c>
      <c r="AK56" s="267" t="str">
        <f t="shared" si="13"/>
        <v/>
      </c>
      <c r="AL56" s="267" t="str">
        <f t="shared" si="13"/>
        <v/>
      </c>
      <c r="AM56" s="267" t="str">
        <f t="shared" si="13"/>
        <v/>
      </c>
      <c r="AN56" s="267" t="str">
        <f t="shared" si="13"/>
        <v/>
      </c>
      <c r="AO56" s="267" t="str">
        <f t="shared" si="13"/>
        <v/>
      </c>
      <c r="AP56" s="267" t="str">
        <f t="shared" si="13"/>
        <v/>
      </c>
      <c r="AQ56" s="267" t="str">
        <f t="shared" si="13"/>
        <v/>
      </c>
      <c r="AR56" s="267" t="str">
        <f t="shared" si="13"/>
        <v/>
      </c>
      <c r="AS56" s="267" t="str">
        <f t="shared" si="13"/>
        <v/>
      </c>
      <c r="AT56" s="267" t="str">
        <f t="shared" ref="AO56:AW84" si="14">IF(U56="","",(IF(U56=U$92,1,0)))</f>
        <v/>
      </c>
      <c r="AU56" s="267" t="str">
        <f t="shared" si="14"/>
        <v/>
      </c>
      <c r="AV56" s="267" t="str">
        <f t="shared" si="14"/>
        <v/>
      </c>
      <c r="AW56" s="267" t="str">
        <f t="shared" si="14"/>
        <v/>
      </c>
      <c r="AX56" s="472" t="str">
        <f t="shared" si="5"/>
        <v/>
      </c>
      <c r="AY56" s="472" t="str">
        <f t="shared" si="6"/>
        <v/>
      </c>
      <c r="AZ56" s="472" t="str">
        <f t="shared" si="7"/>
        <v/>
      </c>
      <c r="BA56" s="472" t="str">
        <f t="shared" si="8"/>
        <v/>
      </c>
      <c r="BB56" s="472" t="str">
        <f t="shared" si="9"/>
        <v/>
      </c>
      <c r="BC56" s="472" t="str">
        <f t="shared" si="10"/>
        <v/>
      </c>
    </row>
    <row r="57" spans="1:55" ht="15.75" customHeight="1" thickBot="1">
      <c r="A57" s="55"/>
      <c r="B57" s="458" t="str">
        <f t="shared" si="11"/>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7" t="str">
        <f t="shared" si="13"/>
        <v/>
      </c>
      <c r="AE57" s="267" t="str">
        <f t="shared" si="13"/>
        <v/>
      </c>
      <c r="AF57" s="267" t="str">
        <f t="shared" si="13"/>
        <v/>
      </c>
      <c r="AG57" s="267" t="str">
        <f t="shared" si="13"/>
        <v/>
      </c>
      <c r="AH57" s="267" t="str">
        <f t="shared" si="13"/>
        <v/>
      </c>
      <c r="AI57" s="267" t="str">
        <f t="shared" si="13"/>
        <v/>
      </c>
      <c r="AJ57" s="267" t="str">
        <f t="shared" si="13"/>
        <v/>
      </c>
      <c r="AK57" s="267" t="str">
        <f t="shared" si="13"/>
        <v/>
      </c>
      <c r="AL57" s="267" t="str">
        <f t="shared" si="13"/>
        <v/>
      </c>
      <c r="AM57" s="267" t="str">
        <f t="shared" si="13"/>
        <v/>
      </c>
      <c r="AN57" s="267" t="str">
        <f t="shared" si="13"/>
        <v/>
      </c>
      <c r="AO57" s="267" t="str">
        <f t="shared" si="14"/>
        <v/>
      </c>
      <c r="AP57" s="267" t="str">
        <f t="shared" si="14"/>
        <v/>
      </c>
      <c r="AQ57" s="267" t="str">
        <f t="shared" si="14"/>
        <v/>
      </c>
      <c r="AR57" s="267" t="str">
        <f t="shared" si="14"/>
        <v/>
      </c>
      <c r="AS57" s="267" t="str">
        <f t="shared" si="14"/>
        <v/>
      </c>
      <c r="AT57" s="267" t="str">
        <f t="shared" si="14"/>
        <v/>
      </c>
      <c r="AU57" s="267" t="str">
        <f t="shared" si="14"/>
        <v/>
      </c>
      <c r="AV57" s="267" t="str">
        <f t="shared" si="14"/>
        <v/>
      </c>
      <c r="AW57" s="267" t="str">
        <f t="shared" si="14"/>
        <v/>
      </c>
      <c r="AX57" s="472" t="str">
        <f t="shared" si="5"/>
        <v/>
      </c>
      <c r="AY57" s="472" t="str">
        <f t="shared" si="6"/>
        <v/>
      </c>
      <c r="AZ57" s="472" t="str">
        <f t="shared" si="7"/>
        <v/>
      </c>
      <c r="BA57" s="472" t="str">
        <f t="shared" si="8"/>
        <v/>
      </c>
      <c r="BB57" s="472" t="str">
        <f t="shared" si="9"/>
        <v/>
      </c>
      <c r="BC57" s="472" t="str">
        <f t="shared" si="10"/>
        <v/>
      </c>
    </row>
    <row r="58" spans="1:55" ht="15.75" customHeight="1" thickBot="1">
      <c r="A58" s="55"/>
      <c r="B58" s="458" t="str">
        <f t="shared" si="11"/>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7" t="str">
        <f t="shared" si="13"/>
        <v/>
      </c>
      <c r="AE58" s="267" t="str">
        <f t="shared" si="13"/>
        <v/>
      </c>
      <c r="AF58" s="267" t="str">
        <f t="shared" si="13"/>
        <v/>
      </c>
      <c r="AG58" s="267" t="str">
        <f t="shared" si="13"/>
        <v/>
      </c>
      <c r="AH58" s="267" t="str">
        <f t="shared" si="13"/>
        <v/>
      </c>
      <c r="AI58" s="267" t="str">
        <f t="shared" si="13"/>
        <v/>
      </c>
      <c r="AJ58" s="267" t="str">
        <f t="shared" si="13"/>
        <v/>
      </c>
      <c r="AK58" s="267" t="str">
        <f t="shared" si="13"/>
        <v/>
      </c>
      <c r="AL58" s="267" t="str">
        <f t="shared" si="13"/>
        <v/>
      </c>
      <c r="AM58" s="267" t="str">
        <f t="shared" si="13"/>
        <v/>
      </c>
      <c r="AN58" s="267" t="str">
        <f t="shared" si="13"/>
        <v/>
      </c>
      <c r="AO58" s="267" t="str">
        <f t="shared" si="14"/>
        <v/>
      </c>
      <c r="AP58" s="267" t="str">
        <f t="shared" si="14"/>
        <v/>
      </c>
      <c r="AQ58" s="267" t="str">
        <f t="shared" si="14"/>
        <v/>
      </c>
      <c r="AR58" s="267" t="str">
        <f t="shared" si="14"/>
        <v/>
      </c>
      <c r="AS58" s="267" t="str">
        <f t="shared" si="14"/>
        <v/>
      </c>
      <c r="AT58" s="267" t="str">
        <f t="shared" si="14"/>
        <v/>
      </c>
      <c r="AU58" s="267" t="str">
        <f t="shared" si="14"/>
        <v/>
      </c>
      <c r="AV58" s="267" t="str">
        <f t="shared" si="14"/>
        <v/>
      </c>
      <c r="AW58" s="267" t="str">
        <f t="shared" si="14"/>
        <v/>
      </c>
      <c r="AX58" s="472" t="str">
        <f t="shared" si="5"/>
        <v/>
      </c>
      <c r="AY58" s="472" t="str">
        <f t="shared" si="6"/>
        <v/>
      </c>
      <c r="AZ58" s="472" t="str">
        <f t="shared" si="7"/>
        <v/>
      </c>
      <c r="BA58" s="472" t="str">
        <f t="shared" si="8"/>
        <v/>
      </c>
      <c r="BB58" s="472" t="str">
        <f t="shared" si="9"/>
        <v/>
      </c>
      <c r="BC58" s="472" t="str">
        <f t="shared" si="10"/>
        <v/>
      </c>
    </row>
    <row r="59" spans="1:55" ht="15.75" customHeight="1" thickBot="1">
      <c r="A59" s="55"/>
      <c r="B59" s="458" t="str">
        <f t="shared" si="11"/>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7" t="str">
        <f t="shared" si="13"/>
        <v/>
      </c>
      <c r="AE59" s="267" t="str">
        <f t="shared" si="13"/>
        <v/>
      </c>
      <c r="AF59" s="267" t="str">
        <f t="shared" si="13"/>
        <v/>
      </c>
      <c r="AG59" s="267" t="str">
        <f t="shared" si="13"/>
        <v/>
      </c>
      <c r="AH59" s="267" t="str">
        <f t="shared" si="13"/>
        <v/>
      </c>
      <c r="AI59" s="267" t="str">
        <f t="shared" si="13"/>
        <v/>
      </c>
      <c r="AJ59" s="267" t="str">
        <f t="shared" si="13"/>
        <v/>
      </c>
      <c r="AK59" s="267" t="str">
        <f t="shared" si="13"/>
        <v/>
      </c>
      <c r="AL59" s="267" t="str">
        <f t="shared" si="13"/>
        <v/>
      </c>
      <c r="AM59" s="267" t="str">
        <f t="shared" si="13"/>
        <v/>
      </c>
      <c r="AN59" s="267" t="str">
        <f t="shared" si="13"/>
        <v/>
      </c>
      <c r="AO59" s="267" t="str">
        <f t="shared" si="14"/>
        <v/>
      </c>
      <c r="AP59" s="267" t="str">
        <f t="shared" si="14"/>
        <v/>
      </c>
      <c r="AQ59" s="267" t="str">
        <f t="shared" si="14"/>
        <v/>
      </c>
      <c r="AR59" s="267" t="str">
        <f t="shared" si="14"/>
        <v/>
      </c>
      <c r="AS59" s="267" t="str">
        <f t="shared" si="14"/>
        <v/>
      </c>
      <c r="AT59" s="267" t="str">
        <f t="shared" si="14"/>
        <v/>
      </c>
      <c r="AU59" s="267" t="str">
        <f t="shared" si="14"/>
        <v/>
      </c>
      <c r="AV59" s="267" t="str">
        <f t="shared" si="14"/>
        <v/>
      </c>
      <c r="AW59" s="267" t="str">
        <f t="shared" si="14"/>
        <v/>
      </c>
      <c r="AX59" s="472" t="str">
        <f t="shared" si="5"/>
        <v/>
      </c>
      <c r="AY59" s="472" t="str">
        <f t="shared" si="6"/>
        <v/>
      </c>
      <c r="AZ59" s="472" t="str">
        <f t="shared" si="7"/>
        <v/>
      </c>
      <c r="BA59" s="472" t="str">
        <f t="shared" si="8"/>
        <v/>
      </c>
      <c r="BB59" s="472" t="str">
        <f t="shared" si="9"/>
        <v/>
      </c>
      <c r="BC59" s="472" t="str">
        <f t="shared" si="10"/>
        <v/>
      </c>
    </row>
    <row r="60" spans="1:55" ht="15.75" customHeight="1" thickBot="1">
      <c r="A60" s="55"/>
      <c r="B60" s="458" t="str">
        <f t="shared" si="11"/>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7" t="str">
        <f t="shared" si="13"/>
        <v/>
      </c>
      <c r="AE60" s="267" t="str">
        <f t="shared" si="13"/>
        <v/>
      </c>
      <c r="AF60" s="267" t="str">
        <f t="shared" si="13"/>
        <v/>
      </c>
      <c r="AG60" s="267" t="str">
        <f t="shared" si="13"/>
        <v/>
      </c>
      <c r="AH60" s="267" t="str">
        <f t="shared" si="13"/>
        <v/>
      </c>
      <c r="AI60" s="267" t="str">
        <f t="shared" si="13"/>
        <v/>
      </c>
      <c r="AJ60" s="267" t="str">
        <f t="shared" si="13"/>
        <v/>
      </c>
      <c r="AK60" s="267" t="str">
        <f t="shared" si="13"/>
        <v/>
      </c>
      <c r="AL60" s="267" t="str">
        <f t="shared" si="13"/>
        <v/>
      </c>
      <c r="AM60" s="267" t="str">
        <f t="shared" si="13"/>
        <v/>
      </c>
      <c r="AN60" s="267" t="str">
        <f t="shared" si="13"/>
        <v/>
      </c>
      <c r="AO60" s="267" t="str">
        <f t="shared" si="14"/>
        <v/>
      </c>
      <c r="AP60" s="267" t="str">
        <f t="shared" si="14"/>
        <v/>
      </c>
      <c r="AQ60" s="267" t="str">
        <f t="shared" si="14"/>
        <v/>
      </c>
      <c r="AR60" s="267" t="str">
        <f t="shared" si="14"/>
        <v/>
      </c>
      <c r="AS60" s="267" t="str">
        <f t="shared" si="14"/>
        <v/>
      </c>
      <c r="AT60" s="267" t="str">
        <f t="shared" si="14"/>
        <v/>
      </c>
      <c r="AU60" s="267" t="str">
        <f t="shared" si="14"/>
        <v/>
      </c>
      <c r="AV60" s="267" t="str">
        <f t="shared" si="14"/>
        <v/>
      </c>
      <c r="AW60" s="267" t="str">
        <f t="shared" si="14"/>
        <v/>
      </c>
      <c r="AX60" s="472" t="str">
        <f t="shared" si="5"/>
        <v/>
      </c>
      <c r="AY60" s="472" t="str">
        <f t="shared" si="6"/>
        <v/>
      </c>
      <c r="AZ60" s="472" t="str">
        <f t="shared" si="7"/>
        <v/>
      </c>
      <c r="BA60" s="472" t="str">
        <f t="shared" si="8"/>
        <v/>
      </c>
      <c r="BB60" s="472" t="str">
        <f t="shared" si="9"/>
        <v/>
      </c>
      <c r="BC60" s="472" t="str">
        <f t="shared" si="10"/>
        <v/>
      </c>
    </row>
    <row r="61" spans="1:55" ht="15.75" customHeight="1" thickBot="1">
      <c r="A61" s="55"/>
      <c r="B61" s="458" t="str">
        <f t="shared" si="11"/>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7" t="str">
        <f t="shared" si="13"/>
        <v/>
      </c>
      <c r="AE61" s="267" t="str">
        <f t="shared" si="13"/>
        <v/>
      </c>
      <c r="AF61" s="267" t="str">
        <f t="shared" si="13"/>
        <v/>
      </c>
      <c r="AG61" s="267" t="str">
        <f t="shared" si="13"/>
        <v/>
      </c>
      <c r="AH61" s="267" t="str">
        <f t="shared" si="13"/>
        <v/>
      </c>
      <c r="AI61" s="267" t="str">
        <f t="shared" si="13"/>
        <v/>
      </c>
      <c r="AJ61" s="267" t="str">
        <f t="shared" si="13"/>
        <v/>
      </c>
      <c r="AK61" s="267" t="str">
        <f t="shared" si="13"/>
        <v/>
      </c>
      <c r="AL61" s="267" t="str">
        <f t="shared" si="13"/>
        <v/>
      </c>
      <c r="AM61" s="267" t="str">
        <f t="shared" si="13"/>
        <v/>
      </c>
      <c r="AN61" s="267" t="str">
        <f t="shared" si="13"/>
        <v/>
      </c>
      <c r="AO61" s="267" t="str">
        <f t="shared" si="14"/>
        <v/>
      </c>
      <c r="AP61" s="267" t="str">
        <f t="shared" si="14"/>
        <v/>
      </c>
      <c r="AQ61" s="267" t="str">
        <f t="shared" si="14"/>
        <v/>
      </c>
      <c r="AR61" s="267" t="str">
        <f t="shared" si="14"/>
        <v/>
      </c>
      <c r="AS61" s="267" t="str">
        <f t="shared" si="14"/>
        <v/>
      </c>
      <c r="AT61" s="267" t="str">
        <f t="shared" si="14"/>
        <v/>
      </c>
      <c r="AU61" s="267" t="str">
        <f t="shared" si="14"/>
        <v/>
      </c>
      <c r="AV61" s="267" t="str">
        <f t="shared" si="14"/>
        <v/>
      </c>
      <c r="AW61" s="267" t="str">
        <f t="shared" si="14"/>
        <v/>
      </c>
      <c r="AX61" s="472" t="str">
        <f t="shared" si="5"/>
        <v/>
      </c>
      <c r="AY61" s="472" t="str">
        <f t="shared" si="6"/>
        <v/>
      </c>
      <c r="AZ61" s="472" t="str">
        <f t="shared" si="7"/>
        <v/>
      </c>
      <c r="BA61" s="472" t="str">
        <f t="shared" si="8"/>
        <v/>
      </c>
      <c r="BB61" s="472" t="str">
        <f t="shared" si="9"/>
        <v/>
      </c>
      <c r="BC61" s="472" t="str">
        <f t="shared" si="10"/>
        <v/>
      </c>
    </row>
    <row r="62" spans="1:55" ht="15.75" customHeight="1" thickBot="1">
      <c r="A62" s="55"/>
      <c r="B62" s="458" t="str">
        <f t="shared" si="11"/>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7" t="str">
        <f t="shared" si="13"/>
        <v/>
      </c>
      <c r="AE62" s="267" t="str">
        <f t="shared" si="13"/>
        <v/>
      </c>
      <c r="AF62" s="267" t="str">
        <f t="shared" si="13"/>
        <v/>
      </c>
      <c r="AG62" s="267" t="str">
        <f t="shared" si="13"/>
        <v/>
      </c>
      <c r="AH62" s="267" t="str">
        <f t="shared" si="13"/>
        <v/>
      </c>
      <c r="AI62" s="267" t="str">
        <f t="shared" si="13"/>
        <v/>
      </c>
      <c r="AJ62" s="267" t="str">
        <f t="shared" si="13"/>
        <v/>
      </c>
      <c r="AK62" s="267" t="str">
        <f t="shared" si="13"/>
        <v/>
      </c>
      <c r="AL62" s="267" t="str">
        <f t="shared" si="13"/>
        <v/>
      </c>
      <c r="AM62" s="267" t="str">
        <f t="shared" si="13"/>
        <v/>
      </c>
      <c r="AN62" s="267" t="str">
        <f t="shared" si="13"/>
        <v/>
      </c>
      <c r="AO62" s="267" t="str">
        <f t="shared" si="14"/>
        <v/>
      </c>
      <c r="AP62" s="267" t="str">
        <f t="shared" si="14"/>
        <v/>
      </c>
      <c r="AQ62" s="267" t="str">
        <f t="shared" si="14"/>
        <v/>
      </c>
      <c r="AR62" s="267" t="str">
        <f t="shared" si="14"/>
        <v/>
      </c>
      <c r="AS62" s="267" t="str">
        <f t="shared" si="14"/>
        <v/>
      </c>
      <c r="AT62" s="267" t="str">
        <f t="shared" si="14"/>
        <v/>
      </c>
      <c r="AU62" s="267" t="str">
        <f t="shared" si="14"/>
        <v/>
      </c>
      <c r="AV62" s="267" t="str">
        <f t="shared" si="14"/>
        <v/>
      </c>
      <c r="AW62" s="267" t="str">
        <f t="shared" si="14"/>
        <v/>
      </c>
      <c r="AX62" s="472" t="str">
        <f t="shared" si="5"/>
        <v/>
      </c>
      <c r="AY62" s="472" t="str">
        <f t="shared" si="6"/>
        <v/>
      </c>
      <c r="AZ62" s="472" t="str">
        <f t="shared" si="7"/>
        <v/>
      </c>
      <c r="BA62" s="472" t="str">
        <f t="shared" si="8"/>
        <v/>
      </c>
      <c r="BB62" s="472" t="str">
        <f t="shared" si="9"/>
        <v/>
      </c>
      <c r="BC62" s="472" t="str">
        <f t="shared" si="10"/>
        <v/>
      </c>
    </row>
    <row r="63" spans="1:55" ht="15.75" customHeight="1" thickBot="1">
      <c r="A63" s="55"/>
      <c r="B63" s="458" t="str">
        <f t="shared" si="11"/>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7" t="str">
        <f t="shared" si="13"/>
        <v/>
      </c>
      <c r="AE63" s="267" t="str">
        <f t="shared" si="13"/>
        <v/>
      </c>
      <c r="AF63" s="267" t="str">
        <f t="shared" si="13"/>
        <v/>
      </c>
      <c r="AG63" s="267" t="str">
        <f t="shared" si="13"/>
        <v/>
      </c>
      <c r="AH63" s="267" t="str">
        <f t="shared" si="13"/>
        <v/>
      </c>
      <c r="AI63" s="267" t="str">
        <f t="shared" si="13"/>
        <v/>
      </c>
      <c r="AJ63" s="267" t="str">
        <f t="shared" si="13"/>
        <v/>
      </c>
      <c r="AK63" s="267" t="str">
        <f t="shared" si="13"/>
        <v/>
      </c>
      <c r="AL63" s="267" t="str">
        <f t="shared" si="13"/>
        <v/>
      </c>
      <c r="AM63" s="267" t="str">
        <f t="shared" si="13"/>
        <v/>
      </c>
      <c r="AN63" s="267" t="str">
        <f t="shared" si="13"/>
        <v/>
      </c>
      <c r="AO63" s="267" t="str">
        <f t="shared" si="14"/>
        <v/>
      </c>
      <c r="AP63" s="267" t="str">
        <f t="shared" si="14"/>
        <v/>
      </c>
      <c r="AQ63" s="267" t="str">
        <f t="shared" si="14"/>
        <v/>
      </c>
      <c r="AR63" s="267" t="str">
        <f t="shared" si="14"/>
        <v/>
      </c>
      <c r="AS63" s="267" t="str">
        <f t="shared" si="14"/>
        <v/>
      </c>
      <c r="AT63" s="267" t="str">
        <f t="shared" si="14"/>
        <v/>
      </c>
      <c r="AU63" s="267" t="str">
        <f t="shared" si="14"/>
        <v/>
      </c>
      <c r="AV63" s="267" t="str">
        <f t="shared" si="14"/>
        <v/>
      </c>
      <c r="AW63" s="267" t="str">
        <f t="shared" si="14"/>
        <v/>
      </c>
      <c r="AX63" s="472" t="str">
        <f t="shared" si="5"/>
        <v/>
      </c>
      <c r="AY63" s="472" t="str">
        <f t="shared" si="6"/>
        <v/>
      </c>
      <c r="AZ63" s="472" t="str">
        <f t="shared" si="7"/>
        <v/>
      </c>
      <c r="BA63" s="472" t="str">
        <f t="shared" si="8"/>
        <v/>
      </c>
      <c r="BB63" s="472" t="str">
        <f t="shared" si="9"/>
        <v/>
      </c>
      <c r="BC63" s="472" t="str">
        <f t="shared" si="10"/>
        <v/>
      </c>
    </row>
    <row r="64" spans="1:55" ht="15.75" customHeight="1" thickBot="1">
      <c r="A64" s="55"/>
      <c r="B64" s="458" t="str">
        <f t="shared" si="11"/>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7" t="str">
        <f t="shared" si="13"/>
        <v/>
      </c>
      <c r="AE64" s="267" t="str">
        <f t="shared" si="13"/>
        <v/>
      </c>
      <c r="AF64" s="267" t="str">
        <f t="shared" si="13"/>
        <v/>
      </c>
      <c r="AG64" s="267" t="str">
        <f t="shared" si="13"/>
        <v/>
      </c>
      <c r="AH64" s="267" t="str">
        <f t="shared" si="13"/>
        <v/>
      </c>
      <c r="AI64" s="267" t="str">
        <f t="shared" si="13"/>
        <v/>
      </c>
      <c r="AJ64" s="267" t="str">
        <f t="shared" si="13"/>
        <v/>
      </c>
      <c r="AK64" s="267" t="str">
        <f t="shared" si="13"/>
        <v/>
      </c>
      <c r="AL64" s="267" t="str">
        <f t="shared" si="13"/>
        <v/>
      </c>
      <c r="AM64" s="267" t="str">
        <f t="shared" si="13"/>
        <v/>
      </c>
      <c r="AN64" s="267" t="str">
        <f t="shared" si="13"/>
        <v/>
      </c>
      <c r="AO64" s="267" t="str">
        <f t="shared" si="14"/>
        <v/>
      </c>
      <c r="AP64" s="267" t="str">
        <f t="shared" si="14"/>
        <v/>
      </c>
      <c r="AQ64" s="267" t="str">
        <f t="shared" si="14"/>
        <v/>
      </c>
      <c r="AR64" s="267" t="str">
        <f t="shared" si="14"/>
        <v/>
      </c>
      <c r="AS64" s="267" t="str">
        <f t="shared" si="14"/>
        <v/>
      </c>
      <c r="AT64" s="267" t="str">
        <f t="shared" si="14"/>
        <v/>
      </c>
      <c r="AU64" s="267" t="str">
        <f t="shared" si="14"/>
        <v/>
      </c>
      <c r="AV64" s="267" t="str">
        <f t="shared" si="14"/>
        <v/>
      </c>
      <c r="AW64" s="267" t="str">
        <f t="shared" si="14"/>
        <v/>
      </c>
      <c r="AX64" s="472" t="str">
        <f t="shared" si="5"/>
        <v/>
      </c>
      <c r="AY64" s="472" t="str">
        <f t="shared" si="6"/>
        <v/>
      </c>
      <c r="AZ64" s="472" t="str">
        <f t="shared" si="7"/>
        <v/>
      </c>
      <c r="BA64" s="472" t="str">
        <f t="shared" si="8"/>
        <v/>
      </c>
      <c r="BB64" s="472" t="str">
        <f t="shared" si="9"/>
        <v/>
      </c>
      <c r="BC64" s="472" t="str">
        <f t="shared" si="10"/>
        <v/>
      </c>
    </row>
    <row r="65" spans="1:55" ht="15.75" customHeight="1" thickBot="1">
      <c r="A65" s="55"/>
      <c r="B65" s="458" t="str">
        <f t="shared" si="11"/>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7" t="str">
        <f t="shared" si="13"/>
        <v/>
      </c>
      <c r="AE65" s="267" t="str">
        <f t="shared" si="13"/>
        <v/>
      </c>
      <c r="AF65" s="267" t="str">
        <f t="shared" si="13"/>
        <v/>
      </c>
      <c r="AG65" s="267" t="str">
        <f t="shared" si="13"/>
        <v/>
      </c>
      <c r="AH65" s="267" t="str">
        <f t="shared" si="13"/>
        <v/>
      </c>
      <c r="AI65" s="267" t="str">
        <f t="shared" si="13"/>
        <v/>
      </c>
      <c r="AJ65" s="267" t="str">
        <f t="shared" si="13"/>
        <v/>
      </c>
      <c r="AK65" s="267" t="str">
        <f t="shared" si="13"/>
        <v/>
      </c>
      <c r="AL65" s="267" t="str">
        <f t="shared" si="13"/>
        <v/>
      </c>
      <c r="AM65" s="267" t="str">
        <f t="shared" si="13"/>
        <v/>
      </c>
      <c r="AN65" s="267" t="str">
        <f t="shared" si="13"/>
        <v/>
      </c>
      <c r="AO65" s="267" t="str">
        <f t="shared" si="14"/>
        <v/>
      </c>
      <c r="AP65" s="267" t="str">
        <f t="shared" si="14"/>
        <v/>
      </c>
      <c r="AQ65" s="267" t="str">
        <f t="shared" si="14"/>
        <v/>
      </c>
      <c r="AR65" s="267" t="str">
        <f t="shared" si="14"/>
        <v/>
      </c>
      <c r="AS65" s="267" t="str">
        <f t="shared" si="14"/>
        <v/>
      </c>
      <c r="AT65" s="267" t="str">
        <f t="shared" si="14"/>
        <v/>
      </c>
      <c r="AU65" s="267" t="str">
        <f t="shared" si="14"/>
        <v/>
      </c>
      <c r="AV65" s="267" t="str">
        <f t="shared" si="14"/>
        <v/>
      </c>
      <c r="AW65" s="267" t="str">
        <f t="shared" si="14"/>
        <v/>
      </c>
      <c r="AX65" s="472" t="str">
        <f t="shared" si="5"/>
        <v/>
      </c>
      <c r="AY65" s="472" t="str">
        <f t="shared" si="6"/>
        <v/>
      </c>
      <c r="AZ65" s="472" t="str">
        <f t="shared" si="7"/>
        <v/>
      </c>
      <c r="BA65" s="472" t="str">
        <f t="shared" si="8"/>
        <v/>
      </c>
      <c r="BB65" s="472" t="str">
        <f t="shared" si="9"/>
        <v/>
      </c>
      <c r="BC65" s="472" t="str">
        <f t="shared" si="10"/>
        <v/>
      </c>
    </row>
    <row r="66" spans="1:55" ht="15.75" customHeight="1" thickBot="1">
      <c r="A66" s="55"/>
      <c r="B66" s="458" t="str">
        <f t="shared" si="11"/>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7" t="str">
        <f t="shared" si="13"/>
        <v/>
      </c>
      <c r="AE66" s="267" t="str">
        <f t="shared" si="13"/>
        <v/>
      </c>
      <c r="AF66" s="267" t="str">
        <f t="shared" si="13"/>
        <v/>
      </c>
      <c r="AG66" s="267" t="str">
        <f t="shared" si="13"/>
        <v/>
      </c>
      <c r="AH66" s="267" t="str">
        <f t="shared" si="13"/>
        <v/>
      </c>
      <c r="AI66" s="267" t="str">
        <f t="shared" si="13"/>
        <v/>
      </c>
      <c r="AJ66" s="267" t="str">
        <f t="shared" si="13"/>
        <v/>
      </c>
      <c r="AK66" s="267" t="str">
        <f t="shared" si="13"/>
        <v/>
      </c>
      <c r="AL66" s="267" t="str">
        <f t="shared" si="13"/>
        <v/>
      </c>
      <c r="AM66" s="267" t="str">
        <f t="shared" si="13"/>
        <v/>
      </c>
      <c r="AN66" s="267" t="str">
        <f t="shared" si="13"/>
        <v/>
      </c>
      <c r="AO66" s="267" t="str">
        <f t="shared" si="14"/>
        <v/>
      </c>
      <c r="AP66" s="267" t="str">
        <f t="shared" si="14"/>
        <v/>
      </c>
      <c r="AQ66" s="267" t="str">
        <f t="shared" si="14"/>
        <v/>
      </c>
      <c r="AR66" s="267" t="str">
        <f t="shared" si="14"/>
        <v/>
      </c>
      <c r="AS66" s="267" t="str">
        <f t="shared" si="14"/>
        <v/>
      </c>
      <c r="AT66" s="267" t="str">
        <f t="shared" si="14"/>
        <v/>
      </c>
      <c r="AU66" s="267" t="str">
        <f t="shared" si="14"/>
        <v/>
      </c>
      <c r="AV66" s="267" t="str">
        <f t="shared" si="14"/>
        <v/>
      </c>
      <c r="AW66" s="267" t="str">
        <f t="shared" si="14"/>
        <v/>
      </c>
      <c r="AX66" s="472" t="str">
        <f t="shared" si="5"/>
        <v/>
      </c>
      <c r="AY66" s="472" t="str">
        <f t="shared" si="6"/>
        <v/>
      </c>
      <c r="AZ66" s="472" t="str">
        <f t="shared" si="7"/>
        <v/>
      </c>
      <c r="BA66" s="472" t="str">
        <f t="shared" si="8"/>
        <v/>
      </c>
      <c r="BB66" s="472" t="str">
        <f t="shared" si="9"/>
        <v/>
      </c>
      <c r="BC66" s="472" t="str">
        <f t="shared" si="10"/>
        <v/>
      </c>
    </row>
    <row r="67" spans="1:55" ht="15.75" customHeight="1" thickBot="1">
      <c r="A67" s="55"/>
      <c r="B67" s="458" t="str">
        <f t="shared" si="11"/>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7" t="str">
        <f t="shared" si="13"/>
        <v/>
      </c>
      <c r="AE67" s="267" t="str">
        <f t="shared" si="13"/>
        <v/>
      </c>
      <c r="AF67" s="267" t="str">
        <f t="shared" si="13"/>
        <v/>
      </c>
      <c r="AG67" s="267" t="str">
        <f t="shared" si="13"/>
        <v/>
      </c>
      <c r="AH67" s="267" t="str">
        <f t="shared" si="13"/>
        <v/>
      </c>
      <c r="AI67" s="267" t="str">
        <f t="shared" si="13"/>
        <v/>
      </c>
      <c r="AJ67" s="267" t="str">
        <f t="shared" si="13"/>
        <v/>
      </c>
      <c r="AK67" s="267" t="str">
        <f t="shared" si="13"/>
        <v/>
      </c>
      <c r="AL67" s="267" t="str">
        <f t="shared" si="13"/>
        <v/>
      </c>
      <c r="AM67" s="267" t="str">
        <f t="shared" si="13"/>
        <v/>
      </c>
      <c r="AN67" s="267" t="str">
        <f t="shared" si="13"/>
        <v/>
      </c>
      <c r="AO67" s="267" t="str">
        <f t="shared" si="14"/>
        <v/>
      </c>
      <c r="AP67" s="267" t="str">
        <f t="shared" si="14"/>
        <v/>
      </c>
      <c r="AQ67" s="267" t="str">
        <f t="shared" si="14"/>
        <v/>
      </c>
      <c r="AR67" s="267" t="str">
        <f t="shared" si="14"/>
        <v/>
      </c>
      <c r="AS67" s="267" t="str">
        <f t="shared" si="14"/>
        <v/>
      </c>
      <c r="AT67" s="267" t="str">
        <f t="shared" si="14"/>
        <v/>
      </c>
      <c r="AU67" s="267" t="str">
        <f t="shared" si="14"/>
        <v/>
      </c>
      <c r="AV67" s="267" t="str">
        <f t="shared" si="14"/>
        <v/>
      </c>
      <c r="AW67" s="267" t="str">
        <f t="shared" si="14"/>
        <v/>
      </c>
      <c r="AX67" s="472" t="str">
        <f t="shared" si="5"/>
        <v/>
      </c>
      <c r="AY67" s="472" t="str">
        <f t="shared" si="6"/>
        <v/>
      </c>
      <c r="AZ67" s="472" t="str">
        <f t="shared" si="7"/>
        <v/>
      </c>
      <c r="BA67" s="472" t="str">
        <f t="shared" si="8"/>
        <v/>
      </c>
      <c r="BB67" s="472" t="str">
        <f t="shared" si="9"/>
        <v/>
      </c>
      <c r="BC67" s="472" t="str">
        <f t="shared" si="10"/>
        <v/>
      </c>
    </row>
    <row r="68" spans="1:55" ht="15.75" customHeight="1" thickBot="1">
      <c r="A68" s="55"/>
      <c r="B68" s="458" t="str">
        <f t="shared" si="11"/>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7" t="str">
        <f t="shared" si="13"/>
        <v/>
      </c>
      <c r="AE68" s="267" t="str">
        <f t="shared" si="13"/>
        <v/>
      </c>
      <c r="AF68" s="267" t="str">
        <f t="shared" si="13"/>
        <v/>
      </c>
      <c r="AG68" s="267" t="str">
        <f t="shared" si="13"/>
        <v/>
      </c>
      <c r="AH68" s="267" t="str">
        <f t="shared" si="13"/>
        <v/>
      </c>
      <c r="AI68" s="267" t="str">
        <f t="shared" si="13"/>
        <v/>
      </c>
      <c r="AJ68" s="267" t="str">
        <f t="shared" si="13"/>
        <v/>
      </c>
      <c r="AK68" s="267" t="str">
        <f t="shared" si="13"/>
        <v/>
      </c>
      <c r="AL68" s="267" t="str">
        <f t="shared" si="13"/>
        <v/>
      </c>
      <c r="AM68" s="267" t="str">
        <f t="shared" si="13"/>
        <v/>
      </c>
      <c r="AN68" s="267" t="str">
        <f t="shared" si="13"/>
        <v/>
      </c>
      <c r="AO68" s="267" t="str">
        <f t="shared" si="14"/>
        <v/>
      </c>
      <c r="AP68" s="267" t="str">
        <f t="shared" si="14"/>
        <v/>
      </c>
      <c r="AQ68" s="267" t="str">
        <f t="shared" si="14"/>
        <v/>
      </c>
      <c r="AR68" s="267" t="str">
        <f t="shared" si="14"/>
        <v/>
      </c>
      <c r="AS68" s="267" t="str">
        <f t="shared" si="14"/>
        <v/>
      </c>
      <c r="AT68" s="267" t="str">
        <f t="shared" si="14"/>
        <v/>
      </c>
      <c r="AU68" s="267" t="str">
        <f t="shared" si="14"/>
        <v/>
      </c>
      <c r="AV68" s="267" t="str">
        <f t="shared" si="14"/>
        <v/>
      </c>
      <c r="AW68" s="267" t="str">
        <f t="shared" si="14"/>
        <v/>
      </c>
      <c r="AX68" s="472" t="str">
        <f t="shared" si="5"/>
        <v/>
      </c>
      <c r="AY68" s="472" t="str">
        <f t="shared" si="6"/>
        <v/>
      </c>
      <c r="AZ68" s="472" t="str">
        <f t="shared" si="7"/>
        <v/>
      </c>
      <c r="BA68" s="472" t="str">
        <f t="shared" si="8"/>
        <v/>
      </c>
      <c r="BB68" s="472" t="str">
        <f t="shared" si="9"/>
        <v/>
      </c>
      <c r="BC68" s="472" t="str">
        <f t="shared" si="10"/>
        <v/>
      </c>
    </row>
    <row r="69" spans="1:55" ht="15.75" customHeight="1" thickBot="1">
      <c r="A69" s="55"/>
      <c r="B69" s="458" t="str">
        <f t="shared" si="11"/>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7" t="str">
        <f t="shared" si="13"/>
        <v/>
      </c>
      <c r="AE69" s="267" t="str">
        <f t="shared" si="13"/>
        <v/>
      </c>
      <c r="AF69" s="267" t="str">
        <f t="shared" si="13"/>
        <v/>
      </c>
      <c r="AG69" s="267" t="str">
        <f t="shared" si="13"/>
        <v/>
      </c>
      <c r="AH69" s="267" t="str">
        <f t="shared" si="13"/>
        <v/>
      </c>
      <c r="AI69" s="267" t="str">
        <f t="shared" si="13"/>
        <v/>
      </c>
      <c r="AJ69" s="267" t="str">
        <f t="shared" si="13"/>
        <v/>
      </c>
      <c r="AK69" s="267" t="str">
        <f t="shared" si="13"/>
        <v/>
      </c>
      <c r="AL69" s="267" t="str">
        <f t="shared" si="13"/>
        <v/>
      </c>
      <c r="AM69" s="267" t="str">
        <f t="shared" si="13"/>
        <v/>
      </c>
      <c r="AN69" s="267" t="str">
        <f t="shared" si="13"/>
        <v/>
      </c>
      <c r="AO69" s="267" t="str">
        <f t="shared" si="14"/>
        <v/>
      </c>
      <c r="AP69" s="267" t="str">
        <f t="shared" si="14"/>
        <v/>
      </c>
      <c r="AQ69" s="267" t="str">
        <f t="shared" si="14"/>
        <v/>
      </c>
      <c r="AR69" s="267" t="str">
        <f t="shared" si="14"/>
        <v/>
      </c>
      <c r="AS69" s="267" t="str">
        <f t="shared" si="14"/>
        <v/>
      </c>
      <c r="AT69" s="267" t="str">
        <f t="shared" si="14"/>
        <v/>
      </c>
      <c r="AU69" s="267" t="str">
        <f t="shared" si="14"/>
        <v/>
      </c>
      <c r="AV69" s="267" t="str">
        <f t="shared" si="14"/>
        <v/>
      </c>
      <c r="AW69" s="267" t="str">
        <f t="shared" si="14"/>
        <v/>
      </c>
      <c r="AX69" s="472" t="str">
        <f t="shared" si="5"/>
        <v/>
      </c>
      <c r="AY69" s="472" t="str">
        <f t="shared" si="6"/>
        <v/>
      </c>
      <c r="AZ69" s="472" t="str">
        <f t="shared" si="7"/>
        <v/>
      </c>
      <c r="BA69" s="472" t="str">
        <f t="shared" si="8"/>
        <v/>
      </c>
      <c r="BB69" s="472" t="str">
        <f t="shared" si="9"/>
        <v/>
      </c>
      <c r="BC69" s="472" t="str">
        <f t="shared" si="10"/>
        <v/>
      </c>
    </row>
    <row r="70" spans="1:55" ht="15.75" customHeight="1" thickBot="1">
      <c r="A70" s="55"/>
      <c r="B70" s="458" t="str">
        <f t="shared" si="11"/>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7" t="str">
        <f t="shared" si="13"/>
        <v/>
      </c>
      <c r="AE70" s="267" t="str">
        <f t="shared" si="13"/>
        <v/>
      </c>
      <c r="AF70" s="267" t="str">
        <f t="shared" si="13"/>
        <v/>
      </c>
      <c r="AG70" s="267" t="str">
        <f t="shared" si="13"/>
        <v/>
      </c>
      <c r="AH70" s="267" t="str">
        <f t="shared" si="13"/>
        <v/>
      </c>
      <c r="AI70" s="267" t="str">
        <f t="shared" si="13"/>
        <v/>
      </c>
      <c r="AJ70" s="267" t="str">
        <f t="shared" si="13"/>
        <v/>
      </c>
      <c r="AK70" s="267" t="str">
        <f t="shared" si="13"/>
        <v/>
      </c>
      <c r="AL70" s="267" t="str">
        <f t="shared" si="13"/>
        <v/>
      </c>
      <c r="AM70" s="267" t="str">
        <f t="shared" si="13"/>
        <v/>
      </c>
      <c r="AN70" s="267" t="str">
        <f t="shared" si="13"/>
        <v/>
      </c>
      <c r="AO70" s="267" t="str">
        <f t="shared" si="14"/>
        <v/>
      </c>
      <c r="AP70" s="267" t="str">
        <f t="shared" si="14"/>
        <v/>
      </c>
      <c r="AQ70" s="267" t="str">
        <f t="shared" si="14"/>
        <v/>
      </c>
      <c r="AR70" s="267" t="str">
        <f t="shared" si="14"/>
        <v/>
      </c>
      <c r="AS70" s="267" t="str">
        <f t="shared" si="14"/>
        <v/>
      </c>
      <c r="AT70" s="267" t="str">
        <f t="shared" si="14"/>
        <v/>
      </c>
      <c r="AU70" s="267" t="str">
        <f t="shared" si="14"/>
        <v/>
      </c>
      <c r="AV70" s="267" t="str">
        <f t="shared" si="14"/>
        <v/>
      </c>
      <c r="AW70" s="267" t="str">
        <f t="shared" si="14"/>
        <v/>
      </c>
      <c r="AX70" s="472" t="str">
        <f t="shared" si="5"/>
        <v/>
      </c>
      <c r="AY70" s="472" t="str">
        <f t="shared" si="6"/>
        <v/>
      </c>
      <c r="AZ70" s="472" t="str">
        <f t="shared" si="7"/>
        <v/>
      </c>
      <c r="BA70" s="472" t="str">
        <f t="shared" si="8"/>
        <v/>
      </c>
      <c r="BB70" s="472" t="str">
        <f t="shared" si="9"/>
        <v/>
      </c>
      <c r="BC70" s="472" t="str">
        <f t="shared" si="10"/>
        <v/>
      </c>
    </row>
    <row r="71" spans="1:55" ht="15.75" customHeight="1" thickBot="1">
      <c r="A71" s="55"/>
      <c r="B71" s="458" t="str">
        <f t="shared" si="11"/>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7" t="str">
        <f t="shared" si="13"/>
        <v/>
      </c>
      <c r="AE71" s="267" t="str">
        <f t="shared" si="13"/>
        <v/>
      </c>
      <c r="AF71" s="267" t="str">
        <f t="shared" si="13"/>
        <v/>
      </c>
      <c r="AG71" s="267" t="str">
        <f t="shared" si="13"/>
        <v/>
      </c>
      <c r="AH71" s="267" t="str">
        <f t="shared" si="13"/>
        <v/>
      </c>
      <c r="AI71" s="267" t="str">
        <f t="shared" si="13"/>
        <v/>
      </c>
      <c r="AJ71" s="267" t="str">
        <f t="shared" si="13"/>
        <v/>
      </c>
      <c r="AK71" s="267" t="str">
        <f t="shared" si="13"/>
        <v/>
      </c>
      <c r="AL71" s="267" t="str">
        <f t="shared" si="13"/>
        <v/>
      </c>
      <c r="AM71" s="267" t="str">
        <f t="shared" si="13"/>
        <v/>
      </c>
      <c r="AN71" s="267" t="str">
        <f t="shared" si="13"/>
        <v/>
      </c>
      <c r="AO71" s="267" t="str">
        <f t="shared" si="14"/>
        <v/>
      </c>
      <c r="AP71" s="267" t="str">
        <f t="shared" si="14"/>
        <v/>
      </c>
      <c r="AQ71" s="267" t="str">
        <f t="shared" si="14"/>
        <v/>
      </c>
      <c r="AR71" s="267" t="str">
        <f t="shared" si="14"/>
        <v/>
      </c>
      <c r="AS71" s="267" t="str">
        <f t="shared" si="14"/>
        <v/>
      </c>
      <c r="AT71" s="267" t="str">
        <f t="shared" si="14"/>
        <v/>
      </c>
      <c r="AU71" s="267" t="str">
        <f t="shared" si="14"/>
        <v/>
      </c>
      <c r="AV71" s="267" t="str">
        <f t="shared" si="14"/>
        <v/>
      </c>
      <c r="AW71" s="267" t="str">
        <f t="shared" si="14"/>
        <v/>
      </c>
      <c r="AX71" s="472" t="str">
        <f t="shared" si="5"/>
        <v/>
      </c>
      <c r="AY71" s="472" t="str">
        <f t="shared" si="6"/>
        <v/>
      </c>
      <c r="AZ71" s="472" t="str">
        <f t="shared" si="7"/>
        <v/>
      </c>
      <c r="BA71" s="472" t="str">
        <f t="shared" si="8"/>
        <v/>
      </c>
      <c r="BB71" s="472" t="str">
        <f t="shared" si="9"/>
        <v/>
      </c>
      <c r="BC71" s="472" t="str">
        <f t="shared" si="10"/>
        <v/>
      </c>
    </row>
    <row r="72" spans="1:55" ht="15.75" customHeight="1" thickBot="1">
      <c r="A72" s="55"/>
      <c r="B72" s="458" t="str">
        <f t="shared" si="11"/>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7" t="str">
        <f t="shared" si="13"/>
        <v/>
      </c>
      <c r="AE72" s="267" t="str">
        <f t="shared" si="13"/>
        <v/>
      </c>
      <c r="AF72" s="267" t="str">
        <f t="shared" si="13"/>
        <v/>
      </c>
      <c r="AG72" s="267" t="str">
        <f t="shared" si="13"/>
        <v/>
      </c>
      <c r="AH72" s="267" t="str">
        <f t="shared" si="13"/>
        <v/>
      </c>
      <c r="AI72" s="267" t="str">
        <f t="shared" si="13"/>
        <v/>
      </c>
      <c r="AJ72" s="267" t="str">
        <f t="shared" si="13"/>
        <v/>
      </c>
      <c r="AK72" s="267" t="str">
        <f t="shared" si="13"/>
        <v/>
      </c>
      <c r="AL72" s="267" t="str">
        <f t="shared" si="13"/>
        <v/>
      </c>
      <c r="AM72" s="267" t="str">
        <f t="shared" si="13"/>
        <v/>
      </c>
      <c r="AN72" s="267" t="str">
        <f t="shared" si="13"/>
        <v/>
      </c>
      <c r="AO72" s="267" t="str">
        <f t="shared" si="14"/>
        <v/>
      </c>
      <c r="AP72" s="267" t="str">
        <f t="shared" si="14"/>
        <v/>
      </c>
      <c r="AQ72" s="267" t="str">
        <f t="shared" si="14"/>
        <v/>
      </c>
      <c r="AR72" s="267" t="str">
        <f t="shared" si="14"/>
        <v/>
      </c>
      <c r="AS72" s="267" t="str">
        <f t="shared" si="14"/>
        <v/>
      </c>
      <c r="AT72" s="267" t="str">
        <f t="shared" si="14"/>
        <v/>
      </c>
      <c r="AU72" s="267" t="str">
        <f t="shared" si="14"/>
        <v/>
      </c>
      <c r="AV72" s="267" t="str">
        <f t="shared" si="14"/>
        <v/>
      </c>
      <c r="AW72" s="267" t="str">
        <f t="shared" si="14"/>
        <v/>
      </c>
      <c r="AX72" s="472" t="str">
        <f t="shared" si="5"/>
        <v/>
      </c>
      <c r="AY72" s="472" t="str">
        <f t="shared" si="6"/>
        <v/>
      </c>
      <c r="AZ72" s="472" t="str">
        <f t="shared" si="7"/>
        <v/>
      </c>
      <c r="BA72" s="472" t="str">
        <f t="shared" si="8"/>
        <v/>
      </c>
      <c r="BB72" s="472" t="str">
        <f t="shared" si="9"/>
        <v/>
      </c>
      <c r="BC72" s="472" t="str">
        <f t="shared" si="10"/>
        <v/>
      </c>
    </row>
    <row r="73" spans="1:55" ht="15.75" customHeight="1" thickBot="1">
      <c r="A73" s="55"/>
      <c r="B73" s="458" t="str">
        <f t="shared" si="11"/>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7" t="str">
        <f t="shared" si="13"/>
        <v/>
      </c>
      <c r="AE73" s="267" t="str">
        <f t="shared" si="13"/>
        <v/>
      </c>
      <c r="AF73" s="267" t="str">
        <f t="shared" si="13"/>
        <v/>
      </c>
      <c r="AG73" s="267" t="str">
        <f t="shared" si="13"/>
        <v/>
      </c>
      <c r="AH73" s="267" t="str">
        <f t="shared" si="13"/>
        <v/>
      </c>
      <c r="AI73" s="267" t="str">
        <f t="shared" si="13"/>
        <v/>
      </c>
      <c r="AJ73" s="267" t="str">
        <f t="shared" si="13"/>
        <v/>
      </c>
      <c r="AK73" s="267" t="str">
        <f t="shared" si="13"/>
        <v/>
      </c>
      <c r="AL73" s="267" t="str">
        <f t="shared" si="13"/>
        <v/>
      </c>
      <c r="AM73" s="267" t="str">
        <f t="shared" si="13"/>
        <v/>
      </c>
      <c r="AN73" s="267" t="str">
        <f t="shared" si="13"/>
        <v/>
      </c>
      <c r="AO73" s="267" t="str">
        <f t="shared" si="14"/>
        <v/>
      </c>
      <c r="AP73" s="267" t="str">
        <f t="shared" si="14"/>
        <v/>
      </c>
      <c r="AQ73" s="267" t="str">
        <f t="shared" si="14"/>
        <v/>
      </c>
      <c r="AR73" s="267" t="str">
        <f t="shared" si="14"/>
        <v/>
      </c>
      <c r="AS73" s="267" t="str">
        <f t="shared" si="14"/>
        <v/>
      </c>
      <c r="AT73" s="267" t="str">
        <f t="shared" si="14"/>
        <v/>
      </c>
      <c r="AU73" s="267" t="str">
        <f t="shared" si="14"/>
        <v/>
      </c>
      <c r="AV73" s="267" t="str">
        <f t="shared" si="14"/>
        <v/>
      </c>
      <c r="AW73" s="267" t="str">
        <f t="shared" si="14"/>
        <v/>
      </c>
      <c r="AX73" s="472" t="str">
        <f t="shared" si="5"/>
        <v/>
      </c>
      <c r="AY73" s="472" t="str">
        <f t="shared" si="6"/>
        <v/>
      </c>
      <c r="AZ73" s="472" t="str">
        <f t="shared" si="7"/>
        <v/>
      </c>
      <c r="BA73" s="472" t="str">
        <f t="shared" si="8"/>
        <v/>
      </c>
      <c r="BB73" s="472" t="str">
        <f t="shared" si="9"/>
        <v/>
      </c>
      <c r="BC73" s="472" t="str">
        <f t="shared" si="10"/>
        <v/>
      </c>
    </row>
    <row r="74" spans="1:55" ht="15.75" customHeight="1" thickBot="1">
      <c r="A74" s="55"/>
      <c r="B74" s="458" t="str">
        <f t="shared" si="11"/>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7" t="str">
        <f t="shared" si="13"/>
        <v/>
      </c>
      <c r="AE74" s="267" t="str">
        <f t="shared" si="13"/>
        <v/>
      </c>
      <c r="AF74" s="267" t="str">
        <f t="shared" si="13"/>
        <v/>
      </c>
      <c r="AG74" s="267" t="str">
        <f t="shared" si="13"/>
        <v/>
      </c>
      <c r="AH74" s="267" t="str">
        <f t="shared" si="13"/>
        <v/>
      </c>
      <c r="AI74" s="267" t="str">
        <f t="shared" si="13"/>
        <v/>
      </c>
      <c r="AJ74" s="267" t="str">
        <f t="shared" si="13"/>
        <v/>
      </c>
      <c r="AK74" s="267" t="str">
        <f t="shared" si="13"/>
        <v/>
      </c>
      <c r="AL74" s="267" t="str">
        <f t="shared" si="13"/>
        <v/>
      </c>
      <c r="AM74" s="267" t="str">
        <f t="shared" si="13"/>
        <v/>
      </c>
      <c r="AN74" s="267" t="str">
        <f t="shared" si="13"/>
        <v/>
      </c>
      <c r="AO74" s="267" t="str">
        <f t="shared" si="14"/>
        <v/>
      </c>
      <c r="AP74" s="267" t="str">
        <f t="shared" si="14"/>
        <v/>
      </c>
      <c r="AQ74" s="267" t="str">
        <f t="shared" si="14"/>
        <v/>
      </c>
      <c r="AR74" s="267" t="str">
        <f t="shared" si="14"/>
        <v/>
      </c>
      <c r="AS74" s="267" t="str">
        <f t="shared" si="14"/>
        <v/>
      </c>
      <c r="AT74" s="267" t="str">
        <f t="shared" si="14"/>
        <v/>
      </c>
      <c r="AU74" s="267" t="str">
        <f t="shared" si="14"/>
        <v/>
      </c>
      <c r="AV74" s="267" t="str">
        <f t="shared" si="14"/>
        <v/>
      </c>
      <c r="AW74" s="267" t="str">
        <f t="shared" si="14"/>
        <v/>
      </c>
      <c r="AX74" s="472" t="str">
        <f t="shared" si="5"/>
        <v/>
      </c>
      <c r="AY74" s="472" t="str">
        <f t="shared" si="6"/>
        <v/>
      </c>
      <c r="AZ74" s="472" t="str">
        <f t="shared" si="7"/>
        <v/>
      </c>
      <c r="BA74" s="472" t="str">
        <f t="shared" si="8"/>
        <v/>
      </c>
      <c r="BB74" s="472" t="str">
        <f t="shared" si="9"/>
        <v/>
      </c>
      <c r="BC74" s="472" t="str">
        <f t="shared" si="10"/>
        <v/>
      </c>
    </row>
    <row r="75" spans="1:55" ht="15.75" customHeight="1" thickBot="1">
      <c r="A75" s="55"/>
      <c r="B75" s="458" t="str">
        <f t="shared" si="11"/>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7" t="str">
        <f t="shared" si="13"/>
        <v/>
      </c>
      <c r="AE75" s="267" t="str">
        <f t="shared" si="13"/>
        <v/>
      </c>
      <c r="AF75" s="267" t="str">
        <f t="shared" si="13"/>
        <v/>
      </c>
      <c r="AG75" s="267" t="str">
        <f t="shared" si="13"/>
        <v/>
      </c>
      <c r="AH75" s="267" t="str">
        <f t="shared" si="13"/>
        <v/>
      </c>
      <c r="AI75" s="267" t="str">
        <f t="shared" si="13"/>
        <v/>
      </c>
      <c r="AJ75" s="267" t="str">
        <f t="shared" si="13"/>
        <v/>
      </c>
      <c r="AK75" s="267" t="str">
        <f t="shared" si="13"/>
        <v/>
      </c>
      <c r="AL75" s="267" t="str">
        <f t="shared" si="13"/>
        <v/>
      </c>
      <c r="AM75" s="267" t="str">
        <f t="shared" si="13"/>
        <v/>
      </c>
      <c r="AN75" s="267" t="str">
        <f t="shared" si="13"/>
        <v/>
      </c>
      <c r="AO75" s="267" t="str">
        <f t="shared" si="14"/>
        <v/>
      </c>
      <c r="AP75" s="267" t="str">
        <f t="shared" si="14"/>
        <v/>
      </c>
      <c r="AQ75" s="267" t="str">
        <f t="shared" si="14"/>
        <v/>
      </c>
      <c r="AR75" s="267" t="str">
        <f t="shared" si="14"/>
        <v/>
      </c>
      <c r="AS75" s="267" t="str">
        <f t="shared" si="14"/>
        <v/>
      </c>
      <c r="AT75" s="267" t="str">
        <f t="shared" si="14"/>
        <v/>
      </c>
      <c r="AU75" s="267" t="str">
        <f t="shared" si="14"/>
        <v/>
      </c>
      <c r="AV75" s="267" t="str">
        <f t="shared" si="14"/>
        <v/>
      </c>
      <c r="AW75" s="267" t="str">
        <f t="shared" si="14"/>
        <v/>
      </c>
      <c r="AX75" s="472" t="str">
        <f t="shared" si="5"/>
        <v/>
      </c>
      <c r="AY75" s="472" t="str">
        <f t="shared" si="6"/>
        <v/>
      </c>
      <c r="AZ75" s="472" t="str">
        <f t="shared" si="7"/>
        <v/>
      </c>
      <c r="BA75" s="472" t="str">
        <f t="shared" si="8"/>
        <v/>
      </c>
      <c r="BB75" s="472" t="str">
        <f t="shared" si="9"/>
        <v/>
      </c>
      <c r="BC75" s="472" t="str">
        <f t="shared" si="10"/>
        <v/>
      </c>
    </row>
    <row r="76" spans="1:55" ht="15.75" customHeight="1" thickBot="1">
      <c r="A76" s="55"/>
      <c r="B76" s="458" t="str">
        <f t="shared" si="11"/>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7" t="str">
        <f t="shared" si="13"/>
        <v/>
      </c>
      <c r="AE76" s="267" t="str">
        <f t="shared" si="13"/>
        <v/>
      </c>
      <c r="AF76" s="267" t="str">
        <f t="shared" si="13"/>
        <v/>
      </c>
      <c r="AG76" s="267" t="str">
        <f t="shared" si="13"/>
        <v/>
      </c>
      <c r="AH76" s="267" t="str">
        <f t="shared" si="13"/>
        <v/>
      </c>
      <c r="AI76" s="267" t="str">
        <f t="shared" si="13"/>
        <v/>
      </c>
      <c r="AJ76" s="267" t="str">
        <f t="shared" si="13"/>
        <v/>
      </c>
      <c r="AK76" s="267" t="str">
        <f t="shared" si="13"/>
        <v/>
      </c>
      <c r="AL76" s="267" t="str">
        <f t="shared" si="13"/>
        <v/>
      </c>
      <c r="AM76" s="267" t="str">
        <f t="shared" si="13"/>
        <v/>
      </c>
      <c r="AN76" s="267" t="str">
        <f t="shared" si="13"/>
        <v/>
      </c>
      <c r="AO76" s="267" t="str">
        <f t="shared" si="14"/>
        <v/>
      </c>
      <c r="AP76" s="267" t="str">
        <f t="shared" si="14"/>
        <v/>
      </c>
      <c r="AQ76" s="267" t="str">
        <f t="shared" si="14"/>
        <v/>
      </c>
      <c r="AR76" s="267" t="str">
        <f t="shared" si="14"/>
        <v/>
      </c>
      <c r="AS76" s="267" t="str">
        <f t="shared" si="14"/>
        <v/>
      </c>
      <c r="AT76" s="267" t="str">
        <f t="shared" si="14"/>
        <v/>
      </c>
      <c r="AU76" s="267" t="str">
        <f t="shared" si="14"/>
        <v/>
      </c>
      <c r="AV76" s="267" t="str">
        <f t="shared" si="14"/>
        <v/>
      </c>
      <c r="AW76" s="267" t="str">
        <f t="shared" si="14"/>
        <v/>
      </c>
      <c r="AX76" s="472" t="str">
        <f t="shared" si="5"/>
        <v/>
      </c>
      <c r="AY76" s="472" t="str">
        <f t="shared" si="6"/>
        <v/>
      </c>
      <c r="AZ76" s="472" t="str">
        <f t="shared" si="7"/>
        <v/>
      </c>
      <c r="BA76" s="472" t="str">
        <f t="shared" si="8"/>
        <v/>
      </c>
      <c r="BB76" s="472" t="str">
        <f t="shared" si="9"/>
        <v/>
      </c>
      <c r="BC76" s="472" t="str">
        <f t="shared" si="10"/>
        <v/>
      </c>
    </row>
    <row r="77" spans="1:55" ht="15.75" customHeight="1" thickBot="1">
      <c r="A77" s="55"/>
      <c r="B77" s="458" t="str">
        <f t="shared" si="11"/>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7" t="str">
        <f t="shared" si="13"/>
        <v/>
      </c>
      <c r="AE77" s="267" t="str">
        <f t="shared" si="13"/>
        <v/>
      </c>
      <c r="AF77" s="267" t="str">
        <f t="shared" si="13"/>
        <v/>
      </c>
      <c r="AG77" s="267" t="str">
        <f t="shared" si="13"/>
        <v/>
      </c>
      <c r="AH77" s="267" t="str">
        <f t="shared" si="13"/>
        <v/>
      </c>
      <c r="AI77" s="267" t="str">
        <f t="shared" si="13"/>
        <v/>
      </c>
      <c r="AJ77" s="267" t="str">
        <f t="shared" si="13"/>
        <v/>
      </c>
      <c r="AK77" s="267" t="str">
        <f t="shared" si="13"/>
        <v/>
      </c>
      <c r="AL77" s="267" t="str">
        <f t="shared" si="13"/>
        <v/>
      </c>
      <c r="AM77" s="267" t="str">
        <f t="shared" si="13"/>
        <v/>
      </c>
      <c r="AN77" s="267" t="str">
        <f t="shared" si="13"/>
        <v/>
      </c>
      <c r="AO77" s="267" t="str">
        <f t="shared" si="14"/>
        <v/>
      </c>
      <c r="AP77" s="267" t="str">
        <f t="shared" si="14"/>
        <v/>
      </c>
      <c r="AQ77" s="267" t="str">
        <f t="shared" si="14"/>
        <v/>
      </c>
      <c r="AR77" s="267" t="str">
        <f t="shared" si="14"/>
        <v/>
      </c>
      <c r="AS77" s="267" t="str">
        <f t="shared" si="14"/>
        <v/>
      </c>
      <c r="AT77" s="267" t="str">
        <f t="shared" si="14"/>
        <v/>
      </c>
      <c r="AU77" s="267" t="str">
        <f t="shared" si="14"/>
        <v/>
      </c>
      <c r="AV77" s="267" t="str">
        <f t="shared" si="14"/>
        <v/>
      </c>
      <c r="AW77" s="267" t="str">
        <f t="shared" si="14"/>
        <v/>
      </c>
      <c r="AX77" s="472" t="str">
        <f t="shared" si="5"/>
        <v/>
      </c>
      <c r="AY77" s="472" t="str">
        <f t="shared" si="6"/>
        <v/>
      </c>
      <c r="AZ77" s="472" t="str">
        <f t="shared" si="7"/>
        <v/>
      </c>
      <c r="BA77" s="472" t="str">
        <f t="shared" si="8"/>
        <v/>
      </c>
      <c r="BB77" s="472" t="str">
        <f t="shared" si="9"/>
        <v/>
      </c>
      <c r="BC77" s="472" t="str">
        <f t="shared" si="10"/>
        <v/>
      </c>
    </row>
    <row r="78" spans="1:55" ht="15.75" customHeight="1" thickBot="1">
      <c r="A78" s="55"/>
      <c r="B78" s="458" t="str">
        <f t="shared" si="11"/>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7" t="str">
        <f t="shared" si="13"/>
        <v/>
      </c>
      <c r="AE78" s="267" t="str">
        <f t="shared" si="13"/>
        <v/>
      </c>
      <c r="AF78" s="267" t="str">
        <f t="shared" si="13"/>
        <v/>
      </c>
      <c r="AG78" s="267" t="str">
        <f t="shared" ref="AF78:AU90" si="15">IF(H78="","",(IF(H78=H$92,1,0)))</f>
        <v/>
      </c>
      <c r="AH78" s="267" t="str">
        <f t="shared" si="15"/>
        <v/>
      </c>
      <c r="AI78" s="267" t="str">
        <f t="shared" si="15"/>
        <v/>
      </c>
      <c r="AJ78" s="267" t="str">
        <f t="shared" si="15"/>
        <v/>
      </c>
      <c r="AK78" s="267" t="str">
        <f t="shared" si="15"/>
        <v/>
      </c>
      <c r="AL78" s="267" t="str">
        <f t="shared" si="15"/>
        <v/>
      </c>
      <c r="AM78" s="267" t="str">
        <f t="shared" si="15"/>
        <v/>
      </c>
      <c r="AN78" s="267" t="str">
        <f t="shared" si="15"/>
        <v/>
      </c>
      <c r="AO78" s="267" t="str">
        <f t="shared" si="14"/>
        <v/>
      </c>
      <c r="AP78" s="267" t="str">
        <f t="shared" si="14"/>
        <v/>
      </c>
      <c r="AQ78" s="267" t="str">
        <f t="shared" si="14"/>
        <v/>
      </c>
      <c r="AR78" s="267" t="str">
        <f t="shared" si="14"/>
        <v/>
      </c>
      <c r="AS78" s="267" t="str">
        <f t="shared" si="14"/>
        <v/>
      </c>
      <c r="AT78" s="267" t="str">
        <f t="shared" si="14"/>
        <v/>
      </c>
      <c r="AU78" s="267" t="str">
        <f t="shared" si="14"/>
        <v/>
      </c>
      <c r="AV78" s="267" t="str">
        <f t="shared" si="14"/>
        <v/>
      </c>
      <c r="AW78" s="267" t="str">
        <f t="shared" si="14"/>
        <v/>
      </c>
      <c r="AX78" s="472" t="str">
        <f t="shared" si="5"/>
        <v/>
      </c>
      <c r="AY78" s="472" t="str">
        <f t="shared" si="6"/>
        <v/>
      </c>
      <c r="AZ78" s="472" t="str">
        <f t="shared" si="7"/>
        <v/>
      </c>
      <c r="BA78" s="472" t="str">
        <f t="shared" si="8"/>
        <v/>
      </c>
      <c r="BB78" s="472" t="str">
        <f t="shared" si="9"/>
        <v/>
      </c>
      <c r="BC78" s="472" t="str">
        <f t="shared" si="10"/>
        <v/>
      </c>
    </row>
    <row r="79" spans="1:55" ht="15.75" customHeight="1" thickBot="1">
      <c r="A79" s="55"/>
      <c r="B79" s="458" t="str">
        <f t="shared" si="11"/>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7" t="str">
        <f t="shared" ref="AD79:AK90" si="16">IF(E79="","",(IF(E79=E$92,1,0)))</f>
        <v/>
      </c>
      <c r="AE79" s="267" t="str">
        <f t="shared" si="16"/>
        <v/>
      </c>
      <c r="AF79" s="267" t="str">
        <f t="shared" si="15"/>
        <v/>
      </c>
      <c r="AG79" s="267" t="str">
        <f t="shared" si="15"/>
        <v/>
      </c>
      <c r="AH79" s="267" t="str">
        <f t="shared" si="15"/>
        <v/>
      </c>
      <c r="AI79" s="267" t="str">
        <f t="shared" si="15"/>
        <v/>
      </c>
      <c r="AJ79" s="267" t="str">
        <f t="shared" si="15"/>
        <v/>
      </c>
      <c r="AK79" s="267" t="str">
        <f t="shared" si="15"/>
        <v/>
      </c>
      <c r="AL79" s="267" t="str">
        <f t="shared" si="15"/>
        <v/>
      </c>
      <c r="AM79" s="267" t="str">
        <f t="shared" si="15"/>
        <v/>
      </c>
      <c r="AN79" s="267" t="str">
        <f t="shared" si="15"/>
        <v/>
      </c>
      <c r="AO79" s="267" t="str">
        <f t="shared" si="14"/>
        <v/>
      </c>
      <c r="AP79" s="267" t="str">
        <f t="shared" si="14"/>
        <v/>
      </c>
      <c r="AQ79" s="267" t="str">
        <f t="shared" si="14"/>
        <v/>
      </c>
      <c r="AR79" s="267" t="str">
        <f t="shared" si="14"/>
        <v/>
      </c>
      <c r="AS79" s="267" t="str">
        <f t="shared" si="14"/>
        <v/>
      </c>
      <c r="AT79" s="267" t="str">
        <f t="shared" si="14"/>
        <v/>
      </c>
      <c r="AU79" s="267" t="str">
        <f t="shared" si="14"/>
        <v/>
      </c>
      <c r="AV79" s="267" t="str">
        <f t="shared" si="14"/>
        <v/>
      </c>
      <c r="AW79" s="267" t="str">
        <f t="shared" si="14"/>
        <v/>
      </c>
      <c r="AX79" s="472" t="str">
        <f t="shared" si="5"/>
        <v/>
      </c>
      <c r="AY79" s="472" t="str">
        <f t="shared" si="6"/>
        <v/>
      </c>
      <c r="AZ79" s="472" t="str">
        <f t="shared" si="7"/>
        <v/>
      </c>
      <c r="BA79" s="472" t="str">
        <f t="shared" si="8"/>
        <v/>
      </c>
      <c r="BB79" s="472" t="str">
        <f t="shared" si="9"/>
        <v/>
      </c>
      <c r="BC79" s="472" t="str">
        <f t="shared" si="10"/>
        <v/>
      </c>
    </row>
    <row r="80" spans="1:55" ht="15.75" customHeight="1" thickBot="1">
      <c r="A80" s="55"/>
      <c r="B80" s="458" t="str">
        <f t="shared" si="11"/>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7" t="str">
        <f t="shared" si="16"/>
        <v/>
      </c>
      <c r="AE80" s="267" t="str">
        <f t="shared" si="16"/>
        <v/>
      </c>
      <c r="AF80" s="267" t="str">
        <f t="shared" si="15"/>
        <v/>
      </c>
      <c r="AG80" s="267" t="str">
        <f t="shared" si="15"/>
        <v/>
      </c>
      <c r="AH80" s="267" t="str">
        <f t="shared" si="15"/>
        <v/>
      </c>
      <c r="AI80" s="267" t="str">
        <f t="shared" si="15"/>
        <v/>
      </c>
      <c r="AJ80" s="267" t="str">
        <f t="shared" si="15"/>
        <v/>
      </c>
      <c r="AK80" s="267" t="str">
        <f t="shared" si="15"/>
        <v/>
      </c>
      <c r="AL80" s="267" t="str">
        <f t="shared" si="15"/>
        <v/>
      </c>
      <c r="AM80" s="267" t="str">
        <f t="shared" si="15"/>
        <v/>
      </c>
      <c r="AN80" s="267" t="str">
        <f t="shared" si="15"/>
        <v/>
      </c>
      <c r="AO80" s="267" t="str">
        <f t="shared" si="14"/>
        <v/>
      </c>
      <c r="AP80" s="267" t="str">
        <f t="shared" si="14"/>
        <v/>
      </c>
      <c r="AQ80" s="267" t="str">
        <f t="shared" si="14"/>
        <v/>
      </c>
      <c r="AR80" s="267" t="str">
        <f t="shared" si="14"/>
        <v/>
      </c>
      <c r="AS80" s="267" t="str">
        <f t="shared" si="14"/>
        <v/>
      </c>
      <c r="AT80" s="267" t="str">
        <f t="shared" si="14"/>
        <v/>
      </c>
      <c r="AU80" s="267" t="str">
        <f t="shared" si="14"/>
        <v/>
      </c>
      <c r="AV80" s="267" t="str">
        <f t="shared" si="14"/>
        <v/>
      </c>
      <c r="AW80" s="267" t="str">
        <f t="shared" si="14"/>
        <v/>
      </c>
      <c r="AX80" s="472" t="str">
        <f t="shared" si="5"/>
        <v/>
      </c>
      <c r="AY80" s="472" t="str">
        <f t="shared" si="6"/>
        <v/>
      </c>
      <c r="AZ80" s="472" t="str">
        <f t="shared" si="7"/>
        <v/>
      </c>
      <c r="BA80" s="472" t="str">
        <f t="shared" si="8"/>
        <v/>
      </c>
      <c r="BB80" s="472" t="str">
        <f t="shared" si="9"/>
        <v/>
      </c>
      <c r="BC80" s="472" t="str">
        <f t="shared" si="10"/>
        <v/>
      </c>
    </row>
    <row r="81" spans="1:55" ht="15.75" customHeight="1" thickBot="1">
      <c r="A81" s="55"/>
      <c r="B81" s="458" t="str">
        <f t="shared" si="11"/>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7" t="str">
        <f t="shared" si="16"/>
        <v/>
      </c>
      <c r="AE81" s="267" t="str">
        <f t="shared" si="16"/>
        <v/>
      </c>
      <c r="AF81" s="267" t="str">
        <f t="shared" si="15"/>
        <v/>
      </c>
      <c r="AG81" s="267" t="str">
        <f t="shared" si="15"/>
        <v/>
      </c>
      <c r="AH81" s="267" t="str">
        <f t="shared" si="15"/>
        <v/>
      </c>
      <c r="AI81" s="267" t="str">
        <f t="shared" si="15"/>
        <v/>
      </c>
      <c r="AJ81" s="267" t="str">
        <f t="shared" si="15"/>
        <v/>
      </c>
      <c r="AK81" s="267" t="str">
        <f t="shared" si="15"/>
        <v/>
      </c>
      <c r="AL81" s="267" t="str">
        <f t="shared" si="15"/>
        <v/>
      </c>
      <c r="AM81" s="267" t="str">
        <f t="shared" si="15"/>
        <v/>
      </c>
      <c r="AN81" s="267" t="str">
        <f t="shared" si="15"/>
        <v/>
      </c>
      <c r="AO81" s="267" t="str">
        <f t="shared" si="15"/>
        <v/>
      </c>
      <c r="AP81" s="267" t="str">
        <f t="shared" si="15"/>
        <v/>
      </c>
      <c r="AQ81" s="267" t="str">
        <f t="shared" si="15"/>
        <v/>
      </c>
      <c r="AR81" s="267" t="str">
        <f t="shared" si="14"/>
        <v/>
      </c>
      <c r="AS81" s="267" t="str">
        <f t="shared" si="14"/>
        <v/>
      </c>
      <c r="AT81" s="267" t="str">
        <f t="shared" si="14"/>
        <v/>
      </c>
      <c r="AU81" s="267" t="str">
        <f t="shared" si="14"/>
        <v/>
      </c>
      <c r="AV81" s="267" t="str">
        <f t="shared" si="14"/>
        <v/>
      </c>
      <c r="AW81" s="267" t="str">
        <f t="shared" si="14"/>
        <v/>
      </c>
      <c r="AX81" s="472" t="str">
        <f t="shared" ref="AX81:AX90" si="17">IF(AD81="","",SUMIF($E$12:$X$12,"Explicación de fenómenos-Ciencia, tecnología y sociedad",$AD81:$AW81)+SUMIF($E$12:$X$12,"Explicación de fenómenos-Entorno físico",$AD81:$AW81)+SUMIF($E$12:$X$12,"Explicación de fenómenos-Entorno vivo",$AD81:$AW81))</f>
        <v/>
      </c>
      <c r="AY81" s="472" t="str">
        <f t="shared" ref="AY81:AY90" si="18">IF(AE81="","",SUMIF($E$12:$X$12,"Indagación-Ciencia, tecnología y sociedad",$AD81:$AW81)+SUMIF($E$12:$X$12,"Indagación-Entorno físico",$AD81:$AW81)+SUMIF($E$12:$X$12,"Indagación-Entorno vivo",$AD81:$AW81))</f>
        <v/>
      </c>
      <c r="AZ81" s="472"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2" t="str">
        <f t="shared" ref="BA81:BA90" si="20">IF(AG81="","",SUMIF(E$11:X$11,"Ciencia, tecnología y sociedad",AD81:AW81))</f>
        <v/>
      </c>
      <c r="BB81" s="472" t="str">
        <f t="shared" ref="BB81:BB90" si="21">IF(AH81="","",SUMIF(E$11:X$11,"Entorno físico",AD81:AW81))</f>
        <v/>
      </c>
      <c r="BC81" s="472" t="str">
        <f t="shared" ref="BC81:BC90" si="22">IF(AI81="","",SUMIF(E$11:X$11,"Entorno vivo",AD81:AW81))</f>
        <v/>
      </c>
    </row>
    <row r="82" spans="1:55" ht="15.75" customHeight="1" thickBot="1">
      <c r="A82" s="55"/>
      <c r="B82" s="458" t="str">
        <f t="shared" ref="B82:B90" si="23">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7" t="str">
        <f t="shared" si="16"/>
        <v/>
      </c>
      <c r="AE82" s="267" t="str">
        <f t="shared" si="16"/>
        <v/>
      </c>
      <c r="AF82" s="267" t="str">
        <f t="shared" si="15"/>
        <v/>
      </c>
      <c r="AG82" s="267" t="str">
        <f t="shared" si="15"/>
        <v/>
      </c>
      <c r="AH82" s="267" t="str">
        <f t="shared" si="15"/>
        <v/>
      </c>
      <c r="AI82" s="267" t="str">
        <f t="shared" si="15"/>
        <v/>
      </c>
      <c r="AJ82" s="267" t="str">
        <f t="shared" si="15"/>
        <v/>
      </c>
      <c r="AK82" s="267" t="str">
        <f t="shared" si="15"/>
        <v/>
      </c>
      <c r="AL82" s="267" t="str">
        <f t="shared" si="15"/>
        <v/>
      </c>
      <c r="AM82" s="267" t="str">
        <f t="shared" si="15"/>
        <v/>
      </c>
      <c r="AN82" s="267" t="str">
        <f t="shared" si="15"/>
        <v/>
      </c>
      <c r="AO82" s="267" t="str">
        <f t="shared" si="15"/>
        <v/>
      </c>
      <c r="AP82" s="267" t="str">
        <f t="shared" si="15"/>
        <v/>
      </c>
      <c r="AQ82" s="267" t="str">
        <f t="shared" si="15"/>
        <v/>
      </c>
      <c r="AR82" s="267" t="str">
        <f t="shared" si="14"/>
        <v/>
      </c>
      <c r="AS82" s="267" t="str">
        <f t="shared" si="14"/>
        <v/>
      </c>
      <c r="AT82" s="267" t="str">
        <f t="shared" si="14"/>
        <v/>
      </c>
      <c r="AU82" s="267" t="str">
        <f t="shared" si="14"/>
        <v/>
      </c>
      <c r="AV82" s="267" t="str">
        <f t="shared" si="14"/>
        <v/>
      </c>
      <c r="AW82" s="267" t="str">
        <f t="shared" si="14"/>
        <v/>
      </c>
      <c r="AX82" s="472" t="str">
        <f t="shared" si="17"/>
        <v/>
      </c>
      <c r="AY82" s="472" t="str">
        <f t="shared" si="18"/>
        <v/>
      </c>
      <c r="AZ82" s="472" t="str">
        <f t="shared" si="19"/>
        <v/>
      </c>
      <c r="BA82" s="472" t="str">
        <f t="shared" si="20"/>
        <v/>
      </c>
      <c r="BB82" s="472" t="str">
        <f t="shared" si="21"/>
        <v/>
      </c>
      <c r="BC82" s="472" t="str">
        <f t="shared" si="22"/>
        <v/>
      </c>
    </row>
    <row r="83" spans="1:55" ht="15.75" customHeight="1" thickBot="1">
      <c r="A83" s="55"/>
      <c r="B83" s="458" t="str">
        <f t="shared" si="23"/>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7" t="str">
        <f t="shared" si="16"/>
        <v/>
      </c>
      <c r="AE83" s="267" t="str">
        <f t="shared" si="16"/>
        <v/>
      </c>
      <c r="AF83" s="267" t="str">
        <f t="shared" si="15"/>
        <v/>
      </c>
      <c r="AG83" s="267" t="str">
        <f t="shared" si="15"/>
        <v/>
      </c>
      <c r="AH83" s="267" t="str">
        <f t="shared" si="15"/>
        <v/>
      </c>
      <c r="AI83" s="267" t="str">
        <f t="shared" si="15"/>
        <v/>
      </c>
      <c r="AJ83" s="267" t="str">
        <f t="shared" si="15"/>
        <v/>
      </c>
      <c r="AK83" s="267" t="str">
        <f t="shared" si="15"/>
        <v/>
      </c>
      <c r="AL83" s="267" t="str">
        <f t="shared" si="15"/>
        <v/>
      </c>
      <c r="AM83" s="267" t="str">
        <f t="shared" si="15"/>
        <v/>
      </c>
      <c r="AN83" s="267" t="str">
        <f t="shared" si="15"/>
        <v/>
      </c>
      <c r="AO83" s="267" t="str">
        <f t="shared" si="15"/>
        <v/>
      </c>
      <c r="AP83" s="267" t="str">
        <f t="shared" si="15"/>
        <v/>
      </c>
      <c r="AQ83" s="267" t="str">
        <f t="shared" si="15"/>
        <v/>
      </c>
      <c r="AR83" s="267" t="str">
        <f t="shared" si="14"/>
        <v/>
      </c>
      <c r="AS83" s="267" t="str">
        <f t="shared" si="14"/>
        <v/>
      </c>
      <c r="AT83" s="267" t="str">
        <f t="shared" si="14"/>
        <v/>
      </c>
      <c r="AU83" s="267" t="str">
        <f t="shared" si="14"/>
        <v/>
      </c>
      <c r="AV83" s="267" t="str">
        <f t="shared" si="14"/>
        <v/>
      </c>
      <c r="AW83" s="267" t="str">
        <f t="shared" si="14"/>
        <v/>
      </c>
      <c r="AX83" s="472" t="str">
        <f t="shared" si="17"/>
        <v/>
      </c>
      <c r="AY83" s="472" t="str">
        <f t="shared" si="18"/>
        <v/>
      </c>
      <c r="AZ83" s="472" t="str">
        <f t="shared" si="19"/>
        <v/>
      </c>
      <c r="BA83" s="472" t="str">
        <f t="shared" si="20"/>
        <v/>
      </c>
      <c r="BB83" s="472" t="str">
        <f t="shared" si="21"/>
        <v/>
      </c>
      <c r="BC83" s="472" t="str">
        <f t="shared" si="22"/>
        <v/>
      </c>
    </row>
    <row r="84" spans="1:55" ht="15.75" customHeight="1" thickBot="1">
      <c r="A84" s="55"/>
      <c r="B84" s="458" t="str">
        <f t="shared" si="23"/>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7" t="str">
        <f t="shared" si="16"/>
        <v/>
      </c>
      <c r="AE84" s="267" t="str">
        <f t="shared" si="16"/>
        <v/>
      </c>
      <c r="AF84" s="267" t="str">
        <f t="shared" si="16"/>
        <v/>
      </c>
      <c r="AG84" s="267" t="str">
        <f t="shared" si="16"/>
        <v/>
      </c>
      <c r="AH84" s="267" t="str">
        <f t="shared" si="16"/>
        <v/>
      </c>
      <c r="AI84" s="267" t="str">
        <f t="shared" si="16"/>
        <v/>
      </c>
      <c r="AJ84" s="267" t="str">
        <f t="shared" si="16"/>
        <v/>
      </c>
      <c r="AK84" s="267" t="str">
        <f t="shared" si="16"/>
        <v/>
      </c>
      <c r="AL84" s="267" t="str">
        <f t="shared" si="15"/>
        <v/>
      </c>
      <c r="AM84" s="267" t="str">
        <f t="shared" si="15"/>
        <v/>
      </c>
      <c r="AN84" s="267" t="str">
        <f t="shared" si="15"/>
        <v/>
      </c>
      <c r="AO84" s="267" t="str">
        <f t="shared" si="15"/>
        <v/>
      </c>
      <c r="AP84" s="267" t="str">
        <f t="shared" si="15"/>
        <v/>
      </c>
      <c r="AQ84" s="267" t="str">
        <f t="shared" si="15"/>
        <v/>
      </c>
      <c r="AR84" s="267" t="str">
        <f t="shared" si="14"/>
        <v/>
      </c>
      <c r="AS84" s="267" t="str">
        <f t="shared" si="14"/>
        <v/>
      </c>
      <c r="AT84" s="267" t="str">
        <f t="shared" si="14"/>
        <v/>
      </c>
      <c r="AU84" s="267" t="str">
        <f t="shared" si="14"/>
        <v/>
      </c>
      <c r="AV84" s="267" t="str">
        <f t="shared" si="14"/>
        <v/>
      </c>
      <c r="AW84" s="267" t="str">
        <f t="shared" si="14"/>
        <v/>
      </c>
      <c r="AX84" s="472" t="str">
        <f t="shared" si="17"/>
        <v/>
      </c>
      <c r="AY84" s="472" t="str">
        <f t="shared" si="18"/>
        <v/>
      </c>
      <c r="AZ84" s="472" t="str">
        <f t="shared" si="19"/>
        <v/>
      </c>
      <c r="BA84" s="472" t="str">
        <f t="shared" si="20"/>
        <v/>
      </c>
      <c r="BB84" s="472" t="str">
        <f t="shared" si="21"/>
        <v/>
      </c>
      <c r="BC84" s="472" t="str">
        <f t="shared" si="22"/>
        <v/>
      </c>
    </row>
    <row r="85" spans="1:55" ht="15.75" customHeight="1" thickBot="1">
      <c r="A85" s="55"/>
      <c r="B85" s="458" t="str">
        <f t="shared" si="23"/>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7" t="str">
        <f t="shared" si="16"/>
        <v/>
      </c>
      <c r="AE85" s="267" t="str">
        <f t="shared" si="16"/>
        <v/>
      </c>
      <c r="AF85" s="267" t="str">
        <f t="shared" si="16"/>
        <v/>
      </c>
      <c r="AG85" s="267" t="str">
        <f t="shared" si="16"/>
        <v/>
      </c>
      <c r="AH85" s="267" t="str">
        <f t="shared" si="16"/>
        <v/>
      </c>
      <c r="AI85" s="267" t="str">
        <f t="shared" si="16"/>
        <v/>
      </c>
      <c r="AJ85" s="267" t="str">
        <f t="shared" si="16"/>
        <v/>
      </c>
      <c r="AK85" s="267" t="str">
        <f t="shared" si="16"/>
        <v/>
      </c>
      <c r="AL85" s="267" t="str">
        <f t="shared" si="15"/>
        <v/>
      </c>
      <c r="AM85" s="267" t="str">
        <f t="shared" si="15"/>
        <v/>
      </c>
      <c r="AN85" s="267" t="str">
        <f t="shared" si="15"/>
        <v/>
      </c>
      <c r="AO85" s="267" t="str">
        <f t="shared" si="15"/>
        <v/>
      </c>
      <c r="AP85" s="267" t="str">
        <f t="shared" si="15"/>
        <v/>
      </c>
      <c r="AQ85" s="267" t="str">
        <f t="shared" si="15"/>
        <v/>
      </c>
      <c r="AR85" s="267" t="str">
        <f t="shared" si="15"/>
        <v/>
      </c>
      <c r="AS85" s="267" t="str">
        <f t="shared" si="15"/>
        <v/>
      </c>
      <c r="AT85" s="267" t="str">
        <f t="shared" si="15"/>
        <v/>
      </c>
      <c r="AU85" s="267" t="str">
        <f t="shared" si="15"/>
        <v/>
      </c>
      <c r="AV85" s="267" t="str">
        <f t="shared" ref="AR85:AW90" si="24">IF(W85="","",(IF(W85=W$92,1,0)))</f>
        <v/>
      </c>
      <c r="AW85" s="267" t="str">
        <f t="shared" si="24"/>
        <v/>
      </c>
      <c r="AX85" s="472" t="str">
        <f t="shared" si="17"/>
        <v/>
      </c>
      <c r="AY85" s="472" t="str">
        <f t="shared" si="18"/>
        <v/>
      </c>
      <c r="AZ85" s="472" t="str">
        <f t="shared" si="19"/>
        <v/>
      </c>
      <c r="BA85" s="472" t="str">
        <f t="shared" si="20"/>
        <v/>
      </c>
      <c r="BB85" s="472" t="str">
        <f t="shared" si="21"/>
        <v/>
      </c>
      <c r="BC85" s="472" t="str">
        <f t="shared" si="22"/>
        <v/>
      </c>
    </row>
    <row r="86" spans="1:55" ht="15.75" customHeight="1" thickBot="1">
      <c r="A86" s="55"/>
      <c r="B86" s="458" t="str">
        <f t="shared" si="23"/>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7" t="str">
        <f t="shared" si="16"/>
        <v/>
      </c>
      <c r="AE86" s="267" t="str">
        <f t="shared" si="16"/>
        <v/>
      </c>
      <c r="AF86" s="267" t="str">
        <f t="shared" si="16"/>
        <v/>
      </c>
      <c r="AG86" s="267" t="str">
        <f t="shared" si="16"/>
        <v/>
      </c>
      <c r="AH86" s="267" t="str">
        <f t="shared" si="16"/>
        <v/>
      </c>
      <c r="AI86" s="267" t="str">
        <f t="shared" si="16"/>
        <v/>
      </c>
      <c r="AJ86" s="267" t="str">
        <f t="shared" si="16"/>
        <v/>
      </c>
      <c r="AK86" s="267" t="str">
        <f t="shared" si="16"/>
        <v/>
      </c>
      <c r="AL86" s="267" t="str">
        <f t="shared" si="15"/>
        <v/>
      </c>
      <c r="AM86" s="267" t="str">
        <f t="shared" si="15"/>
        <v/>
      </c>
      <c r="AN86" s="267" t="str">
        <f t="shared" si="15"/>
        <v/>
      </c>
      <c r="AO86" s="267" t="str">
        <f t="shared" si="15"/>
        <v/>
      </c>
      <c r="AP86" s="267" t="str">
        <f t="shared" si="15"/>
        <v/>
      </c>
      <c r="AQ86" s="267" t="str">
        <f t="shared" si="15"/>
        <v/>
      </c>
      <c r="AR86" s="267" t="str">
        <f t="shared" si="24"/>
        <v/>
      </c>
      <c r="AS86" s="267" t="str">
        <f t="shared" si="24"/>
        <v/>
      </c>
      <c r="AT86" s="267" t="str">
        <f t="shared" si="24"/>
        <v/>
      </c>
      <c r="AU86" s="267" t="str">
        <f t="shared" si="24"/>
        <v/>
      </c>
      <c r="AV86" s="267" t="str">
        <f t="shared" si="24"/>
        <v/>
      </c>
      <c r="AW86" s="267" t="str">
        <f t="shared" si="24"/>
        <v/>
      </c>
      <c r="AX86" s="472" t="str">
        <f t="shared" si="17"/>
        <v/>
      </c>
      <c r="AY86" s="472" t="str">
        <f t="shared" si="18"/>
        <v/>
      </c>
      <c r="AZ86" s="472" t="str">
        <f t="shared" si="19"/>
        <v/>
      </c>
      <c r="BA86" s="472" t="str">
        <f t="shared" si="20"/>
        <v/>
      </c>
      <c r="BB86" s="472" t="str">
        <f t="shared" si="21"/>
        <v/>
      </c>
      <c r="BC86" s="472" t="str">
        <f t="shared" si="22"/>
        <v/>
      </c>
    </row>
    <row r="87" spans="1:55" ht="15.75" customHeight="1" thickBot="1">
      <c r="A87" s="55"/>
      <c r="B87" s="458" t="str">
        <f t="shared" si="23"/>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7" t="str">
        <f t="shared" si="16"/>
        <v/>
      </c>
      <c r="AE87" s="267" t="str">
        <f t="shared" si="16"/>
        <v/>
      </c>
      <c r="AF87" s="267" t="str">
        <f t="shared" si="16"/>
        <v/>
      </c>
      <c r="AG87" s="267" t="str">
        <f t="shared" si="16"/>
        <v/>
      </c>
      <c r="AH87" s="267" t="str">
        <f t="shared" si="16"/>
        <v/>
      </c>
      <c r="AI87" s="267" t="str">
        <f t="shared" si="16"/>
        <v/>
      </c>
      <c r="AJ87" s="267" t="str">
        <f t="shared" si="16"/>
        <v/>
      </c>
      <c r="AK87" s="267" t="str">
        <f t="shared" si="16"/>
        <v/>
      </c>
      <c r="AL87" s="267" t="str">
        <f t="shared" si="15"/>
        <v/>
      </c>
      <c r="AM87" s="267" t="str">
        <f t="shared" si="15"/>
        <v/>
      </c>
      <c r="AN87" s="267" t="str">
        <f t="shared" si="15"/>
        <v/>
      </c>
      <c r="AO87" s="267" t="str">
        <f t="shared" si="15"/>
        <v/>
      </c>
      <c r="AP87" s="267" t="str">
        <f t="shared" si="15"/>
        <v/>
      </c>
      <c r="AQ87" s="267" t="str">
        <f t="shared" si="15"/>
        <v/>
      </c>
      <c r="AR87" s="267" t="str">
        <f t="shared" si="24"/>
        <v/>
      </c>
      <c r="AS87" s="267" t="str">
        <f t="shared" si="24"/>
        <v/>
      </c>
      <c r="AT87" s="267" t="str">
        <f t="shared" si="24"/>
        <v/>
      </c>
      <c r="AU87" s="267" t="str">
        <f t="shared" si="24"/>
        <v/>
      </c>
      <c r="AV87" s="267" t="str">
        <f t="shared" si="24"/>
        <v/>
      </c>
      <c r="AW87" s="267" t="str">
        <f t="shared" si="24"/>
        <v/>
      </c>
      <c r="AX87" s="472" t="str">
        <f t="shared" si="17"/>
        <v/>
      </c>
      <c r="AY87" s="472" t="str">
        <f t="shared" si="18"/>
        <v/>
      </c>
      <c r="AZ87" s="472" t="str">
        <f t="shared" si="19"/>
        <v/>
      </c>
      <c r="BA87" s="472" t="str">
        <f t="shared" si="20"/>
        <v/>
      </c>
      <c r="BB87" s="472" t="str">
        <f t="shared" si="21"/>
        <v/>
      </c>
      <c r="BC87" s="472" t="str">
        <f t="shared" si="22"/>
        <v/>
      </c>
    </row>
    <row r="88" spans="1:55" ht="15.75" customHeight="1" thickBot="1">
      <c r="A88" s="55"/>
      <c r="B88" s="458" t="str">
        <f t="shared" si="23"/>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7" t="str">
        <f t="shared" si="16"/>
        <v/>
      </c>
      <c r="AE88" s="267" t="str">
        <f t="shared" si="16"/>
        <v/>
      </c>
      <c r="AF88" s="267" t="str">
        <f t="shared" si="16"/>
        <v/>
      </c>
      <c r="AG88" s="267" t="str">
        <f t="shared" si="16"/>
        <v/>
      </c>
      <c r="AH88" s="267" t="str">
        <f t="shared" si="16"/>
        <v/>
      </c>
      <c r="AI88" s="267" t="str">
        <f t="shared" si="16"/>
        <v/>
      </c>
      <c r="AJ88" s="267" t="str">
        <f t="shared" si="16"/>
        <v/>
      </c>
      <c r="AK88" s="267" t="str">
        <f t="shared" si="16"/>
        <v/>
      </c>
      <c r="AL88" s="267" t="str">
        <f t="shared" si="15"/>
        <v/>
      </c>
      <c r="AM88" s="267" t="str">
        <f t="shared" si="15"/>
        <v/>
      </c>
      <c r="AN88" s="267" t="str">
        <f t="shared" si="15"/>
        <v/>
      </c>
      <c r="AO88" s="267" t="str">
        <f t="shared" si="15"/>
        <v/>
      </c>
      <c r="AP88" s="267" t="str">
        <f t="shared" si="15"/>
        <v/>
      </c>
      <c r="AQ88" s="267" t="str">
        <f t="shared" si="15"/>
        <v/>
      </c>
      <c r="AR88" s="267" t="str">
        <f t="shared" si="24"/>
        <v/>
      </c>
      <c r="AS88" s="267" t="str">
        <f t="shared" si="24"/>
        <v/>
      </c>
      <c r="AT88" s="267" t="str">
        <f t="shared" si="24"/>
        <v/>
      </c>
      <c r="AU88" s="267" t="str">
        <f t="shared" si="24"/>
        <v/>
      </c>
      <c r="AV88" s="267" t="str">
        <f t="shared" si="24"/>
        <v/>
      </c>
      <c r="AW88" s="267" t="str">
        <f t="shared" si="24"/>
        <v/>
      </c>
      <c r="AX88" s="472" t="str">
        <f t="shared" si="17"/>
        <v/>
      </c>
      <c r="AY88" s="472" t="str">
        <f t="shared" si="18"/>
        <v/>
      </c>
      <c r="AZ88" s="472" t="str">
        <f t="shared" si="19"/>
        <v/>
      </c>
      <c r="BA88" s="472" t="str">
        <f t="shared" si="20"/>
        <v/>
      </c>
      <c r="BB88" s="472" t="str">
        <f t="shared" si="21"/>
        <v/>
      </c>
      <c r="BC88" s="472" t="str">
        <f t="shared" si="22"/>
        <v/>
      </c>
    </row>
    <row r="89" spans="1:55"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7" t="str">
        <f t="shared" si="16"/>
        <v/>
      </c>
      <c r="AE89" s="267" t="str">
        <f t="shared" si="16"/>
        <v/>
      </c>
      <c r="AF89" s="267" t="str">
        <f t="shared" si="16"/>
        <v/>
      </c>
      <c r="AG89" s="267" t="str">
        <f t="shared" si="16"/>
        <v/>
      </c>
      <c r="AH89" s="267" t="str">
        <f t="shared" si="16"/>
        <v/>
      </c>
      <c r="AI89" s="267" t="str">
        <f t="shared" si="16"/>
        <v/>
      </c>
      <c r="AJ89" s="267" t="str">
        <f t="shared" si="16"/>
        <v/>
      </c>
      <c r="AK89" s="267" t="str">
        <f t="shared" si="16"/>
        <v/>
      </c>
      <c r="AL89" s="267" t="str">
        <f t="shared" si="15"/>
        <v/>
      </c>
      <c r="AM89" s="267" t="str">
        <f t="shared" si="15"/>
        <v/>
      </c>
      <c r="AN89" s="267" t="str">
        <f t="shared" si="15"/>
        <v/>
      </c>
      <c r="AO89" s="267" t="str">
        <f t="shared" si="15"/>
        <v/>
      </c>
      <c r="AP89" s="267" t="str">
        <f t="shared" si="15"/>
        <v/>
      </c>
      <c r="AQ89" s="267" t="str">
        <f t="shared" si="15"/>
        <v/>
      </c>
      <c r="AR89" s="267" t="str">
        <f t="shared" si="24"/>
        <v/>
      </c>
      <c r="AS89" s="267" t="str">
        <f t="shared" si="24"/>
        <v/>
      </c>
      <c r="AT89" s="267" t="str">
        <f t="shared" si="24"/>
        <v/>
      </c>
      <c r="AU89" s="267" t="str">
        <f t="shared" si="24"/>
        <v/>
      </c>
      <c r="AV89" s="267" t="str">
        <f t="shared" si="24"/>
        <v/>
      </c>
      <c r="AW89" s="267" t="str">
        <f t="shared" si="24"/>
        <v/>
      </c>
      <c r="AX89" s="472" t="str">
        <f t="shared" si="17"/>
        <v/>
      </c>
      <c r="AY89" s="472" t="str">
        <f t="shared" si="18"/>
        <v/>
      </c>
      <c r="AZ89" s="472" t="str">
        <f t="shared" si="19"/>
        <v/>
      </c>
      <c r="BA89" s="472" t="str">
        <f t="shared" si="20"/>
        <v/>
      </c>
      <c r="BB89" s="472" t="str">
        <f t="shared" si="21"/>
        <v/>
      </c>
      <c r="BC89" s="472" t="str">
        <f t="shared" si="22"/>
        <v/>
      </c>
    </row>
    <row r="90" spans="1:55" ht="15.75" customHeight="1" thickBot="1">
      <c r="A90" s="55"/>
      <c r="B90" s="458" t="str">
        <f t="shared" si="23"/>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7" t="str">
        <f t="shared" si="16"/>
        <v/>
      </c>
      <c r="AE90" s="267" t="str">
        <f t="shared" si="16"/>
        <v/>
      </c>
      <c r="AF90" s="267" t="str">
        <f t="shared" si="16"/>
        <v/>
      </c>
      <c r="AG90" s="267" t="str">
        <f t="shared" si="16"/>
        <v/>
      </c>
      <c r="AH90" s="267" t="str">
        <f t="shared" si="16"/>
        <v/>
      </c>
      <c r="AI90" s="267" t="str">
        <f t="shared" si="16"/>
        <v/>
      </c>
      <c r="AJ90" s="267" t="str">
        <f t="shared" si="16"/>
        <v/>
      </c>
      <c r="AK90" s="267" t="str">
        <f t="shared" si="16"/>
        <v/>
      </c>
      <c r="AL90" s="267" t="str">
        <f t="shared" si="15"/>
        <v/>
      </c>
      <c r="AM90" s="267" t="str">
        <f t="shared" si="15"/>
        <v/>
      </c>
      <c r="AN90" s="267" t="str">
        <f t="shared" si="15"/>
        <v/>
      </c>
      <c r="AO90" s="267" t="str">
        <f t="shared" si="15"/>
        <v/>
      </c>
      <c r="AP90" s="267" t="str">
        <f t="shared" si="15"/>
        <v/>
      </c>
      <c r="AQ90" s="267" t="str">
        <f t="shared" si="15"/>
        <v/>
      </c>
      <c r="AR90" s="267" t="str">
        <f t="shared" si="24"/>
        <v/>
      </c>
      <c r="AS90" s="267" t="str">
        <f t="shared" si="24"/>
        <v/>
      </c>
      <c r="AT90" s="267" t="str">
        <f t="shared" si="24"/>
        <v/>
      </c>
      <c r="AU90" s="267" t="str">
        <f t="shared" si="24"/>
        <v/>
      </c>
      <c r="AV90" s="267" t="str">
        <f t="shared" si="24"/>
        <v/>
      </c>
      <c r="AW90" s="267" t="str">
        <f t="shared" si="24"/>
        <v/>
      </c>
      <c r="AX90" s="472" t="str">
        <f t="shared" si="17"/>
        <v/>
      </c>
      <c r="AY90" s="472" t="str">
        <f t="shared" si="18"/>
        <v/>
      </c>
      <c r="AZ90" s="472" t="str">
        <f t="shared" si="19"/>
        <v/>
      </c>
      <c r="BA90" s="472" t="str">
        <f t="shared" si="20"/>
        <v/>
      </c>
      <c r="BB90" s="472" t="str">
        <f t="shared" si="21"/>
        <v/>
      </c>
      <c r="BC90" s="472"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C91" si="25">AVERAGE(AY16:AY90)</f>
        <v>#DIV/0!</v>
      </c>
      <c r="AZ91" s="473" t="e">
        <f t="shared" si="25"/>
        <v>#DIV/0!</v>
      </c>
      <c r="BA91" s="473" t="e">
        <f t="shared" si="25"/>
        <v>#DIV/0!</v>
      </c>
      <c r="BB91" s="473" t="e">
        <f t="shared" si="25"/>
        <v>#DIV/0!</v>
      </c>
      <c r="BC91" s="473" t="e">
        <f t="shared" si="25"/>
        <v>#DIV/0!</v>
      </c>
    </row>
    <row r="92" spans="1:55"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59">
        <f t="shared" ref="E93:X93" si="26">COUNTIF(E16:E90,E92)</f>
        <v>0</v>
      </c>
      <c r="F93" s="460">
        <f t="shared" si="26"/>
        <v>0</v>
      </c>
      <c r="G93" s="460">
        <f t="shared" si="26"/>
        <v>0</v>
      </c>
      <c r="H93" s="460">
        <f t="shared" si="26"/>
        <v>0</v>
      </c>
      <c r="I93" s="460">
        <f t="shared" si="26"/>
        <v>0</v>
      </c>
      <c r="J93" s="460">
        <f t="shared" si="26"/>
        <v>0</v>
      </c>
      <c r="K93" s="460">
        <f t="shared" si="26"/>
        <v>0</v>
      </c>
      <c r="L93" s="460">
        <f t="shared" si="26"/>
        <v>0</v>
      </c>
      <c r="M93" s="460">
        <f t="shared" si="26"/>
        <v>0</v>
      </c>
      <c r="N93" s="460">
        <f t="shared" si="26"/>
        <v>0</v>
      </c>
      <c r="O93" s="460">
        <f t="shared" si="26"/>
        <v>0</v>
      </c>
      <c r="P93" s="460">
        <f t="shared" si="26"/>
        <v>0</v>
      </c>
      <c r="Q93" s="460">
        <f t="shared" si="26"/>
        <v>0</v>
      </c>
      <c r="R93" s="460">
        <f t="shared" si="26"/>
        <v>0</v>
      </c>
      <c r="S93" s="460">
        <f t="shared" si="26"/>
        <v>0</v>
      </c>
      <c r="T93" s="460">
        <f t="shared" si="26"/>
        <v>0</v>
      </c>
      <c r="U93" s="460">
        <f t="shared" si="26"/>
        <v>0</v>
      </c>
      <c r="V93" s="460">
        <f t="shared" si="26"/>
        <v>0</v>
      </c>
      <c r="W93" s="460">
        <f t="shared" si="26"/>
        <v>0</v>
      </c>
      <c r="X93" s="460">
        <f t="shared" si="26"/>
        <v>0</v>
      </c>
      <c r="Y93" s="59"/>
      <c r="Z93" s="59"/>
      <c r="AA93" s="59"/>
      <c r="AB93" s="59"/>
      <c r="AC93" s="59"/>
      <c r="AD93" s="55"/>
      <c r="AE93" s="55"/>
      <c r="AF93" s="55"/>
      <c r="AG93" s="55"/>
    </row>
    <row r="94" spans="1:55" ht="15.75" customHeight="1">
      <c r="A94" s="55"/>
      <c r="B94" s="59"/>
      <c r="C94" s="308" t="s">
        <v>6</v>
      </c>
      <c r="D94" s="308"/>
      <c r="E94" s="461" t="e">
        <f t="shared" ref="E94:X94" si="27">(COUNTIF(E16:E90,E$92))/(COUNTA(E16:E90))</f>
        <v>#DIV/0!</v>
      </c>
      <c r="F94" s="461" t="e">
        <f t="shared" si="27"/>
        <v>#DIV/0!</v>
      </c>
      <c r="G94" s="461" t="e">
        <f t="shared" si="27"/>
        <v>#DIV/0!</v>
      </c>
      <c r="H94" s="461" t="e">
        <f t="shared" si="27"/>
        <v>#DIV/0!</v>
      </c>
      <c r="I94" s="461" t="e">
        <f t="shared" si="27"/>
        <v>#DIV/0!</v>
      </c>
      <c r="J94" s="461" t="e">
        <f t="shared" si="27"/>
        <v>#DIV/0!</v>
      </c>
      <c r="K94" s="461" t="e">
        <f t="shared" si="27"/>
        <v>#DIV/0!</v>
      </c>
      <c r="L94" s="461" t="e">
        <f t="shared" si="27"/>
        <v>#DIV/0!</v>
      </c>
      <c r="M94" s="461" t="e">
        <f t="shared" si="27"/>
        <v>#DIV/0!</v>
      </c>
      <c r="N94" s="461" t="e">
        <f t="shared" si="27"/>
        <v>#DIV/0!</v>
      </c>
      <c r="O94" s="461" t="e">
        <f t="shared" si="27"/>
        <v>#DIV/0!</v>
      </c>
      <c r="P94" s="461" t="e">
        <f t="shared" si="27"/>
        <v>#DIV/0!</v>
      </c>
      <c r="Q94" s="461" t="e">
        <f t="shared" si="27"/>
        <v>#DIV/0!</v>
      </c>
      <c r="R94" s="461" t="e">
        <f t="shared" si="27"/>
        <v>#DIV/0!</v>
      </c>
      <c r="S94" s="461" t="e">
        <f t="shared" si="27"/>
        <v>#DIV/0!</v>
      </c>
      <c r="T94" s="461" t="e">
        <f t="shared" si="27"/>
        <v>#DIV/0!</v>
      </c>
      <c r="U94" s="461" t="e">
        <f t="shared" si="27"/>
        <v>#DIV/0!</v>
      </c>
      <c r="V94" s="461" t="e">
        <f t="shared" si="27"/>
        <v>#DIV/0!</v>
      </c>
      <c r="W94" s="461" t="e">
        <f t="shared" si="27"/>
        <v>#DIV/0!</v>
      </c>
      <c r="X94" s="461" t="e">
        <f t="shared" si="27"/>
        <v>#DIV/0!</v>
      </c>
      <c r="Y94" s="59"/>
      <c r="Z94" s="59"/>
      <c r="AA94" s="59"/>
      <c r="AB94" s="59"/>
      <c r="AC94" s="59"/>
      <c r="AD94" s="55"/>
      <c r="AE94" s="55"/>
      <c r="AF94" s="55"/>
      <c r="AG94" s="55"/>
    </row>
    <row r="95" spans="1:55" ht="15.75" customHeight="1">
      <c r="A95" s="55"/>
      <c r="B95" s="59"/>
      <c r="C95" s="173" t="s">
        <v>7</v>
      </c>
      <c r="D95" s="173"/>
      <c r="E95" s="462" t="e">
        <f t="shared" ref="E95:X95" si="28">(COUNTIF(E$16:E$90,"A"))/(COUNTA(E$16:E$90))</f>
        <v>#DIV/0!</v>
      </c>
      <c r="F95" s="462" t="e">
        <f t="shared" si="28"/>
        <v>#DIV/0!</v>
      </c>
      <c r="G95" s="462" t="e">
        <f t="shared" si="28"/>
        <v>#DIV/0!</v>
      </c>
      <c r="H95" s="462" t="e">
        <f t="shared" si="28"/>
        <v>#DIV/0!</v>
      </c>
      <c r="I95" s="462" t="e">
        <f t="shared" si="28"/>
        <v>#DIV/0!</v>
      </c>
      <c r="J95" s="462" t="e">
        <f t="shared" si="28"/>
        <v>#DIV/0!</v>
      </c>
      <c r="K95" s="462" t="e">
        <f t="shared" si="28"/>
        <v>#DIV/0!</v>
      </c>
      <c r="L95" s="462" t="e">
        <f t="shared" si="28"/>
        <v>#DIV/0!</v>
      </c>
      <c r="M95" s="462" t="e">
        <f t="shared" si="28"/>
        <v>#DIV/0!</v>
      </c>
      <c r="N95" s="462" t="e">
        <f t="shared" si="28"/>
        <v>#DIV/0!</v>
      </c>
      <c r="O95" s="462" t="e">
        <f t="shared" si="28"/>
        <v>#DIV/0!</v>
      </c>
      <c r="P95" s="462" t="e">
        <f t="shared" si="28"/>
        <v>#DIV/0!</v>
      </c>
      <c r="Q95" s="462" t="e">
        <f t="shared" si="28"/>
        <v>#DIV/0!</v>
      </c>
      <c r="R95" s="462" t="e">
        <f t="shared" si="28"/>
        <v>#DIV/0!</v>
      </c>
      <c r="S95" s="462" t="e">
        <f t="shared" si="28"/>
        <v>#DIV/0!</v>
      </c>
      <c r="T95" s="462" t="e">
        <f t="shared" si="28"/>
        <v>#DIV/0!</v>
      </c>
      <c r="U95" s="462" t="e">
        <f t="shared" si="28"/>
        <v>#DIV/0!</v>
      </c>
      <c r="V95" s="462" t="e">
        <f t="shared" si="28"/>
        <v>#DIV/0!</v>
      </c>
      <c r="W95" s="462" t="e">
        <f t="shared" si="28"/>
        <v>#DIV/0!</v>
      </c>
      <c r="X95" s="462" t="e">
        <f t="shared" si="28"/>
        <v>#DIV/0!</v>
      </c>
      <c r="Y95" s="59"/>
      <c r="Z95" s="59"/>
      <c r="AA95" s="59"/>
      <c r="AB95" s="59"/>
      <c r="AC95" s="59"/>
      <c r="AD95" s="55"/>
      <c r="AE95" s="55"/>
      <c r="AF95" s="55"/>
      <c r="AG95" s="55"/>
    </row>
    <row r="96" spans="1:55" ht="15.75" customHeight="1">
      <c r="A96" s="55"/>
      <c r="B96" s="59"/>
      <c r="C96" s="173" t="s">
        <v>8</v>
      </c>
      <c r="D96" s="173"/>
      <c r="E96" s="462" t="e">
        <f t="shared" ref="E96:X96" si="29">(COUNTIF(E$16:E$90,"B"))/(COUNTA(E$16:E$90))</f>
        <v>#DIV/0!</v>
      </c>
      <c r="F96" s="462" t="e">
        <f t="shared" si="29"/>
        <v>#DIV/0!</v>
      </c>
      <c r="G96" s="462" t="e">
        <f t="shared" si="29"/>
        <v>#DIV/0!</v>
      </c>
      <c r="H96" s="462" t="e">
        <f t="shared" si="29"/>
        <v>#DIV/0!</v>
      </c>
      <c r="I96" s="462" t="e">
        <f t="shared" si="29"/>
        <v>#DIV/0!</v>
      </c>
      <c r="J96" s="462" t="e">
        <f t="shared" si="29"/>
        <v>#DIV/0!</v>
      </c>
      <c r="K96" s="462" t="e">
        <f t="shared" si="29"/>
        <v>#DIV/0!</v>
      </c>
      <c r="L96" s="462" t="e">
        <f t="shared" si="29"/>
        <v>#DIV/0!</v>
      </c>
      <c r="M96" s="462" t="e">
        <f t="shared" si="29"/>
        <v>#DIV/0!</v>
      </c>
      <c r="N96" s="462" t="e">
        <f t="shared" si="29"/>
        <v>#DIV/0!</v>
      </c>
      <c r="O96" s="462" t="e">
        <f t="shared" si="29"/>
        <v>#DIV/0!</v>
      </c>
      <c r="P96" s="462" t="e">
        <f t="shared" si="29"/>
        <v>#DIV/0!</v>
      </c>
      <c r="Q96" s="462" t="e">
        <f t="shared" si="29"/>
        <v>#DIV/0!</v>
      </c>
      <c r="R96" s="462" t="e">
        <f t="shared" si="29"/>
        <v>#DIV/0!</v>
      </c>
      <c r="S96" s="462" t="e">
        <f t="shared" si="29"/>
        <v>#DIV/0!</v>
      </c>
      <c r="T96" s="462" t="e">
        <f t="shared" si="29"/>
        <v>#DIV/0!</v>
      </c>
      <c r="U96" s="462" t="e">
        <f t="shared" si="29"/>
        <v>#DIV/0!</v>
      </c>
      <c r="V96" s="462" t="e">
        <f t="shared" si="29"/>
        <v>#DIV/0!</v>
      </c>
      <c r="W96" s="462" t="e">
        <f t="shared" si="29"/>
        <v>#DIV/0!</v>
      </c>
      <c r="X96" s="462" t="e">
        <f t="shared" si="29"/>
        <v>#DIV/0!</v>
      </c>
      <c r="Y96" s="59"/>
      <c r="Z96" s="59"/>
      <c r="AA96" s="59"/>
      <c r="AB96" s="59"/>
      <c r="AC96" s="59"/>
      <c r="AD96" s="55"/>
      <c r="AE96" s="55"/>
      <c r="AF96" s="55"/>
      <c r="AG96" s="55"/>
    </row>
    <row r="97" spans="1:33" ht="15.75" customHeight="1">
      <c r="A97" s="55"/>
      <c r="B97" s="59"/>
      <c r="C97" s="173" t="s">
        <v>9</v>
      </c>
      <c r="D97" s="173"/>
      <c r="E97" s="462" t="e">
        <f t="shared" ref="E97:X97" si="30">(COUNTIF(E$16:E$90,"C"))/(COUNTA(E$16:E$90))</f>
        <v>#DIV/0!</v>
      </c>
      <c r="F97" s="462" t="e">
        <f t="shared" si="30"/>
        <v>#DIV/0!</v>
      </c>
      <c r="G97" s="462" t="e">
        <f t="shared" si="30"/>
        <v>#DIV/0!</v>
      </c>
      <c r="H97" s="462" t="e">
        <f t="shared" si="30"/>
        <v>#DIV/0!</v>
      </c>
      <c r="I97" s="462" t="e">
        <f t="shared" si="30"/>
        <v>#DIV/0!</v>
      </c>
      <c r="J97" s="462" t="e">
        <f t="shared" si="30"/>
        <v>#DIV/0!</v>
      </c>
      <c r="K97" s="462" t="e">
        <f t="shared" si="30"/>
        <v>#DIV/0!</v>
      </c>
      <c r="L97" s="462" t="e">
        <f t="shared" si="30"/>
        <v>#DIV/0!</v>
      </c>
      <c r="M97" s="462" t="e">
        <f t="shared" si="30"/>
        <v>#DIV/0!</v>
      </c>
      <c r="N97" s="462" t="e">
        <f t="shared" si="30"/>
        <v>#DIV/0!</v>
      </c>
      <c r="O97" s="462" t="e">
        <f t="shared" si="30"/>
        <v>#DIV/0!</v>
      </c>
      <c r="P97" s="462" t="e">
        <f t="shared" si="30"/>
        <v>#DIV/0!</v>
      </c>
      <c r="Q97" s="462" t="e">
        <f t="shared" si="30"/>
        <v>#DIV/0!</v>
      </c>
      <c r="R97" s="462" t="e">
        <f t="shared" si="30"/>
        <v>#DIV/0!</v>
      </c>
      <c r="S97" s="462" t="e">
        <f t="shared" si="30"/>
        <v>#DIV/0!</v>
      </c>
      <c r="T97" s="462" t="e">
        <f t="shared" si="30"/>
        <v>#DIV/0!</v>
      </c>
      <c r="U97" s="462" t="e">
        <f t="shared" si="30"/>
        <v>#DIV/0!</v>
      </c>
      <c r="V97" s="462" t="e">
        <f t="shared" si="30"/>
        <v>#DIV/0!</v>
      </c>
      <c r="W97" s="462" t="e">
        <f t="shared" si="30"/>
        <v>#DIV/0!</v>
      </c>
      <c r="X97" s="462" t="e">
        <f t="shared" si="30"/>
        <v>#DIV/0!</v>
      </c>
      <c r="Y97" s="59"/>
      <c r="Z97" s="59"/>
      <c r="AA97" s="59"/>
      <c r="AB97" s="59"/>
      <c r="AC97" s="59"/>
      <c r="AD97" s="55"/>
      <c r="AE97" s="55"/>
      <c r="AF97" s="55"/>
      <c r="AG97" s="55"/>
    </row>
    <row r="98" spans="1:33" ht="15.75" customHeight="1">
      <c r="A98" s="55"/>
      <c r="B98" s="59"/>
      <c r="C98" s="174" t="s">
        <v>10</v>
      </c>
      <c r="D98" s="174"/>
      <c r="E98" s="462" t="e">
        <f t="shared" ref="E98:X98" si="31">(COUNTIF(E$16:E$90,"D"))/(COUNTA(E$16:E$90))</f>
        <v>#DIV/0!</v>
      </c>
      <c r="F98" s="462" t="e">
        <f t="shared" si="31"/>
        <v>#DIV/0!</v>
      </c>
      <c r="G98" s="462" t="e">
        <f t="shared" si="31"/>
        <v>#DIV/0!</v>
      </c>
      <c r="H98" s="462" t="e">
        <f t="shared" si="31"/>
        <v>#DIV/0!</v>
      </c>
      <c r="I98" s="462" t="e">
        <f t="shared" si="31"/>
        <v>#DIV/0!</v>
      </c>
      <c r="J98" s="462" t="e">
        <f t="shared" si="31"/>
        <v>#DIV/0!</v>
      </c>
      <c r="K98" s="462" t="e">
        <f t="shared" si="31"/>
        <v>#DIV/0!</v>
      </c>
      <c r="L98" s="462" t="e">
        <f t="shared" si="31"/>
        <v>#DIV/0!</v>
      </c>
      <c r="M98" s="462" t="e">
        <f t="shared" si="31"/>
        <v>#DIV/0!</v>
      </c>
      <c r="N98" s="462" t="e">
        <f t="shared" si="31"/>
        <v>#DIV/0!</v>
      </c>
      <c r="O98" s="462" t="e">
        <f t="shared" si="31"/>
        <v>#DIV/0!</v>
      </c>
      <c r="P98" s="462" t="e">
        <f t="shared" si="31"/>
        <v>#DIV/0!</v>
      </c>
      <c r="Q98" s="462" t="e">
        <f t="shared" si="31"/>
        <v>#DIV/0!</v>
      </c>
      <c r="R98" s="462" t="e">
        <f t="shared" si="31"/>
        <v>#DIV/0!</v>
      </c>
      <c r="S98" s="462" t="e">
        <f t="shared" si="31"/>
        <v>#DIV/0!</v>
      </c>
      <c r="T98" s="462" t="e">
        <f t="shared" si="31"/>
        <v>#DIV/0!</v>
      </c>
      <c r="U98" s="462" t="e">
        <f t="shared" si="31"/>
        <v>#DIV/0!</v>
      </c>
      <c r="V98" s="462" t="e">
        <f t="shared" si="31"/>
        <v>#DIV/0!</v>
      </c>
      <c r="W98" s="462" t="e">
        <f t="shared" si="31"/>
        <v>#DIV/0!</v>
      </c>
      <c r="X98" s="462" t="e">
        <f t="shared" si="31"/>
        <v>#DIV/0!</v>
      </c>
      <c r="Y98" s="59"/>
      <c r="Z98" s="59"/>
      <c r="AA98" s="59"/>
      <c r="AB98" s="59"/>
      <c r="AC98" s="59"/>
      <c r="AD98" s="55"/>
      <c r="AE98" s="55"/>
      <c r="AF98" s="55"/>
      <c r="AG98" s="55"/>
    </row>
    <row r="99" spans="1:33" ht="15.75" customHeight="1">
      <c r="A99" s="55"/>
      <c r="B99" s="59"/>
      <c r="C99" s="175" t="s">
        <v>11</v>
      </c>
      <c r="D99" s="176"/>
      <c r="E99" s="463" t="e">
        <f t="shared" ref="E99:T104" si="32">(E$93-((COUNTA(E$16:E$90)-E$93)/4-1))/COUNTA(E$16:E$90)</f>
        <v>#DIV/0!</v>
      </c>
      <c r="F99" s="463" t="e">
        <f t="shared" si="32"/>
        <v>#DIV/0!</v>
      </c>
      <c r="G99" s="463" t="e">
        <f t="shared" si="32"/>
        <v>#DIV/0!</v>
      </c>
      <c r="H99" s="463" t="e">
        <f t="shared" si="32"/>
        <v>#DIV/0!</v>
      </c>
      <c r="I99" s="463" t="e">
        <f t="shared" si="32"/>
        <v>#DIV/0!</v>
      </c>
      <c r="J99" s="463" t="e">
        <f t="shared" si="32"/>
        <v>#DIV/0!</v>
      </c>
      <c r="K99" s="463" t="e">
        <f t="shared" si="32"/>
        <v>#DIV/0!</v>
      </c>
      <c r="L99" s="463" t="e">
        <f t="shared" si="32"/>
        <v>#DIV/0!</v>
      </c>
      <c r="M99" s="463" t="e">
        <f t="shared" si="32"/>
        <v>#DIV/0!</v>
      </c>
      <c r="N99" s="463" t="e">
        <f t="shared" si="32"/>
        <v>#DIV/0!</v>
      </c>
      <c r="O99" s="463" t="e">
        <f t="shared" si="32"/>
        <v>#DIV/0!</v>
      </c>
      <c r="P99" s="463" t="e">
        <f t="shared" si="32"/>
        <v>#DIV/0!</v>
      </c>
      <c r="Q99" s="463" t="e">
        <f t="shared" si="32"/>
        <v>#DIV/0!</v>
      </c>
      <c r="R99" s="463" t="e">
        <f t="shared" si="32"/>
        <v>#DIV/0!</v>
      </c>
      <c r="S99" s="463" t="e">
        <f t="shared" si="32"/>
        <v>#DIV/0!</v>
      </c>
      <c r="T99" s="463" t="e">
        <f t="shared" si="32"/>
        <v>#DIV/0!</v>
      </c>
      <c r="U99" s="463" t="e">
        <f t="shared" ref="O99:X104" si="33">(U$93-((COUNTA(U$16:U$90)-U$93)/4-1))/COUNTA(U$16:U$90)</f>
        <v>#DIV/0!</v>
      </c>
      <c r="V99" s="463" t="e">
        <f t="shared" si="33"/>
        <v>#DIV/0!</v>
      </c>
      <c r="W99" s="463" t="e">
        <f t="shared" si="33"/>
        <v>#DIV/0!</v>
      </c>
      <c r="X99" s="463" t="e">
        <f t="shared" si="33"/>
        <v>#DIV/0!</v>
      </c>
      <c r="Y99" s="59"/>
      <c r="Z99" s="59"/>
      <c r="AA99" s="59"/>
      <c r="AB99" s="59"/>
      <c r="AC99" s="59"/>
      <c r="AD99" s="55"/>
      <c r="AE99" s="55"/>
      <c r="AF99" s="55"/>
      <c r="AG99" s="55"/>
    </row>
    <row r="100" spans="1:33" ht="15.75" customHeight="1">
      <c r="A100" s="55"/>
      <c r="B100" s="59"/>
      <c r="C100" s="177" t="s">
        <v>12</v>
      </c>
      <c r="D100" s="178"/>
      <c r="E100" s="464" t="e">
        <f t="shared" si="32"/>
        <v>#DIV/0!</v>
      </c>
      <c r="F100" s="464" t="e">
        <f t="shared" si="32"/>
        <v>#DIV/0!</v>
      </c>
      <c r="G100" s="464" t="e">
        <f t="shared" si="32"/>
        <v>#DIV/0!</v>
      </c>
      <c r="H100" s="464" t="e">
        <f t="shared" si="32"/>
        <v>#DIV/0!</v>
      </c>
      <c r="I100" s="464" t="e">
        <f t="shared" si="32"/>
        <v>#DIV/0!</v>
      </c>
      <c r="J100" s="464" t="e">
        <f t="shared" si="32"/>
        <v>#DIV/0!</v>
      </c>
      <c r="K100" s="464" t="e">
        <f t="shared" si="32"/>
        <v>#DIV/0!</v>
      </c>
      <c r="L100" s="464" t="e">
        <f t="shared" si="32"/>
        <v>#DIV/0!</v>
      </c>
      <c r="M100" s="464" t="e">
        <f t="shared" si="32"/>
        <v>#DIV/0!</v>
      </c>
      <c r="N100" s="464" t="e">
        <f t="shared" si="32"/>
        <v>#DIV/0!</v>
      </c>
      <c r="O100" s="464" t="e">
        <f t="shared" si="33"/>
        <v>#DIV/0!</v>
      </c>
      <c r="P100" s="464" t="e">
        <f t="shared" si="33"/>
        <v>#DIV/0!</v>
      </c>
      <c r="Q100" s="464" t="e">
        <f t="shared" si="33"/>
        <v>#DIV/0!</v>
      </c>
      <c r="R100" s="464" t="e">
        <f t="shared" si="33"/>
        <v>#DIV/0!</v>
      </c>
      <c r="S100" s="464" t="e">
        <f t="shared" si="33"/>
        <v>#DIV/0!</v>
      </c>
      <c r="T100" s="464" t="e">
        <f t="shared" si="33"/>
        <v>#DIV/0!</v>
      </c>
      <c r="U100" s="464" t="e">
        <f t="shared" si="33"/>
        <v>#DIV/0!</v>
      </c>
      <c r="V100" s="464" t="e">
        <f t="shared" si="33"/>
        <v>#DIV/0!</v>
      </c>
      <c r="W100" s="464" t="e">
        <f t="shared" si="33"/>
        <v>#DIV/0!</v>
      </c>
      <c r="X100" s="464" t="e">
        <f t="shared" si="33"/>
        <v>#DIV/0!</v>
      </c>
      <c r="Y100" s="59"/>
      <c r="Z100" s="59"/>
      <c r="AA100" s="59"/>
      <c r="AB100" s="59"/>
      <c r="AC100" s="59"/>
      <c r="AD100" s="55"/>
      <c r="AE100" s="55"/>
      <c r="AF100" s="55"/>
      <c r="AG100" s="55"/>
    </row>
    <row r="101" spans="1:33" ht="15.75" customHeight="1">
      <c r="A101" s="55"/>
      <c r="B101" s="59"/>
      <c r="C101" s="179" t="s">
        <v>13</v>
      </c>
      <c r="D101" s="180"/>
      <c r="E101" s="464" t="e">
        <f t="shared" si="32"/>
        <v>#DIV/0!</v>
      </c>
      <c r="F101" s="464" t="e">
        <f t="shared" si="32"/>
        <v>#DIV/0!</v>
      </c>
      <c r="G101" s="464" t="e">
        <f t="shared" si="32"/>
        <v>#DIV/0!</v>
      </c>
      <c r="H101" s="464" t="e">
        <f t="shared" si="32"/>
        <v>#DIV/0!</v>
      </c>
      <c r="I101" s="464" t="e">
        <f t="shared" si="32"/>
        <v>#DIV/0!</v>
      </c>
      <c r="J101" s="464" t="e">
        <f t="shared" si="32"/>
        <v>#DIV/0!</v>
      </c>
      <c r="K101" s="464" t="e">
        <f t="shared" si="32"/>
        <v>#DIV/0!</v>
      </c>
      <c r="L101" s="464" t="e">
        <f t="shared" si="32"/>
        <v>#DIV/0!</v>
      </c>
      <c r="M101" s="464" t="e">
        <f t="shared" si="32"/>
        <v>#DIV/0!</v>
      </c>
      <c r="N101" s="464" t="e">
        <f t="shared" si="32"/>
        <v>#DIV/0!</v>
      </c>
      <c r="O101" s="464" t="e">
        <f t="shared" si="33"/>
        <v>#DIV/0!</v>
      </c>
      <c r="P101" s="464" t="e">
        <f t="shared" si="33"/>
        <v>#DIV/0!</v>
      </c>
      <c r="Q101" s="464" t="e">
        <f t="shared" si="33"/>
        <v>#DIV/0!</v>
      </c>
      <c r="R101" s="464" t="e">
        <f t="shared" si="33"/>
        <v>#DIV/0!</v>
      </c>
      <c r="S101" s="464" t="e">
        <f t="shared" si="33"/>
        <v>#DIV/0!</v>
      </c>
      <c r="T101" s="464" t="e">
        <f t="shared" si="33"/>
        <v>#DIV/0!</v>
      </c>
      <c r="U101" s="464" t="e">
        <f t="shared" si="33"/>
        <v>#DIV/0!</v>
      </c>
      <c r="V101" s="464" t="e">
        <f t="shared" si="33"/>
        <v>#DIV/0!</v>
      </c>
      <c r="W101" s="464" t="e">
        <f t="shared" si="33"/>
        <v>#DIV/0!</v>
      </c>
      <c r="X101" s="464" t="e">
        <f t="shared" si="33"/>
        <v>#DIV/0!</v>
      </c>
      <c r="Y101" s="59"/>
      <c r="Z101" s="59"/>
      <c r="AA101" s="59"/>
      <c r="AB101" s="59"/>
      <c r="AC101" s="59"/>
      <c r="AD101" s="55"/>
      <c r="AE101" s="55"/>
      <c r="AF101" s="55"/>
      <c r="AG101" s="55"/>
    </row>
    <row r="102" spans="1:33" ht="15.75" customHeight="1">
      <c r="A102" s="55"/>
      <c r="B102" s="59"/>
      <c r="C102" s="181" t="s">
        <v>14</v>
      </c>
      <c r="D102" s="182"/>
      <c r="E102" s="464" t="e">
        <f t="shared" si="32"/>
        <v>#DIV/0!</v>
      </c>
      <c r="F102" s="464" t="e">
        <f t="shared" si="32"/>
        <v>#DIV/0!</v>
      </c>
      <c r="G102" s="464" t="e">
        <f t="shared" si="32"/>
        <v>#DIV/0!</v>
      </c>
      <c r="H102" s="464" t="e">
        <f t="shared" si="32"/>
        <v>#DIV/0!</v>
      </c>
      <c r="I102" s="464" t="e">
        <f t="shared" si="32"/>
        <v>#DIV/0!</v>
      </c>
      <c r="J102" s="464" t="e">
        <f t="shared" si="32"/>
        <v>#DIV/0!</v>
      </c>
      <c r="K102" s="464" t="e">
        <f t="shared" si="32"/>
        <v>#DIV/0!</v>
      </c>
      <c r="L102" s="464" t="e">
        <f t="shared" si="32"/>
        <v>#DIV/0!</v>
      </c>
      <c r="M102" s="464" t="e">
        <f t="shared" si="32"/>
        <v>#DIV/0!</v>
      </c>
      <c r="N102" s="464" t="e">
        <f t="shared" si="32"/>
        <v>#DIV/0!</v>
      </c>
      <c r="O102" s="464" t="e">
        <f t="shared" si="33"/>
        <v>#DIV/0!</v>
      </c>
      <c r="P102" s="464" t="e">
        <f t="shared" si="33"/>
        <v>#DIV/0!</v>
      </c>
      <c r="Q102" s="464" t="e">
        <f t="shared" si="33"/>
        <v>#DIV/0!</v>
      </c>
      <c r="R102" s="464" t="e">
        <f t="shared" si="33"/>
        <v>#DIV/0!</v>
      </c>
      <c r="S102" s="464" t="e">
        <f t="shared" si="33"/>
        <v>#DIV/0!</v>
      </c>
      <c r="T102" s="464" t="e">
        <f t="shared" si="33"/>
        <v>#DIV/0!</v>
      </c>
      <c r="U102" s="464" t="e">
        <f t="shared" si="33"/>
        <v>#DIV/0!</v>
      </c>
      <c r="V102" s="464" t="e">
        <f t="shared" si="33"/>
        <v>#DIV/0!</v>
      </c>
      <c r="W102" s="464" t="e">
        <f t="shared" si="33"/>
        <v>#DIV/0!</v>
      </c>
      <c r="X102" s="464" t="e">
        <f t="shared" si="33"/>
        <v>#DIV/0!</v>
      </c>
      <c r="Y102" s="59"/>
      <c r="Z102" s="59"/>
      <c r="AA102" s="59"/>
      <c r="AB102" s="59"/>
      <c r="AC102" s="59"/>
      <c r="AD102" s="55"/>
      <c r="AE102" s="55"/>
      <c r="AF102" s="55"/>
      <c r="AG102" s="55"/>
    </row>
    <row r="103" spans="1:33" ht="15.75" customHeight="1">
      <c r="A103" s="55"/>
      <c r="B103" s="59"/>
      <c r="C103" s="183" t="s">
        <v>15</v>
      </c>
      <c r="D103" s="184"/>
      <c r="E103" s="464" t="e">
        <f t="shared" si="32"/>
        <v>#DIV/0!</v>
      </c>
      <c r="F103" s="464" t="e">
        <f t="shared" si="32"/>
        <v>#DIV/0!</v>
      </c>
      <c r="G103" s="464" t="e">
        <f t="shared" si="32"/>
        <v>#DIV/0!</v>
      </c>
      <c r="H103" s="464" t="e">
        <f t="shared" si="32"/>
        <v>#DIV/0!</v>
      </c>
      <c r="I103" s="464" t="e">
        <f t="shared" si="32"/>
        <v>#DIV/0!</v>
      </c>
      <c r="J103" s="464" t="e">
        <f t="shared" si="32"/>
        <v>#DIV/0!</v>
      </c>
      <c r="K103" s="464" t="e">
        <f t="shared" si="32"/>
        <v>#DIV/0!</v>
      </c>
      <c r="L103" s="464" t="e">
        <f t="shared" si="32"/>
        <v>#DIV/0!</v>
      </c>
      <c r="M103" s="464" t="e">
        <f t="shared" si="32"/>
        <v>#DIV/0!</v>
      </c>
      <c r="N103" s="464" t="e">
        <f t="shared" si="32"/>
        <v>#DIV/0!</v>
      </c>
      <c r="O103" s="464" t="e">
        <f t="shared" si="33"/>
        <v>#DIV/0!</v>
      </c>
      <c r="P103" s="464" t="e">
        <f t="shared" si="33"/>
        <v>#DIV/0!</v>
      </c>
      <c r="Q103" s="464" t="e">
        <f t="shared" si="33"/>
        <v>#DIV/0!</v>
      </c>
      <c r="R103" s="464" t="e">
        <f t="shared" si="33"/>
        <v>#DIV/0!</v>
      </c>
      <c r="S103" s="464" t="e">
        <f t="shared" si="33"/>
        <v>#DIV/0!</v>
      </c>
      <c r="T103" s="464" t="e">
        <f t="shared" si="33"/>
        <v>#DIV/0!</v>
      </c>
      <c r="U103" s="464" t="e">
        <f t="shared" si="33"/>
        <v>#DIV/0!</v>
      </c>
      <c r="V103" s="464" t="e">
        <f t="shared" si="33"/>
        <v>#DIV/0!</v>
      </c>
      <c r="W103" s="464" t="e">
        <f t="shared" si="33"/>
        <v>#DIV/0!</v>
      </c>
      <c r="X103" s="464" t="e">
        <f t="shared" si="33"/>
        <v>#DIV/0!</v>
      </c>
      <c r="Y103" s="59"/>
      <c r="Z103" s="59"/>
      <c r="AA103" s="59"/>
      <c r="AB103" s="59"/>
      <c r="AC103" s="59"/>
      <c r="AD103" s="55"/>
      <c r="AE103" s="55"/>
      <c r="AF103" s="55"/>
      <c r="AG103" s="55"/>
    </row>
    <row r="104" spans="1:33" ht="15.75" customHeight="1">
      <c r="A104" s="55"/>
      <c r="B104" s="59"/>
      <c r="C104" s="185" t="s">
        <v>16</v>
      </c>
      <c r="D104" s="186"/>
      <c r="E104" s="464" t="e">
        <f t="shared" si="32"/>
        <v>#DIV/0!</v>
      </c>
      <c r="F104" s="464" t="e">
        <f t="shared" si="32"/>
        <v>#DIV/0!</v>
      </c>
      <c r="G104" s="464" t="e">
        <f t="shared" si="32"/>
        <v>#DIV/0!</v>
      </c>
      <c r="H104" s="464" t="e">
        <f t="shared" si="32"/>
        <v>#DIV/0!</v>
      </c>
      <c r="I104" s="464" t="e">
        <f t="shared" si="32"/>
        <v>#DIV/0!</v>
      </c>
      <c r="J104" s="464" t="e">
        <f t="shared" si="32"/>
        <v>#DIV/0!</v>
      </c>
      <c r="K104" s="464" t="e">
        <f t="shared" si="32"/>
        <v>#DIV/0!</v>
      </c>
      <c r="L104" s="464" t="e">
        <f t="shared" si="32"/>
        <v>#DIV/0!</v>
      </c>
      <c r="M104" s="464" t="e">
        <f t="shared" si="32"/>
        <v>#DIV/0!</v>
      </c>
      <c r="N104" s="464" t="e">
        <f t="shared" si="32"/>
        <v>#DIV/0!</v>
      </c>
      <c r="O104" s="464" t="e">
        <f t="shared" si="33"/>
        <v>#DIV/0!</v>
      </c>
      <c r="P104" s="464" t="e">
        <f t="shared" si="33"/>
        <v>#DIV/0!</v>
      </c>
      <c r="Q104" s="464" t="e">
        <f t="shared" si="33"/>
        <v>#DIV/0!</v>
      </c>
      <c r="R104" s="464" t="e">
        <f t="shared" si="33"/>
        <v>#DIV/0!</v>
      </c>
      <c r="S104" s="464" t="e">
        <f t="shared" si="33"/>
        <v>#DIV/0!</v>
      </c>
      <c r="T104" s="464" t="e">
        <f t="shared" si="33"/>
        <v>#DIV/0!</v>
      </c>
      <c r="U104" s="464" t="e">
        <f t="shared" si="33"/>
        <v>#DIV/0!</v>
      </c>
      <c r="V104" s="464" t="e">
        <f t="shared" si="33"/>
        <v>#DIV/0!</v>
      </c>
      <c r="W104" s="464" t="e">
        <f t="shared" si="33"/>
        <v>#DIV/0!</v>
      </c>
      <c r="X104" s="464" t="e">
        <f t="shared" si="33"/>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90"/>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78"/>
      <c r="F107" s="478"/>
      <c r="G107" s="478"/>
      <c r="H107" s="478"/>
      <c r="I107" s="478"/>
      <c r="J107" s="478"/>
      <c r="K107" s="478"/>
      <c r="L107" s="478"/>
      <c r="M107" s="478"/>
      <c r="N107" s="478"/>
      <c r="O107" s="478"/>
      <c r="P107" s="478"/>
      <c r="Q107" s="478"/>
      <c r="R107" s="478"/>
      <c r="S107" s="478"/>
      <c r="T107" s="478"/>
      <c r="U107" s="478"/>
      <c r="V107" s="478"/>
      <c r="W107" s="478"/>
      <c r="X107" s="478"/>
      <c r="Y107" s="125" t="s">
        <v>57</v>
      </c>
      <c r="Z107" s="59"/>
      <c r="AA107" s="59"/>
      <c r="AB107" s="59"/>
      <c r="AC107" s="59"/>
      <c r="AD107" s="55"/>
      <c r="AE107" s="55"/>
      <c r="AF107" s="55"/>
      <c r="AG107" s="55"/>
    </row>
    <row r="108" spans="1:33" ht="15.75" customHeight="1">
      <c r="A108" s="55"/>
      <c r="B108" s="59"/>
      <c r="C108" s="193" t="s">
        <v>146</v>
      </c>
      <c r="D108" s="190"/>
      <c r="E108" s="470">
        <f t="shared" ref="E108:X108" si="34">E11</f>
        <v>0</v>
      </c>
      <c r="F108" s="470">
        <f t="shared" si="34"/>
        <v>0</v>
      </c>
      <c r="G108" s="470">
        <f t="shared" si="34"/>
        <v>0</v>
      </c>
      <c r="H108" s="470">
        <f t="shared" si="34"/>
        <v>0</v>
      </c>
      <c r="I108" s="470">
        <f t="shared" si="34"/>
        <v>0</v>
      </c>
      <c r="J108" s="470">
        <f t="shared" si="34"/>
        <v>0</v>
      </c>
      <c r="K108" s="470">
        <f t="shared" si="34"/>
        <v>0</v>
      </c>
      <c r="L108" s="470">
        <f t="shared" si="34"/>
        <v>0</v>
      </c>
      <c r="M108" s="470">
        <f t="shared" si="34"/>
        <v>0</v>
      </c>
      <c r="N108" s="470">
        <f t="shared" si="34"/>
        <v>0</v>
      </c>
      <c r="O108" s="470">
        <f t="shared" si="34"/>
        <v>0</v>
      </c>
      <c r="P108" s="470">
        <f t="shared" si="34"/>
        <v>0</v>
      </c>
      <c r="Q108" s="470">
        <f t="shared" si="34"/>
        <v>0</v>
      </c>
      <c r="R108" s="470">
        <f t="shared" si="34"/>
        <v>0</v>
      </c>
      <c r="S108" s="470">
        <f t="shared" si="34"/>
        <v>0</v>
      </c>
      <c r="T108" s="470">
        <f t="shared" si="34"/>
        <v>0</v>
      </c>
      <c r="U108" s="470">
        <f t="shared" si="34"/>
        <v>0</v>
      </c>
      <c r="V108" s="470">
        <f t="shared" si="34"/>
        <v>0</v>
      </c>
      <c r="W108" s="470">
        <f t="shared" si="34"/>
        <v>0</v>
      </c>
      <c r="X108" s="470">
        <f t="shared" si="34"/>
        <v>0</v>
      </c>
      <c r="Y108" s="190"/>
      <c r="Z108" s="59"/>
      <c r="AA108" s="59"/>
      <c r="AB108" s="59"/>
      <c r="AC108" s="59"/>
      <c r="AD108" s="55"/>
      <c r="AE108" s="55"/>
      <c r="AF108" s="55"/>
      <c r="AG108" s="55"/>
    </row>
    <row r="109" spans="1:33" ht="15.75" customHeight="1">
      <c r="A109" s="55"/>
      <c r="B109" s="59"/>
      <c r="C109" s="193" t="s">
        <v>147</v>
      </c>
      <c r="D109" s="190"/>
      <c r="E109" s="470">
        <f t="shared" ref="E109:X109" si="35">E11</f>
        <v>0</v>
      </c>
      <c r="F109" s="470">
        <f t="shared" si="35"/>
        <v>0</v>
      </c>
      <c r="G109" s="470">
        <f t="shared" si="35"/>
        <v>0</v>
      </c>
      <c r="H109" s="470">
        <f t="shared" si="35"/>
        <v>0</v>
      </c>
      <c r="I109" s="470">
        <f t="shared" si="35"/>
        <v>0</v>
      </c>
      <c r="J109" s="470">
        <f t="shared" si="35"/>
        <v>0</v>
      </c>
      <c r="K109" s="470">
        <f t="shared" si="35"/>
        <v>0</v>
      </c>
      <c r="L109" s="470">
        <f t="shared" si="35"/>
        <v>0</v>
      </c>
      <c r="M109" s="470">
        <f t="shared" si="35"/>
        <v>0</v>
      </c>
      <c r="N109" s="470">
        <f t="shared" si="35"/>
        <v>0</v>
      </c>
      <c r="O109" s="470">
        <f t="shared" si="35"/>
        <v>0</v>
      </c>
      <c r="P109" s="470">
        <f t="shared" si="35"/>
        <v>0</v>
      </c>
      <c r="Q109" s="470">
        <f t="shared" si="35"/>
        <v>0</v>
      </c>
      <c r="R109" s="470">
        <f t="shared" si="35"/>
        <v>0</v>
      </c>
      <c r="S109" s="470">
        <f t="shared" si="35"/>
        <v>0</v>
      </c>
      <c r="T109" s="470">
        <f t="shared" si="35"/>
        <v>0</v>
      </c>
      <c r="U109" s="470">
        <f t="shared" si="35"/>
        <v>0</v>
      </c>
      <c r="V109" s="470">
        <f t="shared" si="35"/>
        <v>0</v>
      </c>
      <c r="W109" s="470">
        <f t="shared" si="35"/>
        <v>0</v>
      </c>
      <c r="X109" s="470">
        <f t="shared" si="35"/>
        <v>0</v>
      </c>
      <c r="Y109" s="190"/>
      <c r="Z109" s="59"/>
      <c r="AA109" s="59"/>
      <c r="AB109" s="59"/>
      <c r="AC109" s="59"/>
      <c r="AD109" s="55"/>
      <c r="AE109" s="55"/>
      <c r="AF109" s="55"/>
      <c r="AG109" s="55"/>
    </row>
    <row r="110" spans="1:33" ht="15.75" customHeight="1">
      <c r="A110" s="55"/>
      <c r="B110" s="59"/>
      <c r="C110" s="193" t="s">
        <v>148</v>
      </c>
      <c r="D110" s="190"/>
      <c r="E110" s="470">
        <f t="shared" ref="E110:X110" si="36">E11</f>
        <v>0</v>
      </c>
      <c r="F110" s="470">
        <f t="shared" si="36"/>
        <v>0</v>
      </c>
      <c r="G110" s="470">
        <f t="shared" si="36"/>
        <v>0</v>
      </c>
      <c r="H110" s="470">
        <f t="shared" si="36"/>
        <v>0</v>
      </c>
      <c r="I110" s="470">
        <f t="shared" si="36"/>
        <v>0</v>
      </c>
      <c r="J110" s="470">
        <f t="shared" si="36"/>
        <v>0</v>
      </c>
      <c r="K110" s="470">
        <f t="shared" si="36"/>
        <v>0</v>
      </c>
      <c r="L110" s="470">
        <f t="shared" si="36"/>
        <v>0</v>
      </c>
      <c r="M110" s="470">
        <f t="shared" si="36"/>
        <v>0</v>
      </c>
      <c r="N110" s="470">
        <f t="shared" si="36"/>
        <v>0</v>
      </c>
      <c r="O110" s="470">
        <f t="shared" si="36"/>
        <v>0</v>
      </c>
      <c r="P110" s="470">
        <f t="shared" si="36"/>
        <v>0</v>
      </c>
      <c r="Q110" s="470">
        <f t="shared" si="36"/>
        <v>0</v>
      </c>
      <c r="R110" s="470">
        <f t="shared" si="36"/>
        <v>0</v>
      </c>
      <c r="S110" s="470">
        <f t="shared" si="36"/>
        <v>0</v>
      </c>
      <c r="T110" s="470">
        <f t="shared" si="36"/>
        <v>0</v>
      </c>
      <c r="U110" s="470">
        <f t="shared" si="36"/>
        <v>0</v>
      </c>
      <c r="V110" s="470">
        <f t="shared" si="36"/>
        <v>0</v>
      </c>
      <c r="W110" s="470">
        <f t="shared" si="36"/>
        <v>0</v>
      </c>
      <c r="X110" s="470">
        <f t="shared" si="36"/>
        <v>0</v>
      </c>
      <c r="Y110" s="191" t="s">
        <v>57</v>
      </c>
      <c r="Z110" s="59"/>
      <c r="AA110" s="59"/>
      <c r="AB110" s="59"/>
      <c r="AC110" s="59"/>
      <c r="AD110" s="55"/>
      <c r="AE110" s="55"/>
      <c r="AF110" s="55"/>
      <c r="AG110" s="55"/>
    </row>
    <row r="111" spans="1:33" ht="15.75" customHeight="1">
      <c r="A111" s="55"/>
      <c r="B111" s="59"/>
      <c r="C111" s="189" t="s">
        <v>18</v>
      </c>
      <c r="D111" s="190"/>
      <c r="E111" s="478"/>
      <c r="F111" s="478"/>
      <c r="G111" s="478"/>
      <c r="H111" s="478"/>
      <c r="I111" s="478"/>
      <c r="J111" s="478"/>
      <c r="K111" s="478"/>
      <c r="L111" s="478"/>
      <c r="M111" s="478"/>
      <c r="N111" s="478"/>
      <c r="O111" s="478"/>
      <c r="P111" s="478"/>
      <c r="Q111" s="478"/>
      <c r="R111" s="478"/>
      <c r="S111" s="478"/>
      <c r="T111" s="478"/>
      <c r="U111" s="478"/>
      <c r="V111" s="478"/>
      <c r="W111" s="478"/>
      <c r="X111" s="478"/>
      <c r="Y111" s="125" t="s">
        <v>57</v>
      </c>
      <c r="Z111" s="59"/>
      <c r="AA111" s="59"/>
      <c r="AB111" s="59"/>
      <c r="AC111" s="59"/>
      <c r="AD111" s="55"/>
      <c r="AE111" s="55"/>
      <c r="AF111" s="55"/>
      <c r="AG111" s="55"/>
    </row>
    <row r="112" spans="1:33" ht="15.75" customHeight="1">
      <c r="A112" s="55"/>
      <c r="B112" s="59"/>
      <c r="C112" s="193" t="s">
        <v>149</v>
      </c>
      <c r="D112" s="190"/>
      <c r="E112" s="471">
        <f t="shared" ref="E112:X114" si="37">E$12</f>
        <v>0</v>
      </c>
      <c r="F112" s="471">
        <f t="shared" si="37"/>
        <v>0</v>
      </c>
      <c r="G112" s="471">
        <f t="shared" si="37"/>
        <v>0</v>
      </c>
      <c r="H112" s="471">
        <f t="shared" si="37"/>
        <v>0</v>
      </c>
      <c r="I112" s="471">
        <f t="shared" si="37"/>
        <v>0</v>
      </c>
      <c r="J112" s="471">
        <f t="shared" si="37"/>
        <v>0</v>
      </c>
      <c r="K112" s="471">
        <f t="shared" si="37"/>
        <v>0</v>
      </c>
      <c r="L112" s="471">
        <f t="shared" si="37"/>
        <v>0</v>
      </c>
      <c r="M112" s="471">
        <f t="shared" si="37"/>
        <v>0</v>
      </c>
      <c r="N112" s="471">
        <f t="shared" si="37"/>
        <v>0</v>
      </c>
      <c r="O112" s="471">
        <f t="shared" si="37"/>
        <v>0</v>
      </c>
      <c r="P112" s="471">
        <f t="shared" si="37"/>
        <v>0</v>
      </c>
      <c r="Q112" s="471">
        <f t="shared" si="37"/>
        <v>0</v>
      </c>
      <c r="R112" s="471">
        <f t="shared" si="37"/>
        <v>0</v>
      </c>
      <c r="S112" s="471">
        <f t="shared" si="37"/>
        <v>0</v>
      </c>
      <c r="T112" s="471">
        <f t="shared" si="37"/>
        <v>0</v>
      </c>
      <c r="U112" s="471">
        <f t="shared" si="37"/>
        <v>0</v>
      </c>
      <c r="V112" s="471">
        <f t="shared" si="37"/>
        <v>0</v>
      </c>
      <c r="W112" s="471">
        <f t="shared" si="37"/>
        <v>0</v>
      </c>
      <c r="X112" s="471">
        <f t="shared" si="37"/>
        <v>0</v>
      </c>
      <c r="Y112" s="125" t="s">
        <v>57</v>
      </c>
      <c r="Z112" s="59"/>
      <c r="AA112" s="59"/>
      <c r="AB112" s="59"/>
      <c r="AC112" s="59"/>
      <c r="AD112" s="55"/>
      <c r="AE112" s="55"/>
      <c r="AF112" s="55"/>
      <c r="AG112" s="55"/>
    </row>
    <row r="113" spans="1:33" ht="15.75" customHeight="1">
      <c r="A113" s="55"/>
      <c r="B113" s="59"/>
      <c r="C113" s="193" t="s">
        <v>150</v>
      </c>
      <c r="D113" s="190"/>
      <c r="E113" s="471">
        <f t="shared" si="37"/>
        <v>0</v>
      </c>
      <c r="F113" s="471">
        <f t="shared" si="37"/>
        <v>0</v>
      </c>
      <c r="G113" s="471">
        <f t="shared" si="37"/>
        <v>0</v>
      </c>
      <c r="H113" s="471">
        <f t="shared" si="37"/>
        <v>0</v>
      </c>
      <c r="I113" s="471">
        <f t="shared" si="37"/>
        <v>0</v>
      </c>
      <c r="J113" s="471">
        <f t="shared" si="37"/>
        <v>0</v>
      </c>
      <c r="K113" s="471">
        <f t="shared" si="37"/>
        <v>0</v>
      </c>
      <c r="L113" s="471">
        <f t="shared" si="37"/>
        <v>0</v>
      </c>
      <c r="M113" s="471">
        <f t="shared" si="37"/>
        <v>0</v>
      </c>
      <c r="N113" s="471">
        <f t="shared" si="37"/>
        <v>0</v>
      </c>
      <c r="O113" s="471">
        <f t="shared" si="37"/>
        <v>0</v>
      </c>
      <c r="P113" s="471">
        <f t="shared" si="37"/>
        <v>0</v>
      </c>
      <c r="Q113" s="471">
        <f t="shared" si="37"/>
        <v>0</v>
      </c>
      <c r="R113" s="471">
        <f t="shared" si="37"/>
        <v>0</v>
      </c>
      <c r="S113" s="471">
        <f t="shared" si="37"/>
        <v>0</v>
      </c>
      <c r="T113" s="471">
        <f t="shared" si="37"/>
        <v>0</v>
      </c>
      <c r="U113" s="471">
        <f t="shared" si="37"/>
        <v>0</v>
      </c>
      <c r="V113" s="471">
        <f t="shared" si="37"/>
        <v>0</v>
      </c>
      <c r="W113" s="471">
        <f t="shared" si="37"/>
        <v>0</v>
      </c>
      <c r="X113" s="471">
        <f t="shared" si="37"/>
        <v>0</v>
      </c>
      <c r="Y113" s="125" t="s">
        <v>57</v>
      </c>
      <c r="Z113" s="59"/>
      <c r="AA113" s="59"/>
      <c r="AB113" s="59"/>
      <c r="AC113" s="59"/>
      <c r="AD113" s="55"/>
      <c r="AE113" s="55"/>
      <c r="AF113" s="55"/>
      <c r="AG113" s="55"/>
    </row>
    <row r="114" spans="1:33" ht="15.75" customHeight="1">
      <c r="A114" s="55"/>
      <c r="B114" s="59"/>
      <c r="C114" s="193" t="s">
        <v>151</v>
      </c>
      <c r="D114" s="190"/>
      <c r="E114" s="471">
        <f t="shared" si="37"/>
        <v>0</v>
      </c>
      <c r="F114" s="471">
        <f t="shared" si="37"/>
        <v>0</v>
      </c>
      <c r="G114" s="471">
        <f t="shared" si="37"/>
        <v>0</v>
      </c>
      <c r="H114" s="471">
        <f t="shared" si="37"/>
        <v>0</v>
      </c>
      <c r="I114" s="471">
        <f t="shared" si="37"/>
        <v>0</v>
      </c>
      <c r="J114" s="471">
        <f t="shared" si="37"/>
        <v>0</v>
      </c>
      <c r="K114" s="471">
        <f t="shared" si="37"/>
        <v>0</v>
      </c>
      <c r="L114" s="471">
        <f t="shared" si="37"/>
        <v>0</v>
      </c>
      <c r="M114" s="471">
        <f t="shared" si="37"/>
        <v>0</v>
      </c>
      <c r="N114" s="471">
        <f t="shared" si="37"/>
        <v>0</v>
      </c>
      <c r="O114" s="471">
        <f t="shared" si="37"/>
        <v>0</v>
      </c>
      <c r="P114" s="471">
        <f t="shared" si="37"/>
        <v>0</v>
      </c>
      <c r="Q114" s="471">
        <f t="shared" si="37"/>
        <v>0</v>
      </c>
      <c r="R114" s="471">
        <f t="shared" si="37"/>
        <v>0</v>
      </c>
      <c r="S114" s="471">
        <f t="shared" si="37"/>
        <v>0</v>
      </c>
      <c r="T114" s="471">
        <f t="shared" si="37"/>
        <v>0</v>
      </c>
      <c r="U114" s="471">
        <f t="shared" si="37"/>
        <v>0</v>
      </c>
      <c r="V114" s="471">
        <f t="shared" si="37"/>
        <v>0</v>
      </c>
      <c r="W114" s="471">
        <f t="shared" si="37"/>
        <v>0</v>
      </c>
      <c r="X114" s="471">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tabSelected="1" topLeftCell="G1" zoomScale="64" zoomScaleNormal="64" zoomScalePageLayoutView="50" workbookViewId="0">
      <selection activeCell="N9" sqref="N9:O9"/>
    </sheetView>
  </sheetViews>
  <sheetFormatPr baseColWidth="10" defaultColWidth="11.25" defaultRowHeight="14.25"/>
  <cols>
    <col min="1" max="1" width="5.75" style="106" customWidth="1"/>
    <col min="2" max="5" width="11.75" style="106" customWidth="1"/>
    <col min="6" max="6" width="115.875" style="106" customWidth="1"/>
    <col min="7" max="7" width="69.5" style="106" customWidth="1"/>
    <col min="8" max="8" width="31.5" style="106" customWidth="1"/>
    <col min="9" max="15" width="11.75" style="106" customWidth="1"/>
    <col min="16" max="16" width="5.75" style="106" customWidth="1"/>
    <col min="17" max="16384" width="11.25" style="106"/>
  </cols>
  <sheetData>
    <row r="1" spans="1:16" ht="18" thickTop="1" thickBot="1">
      <c r="A1" s="530" t="s">
        <v>779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t="s">
        <v>897</v>
      </c>
      <c r="F7" s="539"/>
      <c r="G7" s="539"/>
      <c r="H7" s="539"/>
      <c r="I7" s="539"/>
      <c r="J7" s="539"/>
      <c r="K7" s="540"/>
      <c r="L7" s="104" t="s">
        <v>33</v>
      </c>
      <c r="M7" s="18"/>
      <c r="N7" s="541">
        <v>254206000149</v>
      </c>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t="s">
        <v>898</v>
      </c>
      <c r="F9" s="539"/>
      <c r="G9" s="539"/>
      <c r="H9" s="539"/>
      <c r="I9" s="539"/>
      <c r="J9" s="539"/>
      <c r="K9" s="540"/>
      <c r="L9" s="29" t="s">
        <v>35</v>
      </c>
      <c r="M9" s="18"/>
      <c r="N9" s="538" t="s">
        <v>899</v>
      </c>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68" t="str">
        <f>ExA_NATURALES!C6</f>
        <v>Ciencias Naturales y Educación Ambiental</v>
      </c>
      <c r="F16" s="669"/>
      <c r="G16" s="669"/>
      <c r="H16" s="669"/>
      <c r="I16" s="669"/>
      <c r="J16" s="669"/>
      <c r="K16" s="670"/>
      <c r="L16" s="27" t="s">
        <v>28</v>
      </c>
      <c r="M16" s="18"/>
      <c r="N16" s="546">
        <f>ExA_NATURALES!C8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SEPTIMO</v>
      </c>
      <c r="F18" s="547"/>
      <c r="G18" s="547"/>
      <c r="H18" s="547"/>
      <c r="I18" s="547"/>
      <c r="J18" s="547"/>
      <c r="K18" s="548"/>
      <c r="L18" s="27" t="s">
        <v>41</v>
      </c>
      <c r="M18" s="18"/>
      <c r="N18" s="434" t="str">
        <f>ExA_NATURALES!C5</f>
        <v>_7°</v>
      </c>
      <c r="O18" s="435" t="str">
        <f>ExA_NATURALES!D5</f>
        <v>_07</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4.45" customHeight="1">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18" t="s">
        <v>42</v>
      </c>
      <c r="C25" s="618"/>
      <c r="D25" s="618"/>
      <c r="E25" s="618"/>
      <c r="F25" s="618"/>
      <c r="G25" s="618"/>
      <c r="H25" s="618"/>
      <c r="I25" s="618"/>
      <c r="J25" s="618"/>
      <c r="K25" s="618"/>
      <c r="L25" s="618"/>
      <c r="M25" s="618"/>
      <c r="N25" s="618"/>
      <c r="O25" s="618"/>
      <c r="P25" s="13"/>
    </row>
    <row r="26" spans="1:16" ht="15">
      <c r="A26" s="26"/>
      <c r="B26" s="341" t="s">
        <v>73</v>
      </c>
      <c r="C26" s="557" t="str">
        <f>CONCATENATE(ExA_NATURALES!B7,ExA_NATURALES!C7)</f>
        <v>CUADERNILLO_1_EPA_2022</v>
      </c>
      <c r="D26" s="557"/>
      <c r="E26" s="557"/>
      <c r="F26" s="557"/>
      <c r="G26" s="347" t="s">
        <v>18</v>
      </c>
      <c r="H26" s="348" t="s">
        <v>17</v>
      </c>
      <c r="I26" s="343" t="s">
        <v>73</v>
      </c>
      <c r="J26" s="552" t="str">
        <f>CONCATENATE('ExA_NATURALES(2)'!B7,'ExA_NATURALES(2)'!C7)</f>
        <v>CUADERNILLO_2_EPA_2022</v>
      </c>
      <c r="K26" s="552"/>
      <c r="L26" s="552"/>
      <c r="M26" s="552"/>
      <c r="N26" s="345" t="s">
        <v>18</v>
      </c>
      <c r="O26" s="346" t="s">
        <v>17</v>
      </c>
      <c r="P26" s="13"/>
    </row>
    <row r="27" spans="1:16" ht="15">
      <c r="A27" s="26"/>
      <c r="B27" s="407" t="str">
        <f>IF(ExA_NATURALES!E$99 &lt; 0.4,ExA_NATURALES!E$15,"")</f>
        <v>I_1479127</v>
      </c>
      <c r="C27" s="665" t="str">
        <f>IF(ExA_NATURALES!E$99 &lt; 0.4,ExA_NATURALES!E$13,"")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27" s="665"/>
      <c r="E27" s="665"/>
      <c r="F27" s="665"/>
      <c r="G27" s="408" t="str">
        <f>IF(ExA_NATURALES!E$99 &lt; 0.4,ExA_NATURALES!E$12,"")</f>
        <v>Explicación de fenómenos-Ciencia, tecnología y sociedad</v>
      </c>
      <c r="H27" s="408" t="str">
        <f>IF(ExA_NATURALES!E$99 &lt; 0.4,ExA_NATURALES!E$11,"")</f>
        <v>Ciencia, tecnología y sociedad</v>
      </c>
      <c r="I27" s="409" t="e">
        <f>IF('ExA_NATURALES(2)'!E$99&lt;0.4,'ExA_NATURALES(2)'!E$15,"")</f>
        <v>#DIV/0!</v>
      </c>
      <c r="J27" s="666" t="e">
        <f>IF('ExA_NATURALES(2)'!E$99&lt;0.4,'ExA_NATURALES(2)'!E$13,"")</f>
        <v>#DIV/0!</v>
      </c>
      <c r="K27" s="666"/>
      <c r="L27" s="666"/>
      <c r="M27" s="666"/>
      <c r="N27" s="410" t="e">
        <f>IF('ExA_NATURALES(2)'!E$99&lt;0.4,'ExA_NATURALES(2)'!E$12,"")</f>
        <v>#DIV/0!</v>
      </c>
      <c r="O27" s="410" t="e">
        <f>IF('ExA_NATURALES(2)'!E$99&lt;0.4,'ExA_NATURALES(2)'!E$11,"")</f>
        <v>#DIV/0!</v>
      </c>
      <c r="P27" s="344" t="s">
        <v>57</v>
      </c>
    </row>
    <row r="28" spans="1:16" ht="15">
      <c r="A28" s="26"/>
      <c r="B28" s="407" t="str">
        <f>IF(ExA_NATURALES!F$99 &lt; 0.4,ExA_NATURALES!F$15,"")</f>
        <v>I_1478670</v>
      </c>
      <c r="C28" s="665" t="str">
        <f>IF(ExA_NATURALES!F$99 &lt; 0.4,ExA_NATURALES!F13,"")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28" s="665"/>
      <c r="E28" s="665"/>
      <c r="F28" s="665"/>
      <c r="G28" s="408" t="str">
        <f>IF(ExA_NATURALES!F$99 &lt; 0.4,ExA_NATURALES!F$12,"")</f>
        <v>Explicación de fenómenos-Ciencia, tecnología y sociedad</v>
      </c>
      <c r="H28" s="408" t="str">
        <f>IF(ExA_NATURALES!F$99 &lt; 0.4,ExA_NATURALES!F$11,"")</f>
        <v>Ciencia, tecnología y sociedad</v>
      </c>
      <c r="I28" s="409" t="e">
        <f>IF('ExA_NATURALES(2)'!F$99&lt;0.4,'ExA_NATURALES(2)'!F$15,"")</f>
        <v>#DIV/0!</v>
      </c>
      <c r="J28" s="666" t="e">
        <f>IF('ExA_NATURALES(2)'!F$99&lt;0.4,'ExA_NATURALES(2)'!F$13,"")</f>
        <v>#DIV/0!</v>
      </c>
      <c r="K28" s="666"/>
      <c r="L28" s="666"/>
      <c r="M28" s="666"/>
      <c r="N28" s="410" t="e">
        <f>IF('ExA_NATURALES(2)'!F$99&lt;0.4,'ExA_NATURALES(2)'!F$12,"")</f>
        <v>#DIV/0!</v>
      </c>
      <c r="O28" s="410" t="e">
        <f>IF('ExA_NATURALES(2)'!F$99&lt;0.4,'ExA_NATURALES(2)'!F$11,"")</f>
        <v>#DIV/0!</v>
      </c>
      <c r="P28" s="344" t="s">
        <v>57</v>
      </c>
    </row>
    <row r="29" spans="1:16" ht="15">
      <c r="A29" s="26"/>
      <c r="B29" s="407" t="str">
        <f>IF(ExA_NATURALES!G$99 &lt; 0.4,ExA_NATURALES!G$15,"")</f>
        <v>I_1475084</v>
      </c>
      <c r="C29" s="665" t="str">
        <f>IF(ExA_NATURALES!G$99 &lt; 0.4,ExA_NATURALES!G13,"")</f>
        <v>Diseña y evalúa procedimientos experimentales en contextos naturales y ambientales, además, comunica resultados que permiten dar respuesta a sus preguntas e hipótesis.</v>
      </c>
      <c r="D29" s="665"/>
      <c r="E29" s="665"/>
      <c r="F29" s="665"/>
      <c r="G29" s="408" t="str">
        <f>IF(ExA_NATURALES!G$99 &lt; 0.4,ExA_NATURALES!G$12,"")</f>
        <v>Indagación-Ciencia, tecnología y sociedad</v>
      </c>
      <c r="H29" s="408" t="str">
        <f>IF(ExA_NATURALES!G$99 &lt; 0.4,ExA_NATURALES!G$11,"")</f>
        <v>Ciencia, tecnología y sociedad</v>
      </c>
      <c r="I29" s="409" t="e">
        <f>IF('ExA_NATURALES(2)'!G$99&lt;0.4,'ExA_NATURALES(2)'!G$15,"")</f>
        <v>#DIV/0!</v>
      </c>
      <c r="J29" s="666" t="e">
        <f>IF('ExA_NATURALES(2)'!G$99&lt;0.4,'ExA_NATURALES(2)'!G$13,"")</f>
        <v>#DIV/0!</v>
      </c>
      <c r="K29" s="666"/>
      <c r="L29" s="666"/>
      <c r="M29" s="666"/>
      <c r="N29" s="410" t="e">
        <f>IF('ExA_NATURALES(2)'!G$99&lt;0.4,'ExA_NATURALES(2)'!G$12,"")</f>
        <v>#DIV/0!</v>
      </c>
      <c r="O29" s="410" t="e">
        <f>IF('ExA_NATURALES(2)'!G$99&lt;0.4,'ExA_NATURALES(2)'!G$11,"")</f>
        <v>#DIV/0!</v>
      </c>
      <c r="P29" s="344" t="s">
        <v>57</v>
      </c>
    </row>
    <row r="30" spans="1:16" ht="15">
      <c r="A30" s="26"/>
      <c r="B30" s="407" t="str">
        <f>IF(ExA_NATURALES!H$99 &lt; 0.4,ExA_NATURALES!H$15,"")</f>
        <v>I_1475090</v>
      </c>
      <c r="C30" s="665" t="str">
        <f>IF(ExA_NATURALES!H$99 &lt; 0.4,ExA_NATURALES!H13,"")</f>
        <v>Diseña y evalúa procedimientos experimentales en contextos naturales y ambientales, además, comunica resultados que permiten dar respuesta a sus preguntas e hipótesis.</v>
      </c>
      <c r="D30" s="665"/>
      <c r="E30" s="665"/>
      <c r="F30" s="665"/>
      <c r="G30" s="408" t="str">
        <f>IF(ExA_NATURALES!H$99 &lt; 0.4,ExA_NATURALES!H$12,"")</f>
        <v>Indagación-Ciencia, tecnología y sociedad</v>
      </c>
      <c r="H30" s="408" t="str">
        <f>IF(ExA_NATURALES!H$99 &lt; 0.4,ExA_NATURALES!H$11,"")</f>
        <v>Ciencia, tecnología y sociedad</v>
      </c>
      <c r="I30" s="409" t="e">
        <f>IF('ExA_NATURALES(2)'!H$99&lt;0.4,'ExA_NATURALES(2)'!H$15,"")</f>
        <v>#DIV/0!</v>
      </c>
      <c r="J30" s="666" t="e">
        <f>IF('ExA_NATURALES(2)'!H$99&lt;0.4,'ExA_NATURALES(2)'!H$13,"")</f>
        <v>#DIV/0!</v>
      </c>
      <c r="K30" s="666"/>
      <c r="L30" s="666"/>
      <c r="M30" s="666"/>
      <c r="N30" s="410" t="e">
        <f>IF('ExA_NATURALES(2)'!H$99&lt;0.4,'ExA_NATURALES(2)'!H$12,"")</f>
        <v>#DIV/0!</v>
      </c>
      <c r="O30" s="410" t="e">
        <f>IF('ExA_NATURALES(2)'!H$99&lt;0.4,'ExA_NATURALES(2)'!H$11,"")</f>
        <v>#DIV/0!</v>
      </c>
      <c r="P30" s="344" t="s">
        <v>57</v>
      </c>
    </row>
    <row r="31" spans="1:16" ht="15">
      <c r="A31" s="26"/>
      <c r="B31" s="407" t="str">
        <f>IF(ExA_NATURALES!I$99 &lt; 0.4,ExA_NATURALES!I$15,"")</f>
        <v>I_1478504</v>
      </c>
      <c r="C31" s="665" t="str">
        <f>IF(ExA_NATURALES!I$99 &lt; 0.4,ExA_NATURALES!I$13,"")</f>
        <v>Reconoce, compara y clasifica seres vivos, entornos, sistemas, materiales y objetos de acuerdo con sus características.</v>
      </c>
      <c r="D31" s="665"/>
      <c r="E31" s="665"/>
      <c r="F31" s="665"/>
      <c r="G31" s="408" t="str">
        <f>IF(ExA_NATURALES!$I$99&lt;0.4,ExA_NATURALES!$I$12,"")</f>
        <v>Uso comprensivo del conocimiento científico-Ciencia, tecnología y sociedad</v>
      </c>
      <c r="H31" s="408" t="str">
        <f>IF(ExA_NATURALES!I$99 &lt; 0.4,ExA_NATURALES!I$11,"")</f>
        <v>Ciencia, tecnología y sociedad</v>
      </c>
      <c r="I31" s="409" t="e">
        <f>IF('ExA_NATURALES(2)'!I$99&lt;0.4,'ExA_NATURALES(2)'!I$15,"")</f>
        <v>#DIV/0!</v>
      </c>
      <c r="J31" s="666" t="e">
        <f>IF('ExA_NATURALES(2)'!I$99&lt;0.4,'ExA_NATURALES(2)'!I$13,"")</f>
        <v>#DIV/0!</v>
      </c>
      <c r="K31" s="666"/>
      <c r="L31" s="666"/>
      <c r="M31" s="666"/>
      <c r="N31" s="410" t="e">
        <f>IF('ExA_NATURALES(2)'!I$99&lt;0.4,'ExA_NATURALES(2)'!I$12,"")</f>
        <v>#DIV/0!</v>
      </c>
      <c r="O31" s="410" t="e">
        <f>IF('ExA_NATURALES(2)'!I$99&lt;0.4,'ExA_NATURALES(2)'!I$11,"")</f>
        <v>#DIV/0!</v>
      </c>
      <c r="P31" s="344" t="s">
        <v>57</v>
      </c>
    </row>
    <row r="32" spans="1:16" ht="15">
      <c r="A32" s="26"/>
      <c r="B32" s="407" t="str">
        <f>IF(ExA_NATURALES!J$99 &lt; 0.4,ExA_NATURALES!J$15,"")</f>
        <v/>
      </c>
      <c r="C32" s="665" t="str">
        <f>IF(ExA_NATURALES!J$99 &lt; 0.4,ExA_NATURALES!J$13,"")</f>
        <v/>
      </c>
      <c r="D32" s="665"/>
      <c r="E32" s="665"/>
      <c r="F32" s="665"/>
      <c r="G32" s="408" t="str">
        <f>IF(ExA_NATURALES!J$99 &lt; 0.4,ExA_NATURALES!J$12,"")</f>
        <v/>
      </c>
      <c r="H32" s="408" t="str">
        <f>IF(ExA_NATURALES!J$99 &lt; 0.4,ExA_NATURALES!J$11,"")</f>
        <v/>
      </c>
      <c r="I32" s="409" t="e">
        <f>IF('ExA_NATURALES(2)'!J$99&lt;0.4,'ExA_NATURALES(2)'!J$15,"")</f>
        <v>#DIV/0!</v>
      </c>
      <c r="J32" s="666" t="e">
        <f>IF('ExA_NATURALES(2)'!J$99&lt;0.4,'ExA_NATURALES(2)'!J$13,"")</f>
        <v>#DIV/0!</v>
      </c>
      <c r="K32" s="666"/>
      <c r="L32" s="666"/>
      <c r="M32" s="666"/>
      <c r="N32" s="410" t="e">
        <f>IF('ExA_NATURALES(2)'!J$99&lt;0.4,'ExA_NATURALES(2)'!J$12,"")</f>
        <v>#DIV/0!</v>
      </c>
      <c r="O32" s="410" t="e">
        <f>IF('ExA_NATURALES(2)'!J$99&lt;0.4,'ExA_NATURALES(2)'!J$11,"")</f>
        <v>#DIV/0!</v>
      </c>
      <c r="P32" s="344" t="s">
        <v>57</v>
      </c>
    </row>
    <row r="33" spans="1:16" ht="15">
      <c r="A33" s="26"/>
      <c r="B33" s="407" t="str">
        <f>IF(ExA_NATURALES!K$99 &lt; 0.4,ExA_NATURALES!K$15,"")</f>
        <v>I_1480836</v>
      </c>
      <c r="C33" s="665" t="str">
        <f>IF(ExA_NATURALES!K$99 &lt; 0.4,ExA_NATURALES!K$13,"")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33" s="665"/>
      <c r="E33" s="665"/>
      <c r="F33" s="665"/>
      <c r="G33" s="408" t="str">
        <f>IF(ExA_NATURALES!K$99 &lt; 0.4,ExA_NATURALES!K$12,"")</f>
        <v>Explicación de fenómenos-Entorno físico</v>
      </c>
      <c r="H33" s="408" t="str">
        <f>IF(ExA_NATURALES!K$99 &lt; 0.4,ExA_NATURALES!K$11,"")</f>
        <v>Entorno físico</v>
      </c>
      <c r="I33" s="409" t="e">
        <f>IF('ExA_NATURALES(2)'!K$99&lt;0.4,'ExA_NATURALES(2)'!K$15,"")</f>
        <v>#DIV/0!</v>
      </c>
      <c r="J33" s="666" t="e">
        <f>IF('ExA_NATURALES(2)'!K$99&lt;0.4,'ExA_NATURALES(2)'!K$13,"")</f>
        <v>#DIV/0!</v>
      </c>
      <c r="K33" s="666"/>
      <c r="L33" s="666"/>
      <c r="M33" s="666"/>
      <c r="N33" s="410" t="e">
        <f>IF('ExA_NATURALES(2)'!K$99&lt;0.4,'ExA_NATURALES(2)'!K$12,"")</f>
        <v>#DIV/0!</v>
      </c>
      <c r="O33" s="410" t="e">
        <f>IF('ExA_NATURALES(2)'!K$99&lt;0.4,'ExA_NATURALES(2)'!K$11,"")</f>
        <v>#DIV/0!</v>
      </c>
      <c r="P33" s="344" t="s">
        <v>57</v>
      </c>
    </row>
    <row r="34" spans="1:16" ht="15">
      <c r="A34" s="26"/>
      <c r="B34" s="407" t="str">
        <f>IF(ExA_NATURALES!L$99 &lt; 0.4,ExA_NATURALES!L$15,"")</f>
        <v>I_1478783</v>
      </c>
      <c r="C34" s="665" t="str">
        <f>IF(ExA_NATURALES!L$99 &lt; 0.4,ExA_NATURALES!L$13,"")</f>
        <v>Argumenta las afirmaciones sobre fenómenos, sistemas, estructuras y modelos que permiten analizar, interpretar, proponer y dar solución a una situación problema, además la admisibilidad y aceptabilidad de estas propuestas de solución a partir de las leyes, teorías, modelos y conceptos de las ciencias naturales en contextos naturales y ambientales.</v>
      </c>
      <c r="D34" s="665"/>
      <c r="E34" s="665"/>
      <c r="F34" s="665"/>
      <c r="G34" s="408" t="str">
        <f>IF(ExA_NATURALES!L$99 &lt; 0.4,ExA_NATURALES!L$12,"")</f>
        <v>Explicación de fenómenos-Entorno físico</v>
      </c>
      <c r="H34" s="408" t="str">
        <f>IF(ExA_NATURALES!F$99 &lt; 0.4,ExA_NATURALES!F$11,"")</f>
        <v>Ciencia, tecnología y sociedad</v>
      </c>
      <c r="I34" s="409" t="e">
        <f>IF('ExA_NATURALES(2)'!L$99&lt;0.4,'ExA_NATURALES(2)'!L$15,"")</f>
        <v>#DIV/0!</v>
      </c>
      <c r="J34" s="666" t="e">
        <f>IF('ExA_NATURALES(2)'!L$99&lt;0.4,'ExA_NATURALES(2)'!L$13,"")</f>
        <v>#DIV/0!</v>
      </c>
      <c r="K34" s="666"/>
      <c r="L34" s="666"/>
      <c r="M34" s="666"/>
      <c r="N34" s="410" t="e">
        <f>IF('ExA_NATURALES(2)'!L$99&lt;0.4,'ExA_NATURALES(2)'!L$12,"")</f>
        <v>#DIV/0!</v>
      </c>
      <c r="O34" s="410" t="e">
        <f>IF('ExA_NATURALES(2)'!L$99&lt;0.4,'ExA_NATURALES(2)'!L$11,"")</f>
        <v>#DIV/0!</v>
      </c>
      <c r="P34" s="344" t="s">
        <v>57</v>
      </c>
    </row>
    <row r="35" spans="1:16" ht="15">
      <c r="A35" s="26"/>
      <c r="B35" s="407" t="str">
        <f>IF(ExA_NATURALES!M$99 &lt; 0.4,ExA_NATURALES!M$15,"")</f>
        <v/>
      </c>
      <c r="C35" s="665" t="str">
        <f>IF(ExA_NATURALES!M$99 &lt; 0.4,ExA_NATURALES!M$13,"")</f>
        <v/>
      </c>
      <c r="D35" s="665"/>
      <c r="E35" s="665"/>
      <c r="F35" s="665"/>
      <c r="G35" s="408" t="str">
        <f>IF(ExA_NATURALES!M$99 &lt; 0.4,ExA_NATURALES!M$12,"")</f>
        <v/>
      </c>
      <c r="H35" s="408" t="str">
        <f>IF(ExA_NATURALES!M$99 &lt; 0.4,ExA_NATURALES!M$11,"")</f>
        <v/>
      </c>
      <c r="I35" s="409" t="e">
        <f>IF('ExA_NATURALES(2)'!M$99&lt;0.4,'ExA_NATURALES(2)'!M$15,"")</f>
        <v>#DIV/0!</v>
      </c>
      <c r="J35" s="666" t="e">
        <f>IF('ExA_NATURALES(2)'!M$99&lt;0.4,'ExA_NATURALES(2)'!M$13,"")</f>
        <v>#DIV/0!</v>
      </c>
      <c r="K35" s="666"/>
      <c r="L35" s="666"/>
      <c r="M35" s="666"/>
      <c r="N35" s="410" t="e">
        <f>IF('ExA_NATURALES(2)'!M$99&lt;0.4,'ExA_NATURALES(2)'!M$12,"")</f>
        <v>#DIV/0!</v>
      </c>
      <c r="O35" s="410" t="e">
        <f>IF('ExA_NATURALES(2)'!M$99&lt;0.4,'ExA_NATURALES(2)'!M$11,"")</f>
        <v>#DIV/0!</v>
      </c>
      <c r="P35" s="344" t="s">
        <v>57</v>
      </c>
    </row>
    <row r="36" spans="1:16" ht="15">
      <c r="A36" s="26"/>
      <c r="B36" s="407" t="str">
        <f>IF(ExA_NATURALES!N$99 &lt; 0.4,ExA_NATURALES!N$15,"")</f>
        <v>I_1474629</v>
      </c>
      <c r="C36" s="665" t="str">
        <f>IF(ExA_NATURALES!N$99 &lt; 0.4,ExA_NATURALES!N$13,"")</f>
        <v>Diseña y evalúa procedimientos experimentales en contextos naturales y ambientales, además, comunica resultados que permiten dar respuesta a sus preguntas e hipótesis.</v>
      </c>
      <c r="D36" s="665"/>
      <c r="E36" s="665"/>
      <c r="F36" s="665"/>
      <c r="G36" s="408" t="str">
        <f>IF(ExA_NATURALES!N$99 &lt; 0.4,ExA_NATURALES!N$12,"")</f>
        <v>Indagación-Entorno físico</v>
      </c>
      <c r="H36" s="408" t="str">
        <f>IF(ExA_NATURALES!N$99 &lt; 0.4,ExA_NATURALES!N$11,"")</f>
        <v>Entorno físico</v>
      </c>
      <c r="I36" s="409" t="e">
        <f>IF('ExA_NATURALES(2)'!N$99&lt;0.4,'ExA_NATURALES(2)'!N$15,"")</f>
        <v>#DIV/0!</v>
      </c>
      <c r="J36" s="666" t="e">
        <f>IF('ExA_NATURALES(2)'!N$99&lt;0.4,'ExA_NATURALES(2)'!N$13,"")</f>
        <v>#DIV/0!</v>
      </c>
      <c r="K36" s="666"/>
      <c r="L36" s="666"/>
      <c r="M36" s="666"/>
      <c r="N36" s="410" t="e">
        <f>IF('ExA_NATURALES(2)'!N$99&lt;0.4,'ExA_NATURALES(2)'!N$12,"")</f>
        <v>#DIV/0!</v>
      </c>
      <c r="O36" s="410" t="e">
        <f>IF('ExA_NATURALES(2)'!N$99&lt;0.4,'ExA_NATURALES(2)'!N$11,"")</f>
        <v>#DIV/0!</v>
      </c>
      <c r="P36" s="344" t="s">
        <v>57</v>
      </c>
    </row>
    <row r="37" spans="1:16" ht="15">
      <c r="A37" s="26"/>
      <c r="B37" s="407" t="str">
        <f>IF(ExA_NATURALES!O$99 &lt; 0.4,ExA_NATURALES!O$15,"")</f>
        <v/>
      </c>
      <c r="C37" s="665" t="str">
        <f>IF(ExA_NATURALES!O$99 &lt; 0.4,ExA_NATURALES!O$13,"")</f>
        <v/>
      </c>
      <c r="D37" s="665"/>
      <c r="E37" s="665"/>
      <c r="F37" s="665"/>
      <c r="G37" s="408" t="str">
        <f>IF(ExA_NATURALES!O$99 &lt; 0.4,ExA_NATURALES!O$12,"")</f>
        <v/>
      </c>
      <c r="H37" s="408" t="str">
        <f>IF(ExA_NATURALES!O$99 &lt; 0.4,ExA_NATURALES!O$11,"")</f>
        <v/>
      </c>
      <c r="I37" s="409" t="e">
        <f>IF('ExA_NATURALES(2)'!O$99&lt;0.4,'ExA_NATURALES(2)'!O$15,"")</f>
        <v>#DIV/0!</v>
      </c>
      <c r="J37" s="666" t="e">
        <f>IF('ExA_NATURALES(2)'!O$99&lt;0.4,'ExA_NATURALES(2)'!O$13,"")</f>
        <v>#DIV/0!</v>
      </c>
      <c r="K37" s="666"/>
      <c r="L37" s="666"/>
      <c r="M37" s="666"/>
      <c r="N37" s="410" t="e">
        <f>IF('ExA_NATURALES(2)'!O$99&lt;0.4,'ExA_NATURALES(2)'!O$12,"")</f>
        <v>#DIV/0!</v>
      </c>
      <c r="O37" s="410" t="e">
        <f>IF('ExA_NATURALES(2)'!O$99&lt;0.4,'ExA_NATURALES(2)'!O$11,"")</f>
        <v>#DIV/0!</v>
      </c>
      <c r="P37" s="344" t="s">
        <v>57</v>
      </c>
    </row>
    <row r="38" spans="1:16" ht="15">
      <c r="A38" s="26"/>
      <c r="B38" s="407" t="str">
        <f>IF(ExA_NATURALES!P$99 &lt; 0.4,ExA_NATURALES!P$15,"")</f>
        <v>I_1474823</v>
      </c>
      <c r="C38" s="665" t="str">
        <f>IF(ExA_NATURALES!P$99 &lt; 0.4,ExA_NATURALES!P$13,"")</f>
        <v>Diseña y evalúa procedimientos experimentales en contextos naturales y ambientales, además, comunica resultados que permiten dar respuesta a sus preguntas e hipótesis.</v>
      </c>
      <c r="D38" s="665"/>
      <c r="E38" s="665"/>
      <c r="F38" s="665"/>
      <c r="G38" s="408" t="str">
        <f>IF(ExA_NATURALES!P$99 &lt; 0.4,ExA_NATURALES!P$12,"")</f>
        <v>Indagación-Entorno físico</v>
      </c>
      <c r="H38" s="408" t="str">
        <f>IF(ExA_NATURALES!P$99 &lt; 0.4,ExA_NATURALES!P$11,"")</f>
        <v>Entorno físico</v>
      </c>
      <c r="I38" s="409" t="e">
        <f>IF('ExA_NATURALES(2)'!P$99&lt;0.4,'ExA_NATURALES(2)'!P$15,"")</f>
        <v>#DIV/0!</v>
      </c>
      <c r="J38" s="666" t="e">
        <f>IF('ExA_NATURALES(2)'!P$99&lt;0.4,'ExA_NATURALES(2)'!P$13,"")</f>
        <v>#DIV/0!</v>
      </c>
      <c r="K38" s="666"/>
      <c r="L38" s="666"/>
      <c r="M38" s="666"/>
      <c r="N38" s="410" t="e">
        <f>IF('ExA_NATURALES(2)'!P$99&lt;0.4,'ExA_NATURALES(2)'!P$12,"")</f>
        <v>#DIV/0!</v>
      </c>
      <c r="O38" s="410" t="e">
        <f>IF('ExA_NATURALES(2)'!P$99&lt;0.4,'ExA_NATURALES(2)'!P$11,"")</f>
        <v>#DIV/0!</v>
      </c>
      <c r="P38" s="344" t="s">
        <v>57</v>
      </c>
    </row>
    <row r="39" spans="1:16" ht="15">
      <c r="A39" s="26"/>
      <c r="B39" s="407" t="str">
        <f>IF(ExA_NATURALES!Q$99 &lt; 0.4,ExA_NATURALES!Q$15,"")</f>
        <v>I_1475051</v>
      </c>
      <c r="C39" s="665" t="str">
        <f>IF(ExA_NATURALES!Q$99 &lt; 0.4,ExA_NATURALES!Q$13,"")</f>
        <v>Comprende que el conocimiento científico es una construcción humana y social, que se transforma y se reconstruye continuamente a través de la investigación, respondiendo a momentos históricos.</v>
      </c>
      <c r="D39" s="665"/>
      <c r="E39" s="665"/>
      <c r="F39" s="665"/>
      <c r="G39" s="408" t="str">
        <f>IF(ExA_NATURALES!F$99 &lt; 0.4,ExA_NATURALES!F$12,"")</f>
        <v>Explicación de fenómenos-Ciencia, tecnología y sociedad</v>
      </c>
      <c r="H39" s="408" t="str">
        <f>IF(ExA_NATURALES!Q$99 &lt; 0.4,ExA_NATURALES!Q$11,"")</f>
        <v>Entorno físico</v>
      </c>
      <c r="I39" s="409" t="e">
        <f>IF('ExA_NATURALES(2)'!Q$99&lt;0.4,'ExA_NATURALES(2)'!Q$15,"")</f>
        <v>#DIV/0!</v>
      </c>
      <c r="J39" s="666" t="e">
        <f>IF('ExA_NATURALES(2)'!Q$99&lt;0.4,'ExA_NATURALES(2)'!Q$13,"")</f>
        <v>#DIV/0!</v>
      </c>
      <c r="K39" s="666"/>
      <c r="L39" s="666"/>
      <c r="M39" s="666"/>
      <c r="N39" s="410" t="e">
        <f>IF('ExA_NATURALES(2)'!Q$99&lt;0.4,'ExA_NATURALES(2)'!Q$12,"")</f>
        <v>#DIV/0!</v>
      </c>
      <c r="O39" s="410" t="e">
        <f>IF('ExA_NATURALES(2)'!Q$99&lt;0.4,'ExA_NATURALES(2)'!Q$11,"")</f>
        <v>#DIV/0!</v>
      </c>
      <c r="P39" s="344" t="s">
        <v>57</v>
      </c>
    </row>
    <row r="40" spans="1:16" ht="15">
      <c r="A40" s="26"/>
      <c r="B40" s="407" t="str">
        <f>IF(ExA_NATURALES!R$99 &lt; 0.4,ExA_NATURALES!R$15,"")</f>
        <v>I_1478690</v>
      </c>
      <c r="C40" s="665" t="str">
        <f>IF(ExA_NATURALES!R$99 &lt; 0.4,ExA_NATURALES!R$13,"")</f>
        <v>Explica cómo ocurren algunos fenómenos de las ciencias naturales y situaciones o problemáticas ambientales a partir de las relaciones causales que se establecen en las leyes, teorías, modelos y conceptos de las ciencias naturales y de la dimensión ambiental.</v>
      </c>
      <c r="D40" s="665"/>
      <c r="E40" s="665"/>
      <c r="F40" s="665"/>
      <c r="G40" s="408" t="str">
        <f>IF(ExA_NATURALES!F$99 &lt; 0.4,ExA_NATURALES!F$12,"")</f>
        <v>Explicación de fenómenos-Ciencia, tecnología y sociedad</v>
      </c>
      <c r="H40" s="408" t="str">
        <f>IF(ExA_NATURALES!R$99 &lt; 0.4,ExA_NATURALES!R$11,"")</f>
        <v>Entorno vivo</v>
      </c>
      <c r="I40" s="409" t="e">
        <f>IF('ExA_NATURALES(2)'!R$99&lt;0.4,'ExA_NATURALES(2)'!R$15,"")</f>
        <v>#DIV/0!</v>
      </c>
      <c r="J40" s="666" t="e">
        <f>IF('ExA_NATURALES(2)'!R$99&lt;0.4,'ExA_NATURALES(2)'!R$13,"")</f>
        <v>#DIV/0!</v>
      </c>
      <c r="K40" s="666"/>
      <c r="L40" s="666"/>
      <c r="M40" s="666"/>
      <c r="N40" s="410" t="e">
        <f>IF('ExA_NATURALES(2)'!R$99&lt;0.4,'ExA_NATURALES(2)'!R$12,"")</f>
        <v>#DIV/0!</v>
      </c>
      <c r="O40" s="410" t="e">
        <f>IF('ExA_NATURALES(2)'!R$99&lt;0.4,'ExA_NATURALES(2)'!R$11,"")</f>
        <v>#DIV/0!</v>
      </c>
      <c r="P40" s="344" t="s">
        <v>57</v>
      </c>
    </row>
    <row r="41" spans="1:16" ht="15">
      <c r="A41" s="26"/>
      <c r="B41" s="407" t="str">
        <f>IF(ExA_NATURALES!S$99 &lt; 0.4,ExA_NATURALES!S$15,"")</f>
        <v/>
      </c>
      <c r="C41" s="665" t="str">
        <f>IF(ExA_NATURALES!S$99 &lt; 0.4,ExA_NATURALES!S$13,"")</f>
        <v/>
      </c>
      <c r="D41" s="665"/>
      <c r="E41" s="665"/>
      <c r="F41" s="665"/>
      <c r="G41" s="408" t="str">
        <f>IF(ExA_NATURALES!S$99 &lt; 0.4,ExA_NATURALES!S$12,"")</f>
        <v/>
      </c>
      <c r="H41" s="408" t="str">
        <f>IF(ExA_NATURALES!S$99 &lt; 0.4,ExA_NATURALES!S$11,"")</f>
        <v/>
      </c>
      <c r="I41" s="409" t="e">
        <f>IF('ExA_NATURALES(2)'!S$99&lt;0.4,'ExA_NATURALES(2)'!S$15,"")</f>
        <v>#DIV/0!</v>
      </c>
      <c r="J41" s="666" t="e">
        <f>IF('ExA_NATURALES(2)'!S$99&lt;0.4,'ExA_NATURALES(2)'!S$13,"")</f>
        <v>#DIV/0!</v>
      </c>
      <c r="K41" s="666"/>
      <c r="L41" s="666"/>
      <c r="M41" s="666"/>
      <c r="N41" s="410" t="e">
        <f>IF('ExA_NATURALES(2)'!S$99&lt;0.4,'ExA_NATURALES(2)'!S$12,"")</f>
        <v>#DIV/0!</v>
      </c>
      <c r="O41" s="410" t="e">
        <f>IF('ExA_NATURALES(2)'!S$99&lt;0.4,'ExA_NATURALES(2)'!S$11,"")</f>
        <v>#DIV/0!</v>
      </c>
      <c r="P41" s="344" t="s">
        <v>57</v>
      </c>
    </row>
    <row r="42" spans="1:16" ht="15">
      <c r="A42" s="26"/>
      <c r="B42" s="407" t="str">
        <f>IF(ExA_NATURALES!T$99 &lt; 0.4,ExA_NATURALES!T$15,"")</f>
        <v/>
      </c>
      <c r="C42" s="665" t="str">
        <f>IF(ExA_NATURALES!T$99 &lt; 0.4,ExA_NATURALES!T$13,"")</f>
        <v/>
      </c>
      <c r="D42" s="665"/>
      <c r="E42" s="665"/>
      <c r="F42" s="665"/>
      <c r="G42" s="408" t="str">
        <f>IF(ExA_NATURALES!T$99 &lt; 0.4,ExA_NATURALES!T$12,"")</f>
        <v/>
      </c>
      <c r="H42" s="408" t="str">
        <f>IF(ExA_NATURALES!T$99 &lt; 0.4,ExA_NATURALES!T$11,"")</f>
        <v/>
      </c>
      <c r="I42" s="409" t="e">
        <f>IF('ExA_NATURALES(2)'!T$99&lt;0.4,'ExA_NATURALES(2)'!T$15,"")</f>
        <v>#DIV/0!</v>
      </c>
      <c r="J42" s="666" t="e">
        <f>IF('ExA_NATURALES(2)'!T$99&lt;0.4,'ExA_NATURALES(2)'!T$13,"")</f>
        <v>#DIV/0!</v>
      </c>
      <c r="K42" s="666"/>
      <c r="L42" s="666"/>
      <c r="M42" s="666"/>
      <c r="N42" s="410" t="e">
        <f>IF('ExA_NATURALES(2)'!T$99&lt;0.4,'ExA_NATURALES(2)'!T$12,"")</f>
        <v>#DIV/0!</v>
      </c>
      <c r="O42" s="410" t="e">
        <f>IF('ExA_NATURALES(2)'!T$99&lt;0.4,'ExA_NATURALES(2)'!T$11,"")</f>
        <v>#DIV/0!</v>
      </c>
      <c r="P42" s="344" t="s">
        <v>57</v>
      </c>
    </row>
    <row r="43" spans="1:16" ht="15">
      <c r="A43" s="26"/>
      <c r="B43" s="407" t="str">
        <f>IF(ExA_NATURALES!U$99 &lt; 0.4,ExA_NATURALES!U$15,"")</f>
        <v/>
      </c>
      <c r="C43" s="665" t="str">
        <f>IF(ExA_NATURALES!U$99 &lt; 0.4,ExA_NATURALES!U$13,"")</f>
        <v/>
      </c>
      <c r="D43" s="665"/>
      <c r="E43" s="665"/>
      <c r="F43" s="665"/>
      <c r="G43" s="408" t="str">
        <f>IF(ExA_NATURALES!U$99 &lt; 0.4,ExA_NATURALES!U$12,"")</f>
        <v/>
      </c>
      <c r="H43" s="408" t="str">
        <f>IF(ExA_NATURALES!U$99 &lt; 0.4,ExA_NATURALES!U$11,"")</f>
        <v/>
      </c>
      <c r="I43" s="409" t="e">
        <f>IF('ExA_NATURALES(2)'!U$99&lt;0.4,'ExA_NATURALES(2)'!U$15,"")</f>
        <v>#DIV/0!</v>
      </c>
      <c r="J43" s="666" t="e">
        <f>IF('ExA_NATURALES(2)'!U$99&lt;0.4,'ExA_NATURALES(2)'!U$13,"")</f>
        <v>#DIV/0!</v>
      </c>
      <c r="K43" s="666"/>
      <c r="L43" s="666"/>
      <c r="M43" s="666"/>
      <c r="N43" s="410" t="e">
        <f>IF('ExA_NATURALES(2)'!U$99&lt;0.4,'ExA_NATURALES(2)'!U$12,"")</f>
        <v>#DIV/0!</v>
      </c>
      <c r="O43" s="410" t="e">
        <f>IF('ExA_NATURALES(2)'!U$99&lt;0.4,'ExA_NATURALES(2)'!U$11,"")</f>
        <v>#DIV/0!</v>
      </c>
      <c r="P43" s="344" t="s">
        <v>57</v>
      </c>
    </row>
    <row r="44" spans="1:16" ht="15">
      <c r="A44" s="26"/>
      <c r="B44" s="407" t="str">
        <f>IF(ExA_NATURALES!V$99 &lt; 0.4,ExA_NATURALES!V$15,"")</f>
        <v/>
      </c>
      <c r="C44" s="665" t="str">
        <f>IF(ExA_NATURALES!V$99 &lt; 0.4,ExA_NATURALES!V$13,"")</f>
        <v/>
      </c>
      <c r="D44" s="665"/>
      <c r="E44" s="665"/>
      <c r="F44" s="665"/>
      <c r="G44" s="408" t="str">
        <f>IF(ExA_NATURALES!V$99 &lt; 0.4,ExA_NATURALES!V$12,"")</f>
        <v/>
      </c>
      <c r="H44" s="408" t="str">
        <f>IF(ExA_NATURALES!V$99 &lt; 0.4,ExA_NATURALES!V$11,"")</f>
        <v/>
      </c>
      <c r="I44" s="409" t="e">
        <f>IF('ExA_NATURALES(2)'!V$99&lt;0.4,'ExA_NATURALES(2)'!V$15,"")</f>
        <v>#DIV/0!</v>
      </c>
      <c r="J44" s="666" t="e">
        <f>IF('ExA_NATURALES(2)'!V$99&lt;0.4,'ExA_NATURALES(2)'!V$13,"")</f>
        <v>#DIV/0!</v>
      </c>
      <c r="K44" s="666"/>
      <c r="L44" s="666"/>
      <c r="M44" s="666"/>
      <c r="N44" s="410" t="e">
        <f>IF('ExA_NATURALES(2)'!V$99&lt;0.4,'ExA_NATURALES(2)'!V$12,"")</f>
        <v>#DIV/0!</v>
      </c>
      <c r="O44" s="410" t="e">
        <f>IF('ExA_NATURALES(2)'!V$99&lt;0.4,'ExA_NATURALES(2)'!V$11,"")</f>
        <v>#DIV/0!</v>
      </c>
      <c r="P44" s="344" t="s">
        <v>57</v>
      </c>
    </row>
    <row r="45" spans="1:16" ht="15">
      <c r="A45" s="26"/>
      <c r="B45" s="407" t="str">
        <f>IF(ExA_NATURALES!W$99 &lt; 0.4,ExA_NATURALES!W$15,"")</f>
        <v>I_1479024</v>
      </c>
      <c r="C45" s="665" t="str">
        <f>IF(ExA_NATURALES!W$99 &lt; 0.4,ExA_NATURALES!W$13,"")</f>
        <v>Reconoce, compara y clasifica seres vivos, entornos, sistemas, materiales y objetos de acuerdo con sus características.</v>
      </c>
      <c r="D45" s="665"/>
      <c r="E45" s="665"/>
      <c r="F45" s="665"/>
      <c r="G45" s="408" t="str">
        <f>IF(ExA_NATURALES!W$99 &lt; 0.4,ExA_NATURALES!W$12,"")</f>
        <v>Uso comprensivo del conocimiento científico-Entorno vivo</v>
      </c>
      <c r="H45" s="408" t="str">
        <f>IF(ExA_NATURALES!W$99 &lt; 0.4,ExA_NATURALES!W$11,"")</f>
        <v>Entorno vivo</v>
      </c>
      <c r="I45" s="409" t="e">
        <f>IF('ExA_NATURALES(2)'!W$99&lt;0.4,'ExA_NATURALES(2)'!W$15,"")</f>
        <v>#DIV/0!</v>
      </c>
      <c r="J45" s="666" t="e">
        <f>IF('ExA_NATURALES(2)'!W$99&lt;0.4,'ExA_NATURALES(2)'!W$13,"")</f>
        <v>#DIV/0!</v>
      </c>
      <c r="K45" s="666"/>
      <c r="L45" s="666"/>
      <c r="M45" s="666"/>
      <c r="N45" s="410" t="e">
        <f>IF('ExA_NATURALES(2)'!W$99&lt;0.4,'ExA_NATURALES(2)'!W$12,"")</f>
        <v>#DIV/0!</v>
      </c>
      <c r="O45" s="410" t="e">
        <f>IF('ExA_NATURALES(2)'!W$99&lt;0.4,'ExA_NATURALES(2)'!W$11,"")</f>
        <v>#DIV/0!</v>
      </c>
      <c r="P45" s="344" t="s">
        <v>57</v>
      </c>
    </row>
    <row r="46" spans="1:16" ht="15">
      <c r="A46" s="26"/>
      <c r="B46" s="407" t="str">
        <f>IF(ExA_NATURALES!X$99 &lt; 0.4,ExA_NATURALES!X$15,"")</f>
        <v>I_1478538</v>
      </c>
      <c r="C46" s="665" t="str">
        <f>IF(ExA_NATURALES!X$99 &lt; 0.4,ExA_NATURALES!X$13,"")</f>
        <v>Reconoce, compara y clasifica seres vivos, entornos, sistemas, materiales y objetos de acuerdo con sus características.</v>
      </c>
      <c r="D46" s="665"/>
      <c r="E46" s="665"/>
      <c r="F46" s="665"/>
      <c r="G46" s="408" t="str">
        <f>IF(ExA_NATURALES!F$99 &lt; 0.4,ExA_NATURALES!F$12,"")</f>
        <v>Explicación de fenómenos-Ciencia, tecnología y sociedad</v>
      </c>
      <c r="H46" s="408" t="str">
        <f>IF(ExA_NATURALES!X$99 &lt; 0.4,ExA_NATURALES!X$11,"")</f>
        <v>Entorno vivo</v>
      </c>
      <c r="I46" s="409" t="e">
        <f>IF('ExA_NATURALES(2)'!X$99&lt;0.4,'ExA_NATURALES(2)'!X$15,"")</f>
        <v>#DIV/0!</v>
      </c>
      <c r="J46" s="666" t="e">
        <f>IF('ExA_NATURALES(2)'!X$99&lt;0.4,'ExA_NATURALES(2)'!X$13,"")</f>
        <v>#DIV/0!</v>
      </c>
      <c r="K46" s="666"/>
      <c r="L46" s="666"/>
      <c r="M46" s="666"/>
      <c r="N46" s="410" t="e">
        <f>IF('ExA_NATURALES(2)'!X$99&lt;0.4,'ExA_NATURALES(2)'!X$12,"")</f>
        <v>#DIV/0!</v>
      </c>
      <c r="O46" s="410" t="e">
        <f>IF('ExA_NATURALES(2)'!X$99&lt;0.4,'ExA_NATURALES(2)'!X$11,"")</f>
        <v>#DIV/0!</v>
      </c>
      <c r="P46" s="344"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337"/>
      <c r="C52" s="337"/>
      <c r="D52" s="337"/>
      <c r="E52" s="337"/>
      <c r="F52" s="337"/>
      <c r="G52" s="338"/>
      <c r="H52" s="338"/>
      <c r="I52" s="338"/>
      <c r="J52" s="338"/>
      <c r="K52" s="337"/>
      <c r="L52" s="337"/>
      <c r="M52" s="337"/>
      <c r="N52" s="337"/>
      <c r="O52" s="337"/>
      <c r="P52" s="13"/>
    </row>
    <row r="53" spans="1:16" s="307" customFormat="1" ht="14.45" customHeight="1">
      <c r="A53" s="334"/>
      <c r="B53" s="105" t="s">
        <v>73</v>
      </c>
      <c r="C53" s="587" t="s">
        <v>42</v>
      </c>
      <c r="D53" s="587"/>
      <c r="E53" s="587"/>
      <c r="F53" s="587"/>
      <c r="G53" s="349" t="s">
        <v>18</v>
      </c>
      <c r="H53" s="350" t="s">
        <v>17</v>
      </c>
      <c r="I53" s="667" t="s">
        <v>44</v>
      </c>
      <c r="J53" s="667"/>
      <c r="K53" s="667"/>
      <c r="L53" s="667"/>
      <c r="M53" s="667"/>
      <c r="N53" s="667"/>
      <c r="O53" s="667"/>
      <c r="P53" s="351"/>
    </row>
    <row r="54" spans="1:16" ht="15">
      <c r="A54" s="26"/>
      <c r="B54" s="379"/>
      <c r="C54" s="609"/>
      <c r="D54" s="610"/>
      <c r="E54" s="610"/>
      <c r="F54" s="611"/>
      <c r="G54" s="315"/>
      <c r="H54" s="315"/>
      <c r="I54" s="664"/>
      <c r="J54" s="664"/>
      <c r="K54" s="664"/>
      <c r="L54" s="664"/>
      <c r="M54" s="664"/>
      <c r="N54" s="664"/>
      <c r="O54" s="664"/>
      <c r="P54" s="13"/>
    </row>
    <row r="55" spans="1:16" ht="15">
      <c r="A55" s="26"/>
      <c r="B55" s="379">
        <v>2</v>
      </c>
      <c r="C55" s="664" t="s">
        <v>871</v>
      </c>
      <c r="D55" s="664"/>
      <c r="E55" s="664"/>
      <c r="F55" s="664"/>
      <c r="G55" s="315" t="s">
        <v>872</v>
      </c>
      <c r="H55" s="315" t="s">
        <v>139</v>
      </c>
      <c r="I55" s="664" t="s">
        <v>873</v>
      </c>
      <c r="J55" s="664"/>
      <c r="K55" s="664"/>
      <c r="L55" s="664"/>
      <c r="M55" s="664"/>
      <c r="N55" s="664"/>
      <c r="O55" s="664"/>
      <c r="P55" s="13"/>
    </row>
    <row r="56" spans="1:16" ht="15">
      <c r="A56" s="26"/>
      <c r="B56" s="379">
        <v>3</v>
      </c>
      <c r="C56" s="664" t="s">
        <v>874</v>
      </c>
      <c r="D56" s="664"/>
      <c r="E56" s="664"/>
      <c r="F56" s="664"/>
      <c r="G56" s="315" t="s">
        <v>875</v>
      </c>
      <c r="H56" s="315" t="s">
        <v>876</v>
      </c>
      <c r="I56" s="664" t="s">
        <v>873</v>
      </c>
      <c r="J56" s="664"/>
      <c r="K56" s="664"/>
      <c r="L56" s="664"/>
      <c r="M56" s="664"/>
      <c r="N56" s="664"/>
      <c r="O56" s="664"/>
      <c r="P56" s="13"/>
    </row>
    <row r="57" spans="1:16" ht="15">
      <c r="A57" s="26"/>
      <c r="B57" s="379">
        <v>7</v>
      </c>
      <c r="C57" s="664" t="s">
        <v>874</v>
      </c>
      <c r="D57" s="664"/>
      <c r="E57" s="664"/>
      <c r="F57" s="664"/>
      <c r="G57" s="315" t="s">
        <v>877</v>
      </c>
      <c r="H57" s="315" t="s">
        <v>876</v>
      </c>
      <c r="I57" s="664" t="s">
        <v>873</v>
      </c>
      <c r="J57" s="664"/>
      <c r="K57" s="664"/>
      <c r="L57" s="664"/>
      <c r="M57" s="664"/>
      <c r="N57" s="664"/>
      <c r="O57" s="664"/>
      <c r="P57" s="13"/>
    </row>
    <row r="58" spans="1:16" ht="15">
      <c r="A58" s="26"/>
      <c r="B58" s="379">
        <v>9</v>
      </c>
      <c r="C58" s="664" t="s">
        <v>871</v>
      </c>
      <c r="D58" s="664"/>
      <c r="E58" s="664"/>
      <c r="F58" s="664"/>
      <c r="G58" s="315" t="s">
        <v>879</v>
      </c>
      <c r="H58" s="315" t="s">
        <v>878</v>
      </c>
      <c r="I58" s="664" t="s">
        <v>873</v>
      </c>
      <c r="J58" s="664"/>
      <c r="K58" s="664"/>
      <c r="L58" s="664"/>
      <c r="M58" s="664"/>
      <c r="N58" s="664"/>
      <c r="O58" s="664"/>
      <c r="P58" s="13"/>
    </row>
    <row r="59" spans="1:16" ht="15">
      <c r="A59" s="26"/>
      <c r="B59" s="379">
        <v>11</v>
      </c>
      <c r="C59" s="664" t="s">
        <v>880</v>
      </c>
      <c r="D59" s="664"/>
      <c r="E59" s="664"/>
      <c r="F59" s="664"/>
      <c r="G59" s="315" t="s">
        <v>879</v>
      </c>
      <c r="H59" s="315" t="s">
        <v>876</v>
      </c>
      <c r="I59" s="664" t="s">
        <v>873</v>
      </c>
      <c r="J59" s="664"/>
      <c r="K59" s="664"/>
      <c r="L59" s="664"/>
      <c r="M59" s="664"/>
      <c r="N59" s="664"/>
      <c r="O59" s="664"/>
      <c r="P59" s="13"/>
    </row>
    <row r="60" spans="1:16" ht="15">
      <c r="A60" s="26"/>
      <c r="B60" s="379">
        <v>14</v>
      </c>
      <c r="C60" s="664" t="s">
        <v>881</v>
      </c>
      <c r="D60" s="664"/>
      <c r="E60" s="664"/>
      <c r="F60" s="664"/>
      <c r="G60" s="315" t="s">
        <v>879</v>
      </c>
      <c r="H60" s="315" t="s">
        <v>876</v>
      </c>
      <c r="I60" s="664" t="s">
        <v>873</v>
      </c>
      <c r="J60" s="664"/>
      <c r="K60" s="664"/>
      <c r="L60" s="664"/>
      <c r="M60" s="664"/>
      <c r="N60" s="664"/>
      <c r="O60" s="664"/>
      <c r="P60" s="13"/>
    </row>
    <row r="61" spans="1:16" ht="15">
      <c r="A61" s="26"/>
      <c r="B61" s="379">
        <v>15</v>
      </c>
      <c r="C61" s="664" t="s">
        <v>874</v>
      </c>
      <c r="D61" s="664"/>
      <c r="E61" s="664"/>
      <c r="F61" s="664"/>
      <c r="G61" s="315" t="s">
        <v>882</v>
      </c>
      <c r="H61" s="315" t="s">
        <v>883</v>
      </c>
      <c r="I61" s="664" t="s">
        <v>873</v>
      </c>
      <c r="J61" s="664"/>
      <c r="K61" s="664"/>
      <c r="L61" s="664"/>
      <c r="M61" s="664"/>
      <c r="N61" s="664"/>
      <c r="O61" s="664"/>
      <c r="P61" s="13"/>
    </row>
    <row r="62" spans="1:16" ht="15">
      <c r="A62" s="26"/>
      <c r="B62" s="379">
        <v>16</v>
      </c>
      <c r="C62" s="664" t="s">
        <v>874</v>
      </c>
      <c r="D62" s="664"/>
      <c r="E62" s="664"/>
      <c r="F62" s="664"/>
      <c r="G62" s="315" t="s">
        <v>882</v>
      </c>
      <c r="H62" s="315" t="s">
        <v>883</v>
      </c>
      <c r="I62" s="664" t="s">
        <v>873</v>
      </c>
      <c r="J62" s="664"/>
      <c r="K62" s="664"/>
      <c r="L62" s="664"/>
      <c r="M62" s="664"/>
      <c r="N62" s="664"/>
      <c r="O62" s="664"/>
      <c r="P62" s="13"/>
    </row>
    <row r="63" spans="1:16" ht="15">
      <c r="A63" s="26"/>
      <c r="B63" s="379">
        <v>17</v>
      </c>
      <c r="C63" s="664" t="s">
        <v>884</v>
      </c>
      <c r="D63" s="664"/>
      <c r="E63" s="664"/>
      <c r="F63" s="664"/>
      <c r="G63" s="315" t="s">
        <v>885</v>
      </c>
      <c r="H63" s="315" t="s">
        <v>883</v>
      </c>
      <c r="I63" s="664" t="s">
        <v>873</v>
      </c>
      <c r="J63" s="664"/>
      <c r="K63" s="664"/>
      <c r="L63" s="664"/>
      <c r="M63" s="664"/>
      <c r="N63" s="664"/>
      <c r="O63" s="664"/>
      <c r="P63" s="13"/>
    </row>
    <row r="64" spans="1:16" ht="15">
      <c r="A64" s="26"/>
      <c r="B64" s="379">
        <v>18</v>
      </c>
      <c r="C64" s="664" t="s">
        <v>886</v>
      </c>
      <c r="D64" s="664"/>
      <c r="E64" s="664"/>
      <c r="F64" s="664"/>
      <c r="G64" s="315" t="s">
        <v>887</v>
      </c>
      <c r="H64" s="315" t="s">
        <v>139</v>
      </c>
      <c r="I64" s="664" t="s">
        <v>873</v>
      </c>
      <c r="J64" s="664"/>
      <c r="K64" s="664"/>
      <c r="L64" s="664"/>
      <c r="M64" s="664"/>
      <c r="N64" s="664"/>
      <c r="O64" s="664"/>
      <c r="P64" s="13"/>
    </row>
    <row r="65" spans="1:16" ht="15">
      <c r="A65" s="26"/>
      <c r="B65" s="379">
        <v>19</v>
      </c>
      <c r="C65" s="664" t="s">
        <v>888</v>
      </c>
      <c r="D65" s="664"/>
      <c r="E65" s="664"/>
      <c r="F65" s="664"/>
      <c r="G65" s="315" t="s">
        <v>887</v>
      </c>
      <c r="H65" s="315" t="s">
        <v>883</v>
      </c>
      <c r="I65" s="664" t="s">
        <v>873</v>
      </c>
      <c r="J65" s="664"/>
      <c r="K65" s="664"/>
      <c r="L65" s="664"/>
      <c r="M65" s="664"/>
      <c r="N65" s="664"/>
      <c r="O65" s="664"/>
      <c r="P65" s="13"/>
    </row>
    <row r="66" spans="1:16" ht="15">
      <c r="A66" s="26"/>
      <c r="B66" s="379">
        <v>4</v>
      </c>
      <c r="C66" s="664" t="s">
        <v>889</v>
      </c>
      <c r="D66" s="664"/>
      <c r="E66" s="664"/>
      <c r="F66" s="664"/>
      <c r="G66" s="315" t="s">
        <v>890</v>
      </c>
      <c r="H66" s="315" t="s">
        <v>883</v>
      </c>
      <c r="I66" s="664" t="s">
        <v>873</v>
      </c>
      <c r="J66" s="664"/>
      <c r="K66" s="664"/>
      <c r="L66" s="664"/>
      <c r="M66" s="664"/>
      <c r="N66" s="664"/>
      <c r="O66" s="664"/>
      <c r="P66" s="13"/>
    </row>
    <row r="67" spans="1:16" ht="15">
      <c r="A67" s="26"/>
      <c r="B67" s="379">
        <v>8</v>
      </c>
      <c r="C67" s="664" t="s">
        <v>871</v>
      </c>
      <c r="D67" s="664"/>
      <c r="E67" s="664"/>
      <c r="F67" s="664"/>
      <c r="G67" s="315" t="s">
        <v>891</v>
      </c>
      <c r="H67" s="315" t="s">
        <v>883</v>
      </c>
      <c r="I67" s="664" t="s">
        <v>873</v>
      </c>
      <c r="J67" s="664"/>
      <c r="K67" s="664"/>
      <c r="L67" s="664"/>
      <c r="M67" s="664"/>
      <c r="N67" s="664"/>
      <c r="O67" s="664"/>
      <c r="P67" s="13"/>
    </row>
    <row r="68" spans="1:16" ht="15">
      <c r="A68" s="26"/>
      <c r="B68" s="379"/>
      <c r="C68" s="664"/>
      <c r="D68" s="664"/>
      <c r="E68" s="664"/>
      <c r="F68" s="664"/>
      <c r="G68" s="315"/>
      <c r="H68" s="315"/>
      <c r="I68" s="664"/>
      <c r="J68" s="664"/>
      <c r="K68" s="664"/>
      <c r="L68" s="664"/>
      <c r="M68" s="664"/>
      <c r="N68" s="664"/>
      <c r="O68" s="664"/>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105" t="s">
        <v>73</v>
      </c>
      <c r="C75" s="560" t="s">
        <v>42</v>
      </c>
      <c r="D75" s="560"/>
      <c r="E75" s="560"/>
      <c r="F75" s="560"/>
      <c r="G75" s="560"/>
      <c r="H75" s="560"/>
      <c r="I75" s="606" t="s">
        <v>46</v>
      </c>
      <c r="J75" s="607"/>
      <c r="K75" s="607"/>
      <c r="L75" s="607"/>
      <c r="M75" s="607"/>
      <c r="N75" s="607"/>
      <c r="O75" s="608"/>
      <c r="P75" s="13"/>
    </row>
    <row r="76" spans="1:16" ht="15">
      <c r="A76" s="26"/>
      <c r="B76" s="451">
        <f>B54</f>
        <v>0</v>
      </c>
      <c r="C76" s="573">
        <f>C54</f>
        <v>0</v>
      </c>
      <c r="D76" s="573"/>
      <c r="E76" s="573"/>
      <c r="F76" s="573"/>
      <c r="G76" s="573"/>
      <c r="H76" s="661"/>
      <c r="I76" s="584"/>
      <c r="J76" s="584"/>
      <c r="K76" s="584"/>
      <c r="L76" s="584"/>
      <c r="M76" s="584"/>
      <c r="N76" s="584"/>
      <c r="O76" s="584"/>
      <c r="P76" s="13"/>
    </row>
    <row r="77" spans="1:16" ht="15">
      <c r="A77" s="26"/>
      <c r="B77" s="451">
        <f t="shared" ref="B77:B90" si="0">B55</f>
        <v>2</v>
      </c>
      <c r="C77" s="573" t="str">
        <f t="shared" ref="C77:C90" si="1">C55</f>
        <v xml:space="preserve">Reconoce, compara y clasifica seres vivos, entornos, sistemas, materiales y objetos de acuerdo con sus caracteristicas </v>
      </c>
      <c r="D77" s="573"/>
      <c r="E77" s="573"/>
      <c r="F77" s="573"/>
      <c r="G77" s="573"/>
      <c r="H77" s="661"/>
      <c r="I77" s="584" t="s">
        <v>892</v>
      </c>
      <c r="J77" s="584"/>
      <c r="K77" s="584"/>
      <c r="L77" s="584"/>
      <c r="M77" s="584"/>
      <c r="N77" s="584"/>
      <c r="O77" s="584"/>
      <c r="P77" s="13"/>
    </row>
    <row r="78" spans="1:16" ht="15">
      <c r="A78" s="26"/>
      <c r="B78" s="451">
        <f t="shared" si="0"/>
        <v>3</v>
      </c>
      <c r="C78" s="573" t="str">
        <f t="shared" si="1"/>
        <v>Diseña y evalua procedimentos experimentales en contextos naturales y ambientales, ademas, comunica esultados que permiten dar respuesta a sus preguntas e hipotesis</v>
      </c>
      <c r="D78" s="573"/>
      <c r="E78" s="573"/>
      <c r="F78" s="573"/>
      <c r="G78" s="573"/>
      <c r="H78" s="661"/>
      <c r="I78" s="584" t="s">
        <v>892</v>
      </c>
      <c r="J78" s="584"/>
      <c r="K78" s="584"/>
      <c r="L78" s="584"/>
      <c r="M78" s="584"/>
      <c r="N78" s="584"/>
      <c r="O78" s="584"/>
      <c r="P78" s="13"/>
    </row>
    <row r="79" spans="1:16" ht="15">
      <c r="A79" s="26"/>
      <c r="B79" s="451">
        <f t="shared" si="0"/>
        <v>7</v>
      </c>
      <c r="C79" s="573" t="str">
        <f t="shared" si="1"/>
        <v>Diseña y evalua procedimentos experimentales en contextos naturales y ambientales, ademas, comunica esultados que permiten dar respuesta a sus preguntas e hipotesis</v>
      </c>
      <c r="D79" s="573"/>
      <c r="E79" s="573"/>
      <c r="F79" s="573"/>
      <c r="G79" s="573"/>
      <c r="H79" s="661"/>
      <c r="I79" s="584" t="s">
        <v>892</v>
      </c>
      <c r="J79" s="584"/>
      <c r="K79" s="584"/>
      <c r="L79" s="584"/>
      <c r="M79" s="584"/>
      <c r="N79" s="584"/>
      <c r="O79" s="584"/>
      <c r="P79" s="13"/>
    </row>
    <row r="80" spans="1:16" ht="15">
      <c r="A80" s="26"/>
      <c r="B80" s="451">
        <f t="shared" si="0"/>
        <v>9</v>
      </c>
      <c r="C80" s="573" t="str">
        <f t="shared" si="1"/>
        <v xml:space="preserve">Reconoce, compara y clasifica seres vivos, entornos, sistemas, materiales y objetos de acuerdo con sus caracteristicas </v>
      </c>
      <c r="D80" s="573"/>
      <c r="E80" s="573"/>
      <c r="F80" s="573"/>
      <c r="G80" s="573"/>
      <c r="H80" s="661"/>
      <c r="I80" s="584" t="s">
        <v>892</v>
      </c>
      <c r="J80" s="584"/>
      <c r="K80" s="584"/>
      <c r="L80" s="584"/>
      <c r="M80" s="584"/>
      <c r="N80" s="584"/>
      <c r="O80" s="584"/>
      <c r="P80" s="13"/>
    </row>
    <row r="81" spans="1:16" ht="15">
      <c r="A81" s="26"/>
      <c r="B81" s="451">
        <f t="shared" si="0"/>
        <v>11</v>
      </c>
      <c r="C81" s="573" t="str">
        <f t="shared" si="1"/>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v>
      </c>
      <c r="D81" s="573"/>
      <c r="E81" s="573"/>
      <c r="F81" s="573"/>
      <c r="G81" s="573"/>
      <c r="H81" s="661"/>
      <c r="I81" s="584" t="s">
        <v>892</v>
      </c>
      <c r="J81" s="584"/>
      <c r="K81" s="584"/>
      <c r="L81" s="584"/>
      <c r="M81" s="584"/>
      <c r="N81" s="584"/>
      <c r="O81" s="584"/>
      <c r="P81" s="13"/>
    </row>
    <row r="82" spans="1:16" ht="15">
      <c r="A82" s="26"/>
      <c r="B82" s="451">
        <f t="shared" si="0"/>
        <v>14</v>
      </c>
      <c r="C82" s="573" t="str">
        <f t="shared" si="1"/>
        <v>Comprende que el conocimiento cientifico es una construccion humana y social, que se transforma y se construye continuamente a a traves de la investigacion, respondiendo a momemento historicos.</v>
      </c>
      <c r="D82" s="573"/>
      <c r="E82" s="573"/>
      <c r="F82" s="573"/>
      <c r="G82" s="573"/>
      <c r="H82" s="661"/>
      <c r="I82" s="584" t="s">
        <v>892</v>
      </c>
      <c r="J82" s="584"/>
      <c r="K82" s="584"/>
      <c r="L82" s="584"/>
      <c r="M82" s="584"/>
      <c r="N82" s="584"/>
      <c r="O82" s="584"/>
      <c r="P82" s="13"/>
    </row>
    <row r="83" spans="1:16" ht="15">
      <c r="A83" s="26"/>
      <c r="B83" s="451">
        <f t="shared" si="0"/>
        <v>15</v>
      </c>
      <c r="C83" s="573" t="str">
        <f t="shared" si="1"/>
        <v>Diseña y evalua procedimentos experimentales en contextos naturales y ambientales, ademas, comunica esultados que permiten dar respuesta a sus preguntas e hipotesis</v>
      </c>
      <c r="D83" s="573"/>
      <c r="E83" s="573"/>
      <c r="F83" s="573"/>
      <c r="G83" s="573"/>
      <c r="H83" s="661"/>
      <c r="I83" s="584" t="s">
        <v>892</v>
      </c>
      <c r="J83" s="584"/>
      <c r="K83" s="584"/>
      <c r="L83" s="584"/>
      <c r="M83" s="584"/>
      <c r="N83" s="584"/>
      <c r="O83" s="584"/>
      <c r="P83" s="13"/>
    </row>
    <row r="84" spans="1:16" ht="15">
      <c r="A84" s="26"/>
      <c r="B84" s="451">
        <f t="shared" si="0"/>
        <v>16</v>
      </c>
      <c r="C84" s="573" t="str">
        <f t="shared" si="1"/>
        <v>Diseña y evalua procedimentos experimentales en contextos naturales y ambientales, ademas, comunica esultados que permiten dar respuesta a sus preguntas e hipotesis</v>
      </c>
      <c r="D84" s="573"/>
      <c r="E84" s="573"/>
      <c r="F84" s="573"/>
      <c r="G84" s="573"/>
      <c r="H84" s="661"/>
      <c r="I84" s="584" t="s">
        <v>892</v>
      </c>
      <c r="J84" s="584"/>
      <c r="K84" s="584"/>
      <c r="L84" s="584"/>
      <c r="M84" s="584"/>
      <c r="N84" s="584"/>
      <c r="O84" s="584"/>
      <c r="P84" s="13"/>
    </row>
    <row r="85" spans="1:16" ht="15">
      <c r="A85" s="26"/>
      <c r="B85" s="451">
        <f t="shared" si="0"/>
        <v>17</v>
      </c>
      <c r="C85" s="573" t="str">
        <f t="shared" si="1"/>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y ambientales</v>
      </c>
      <c r="D85" s="573"/>
      <c r="E85" s="573"/>
      <c r="F85" s="573"/>
      <c r="G85" s="573"/>
      <c r="H85" s="661"/>
      <c r="I85" s="584" t="s">
        <v>892</v>
      </c>
      <c r="J85" s="584"/>
      <c r="K85" s="584"/>
      <c r="L85" s="584"/>
      <c r="M85" s="584"/>
      <c r="N85" s="584"/>
      <c r="O85" s="584"/>
      <c r="P85" s="13"/>
    </row>
    <row r="86" spans="1:16" ht="15">
      <c r="A86" s="26"/>
      <c r="B86" s="451">
        <f t="shared" si="0"/>
        <v>18</v>
      </c>
      <c r="C86" s="573" t="str">
        <f t="shared" si="1"/>
        <v>Explica como ocurren algunos fenomenos de las ciencias naturales, y situasiones o problematicas ambientales a partir de las relaciones causales que se establecen en las leyes, teorias, modelos y conceptos de las ciencias naturales y de la dimension ambiental.</v>
      </c>
      <c r="D86" s="573"/>
      <c r="E86" s="573"/>
      <c r="F86" s="573"/>
      <c r="G86" s="573"/>
      <c r="H86" s="661"/>
      <c r="I86" s="584" t="s">
        <v>892</v>
      </c>
      <c r="J86" s="584"/>
      <c r="K86" s="584"/>
      <c r="L86" s="584"/>
      <c r="M86" s="584"/>
      <c r="N86" s="584"/>
      <c r="O86" s="584"/>
      <c r="P86" s="13"/>
    </row>
    <row r="87" spans="1:16" ht="15">
      <c r="A87" s="26"/>
      <c r="B87" s="451">
        <f t="shared" si="0"/>
        <v>19</v>
      </c>
      <c r="C87" s="573" t="str">
        <f t="shared" si="1"/>
        <v>argumenta las adirmaciones sobre fenomenos, sistemas, estructuras y modelos que permiten analizar, interpretar, proponer y dar solucion a una situacion problema, ademas la admisibilidad y aceptabilidad de estas propuestas de solucion a partir de las leyes, teorias, modelos y contextos naturales y ambientales</v>
      </c>
      <c r="D87" s="573"/>
      <c r="E87" s="573"/>
      <c r="F87" s="573"/>
      <c r="G87" s="573"/>
      <c r="H87" s="661"/>
      <c r="I87" s="584" t="s">
        <v>892</v>
      </c>
      <c r="J87" s="584"/>
      <c r="K87" s="584"/>
      <c r="L87" s="584"/>
      <c r="M87" s="584"/>
      <c r="N87" s="584"/>
      <c r="O87" s="584"/>
      <c r="P87" s="13"/>
    </row>
    <row r="88" spans="1:16" ht="15">
      <c r="A88" s="26"/>
      <c r="B88" s="451">
        <f t="shared" si="0"/>
        <v>4</v>
      </c>
      <c r="C88" s="573" t="str">
        <f t="shared" si="1"/>
        <v xml:space="preserve">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 </v>
      </c>
      <c r="D88" s="573"/>
      <c r="E88" s="573"/>
      <c r="F88" s="573"/>
      <c r="G88" s="573"/>
      <c r="H88" s="661"/>
      <c r="I88" s="584" t="s">
        <v>892</v>
      </c>
      <c r="J88" s="584"/>
      <c r="K88" s="584"/>
      <c r="L88" s="584"/>
      <c r="M88" s="584"/>
      <c r="N88" s="584"/>
      <c r="O88" s="584"/>
      <c r="P88" s="13"/>
    </row>
    <row r="89" spans="1:16" ht="15">
      <c r="A89" s="26"/>
      <c r="B89" s="451">
        <f t="shared" si="0"/>
        <v>8</v>
      </c>
      <c r="C89" s="573" t="str">
        <f t="shared" si="1"/>
        <v xml:space="preserve">Reconoce, compara y clasifica seres vivos, entornos, sistemas, materiales y objetos de acuerdo con sus caracteristicas </v>
      </c>
      <c r="D89" s="573"/>
      <c r="E89" s="573"/>
      <c r="F89" s="573"/>
      <c r="G89" s="573"/>
      <c r="H89" s="661"/>
      <c r="I89" s="584" t="s">
        <v>892</v>
      </c>
      <c r="J89" s="584"/>
      <c r="K89" s="584"/>
      <c r="L89" s="584"/>
      <c r="M89" s="584"/>
      <c r="N89" s="584"/>
      <c r="O89" s="584"/>
      <c r="P89" s="13"/>
    </row>
    <row r="90" spans="1:16" ht="15">
      <c r="A90" s="26"/>
      <c r="B90" s="451">
        <f t="shared" si="0"/>
        <v>0</v>
      </c>
      <c r="C90" s="573">
        <f t="shared" si="1"/>
        <v>0</v>
      </c>
      <c r="D90" s="573"/>
      <c r="E90" s="573"/>
      <c r="F90" s="573"/>
      <c r="G90" s="573"/>
      <c r="H90" s="661"/>
      <c r="I90" s="584"/>
      <c r="J90" s="584"/>
      <c r="K90" s="584"/>
      <c r="L90" s="584"/>
      <c r="M90" s="584"/>
      <c r="N90" s="584"/>
      <c r="O90" s="584"/>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s="307" customFormat="1" ht="15">
      <c r="A97" s="334"/>
      <c r="B97" s="105" t="s">
        <v>73</v>
      </c>
      <c r="C97" s="587" t="s">
        <v>42</v>
      </c>
      <c r="D97" s="587"/>
      <c r="E97" s="587"/>
      <c r="F97" s="587"/>
      <c r="G97" s="587"/>
      <c r="H97" s="587"/>
      <c r="I97" s="587" t="s">
        <v>48</v>
      </c>
      <c r="J97" s="587"/>
      <c r="K97" s="587"/>
      <c r="L97" s="587"/>
      <c r="M97" s="587"/>
      <c r="N97" s="606" t="s">
        <v>49</v>
      </c>
      <c r="O97" s="608"/>
      <c r="P97" s="351"/>
    </row>
    <row r="98" spans="1:16" ht="15">
      <c r="A98" s="26"/>
      <c r="B98" s="451">
        <f>B54</f>
        <v>0</v>
      </c>
      <c r="C98" s="573">
        <f>C54</f>
        <v>0</v>
      </c>
      <c r="D98" s="573"/>
      <c r="E98" s="573"/>
      <c r="F98" s="573"/>
      <c r="G98" s="573"/>
      <c r="H98" s="661"/>
      <c r="I98" s="584"/>
      <c r="J98" s="584"/>
      <c r="K98" s="584"/>
      <c r="L98" s="584"/>
      <c r="M98" s="584"/>
      <c r="N98" s="662"/>
      <c r="O98" s="663"/>
      <c r="P98" s="13"/>
    </row>
    <row r="99" spans="1:16" ht="15">
      <c r="A99" s="26"/>
      <c r="B99" s="451">
        <f t="shared" ref="B99:B112" si="2">B55</f>
        <v>2</v>
      </c>
      <c r="C99" s="573" t="str">
        <f t="shared" ref="C99:C112" si="3">C55</f>
        <v xml:space="preserve">Reconoce, compara y clasifica seres vivos, entornos, sistemas, materiales y objetos de acuerdo con sus caracteristicas </v>
      </c>
      <c r="D99" s="573"/>
      <c r="E99" s="573"/>
      <c r="F99" s="573"/>
      <c r="G99" s="573"/>
      <c r="H99" s="661"/>
      <c r="I99" s="584" t="s">
        <v>893</v>
      </c>
      <c r="J99" s="584"/>
      <c r="K99" s="584"/>
      <c r="L99" s="584"/>
      <c r="M99" s="584"/>
      <c r="N99" s="662" t="s">
        <v>894</v>
      </c>
      <c r="O99" s="663"/>
      <c r="P99" s="13"/>
    </row>
    <row r="100" spans="1:16" ht="15">
      <c r="A100" s="26"/>
      <c r="B100" s="451">
        <f t="shared" si="2"/>
        <v>3</v>
      </c>
      <c r="C100" s="573" t="str">
        <f t="shared" si="3"/>
        <v>Diseña y evalua procedimentos experimentales en contextos naturales y ambientales, ademas, comunica esultados que permiten dar respuesta a sus preguntas e hipotesis</v>
      </c>
      <c r="D100" s="573"/>
      <c r="E100" s="573"/>
      <c r="F100" s="573"/>
      <c r="G100" s="573"/>
      <c r="H100" s="661"/>
      <c r="I100" s="584" t="s">
        <v>893</v>
      </c>
      <c r="J100" s="584"/>
      <c r="K100" s="584"/>
      <c r="L100" s="584"/>
      <c r="M100" s="584"/>
      <c r="N100" s="662" t="s">
        <v>894</v>
      </c>
      <c r="O100" s="663"/>
      <c r="P100" s="13"/>
    </row>
    <row r="101" spans="1:16" ht="15">
      <c r="A101" s="26"/>
      <c r="B101" s="451">
        <f t="shared" si="2"/>
        <v>7</v>
      </c>
      <c r="C101" s="573" t="str">
        <f t="shared" si="3"/>
        <v>Diseña y evalua procedimentos experimentales en contextos naturales y ambientales, ademas, comunica esultados que permiten dar respuesta a sus preguntas e hipotesis</v>
      </c>
      <c r="D101" s="573"/>
      <c r="E101" s="573"/>
      <c r="F101" s="573"/>
      <c r="G101" s="573"/>
      <c r="H101" s="661"/>
      <c r="I101" s="584" t="s">
        <v>893</v>
      </c>
      <c r="J101" s="584"/>
      <c r="K101" s="584"/>
      <c r="L101" s="584"/>
      <c r="M101" s="584"/>
      <c r="N101" s="662" t="s">
        <v>894</v>
      </c>
      <c r="O101" s="663"/>
      <c r="P101" s="13"/>
    </row>
    <row r="102" spans="1:16" ht="15">
      <c r="A102" s="26"/>
      <c r="B102" s="451">
        <f t="shared" si="2"/>
        <v>9</v>
      </c>
      <c r="C102" s="573" t="str">
        <f t="shared" si="3"/>
        <v xml:space="preserve">Reconoce, compara y clasifica seres vivos, entornos, sistemas, materiales y objetos de acuerdo con sus caracteristicas </v>
      </c>
      <c r="D102" s="573"/>
      <c r="E102" s="573"/>
      <c r="F102" s="573"/>
      <c r="G102" s="573"/>
      <c r="H102" s="661"/>
      <c r="I102" s="584" t="s">
        <v>893</v>
      </c>
      <c r="J102" s="584"/>
      <c r="K102" s="584"/>
      <c r="L102" s="584"/>
      <c r="M102" s="584"/>
      <c r="N102" s="662" t="s">
        <v>894</v>
      </c>
      <c r="O102" s="663"/>
      <c r="P102" s="13"/>
    </row>
    <row r="103" spans="1:16" ht="15">
      <c r="A103" s="26"/>
      <c r="B103" s="451">
        <f t="shared" si="2"/>
        <v>11</v>
      </c>
      <c r="C103" s="573" t="str">
        <f t="shared" si="3"/>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v>
      </c>
      <c r="D103" s="573"/>
      <c r="E103" s="573"/>
      <c r="F103" s="573"/>
      <c r="G103" s="573"/>
      <c r="H103" s="661"/>
      <c r="I103" s="584" t="s">
        <v>893</v>
      </c>
      <c r="J103" s="584"/>
      <c r="K103" s="584"/>
      <c r="L103" s="584"/>
      <c r="M103" s="584"/>
      <c r="N103" s="662" t="s">
        <v>894</v>
      </c>
      <c r="O103" s="663"/>
      <c r="P103" s="13"/>
    </row>
    <row r="104" spans="1:16" ht="15">
      <c r="A104" s="26"/>
      <c r="B104" s="451">
        <f t="shared" si="2"/>
        <v>14</v>
      </c>
      <c r="C104" s="573" t="str">
        <f t="shared" si="3"/>
        <v>Comprende que el conocimiento cientifico es una construccion humana y social, que se transforma y se construye continuamente a a traves de la investigacion, respondiendo a momemento historicos.</v>
      </c>
      <c r="D104" s="573"/>
      <c r="E104" s="573"/>
      <c r="F104" s="573"/>
      <c r="G104" s="573"/>
      <c r="H104" s="661"/>
      <c r="I104" s="584" t="s">
        <v>893</v>
      </c>
      <c r="J104" s="584"/>
      <c r="K104" s="584"/>
      <c r="L104" s="584"/>
      <c r="M104" s="584"/>
      <c r="N104" s="662" t="s">
        <v>894</v>
      </c>
      <c r="O104" s="663"/>
      <c r="P104" s="13"/>
    </row>
    <row r="105" spans="1:16" ht="15">
      <c r="A105" s="26"/>
      <c r="B105" s="451">
        <f t="shared" si="2"/>
        <v>15</v>
      </c>
      <c r="C105" s="573" t="str">
        <f t="shared" si="3"/>
        <v>Diseña y evalua procedimentos experimentales en contextos naturales y ambientales, ademas, comunica esultados que permiten dar respuesta a sus preguntas e hipotesis</v>
      </c>
      <c r="D105" s="573"/>
      <c r="E105" s="573"/>
      <c r="F105" s="573"/>
      <c r="G105" s="573"/>
      <c r="H105" s="661"/>
      <c r="I105" s="584" t="s">
        <v>893</v>
      </c>
      <c r="J105" s="584"/>
      <c r="K105" s="584"/>
      <c r="L105" s="584"/>
      <c r="M105" s="584"/>
      <c r="N105" s="662" t="s">
        <v>894</v>
      </c>
      <c r="O105" s="663"/>
      <c r="P105" s="13"/>
    </row>
    <row r="106" spans="1:16" ht="15">
      <c r="A106" s="26"/>
      <c r="B106" s="451">
        <f t="shared" si="2"/>
        <v>16</v>
      </c>
      <c r="C106" s="573" t="str">
        <f t="shared" si="3"/>
        <v>Diseña y evalua procedimentos experimentales en contextos naturales y ambientales, ademas, comunica esultados que permiten dar respuesta a sus preguntas e hipotesis</v>
      </c>
      <c r="D106" s="573"/>
      <c r="E106" s="573"/>
      <c r="F106" s="573"/>
      <c r="G106" s="573"/>
      <c r="H106" s="661"/>
      <c r="I106" s="584" t="s">
        <v>893</v>
      </c>
      <c r="J106" s="584"/>
      <c r="K106" s="584"/>
      <c r="L106" s="584"/>
      <c r="M106" s="584"/>
      <c r="N106" s="662" t="s">
        <v>894</v>
      </c>
      <c r="O106" s="663"/>
      <c r="P106" s="13"/>
    </row>
    <row r="107" spans="1:16" ht="15">
      <c r="A107" s="26"/>
      <c r="B107" s="451">
        <f t="shared" si="2"/>
        <v>17</v>
      </c>
      <c r="C107" s="573" t="str">
        <f t="shared" si="3"/>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y ambientales</v>
      </c>
      <c r="D107" s="573"/>
      <c r="E107" s="573"/>
      <c r="F107" s="573"/>
      <c r="G107" s="573"/>
      <c r="H107" s="661"/>
      <c r="I107" s="584" t="s">
        <v>893</v>
      </c>
      <c r="J107" s="584"/>
      <c r="K107" s="584"/>
      <c r="L107" s="584"/>
      <c r="M107" s="584"/>
      <c r="N107" s="662" t="s">
        <v>894</v>
      </c>
      <c r="O107" s="663"/>
      <c r="P107" s="13"/>
    </row>
    <row r="108" spans="1:16" ht="15">
      <c r="A108" s="26"/>
      <c r="B108" s="451">
        <f t="shared" si="2"/>
        <v>18</v>
      </c>
      <c r="C108" s="573" t="str">
        <f t="shared" si="3"/>
        <v>Explica como ocurren algunos fenomenos de las ciencias naturales, y situasiones o problematicas ambientales a partir de las relaciones causales que se establecen en las leyes, teorias, modelos y conceptos de las ciencias naturales y de la dimension ambiental.</v>
      </c>
      <c r="D108" s="573"/>
      <c r="E108" s="573"/>
      <c r="F108" s="573"/>
      <c r="G108" s="573"/>
      <c r="H108" s="661"/>
      <c r="I108" s="584" t="s">
        <v>893</v>
      </c>
      <c r="J108" s="584"/>
      <c r="K108" s="584"/>
      <c r="L108" s="584"/>
      <c r="M108" s="584"/>
      <c r="N108" s="662" t="s">
        <v>894</v>
      </c>
      <c r="O108" s="663"/>
      <c r="P108" s="13"/>
    </row>
    <row r="109" spans="1:16" ht="15">
      <c r="A109" s="26"/>
      <c r="B109" s="451">
        <f t="shared" si="2"/>
        <v>19</v>
      </c>
      <c r="C109" s="573" t="str">
        <f t="shared" si="3"/>
        <v>argumenta las adirmaciones sobre fenomenos, sistemas, estructuras y modelos que permiten analizar, interpretar, proponer y dar solucion a una situacion problema, ademas la admisibilidad y aceptabilidad de estas propuestas de solucion a partir de las leyes, teorias, modelos y contextos naturales y ambientales</v>
      </c>
      <c r="D109" s="573"/>
      <c r="E109" s="573"/>
      <c r="F109" s="573"/>
      <c r="G109" s="573"/>
      <c r="H109" s="661"/>
      <c r="I109" s="584" t="s">
        <v>893</v>
      </c>
      <c r="J109" s="584"/>
      <c r="K109" s="584"/>
      <c r="L109" s="584"/>
      <c r="M109" s="584"/>
      <c r="N109" s="662" t="s">
        <v>894</v>
      </c>
      <c r="O109" s="663"/>
      <c r="P109" s="13"/>
    </row>
    <row r="110" spans="1:16" ht="15">
      <c r="A110" s="26"/>
      <c r="B110" s="451">
        <f t="shared" si="2"/>
        <v>4</v>
      </c>
      <c r="C110" s="573" t="str">
        <f t="shared" si="3"/>
        <v xml:space="preserve">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 </v>
      </c>
      <c r="D110" s="573"/>
      <c r="E110" s="573"/>
      <c r="F110" s="573"/>
      <c r="G110" s="573"/>
      <c r="H110" s="661"/>
      <c r="I110" s="584" t="s">
        <v>893</v>
      </c>
      <c r="J110" s="584"/>
      <c r="K110" s="584"/>
      <c r="L110" s="584"/>
      <c r="M110" s="584"/>
      <c r="N110" s="662" t="s">
        <v>894</v>
      </c>
      <c r="O110" s="663"/>
      <c r="P110" s="13"/>
    </row>
    <row r="111" spans="1:16" ht="15">
      <c r="A111" s="26"/>
      <c r="B111" s="451">
        <f t="shared" si="2"/>
        <v>8</v>
      </c>
      <c r="C111" s="573" t="str">
        <f t="shared" si="3"/>
        <v xml:space="preserve">Reconoce, compara y clasifica seres vivos, entornos, sistemas, materiales y objetos de acuerdo con sus caracteristicas </v>
      </c>
      <c r="D111" s="573"/>
      <c r="E111" s="573"/>
      <c r="F111" s="573"/>
      <c r="G111" s="573"/>
      <c r="H111" s="661"/>
      <c r="I111" s="584" t="s">
        <v>893</v>
      </c>
      <c r="J111" s="584"/>
      <c r="K111" s="584"/>
      <c r="L111" s="584"/>
      <c r="M111" s="584"/>
      <c r="N111" s="662" t="s">
        <v>894</v>
      </c>
      <c r="O111" s="663"/>
      <c r="P111" s="13"/>
    </row>
    <row r="112" spans="1:16" ht="15">
      <c r="A112" s="26"/>
      <c r="B112" s="451">
        <f t="shared" si="2"/>
        <v>0</v>
      </c>
      <c r="C112" s="573">
        <f t="shared" si="3"/>
        <v>0</v>
      </c>
      <c r="D112" s="573"/>
      <c r="E112" s="573"/>
      <c r="F112" s="573"/>
      <c r="G112" s="573"/>
      <c r="H112" s="661"/>
      <c r="I112" s="584"/>
      <c r="J112" s="584"/>
      <c r="K112" s="584"/>
      <c r="L112" s="584"/>
      <c r="M112" s="584"/>
      <c r="N112" s="662"/>
      <c r="O112" s="663"/>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87" t="s">
        <v>42</v>
      </c>
      <c r="D119" s="587"/>
      <c r="E119" s="587"/>
      <c r="F119" s="587"/>
      <c r="G119" s="587"/>
      <c r="H119" s="587"/>
      <c r="I119" s="587" t="s">
        <v>51</v>
      </c>
      <c r="J119" s="587"/>
      <c r="K119" s="587"/>
      <c r="L119" s="587"/>
      <c r="M119" s="587"/>
      <c r="N119" s="587" t="s">
        <v>52</v>
      </c>
      <c r="O119" s="587"/>
      <c r="P119" s="13"/>
    </row>
    <row r="120" spans="1:16" ht="15">
      <c r="A120" s="26"/>
      <c r="B120" s="451">
        <f>B54</f>
        <v>0</v>
      </c>
      <c r="C120" s="573">
        <f>C54</f>
        <v>0</v>
      </c>
      <c r="D120" s="573"/>
      <c r="E120" s="573"/>
      <c r="F120" s="573"/>
      <c r="G120" s="573"/>
      <c r="H120" s="573"/>
      <c r="I120" s="584"/>
      <c r="J120" s="584"/>
      <c r="K120" s="584"/>
      <c r="L120" s="584"/>
      <c r="M120" s="584"/>
      <c r="N120" s="583"/>
      <c r="O120" s="583"/>
      <c r="P120" s="13"/>
    </row>
    <row r="121" spans="1:16" ht="15">
      <c r="A121" s="26"/>
      <c r="B121" s="451">
        <f t="shared" ref="B121:B134" si="4">B55</f>
        <v>2</v>
      </c>
      <c r="C121" s="573" t="str">
        <f t="shared" ref="C121:C134" si="5">C55</f>
        <v xml:space="preserve">Reconoce, compara y clasifica seres vivos, entornos, sistemas, materiales y objetos de acuerdo con sus caracteristicas </v>
      </c>
      <c r="D121" s="573"/>
      <c r="E121" s="573"/>
      <c r="F121" s="573"/>
      <c r="G121" s="573"/>
      <c r="H121" s="573"/>
      <c r="I121" s="584" t="s">
        <v>895</v>
      </c>
      <c r="J121" s="584"/>
      <c r="K121" s="584"/>
      <c r="L121" s="584"/>
      <c r="M121" s="584"/>
      <c r="N121" s="583" t="s">
        <v>896</v>
      </c>
      <c r="O121" s="583"/>
      <c r="P121" s="13"/>
    </row>
    <row r="122" spans="1:16" ht="15">
      <c r="A122" s="26"/>
      <c r="B122" s="451">
        <f t="shared" si="4"/>
        <v>3</v>
      </c>
      <c r="C122" s="573" t="str">
        <f t="shared" si="5"/>
        <v>Diseña y evalua procedimentos experimentales en contextos naturales y ambientales, ademas, comunica esultados que permiten dar respuesta a sus preguntas e hipotesis</v>
      </c>
      <c r="D122" s="573"/>
      <c r="E122" s="573"/>
      <c r="F122" s="573"/>
      <c r="G122" s="573"/>
      <c r="H122" s="573"/>
      <c r="I122" s="584" t="s">
        <v>895</v>
      </c>
      <c r="J122" s="584"/>
      <c r="K122" s="584"/>
      <c r="L122" s="584"/>
      <c r="M122" s="584"/>
      <c r="N122" s="583" t="s">
        <v>896</v>
      </c>
      <c r="O122" s="583"/>
      <c r="P122" s="13"/>
    </row>
    <row r="123" spans="1:16" ht="15">
      <c r="A123" s="26"/>
      <c r="B123" s="451">
        <f t="shared" si="4"/>
        <v>7</v>
      </c>
      <c r="C123" s="573" t="str">
        <f t="shared" si="5"/>
        <v>Diseña y evalua procedimentos experimentales en contextos naturales y ambientales, ademas, comunica esultados que permiten dar respuesta a sus preguntas e hipotesis</v>
      </c>
      <c r="D123" s="573"/>
      <c r="E123" s="573"/>
      <c r="F123" s="573"/>
      <c r="G123" s="573"/>
      <c r="H123" s="573"/>
      <c r="I123" s="584" t="s">
        <v>895</v>
      </c>
      <c r="J123" s="584"/>
      <c r="K123" s="584"/>
      <c r="L123" s="584"/>
      <c r="M123" s="584"/>
      <c r="N123" s="583" t="s">
        <v>896</v>
      </c>
      <c r="O123" s="583"/>
      <c r="P123" s="13"/>
    </row>
    <row r="124" spans="1:16" ht="15">
      <c r="A124" s="26"/>
      <c r="B124" s="451">
        <f t="shared" si="4"/>
        <v>9</v>
      </c>
      <c r="C124" s="573" t="str">
        <f t="shared" si="5"/>
        <v xml:space="preserve">Reconoce, compara y clasifica seres vivos, entornos, sistemas, materiales y objetos de acuerdo con sus caracteristicas </v>
      </c>
      <c r="D124" s="573"/>
      <c r="E124" s="573"/>
      <c r="F124" s="573"/>
      <c r="G124" s="573"/>
      <c r="H124" s="573"/>
      <c r="I124" s="584" t="s">
        <v>895</v>
      </c>
      <c r="J124" s="584"/>
      <c r="K124" s="584"/>
      <c r="L124" s="584"/>
      <c r="M124" s="584"/>
      <c r="N124" s="583" t="s">
        <v>896</v>
      </c>
      <c r="O124" s="583"/>
      <c r="P124" s="13"/>
    </row>
    <row r="125" spans="1:16" ht="15">
      <c r="A125" s="26"/>
      <c r="B125" s="451">
        <f t="shared" si="4"/>
        <v>11</v>
      </c>
      <c r="C125" s="573" t="str">
        <f t="shared" si="5"/>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v>
      </c>
      <c r="D125" s="573"/>
      <c r="E125" s="573"/>
      <c r="F125" s="573"/>
      <c r="G125" s="573"/>
      <c r="H125" s="573"/>
      <c r="I125" s="584" t="s">
        <v>895</v>
      </c>
      <c r="J125" s="584"/>
      <c r="K125" s="584"/>
      <c r="L125" s="584"/>
      <c r="M125" s="584"/>
      <c r="N125" s="583" t="s">
        <v>896</v>
      </c>
      <c r="O125" s="583"/>
      <c r="P125" s="13"/>
    </row>
    <row r="126" spans="1:16" ht="15">
      <c r="A126" s="26"/>
      <c r="B126" s="451">
        <f t="shared" si="4"/>
        <v>14</v>
      </c>
      <c r="C126" s="573" t="str">
        <f t="shared" si="5"/>
        <v>Comprende que el conocimiento cientifico es una construccion humana y social, que se transforma y se construye continuamente a a traves de la investigacion, respondiendo a momemento historicos.</v>
      </c>
      <c r="D126" s="573"/>
      <c r="E126" s="573"/>
      <c r="F126" s="573"/>
      <c r="G126" s="573"/>
      <c r="H126" s="573"/>
      <c r="I126" s="584" t="s">
        <v>895</v>
      </c>
      <c r="J126" s="584"/>
      <c r="K126" s="584"/>
      <c r="L126" s="584"/>
      <c r="M126" s="584"/>
      <c r="N126" s="583" t="s">
        <v>896</v>
      </c>
      <c r="O126" s="583"/>
      <c r="P126" s="13"/>
    </row>
    <row r="127" spans="1:16" ht="15">
      <c r="A127" s="26"/>
      <c r="B127" s="451">
        <f t="shared" si="4"/>
        <v>15</v>
      </c>
      <c r="C127" s="573" t="str">
        <f t="shared" si="5"/>
        <v>Diseña y evalua procedimentos experimentales en contextos naturales y ambientales, ademas, comunica esultados que permiten dar respuesta a sus preguntas e hipotesis</v>
      </c>
      <c r="D127" s="573"/>
      <c r="E127" s="573"/>
      <c r="F127" s="573"/>
      <c r="G127" s="573"/>
      <c r="H127" s="573"/>
      <c r="I127" s="584" t="s">
        <v>895</v>
      </c>
      <c r="J127" s="584"/>
      <c r="K127" s="584"/>
      <c r="L127" s="584"/>
      <c r="M127" s="584"/>
      <c r="N127" s="583" t="s">
        <v>896</v>
      </c>
      <c r="O127" s="583"/>
      <c r="P127" s="13"/>
    </row>
    <row r="128" spans="1:16" ht="15">
      <c r="A128" s="26"/>
      <c r="B128" s="451">
        <f t="shared" si="4"/>
        <v>16</v>
      </c>
      <c r="C128" s="573" t="str">
        <f t="shared" si="5"/>
        <v>Diseña y evalua procedimentos experimentales en contextos naturales y ambientales, ademas, comunica esultados que permiten dar respuesta a sus preguntas e hipotesis</v>
      </c>
      <c r="D128" s="573"/>
      <c r="E128" s="573"/>
      <c r="F128" s="573"/>
      <c r="G128" s="573"/>
      <c r="H128" s="573"/>
      <c r="I128" s="584" t="s">
        <v>895</v>
      </c>
      <c r="J128" s="584"/>
      <c r="K128" s="584"/>
      <c r="L128" s="584"/>
      <c r="M128" s="584"/>
      <c r="N128" s="583" t="s">
        <v>896</v>
      </c>
      <c r="O128" s="583"/>
      <c r="P128" s="13"/>
    </row>
    <row r="129" spans="1:16" ht="15">
      <c r="A129" s="26"/>
      <c r="B129" s="451">
        <f t="shared" si="4"/>
        <v>17</v>
      </c>
      <c r="C129" s="573" t="str">
        <f t="shared" si="5"/>
        <v>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y ambientales</v>
      </c>
      <c r="D129" s="573"/>
      <c r="E129" s="573"/>
      <c r="F129" s="573"/>
      <c r="G129" s="573"/>
      <c r="H129" s="573"/>
      <c r="I129" s="584" t="s">
        <v>895</v>
      </c>
      <c r="J129" s="584"/>
      <c r="K129" s="584"/>
      <c r="L129" s="584"/>
      <c r="M129" s="584"/>
      <c r="N129" s="583" t="s">
        <v>896</v>
      </c>
      <c r="O129" s="583"/>
      <c r="P129" s="13"/>
    </row>
    <row r="130" spans="1:16" ht="15">
      <c r="A130" s="26"/>
      <c r="B130" s="451">
        <f t="shared" si="4"/>
        <v>18</v>
      </c>
      <c r="C130" s="573" t="str">
        <f t="shared" si="5"/>
        <v>Explica como ocurren algunos fenomenos de las ciencias naturales, y situasiones o problematicas ambientales a partir de las relaciones causales que se establecen en las leyes, teorias, modelos y conceptos de las ciencias naturales y de la dimension ambiental.</v>
      </c>
      <c r="D130" s="573"/>
      <c r="E130" s="573"/>
      <c r="F130" s="573"/>
      <c r="G130" s="573"/>
      <c r="H130" s="573"/>
      <c r="I130" s="584" t="s">
        <v>895</v>
      </c>
      <c r="J130" s="584"/>
      <c r="K130" s="584"/>
      <c r="L130" s="584"/>
      <c r="M130" s="584"/>
      <c r="N130" s="583" t="s">
        <v>896</v>
      </c>
      <c r="O130" s="583"/>
      <c r="P130" s="13"/>
    </row>
    <row r="131" spans="1:16" ht="15">
      <c r="A131" s="26"/>
      <c r="B131" s="451">
        <f t="shared" si="4"/>
        <v>19</v>
      </c>
      <c r="C131" s="573" t="str">
        <f t="shared" si="5"/>
        <v>argumenta las adirmaciones sobre fenomenos, sistemas, estructuras y modelos que permiten analizar, interpretar, proponer y dar solucion a una situacion problema, ademas la admisibilidad y aceptabilidad de estas propuestas de solucion a partir de las leyes, teorias, modelos y contextos naturales y ambientales</v>
      </c>
      <c r="D131" s="573"/>
      <c r="E131" s="573"/>
      <c r="F131" s="573"/>
      <c r="G131" s="573"/>
      <c r="H131" s="573"/>
      <c r="I131" s="584" t="s">
        <v>895</v>
      </c>
      <c r="J131" s="584"/>
      <c r="K131" s="584"/>
      <c r="L131" s="584"/>
      <c r="M131" s="584"/>
      <c r="N131" s="583" t="s">
        <v>896</v>
      </c>
      <c r="O131" s="583"/>
      <c r="P131" s="13"/>
    </row>
    <row r="132" spans="1:16" ht="15">
      <c r="A132" s="26"/>
      <c r="B132" s="451">
        <f t="shared" si="4"/>
        <v>4</v>
      </c>
      <c r="C132" s="573" t="str">
        <f t="shared" si="5"/>
        <v xml:space="preserve">Argumenta las adirmaciones sobre fenomenos, sistemas, estructuras y modelos que permiten analizar, interpretar, proponer y dar solucion a una situacion problema, ademas la admisibilidad y aceptabilidad de estas propuestas de solucion a partir de las leyes, teorias, modelos, y conceptos de la ciencias naturales en contextos naturales y ambientales </v>
      </c>
      <c r="D132" s="573"/>
      <c r="E132" s="573"/>
      <c r="F132" s="573"/>
      <c r="G132" s="573"/>
      <c r="H132" s="573"/>
      <c r="I132" s="584" t="s">
        <v>895</v>
      </c>
      <c r="J132" s="584"/>
      <c r="K132" s="584"/>
      <c r="L132" s="584"/>
      <c r="M132" s="584"/>
      <c r="N132" s="583" t="s">
        <v>896</v>
      </c>
      <c r="O132" s="583"/>
      <c r="P132" s="13"/>
    </row>
    <row r="133" spans="1:16" ht="15">
      <c r="A133" s="26"/>
      <c r="B133" s="451">
        <f t="shared" si="4"/>
        <v>8</v>
      </c>
      <c r="C133" s="573" t="str">
        <f t="shared" si="5"/>
        <v xml:space="preserve">Reconoce, compara y clasifica seres vivos, entornos, sistemas, materiales y objetos de acuerdo con sus caracteristicas </v>
      </c>
      <c r="D133" s="573"/>
      <c r="E133" s="573"/>
      <c r="F133" s="573"/>
      <c r="G133" s="573"/>
      <c r="H133" s="573"/>
      <c r="I133" s="584" t="s">
        <v>895</v>
      </c>
      <c r="J133" s="584"/>
      <c r="K133" s="584"/>
      <c r="L133" s="584"/>
      <c r="M133" s="584"/>
      <c r="N133" s="583" t="s">
        <v>896</v>
      </c>
      <c r="O133" s="583"/>
      <c r="P133" s="13"/>
    </row>
    <row r="134" spans="1:16" ht="15">
      <c r="A134" s="26"/>
      <c r="B134" s="451">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6" customWidth="1"/>
    <col min="2" max="2" width="10.75" style="208" bestFit="1" customWidth="1"/>
    <col min="3" max="3" width="7.125" style="208" bestFit="1" customWidth="1"/>
    <col min="4" max="4" width="15.375" style="208"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6" customFormat="1" ht="19.899999999999999" customHeight="1" thickTop="1" thickBot="1">
      <c r="A1" s="97" t="s">
        <v>72</v>
      </c>
      <c r="B1" s="229" t="s">
        <v>73</v>
      </c>
      <c r="C1" s="229" t="s">
        <v>58</v>
      </c>
      <c r="D1" s="387" t="s">
        <v>445</v>
      </c>
      <c r="E1" s="229" t="s">
        <v>65</v>
      </c>
      <c r="F1" s="229" t="s">
        <v>55</v>
      </c>
      <c r="G1" s="229" t="s">
        <v>56</v>
      </c>
      <c r="H1" s="229" t="s">
        <v>168</v>
      </c>
      <c r="I1" s="229" t="s">
        <v>75</v>
      </c>
      <c r="J1" s="229" t="s">
        <v>169</v>
      </c>
      <c r="K1" s="229" t="s">
        <v>170</v>
      </c>
      <c r="L1" s="229" t="s">
        <v>171</v>
      </c>
      <c r="M1" s="390" t="s">
        <v>799</v>
      </c>
      <c r="N1" s="388" t="s">
        <v>372</v>
      </c>
      <c r="O1" s="222" t="s">
        <v>373</v>
      </c>
    </row>
    <row r="2" spans="1:15" ht="19.899999999999999" customHeight="1" thickTop="1" thickBot="1">
      <c r="A2" s="383" t="s">
        <v>77</v>
      </c>
      <c r="B2" s="227">
        <v>1</v>
      </c>
      <c r="C2" s="227" t="s">
        <v>2</v>
      </c>
      <c r="D2" s="227" t="s">
        <v>172</v>
      </c>
      <c r="E2" s="228" t="s">
        <v>173</v>
      </c>
      <c r="F2" s="228" t="s">
        <v>174</v>
      </c>
      <c r="G2" s="228" t="s">
        <v>175</v>
      </c>
      <c r="H2" s="228" t="s">
        <v>176</v>
      </c>
      <c r="I2" s="228" t="s">
        <v>177</v>
      </c>
      <c r="J2" s="228" t="s">
        <v>178</v>
      </c>
      <c r="K2" s="228" t="s">
        <v>179</v>
      </c>
      <c r="L2" s="228" t="s">
        <v>180</v>
      </c>
    </row>
    <row r="3" spans="1:15" ht="19.899999999999999" customHeight="1" thickTop="1" thickBot="1">
      <c r="A3" s="384" t="s">
        <v>77</v>
      </c>
      <c r="B3" s="221">
        <v>2</v>
      </c>
      <c r="C3" s="221" t="s">
        <v>1</v>
      </c>
      <c r="D3" s="221" t="s">
        <v>181</v>
      </c>
      <c r="E3" s="210" t="s">
        <v>182</v>
      </c>
      <c r="F3" s="210" t="s">
        <v>183</v>
      </c>
      <c r="G3" s="210" t="s">
        <v>184</v>
      </c>
      <c r="H3" s="210" t="s">
        <v>185</v>
      </c>
      <c r="I3" s="210" t="s">
        <v>186</v>
      </c>
      <c r="J3" s="210" t="s">
        <v>178</v>
      </c>
      <c r="K3" s="210" t="s">
        <v>187</v>
      </c>
      <c r="L3" s="210" t="s">
        <v>188</v>
      </c>
    </row>
    <row r="4" spans="1:15" ht="19.899999999999999" customHeight="1" thickTop="1" thickBot="1">
      <c r="A4" s="384" t="s">
        <v>77</v>
      </c>
      <c r="B4" s="221">
        <v>3</v>
      </c>
      <c r="C4" s="221" t="s">
        <v>1</v>
      </c>
      <c r="D4" s="221" t="s">
        <v>181</v>
      </c>
      <c r="E4" s="210" t="s">
        <v>182</v>
      </c>
      <c r="F4" s="210" t="s">
        <v>183</v>
      </c>
      <c r="G4" s="210" t="s">
        <v>189</v>
      </c>
      <c r="H4" s="210" t="s">
        <v>190</v>
      </c>
      <c r="I4" s="210" t="s">
        <v>191</v>
      </c>
      <c r="J4" s="210" t="s">
        <v>178</v>
      </c>
      <c r="K4" s="210" t="s">
        <v>192</v>
      </c>
      <c r="L4" s="210" t="s">
        <v>180</v>
      </c>
    </row>
    <row r="5" spans="1:15" ht="19.899999999999999" customHeight="1" thickTop="1" thickBot="1">
      <c r="A5" s="384" t="s">
        <v>77</v>
      </c>
      <c r="B5" s="221">
        <v>4</v>
      </c>
      <c r="C5" s="221" t="s">
        <v>2</v>
      </c>
      <c r="D5" s="221" t="s">
        <v>172</v>
      </c>
      <c r="E5" s="210" t="s">
        <v>173</v>
      </c>
      <c r="F5" s="210" t="s">
        <v>174</v>
      </c>
      <c r="G5" s="210" t="s">
        <v>193</v>
      </c>
      <c r="H5" s="210" t="s">
        <v>194</v>
      </c>
      <c r="I5" s="210" t="s">
        <v>195</v>
      </c>
      <c r="J5" s="210" t="s">
        <v>177</v>
      </c>
      <c r="K5" s="210" t="s">
        <v>196</v>
      </c>
      <c r="L5" s="210" t="s">
        <v>177</v>
      </c>
    </row>
    <row r="6" spans="1:15" ht="19.899999999999999" customHeight="1" thickTop="1" thickBot="1">
      <c r="A6" s="384" t="s">
        <v>77</v>
      </c>
      <c r="B6" s="221">
        <v>5</v>
      </c>
      <c r="C6" s="221" t="s">
        <v>3</v>
      </c>
      <c r="D6" s="221" t="s">
        <v>197</v>
      </c>
      <c r="E6" s="210" t="s">
        <v>198</v>
      </c>
      <c r="F6" s="210" t="s">
        <v>199</v>
      </c>
      <c r="G6" s="210" t="s">
        <v>200</v>
      </c>
      <c r="H6" s="210" t="s">
        <v>201</v>
      </c>
      <c r="I6" s="210" t="s">
        <v>202</v>
      </c>
      <c r="J6" s="210" t="s">
        <v>177</v>
      </c>
      <c r="K6" s="210" t="s">
        <v>203</v>
      </c>
      <c r="L6" s="210" t="s">
        <v>177</v>
      </c>
    </row>
    <row r="7" spans="1:15" ht="19.899999999999999" customHeight="1" thickTop="1" thickBot="1">
      <c r="A7" s="384" t="s">
        <v>77</v>
      </c>
      <c r="B7" s="221">
        <v>6</v>
      </c>
      <c r="C7" s="221" t="s">
        <v>2</v>
      </c>
      <c r="D7" s="221" t="s">
        <v>172</v>
      </c>
      <c r="E7" s="210" t="s">
        <v>173</v>
      </c>
      <c r="F7" s="210" t="s">
        <v>204</v>
      </c>
      <c r="G7" s="210" t="s">
        <v>205</v>
      </c>
      <c r="H7" s="210" t="s">
        <v>206</v>
      </c>
      <c r="I7" s="210" t="s">
        <v>207</v>
      </c>
      <c r="J7" s="210" t="s">
        <v>208</v>
      </c>
      <c r="K7" s="210" t="s">
        <v>209</v>
      </c>
      <c r="L7" s="210" t="s">
        <v>177</v>
      </c>
    </row>
    <row r="8" spans="1:15" ht="19.899999999999999" customHeight="1" thickTop="1" thickBot="1">
      <c r="A8" s="384" t="s">
        <v>77</v>
      </c>
      <c r="B8" s="221">
        <v>7</v>
      </c>
      <c r="C8" s="221" t="s">
        <v>3</v>
      </c>
      <c r="D8" s="221" t="s">
        <v>181</v>
      </c>
      <c r="E8" s="210" t="s">
        <v>182</v>
      </c>
      <c r="F8" s="210" t="s">
        <v>183</v>
      </c>
      <c r="G8" s="210" t="s">
        <v>210</v>
      </c>
      <c r="H8" s="210" t="s">
        <v>211</v>
      </c>
      <c r="I8" s="210" t="s">
        <v>212</v>
      </c>
      <c r="J8" s="210" t="s">
        <v>213</v>
      </c>
      <c r="K8" s="210" t="s">
        <v>214</v>
      </c>
      <c r="L8" s="210" t="s">
        <v>215</v>
      </c>
    </row>
    <row r="9" spans="1:15" ht="19.899999999999999" customHeight="1" thickTop="1" thickBot="1">
      <c r="A9" s="384" t="s">
        <v>77</v>
      </c>
      <c r="B9" s="221">
        <v>8</v>
      </c>
      <c r="C9" s="221" t="s">
        <v>2</v>
      </c>
      <c r="D9" s="221" t="s">
        <v>172</v>
      </c>
      <c r="E9" s="210" t="s">
        <v>173</v>
      </c>
      <c r="F9" s="210" t="s">
        <v>216</v>
      </c>
      <c r="G9" s="210" t="s">
        <v>217</v>
      </c>
      <c r="H9" s="210" t="s">
        <v>218</v>
      </c>
      <c r="I9" s="210" t="s">
        <v>219</v>
      </c>
      <c r="J9" s="210" t="s">
        <v>208</v>
      </c>
      <c r="K9" s="210" t="s">
        <v>220</v>
      </c>
      <c r="L9" s="210" t="s">
        <v>177</v>
      </c>
    </row>
    <row r="10" spans="1:15" ht="19.899999999999999" customHeight="1" thickTop="1" thickBot="1">
      <c r="A10" s="384" t="s">
        <v>77</v>
      </c>
      <c r="B10" s="221">
        <v>9</v>
      </c>
      <c r="C10" s="221" t="s">
        <v>3</v>
      </c>
      <c r="D10" s="221" t="s">
        <v>181</v>
      </c>
      <c r="E10" s="210" t="s">
        <v>182</v>
      </c>
      <c r="F10" s="210" t="s">
        <v>183</v>
      </c>
      <c r="G10" s="210" t="s">
        <v>221</v>
      </c>
      <c r="H10" s="210" t="s">
        <v>222</v>
      </c>
      <c r="I10" s="210" t="s">
        <v>223</v>
      </c>
      <c r="J10" s="210" t="s">
        <v>208</v>
      </c>
      <c r="K10" s="210" t="s">
        <v>214</v>
      </c>
      <c r="L10" s="210" t="s">
        <v>224</v>
      </c>
    </row>
    <row r="11" spans="1:15" ht="19.899999999999999" customHeight="1" thickTop="1" thickBot="1">
      <c r="A11" s="384" t="s">
        <v>77</v>
      </c>
      <c r="B11" s="221">
        <v>10</v>
      </c>
      <c r="C11" s="221" t="s">
        <v>3</v>
      </c>
      <c r="D11" s="221" t="s">
        <v>172</v>
      </c>
      <c r="E11" s="209" t="s">
        <v>173</v>
      </c>
      <c r="F11" s="210" t="s">
        <v>174</v>
      </c>
      <c r="G11" s="210" t="s">
        <v>225</v>
      </c>
      <c r="H11" s="210" t="s">
        <v>226</v>
      </c>
      <c r="I11" s="210" t="s">
        <v>227</v>
      </c>
      <c r="J11" s="210" t="s">
        <v>228</v>
      </c>
      <c r="K11" s="210" t="s">
        <v>229</v>
      </c>
      <c r="L11" s="210" t="s">
        <v>230</v>
      </c>
    </row>
    <row r="12" spans="1:15" ht="19.899999999999999" customHeight="1" thickTop="1" thickBot="1">
      <c r="A12" s="384" t="s">
        <v>77</v>
      </c>
      <c r="B12" s="221">
        <v>11</v>
      </c>
      <c r="C12" s="221" t="s">
        <v>1</v>
      </c>
      <c r="D12" s="221" t="s">
        <v>172</v>
      </c>
      <c r="E12" s="210" t="s">
        <v>173</v>
      </c>
      <c r="F12" s="210" t="s">
        <v>174</v>
      </c>
      <c r="G12" s="210" t="s">
        <v>231</v>
      </c>
      <c r="H12" s="210" t="s">
        <v>232</v>
      </c>
      <c r="I12" s="210" t="s">
        <v>233</v>
      </c>
      <c r="J12" s="210" t="s">
        <v>208</v>
      </c>
      <c r="K12" s="210" t="s">
        <v>196</v>
      </c>
      <c r="L12" s="210" t="s">
        <v>177</v>
      </c>
    </row>
    <row r="13" spans="1:15" ht="19.899999999999999" customHeight="1" thickTop="1" thickBot="1">
      <c r="A13" s="384" t="s">
        <v>77</v>
      </c>
      <c r="B13" s="221">
        <v>12</v>
      </c>
      <c r="C13" s="221" t="s">
        <v>1</v>
      </c>
      <c r="D13" s="221" t="s">
        <v>197</v>
      </c>
      <c r="E13" s="209" t="s">
        <v>198</v>
      </c>
      <c r="F13" s="210" t="s">
        <v>234</v>
      </c>
      <c r="G13" s="210" t="s">
        <v>235</v>
      </c>
      <c r="H13" s="210" t="s">
        <v>236</v>
      </c>
      <c r="I13" s="210" t="s">
        <v>237</v>
      </c>
      <c r="J13" s="210" t="s">
        <v>208</v>
      </c>
      <c r="K13" s="210" t="s">
        <v>238</v>
      </c>
      <c r="L13" s="210" t="s">
        <v>239</v>
      </c>
    </row>
    <row r="14" spans="1:15" ht="19.899999999999999" customHeight="1" thickTop="1" thickBot="1">
      <c r="A14" s="384" t="s">
        <v>77</v>
      </c>
      <c r="B14" s="221">
        <v>13</v>
      </c>
      <c r="C14" s="221" t="s">
        <v>1</v>
      </c>
      <c r="D14" s="221" t="s">
        <v>172</v>
      </c>
      <c r="E14" s="209" t="s">
        <v>173</v>
      </c>
      <c r="F14" s="210" t="s">
        <v>240</v>
      </c>
      <c r="G14" s="210" t="s">
        <v>241</v>
      </c>
      <c r="H14" s="210" t="s">
        <v>242</v>
      </c>
      <c r="I14" s="210" t="s">
        <v>243</v>
      </c>
      <c r="J14" s="210" t="s">
        <v>228</v>
      </c>
      <c r="K14" s="210" t="s">
        <v>244</v>
      </c>
      <c r="L14" s="210" t="s">
        <v>245</v>
      </c>
    </row>
    <row r="15" spans="1:15" ht="19.899999999999999" customHeight="1" thickTop="1" thickBot="1">
      <c r="A15" s="384" t="s">
        <v>77</v>
      </c>
      <c r="B15" s="221">
        <v>14</v>
      </c>
      <c r="C15" s="221" t="s">
        <v>3</v>
      </c>
      <c r="D15" s="221" t="s">
        <v>172</v>
      </c>
      <c r="E15" s="209" t="s">
        <v>198</v>
      </c>
      <c r="F15" s="210" t="s">
        <v>246</v>
      </c>
      <c r="G15" s="210" t="s">
        <v>247</v>
      </c>
      <c r="H15" s="210" t="s">
        <v>248</v>
      </c>
      <c r="I15" s="210" t="s">
        <v>249</v>
      </c>
      <c r="J15" s="210" t="s">
        <v>177</v>
      </c>
      <c r="K15" s="210" t="s">
        <v>244</v>
      </c>
      <c r="L15" s="210" t="s">
        <v>250</v>
      </c>
    </row>
    <row r="16" spans="1:15" ht="19.899999999999999" customHeight="1" thickTop="1" thickBot="1">
      <c r="A16" s="384" t="s">
        <v>77</v>
      </c>
      <c r="B16" s="221">
        <v>15</v>
      </c>
      <c r="C16" s="221" t="s">
        <v>0</v>
      </c>
      <c r="D16" s="221" t="s">
        <v>181</v>
      </c>
      <c r="E16" s="210" t="s">
        <v>182</v>
      </c>
      <c r="F16" s="210" t="s">
        <v>251</v>
      </c>
      <c r="G16" s="210" t="s">
        <v>252</v>
      </c>
      <c r="H16" s="210" t="s">
        <v>253</v>
      </c>
      <c r="I16" s="210" t="s">
        <v>254</v>
      </c>
      <c r="J16" s="210" t="s">
        <v>177</v>
      </c>
      <c r="K16" s="210" t="s">
        <v>255</v>
      </c>
      <c r="L16" s="210" t="s">
        <v>256</v>
      </c>
    </row>
    <row r="17" spans="1:16" ht="19.899999999999999" customHeight="1" thickTop="1" thickBot="1">
      <c r="A17" s="384" t="s">
        <v>77</v>
      </c>
      <c r="B17" s="221">
        <v>16</v>
      </c>
      <c r="C17" s="221" t="s">
        <v>2</v>
      </c>
      <c r="D17" s="221" t="s">
        <v>181</v>
      </c>
      <c r="E17" s="209" t="s">
        <v>182</v>
      </c>
      <c r="F17" s="210" t="s">
        <v>251</v>
      </c>
      <c r="G17" s="210" t="s">
        <v>257</v>
      </c>
      <c r="H17" s="210" t="s">
        <v>258</v>
      </c>
      <c r="I17" s="210" t="s">
        <v>259</v>
      </c>
      <c r="J17" s="210" t="s">
        <v>177</v>
      </c>
      <c r="K17" s="210" t="s">
        <v>260</v>
      </c>
      <c r="L17" s="210" t="s">
        <v>256</v>
      </c>
    </row>
    <row r="18" spans="1:16" ht="19.899999999999999" customHeight="1" thickTop="1" thickBot="1">
      <c r="A18" s="384" t="s">
        <v>77</v>
      </c>
      <c r="B18" s="221">
        <v>17</v>
      </c>
      <c r="C18" s="221" t="s">
        <v>0</v>
      </c>
      <c r="D18" s="221" t="s">
        <v>181</v>
      </c>
      <c r="E18" s="209" t="s">
        <v>182</v>
      </c>
      <c r="F18" s="210" t="s">
        <v>251</v>
      </c>
      <c r="G18" s="210" t="s">
        <v>261</v>
      </c>
      <c r="H18" s="210" t="s">
        <v>262</v>
      </c>
      <c r="I18" s="210" t="s">
        <v>263</v>
      </c>
      <c r="J18" s="210" t="s">
        <v>264</v>
      </c>
      <c r="K18" s="210" t="s">
        <v>265</v>
      </c>
      <c r="L18" s="210" t="s">
        <v>266</v>
      </c>
    </row>
    <row r="19" spans="1:16" ht="19.899999999999999" customHeight="1" thickTop="1" thickBot="1">
      <c r="A19" s="384" t="s">
        <v>77</v>
      </c>
      <c r="B19" s="221">
        <v>18</v>
      </c>
      <c r="C19" s="221" t="s">
        <v>0</v>
      </c>
      <c r="D19" s="221" t="s">
        <v>172</v>
      </c>
      <c r="E19" s="209" t="s">
        <v>173</v>
      </c>
      <c r="F19" s="210" t="s">
        <v>267</v>
      </c>
      <c r="G19" s="210" t="s">
        <v>268</v>
      </c>
      <c r="H19" s="210" t="s">
        <v>269</v>
      </c>
      <c r="I19" s="210" t="s">
        <v>270</v>
      </c>
      <c r="J19" s="210" t="s">
        <v>271</v>
      </c>
      <c r="K19" s="210" t="s">
        <v>272</v>
      </c>
      <c r="L19" s="210" t="s">
        <v>177</v>
      </c>
    </row>
    <row r="20" spans="1:16" ht="19.899999999999999" customHeight="1" thickTop="1" thickBot="1">
      <c r="A20" s="384" t="s">
        <v>77</v>
      </c>
      <c r="B20" s="221">
        <v>19</v>
      </c>
      <c r="C20" s="221" t="s">
        <v>0</v>
      </c>
      <c r="D20" s="221" t="s">
        <v>197</v>
      </c>
      <c r="E20" s="209" t="s">
        <v>198</v>
      </c>
      <c r="F20" s="210" t="s">
        <v>199</v>
      </c>
      <c r="G20" s="210" t="s">
        <v>273</v>
      </c>
      <c r="H20" s="210" t="s">
        <v>274</v>
      </c>
      <c r="I20" s="210" t="s">
        <v>275</v>
      </c>
      <c r="J20" s="210" t="s">
        <v>271</v>
      </c>
      <c r="K20" s="210" t="s">
        <v>276</v>
      </c>
      <c r="L20" s="210" t="s">
        <v>177</v>
      </c>
    </row>
    <row r="21" spans="1:16" ht="19.899999999999999" customHeight="1" thickTop="1" thickBot="1">
      <c r="A21" s="384" t="s">
        <v>77</v>
      </c>
      <c r="B21" s="221">
        <v>20</v>
      </c>
      <c r="C21" s="221" t="s">
        <v>0</v>
      </c>
      <c r="D21" s="221" t="s">
        <v>172</v>
      </c>
      <c r="E21" s="209" t="s">
        <v>198</v>
      </c>
      <c r="F21" s="210" t="s">
        <v>246</v>
      </c>
      <c r="G21" s="210" t="s">
        <v>277</v>
      </c>
      <c r="H21" s="210" t="s">
        <v>278</v>
      </c>
      <c r="I21" s="210" t="s">
        <v>279</v>
      </c>
      <c r="J21" s="210" t="s">
        <v>271</v>
      </c>
      <c r="K21" s="210" t="s">
        <v>280</v>
      </c>
      <c r="L21" s="210" t="s">
        <v>266</v>
      </c>
    </row>
    <row r="22" spans="1:16" s="352" customFormat="1" ht="19.899999999999999" customHeight="1" thickTop="1" thickBot="1">
      <c r="A22" s="389" t="s">
        <v>72</v>
      </c>
      <c r="B22" s="222" t="s">
        <v>73</v>
      </c>
      <c r="C22" s="222" t="s">
        <v>58</v>
      </c>
      <c r="D22" s="391" t="s">
        <v>281</v>
      </c>
      <c r="E22" s="222" t="s">
        <v>65</v>
      </c>
      <c r="F22" s="222" t="s">
        <v>55</v>
      </c>
      <c r="G22" s="222" t="s">
        <v>56</v>
      </c>
      <c r="H22" s="222" t="s">
        <v>168</v>
      </c>
      <c r="I22" s="222" t="s">
        <v>75</v>
      </c>
      <c r="J22" s="222" t="s">
        <v>169</v>
      </c>
      <c r="K22" s="389" t="s">
        <v>170</v>
      </c>
      <c r="L22" s="229" t="s">
        <v>171</v>
      </c>
      <c r="M22" s="390" t="s">
        <v>799</v>
      </c>
      <c r="N22" s="388" t="s">
        <v>372</v>
      </c>
      <c r="O22" s="222" t="s">
        <v>76</v>
      </c>
    </row>
    <row r="23" spans="1:16" ht="19.899999999999999" customHeight="1" thickTop="1" thickBot="1">
      <c r="A23" s="384" t="s">
        <v>78</v>
      </c>
      <c r="B23" s="223">
        <v>1</v>
      </c>
      <c r="C23" s="223" t="s">
        <v>2</v>
      </c>
      <c r="D23" s="223" t="s">
        <v>172</v>
      </c>
      <c r="E23" s="212" t="s">
        <v>173</v>
      </c>
      <c r="F23" s="212" t="s">
        <v>174</v>
      </c>
      <c r="G23" s="212" t="s">
        <v>282</v>
      </c>
      <c r="H23" s="211" t="s">
        <v>283</v>
      </c>
      <c r="I23" s="212" t="s">
        <v>284</v>
      </c>
      <c r="J23" s="212" t="s">
        <v>285</v>
      </c>
      <c r="K23" s="212" t="s">
        <v>286</v>
      </c>
      <c r="O23" s="212" t="s">
        <v>287</v>
      </c>
    </row>
    <row r="24" spans="1:16" ht="19.899999999999999" customHeight="1" thickTop="1" thickBot="1">
      <c r="A24" s="384" t="s">
        <v>78</v>
      </c>
      <c r="B24" s="223">
        <v>2</v>
      </c>
      <c r="C24" s="223" t="s">
        <v>0</v>
      </c>
      <c r="D24" s="223" t="s">
        <v>172</v>
      </c>
      <c r="E24" s="212" t="s">
        <v>173</v>
      </c>
      <c r="F24" s="212" t="s">
        <v>267</v>
      </c>
      <c r="G24" s="212" t="s">
        <v>288</v>
      </c>
      <c r="H24" s="211" t="s">
        <v>283</v>
      </c>
      <c r="I24" s="212" t="s">
        <v>284</v>
      </c>
      <c r="J24" s="212" t="s">
        <v>289</v>
      </c>
      <c r="K24" s="212" t="s">
        <v>290</v>
      </c>
      <c r="O24" s="212" t="s">
        <v>291</v>
      </c>
    </row>
    <row r="25" spans="1:16" ht="19.899999999999999" customHeight="1" thickTop="1" thickBot="1">
      <c r="A25" s="384" t="s">
        <v>78</v>
      </c>
      <c r="B25" s="223">
        <v>3</v>
      </c>
      <c r="C25" s="223" t="s">
        <v>2</v>
      </c>
      <c r="D25" s="223" t="s">
        <v>172</v>
      </c>
      <c r="E25" s="212" t="s">
        <v>173</v>
      </c>
      <c r="F25" s="212" t="s">
        <v>292</v>
      </c>
      <c r="G25" s="212" t="s">
        <v>293</v>
      </c>
      <c r="H25" s="211" t="s">
        <v>283</v>
      </c>
      <c r="I25" s="212" t="s">
        <v>284</v>
      </c>
      <c r="J25" s="212" t="s">
        <v>285</v>
      </c>
      <c r="K25" s="212" t="s">
        <v>294</v>
      </c>
      <c r="O25" s="211" t="s">
        <v>295</v>
      </c>
      <c r="P25" t="s">
        <v>57</v>
      </c>
    </row>
    <row r="26" spans="1:16" ht="19.899999999999999" customHeight="1" thickTop="1" thickBot="1">
      <c r="A26" s="384" t="s">
        <v>78</v>
      </c>
      <c r="B26" s="223">
        <v>4</v>
      </c>
      <c r="C26" s="223" t="s">
        <v>3</v>
      </c>
      <c r="D26" s="223" t="s">
        <v>296</v>
      </c>
      <c r="E26" s="212" t="s">
        <v>297</v>
      </c>
      <c r="F26" s="212" t="s">
        <v>246</v>
      </c>
      <c r="G26" s="212" t="s">
        <v>298</v>
      </c>
      <c r="H26" s="212" t="s">
        <v>299</v>
      </c>
      <c r="I26" s="212" t="s">
        <v>284</v>
      </c>
      <c r="J26" s="212" t="s">
        <v>285</v>
      </c>
      <c r="K26" s="212" t="s">
        <v>286</v>
      </c>
      <c r="O26" s="212" t="s">
        <v>300</v>
      </c>
    </row>
    <row r="27" spans="1:16" ht="19.899999999999999" customHeight="1" thickTop="1" thickBot="1">
      <c r="A27" s="384" t="s">
        <v>78</v>
      </c>
      <c r="B27" s="223">
        <v>5</v>
      </c>
      <c r="C27" s="223" t="s">
        <v>2</v>
      </c>
      <c r="D27" s="223" t="s">
        <v>301</v>
      </c>
      <c r="E27" s="212" t="s">
        <v>182</v>
      </c>
      <c r="F27" s="212" t="s">
        <v>302</v>
      </c>
      <c r="G27" s="212" t="s">
        <v>303</v>
      </c>
      <c r="H27" s="212" t="s">
        <v>304</v>
      </c>
      <c r="I27" s="212" t="s">
        <v>305</v>
      </c>
      <c r="J27" s="212" t="s">
        <v>306</v>
      </c>
      <c r="K27" s="212" t="s">
        <v>307</v>
      </c>
      <c r="O27" s="212" t="s">
        <v>308</v>
      </c>
    </row>
    <row r="28" spans="1:16" ht="19.899999999999999" customHeight="1" thickTop="1" thickBot="1">
      <c r="A28" s="384" t="s">
        <v>78</v>
      </c>
      <c r="B28" s="223">
        <v>6</v>
      </c>
      <c r="C28" s="223" t="s">
        <v>3</v>
      </c>
      <c r="D28" s="223" t="s">
        <v>301</v>
      </c>
      <c r="E28" s="212" t="s">
        <v>173</v>
      </c>
      <c r="F28" s="212" t="s">
        <v>292</v>
      </c>
      <c r="G28" s="212" t="s">
        <v>309</v>
      </c>
      <c r="H28" s="211" t="s">
        <v>310</v>
      </c>
      <c r="I28" s="212" t="s">
        <v>305</v>
      </c>
      <c r="J28" s="212" t="s">
        <v>311</v>
      </c>
      <c r="K28" s="212" t="s">
        <v>307</v>
      </c>
      <c r="O28" s="212" t="s">
        <v>312</v>
      </c>
    </row>
    <row r="29" spans="1:16" ht="19.899999999999999" customHeight="1" thickTop="1" thickBot="1">
      <c r="A29" s="384" t="s">
        <v>78</v>
      </c>
      <c r="B29" s="223">
        <v>7</v>
      </c>
      <c r="C29" s="223" t="s">
        <v>2</v>
      </c>
      <c r="D29" s="223" t="s">
        <v>172</v>
      </c>
      <c r="E29" s="212" t="s">
        <v>173</v>
      </c>
      <c r="F29" s="212" t="s">
        <v>216</v>
      </c>
      <c r="G29" s="212" t="s">
        <v>313</v>
      </c>
      <c r="H29" s="211" t="s">
        <v>314</v>
      </c>
      <c r="I29" s="212" t="s">
        <v>305</v>
      </c>
      <c r="J29" s="212" t="s">
        <v>306</v>
      </c>
      <c r="K29" s="212" t="s">
        <v>315</v>
      </c>
      <c r="O29" s="212" t="s">
        <v>316</v>
      </c>
    </row>
    <row r="30" spans="1:16" ht="19.899999999999999" customHeight="1" thickTop="1" thickBot="1">
      <c r="A30" s="384" t="s">
        <v>78</v>
      </c>
      <c r="B30" s="223">
        <v>8</v>
      </c>
      <c r="C30" s="223" t="s">
        <v>1</v>
      </c>
      <c r="D30" s="223" t="s">
        <v>296</v>
      </c>
      <c r="E30" s="212" t="s">
        <v>297</v>
      </c>
      <c r="F30" s="212" t="s">
        <v>246</v>
      </c>
      <c r="G30" s="212" t="s">
        <v>317</v>
      </c>
      <c r="H30" s="212" t="s">
        <v>318</v>
      </c>
      <c r="I30" s="212" t="s">
        <v>305</v>
      </c>
      <c r="J30" s="212" t="s">
        <v>306</v>
      </c>
      <c r="K30" s="212" t="s">
        <v>319</v>
      </c>
      <c r="O30" s="212" t="s">
        <v>316</v>
      </c>
    </row>
    <row r="31" spans="1:16" ht="19.899999999999999" customHeight="1" thickTop="1" thickBot="1">
      <c r="A31" s="384" t="s">
        <v>78</v>
      </c>
      <c r="B31" s="223">
        <v>9</v>
      </c>
      <c r="C31" s="223" t="s">
        <v>2</v>
      </c>
      <c r="D31" s="223" t="s">
        <v>301</v>
      </c>
      <c r="E31" s="212" t="s">
        <v>182</v>
      </c>
      <c r="F31" s="212" t="s">
        <v>302</v>
      </c>
      <c r="G31" s="212" t="s">
        <v>320</v>
      </c>
      <c r="H31" s="212" t="s">
        <v>321</v>
      </c>
      <c r="I31" s="212" t="s">
        <v>322</v>
      </c>
      <c r="J31" s="212" t="s">
        <v>306</v>
      </c>
      <c r="K31" s="212" t="s">
        <v>323</v>
      </c>
      <c r="O31" s="212" t="s">
        <v>324</v>
      </c>
    </row>
    <row r="32" spans="1:16" ht="19.899999999999999" customHeight="1" thickTop="1" thickBot="1">
      <c r="A32" s="384" t="s">
        <v>78</v>
      </c>
      <c r="B32" s="223">
        <v>10</v>
      </c>
      <c r="C32" s="223" t="s">
        <v>2</v>
      </c>
      <c r="D32" s="223" t="s">
        <v>301</v>
      </c>
      <c r="E32" s="212" t="s">
        <v>182</v>
      </c>
      <c r="F32" s="212" t="s">
        <v>302</v>
      </c>
      <c r="G32" s="212" t="s">
        <v>325</v>
      </c>
      <c r="H32" s="212" t="s">
        <v>326</v>
      </c>
      <c r="I32" s="212" t="s">
        <v>322</v>
      </c>
      <c r="J32" s="212" t="s">
        <v>327</v>
      </c>
      <c r="K32" s="212" t="s">
        <v>328</v>
      </c>
      <c r="O32" s="212" t="s">
        <v>329</v>
      </c>
    </row>
    <row r="33" spans="1:15" ht="19.899999999999999" customHeight="1" thickTop="1" thickBot="1">
      <c r="A33" s="384" t="s">
        <v>78</v>
      </c>
      <c r="B33" s="223">
        <v>11</v>
      </c>
      <c r="C33" s="223" t="s">
        <v>3</v>
      </c>
      <c r="D33" s="223" t="s">
        <v>296</v>
      </c>
      <c r="E33" s="212" t="s">
        <v>297</v>
      </c>
      <c r="F33" s="213" t="s">
        <v>199</v>
      </c>
      <c r="G33" s="212" t="s">
        <v>330</v>
      </c>
      <c r="H33" s="212" t="s">
        <v>331</v>
      </c>
      <c r="I33" s="212" t="s">
        <v>322</v>
      </c>
      <c r="J33" s="212" t="s">
        <v>332</v>
      </c>
      <c r="K33" s="212" t="s">
        <v>333</v>
      </c>
      <c r="O33" s="212" t="s">
        <v>334</v>
      </c>
    </row>
    <row r="34" spans="1:15" ht="19.899999999999999" customHeight="1" thickTop="1" thickBot="1">
      <c r="A34" s="384" t="s">
        <v>78</v>
      </c>
      <c r="B34" s="223">
        <v>12</v>
      </c>
      <c r="C34" s="223" t="s">
        <v>3</v>
      </c>
      <c r="D34" s="223" t="s">
        <v>301</v>
      </c>
      <c r="E34" s="212" t="s">
        <v>182</v>
      </c>
      <c r="F34" s="212" t="s">
        <v>335</v>
      </c>
      <c r="G34" s="212" t="s">
        <v>336</v>
      </c>
      <c r="H34" s="212" t="s">
        <v>337</v>
      </c>
      <c r="I34" s="212" t="s">
        <v>322</v>
      </c>
      <c r="J34" s="212" t="s">
        <v>338</v>
      </c>
      <c r="K34" s="212" t="s">
        <v>339</v>
      </c>
      <c r="O34" s="211" t="s">
        <v>340</v>
      </c>
    </row>
    <row r="35" spans="1:15" ht="19.899999999999999" customHeight="1" thickTop="1" thickBot="1">
      <c r="A35" s="384" t="s">
        <v>78</v>
      </c>
      <c r="B35" s="223">
        <v>13</v>
      </c>
      <c r="C35" s="223" t="s">
        <v>1</v>
      </c>
      <c r="D35" s="223" t="s">
        <v>172</v>
      </c>
      <c r="E35" s="212" t="s">
        <v>297</v>
      </c>
      <c r="F35" s="212" t="s">
        <v>246</v>
      </c>
      <c r="G35" s="212" t="s">
        <v>341</v>
      </c>
      <c r="H35" s="212" t="s">
        <v>342</v>
      </c>
      <c r="I35" s="212" t="s">
        <v>343</v>
      </c>
      <c r="J35" s="212" t="s">
        <v>344</v>
      </c>
      <c r="K35" s="212" t="s">
        <v>345</v>
      </c>
      <c r="O35" s="212" t="s">
        <v>346</v>
      </c>
    </row>
    <row r="36" spans="1:15" ht="19.899999999999999" customHeight="1" thickTop="1" thickBot="1">
      <c r="A36" s="384" t="s">
        <v>78</v>
      </c>
      <c r="B36" s="223">
        <v>14</v>
      </c>
      <c r="C36" s="223" t="s">
        <v>0</v>
      </c>
      <c r="D36" s="223" t="s">
        <v>301</v>
      </c>
      <c r="E36" s="212" t="s">
        <v>182</v>
      </c>
      <c r="F36" s="212" t="s">
        <v>302</v>
      </c>
      <c r="G36" s="212" t="s">
        <v>347</v>
      </c>
      <c r="H36" s="212" t="s">
        <v>348</v>
      </c>
      <c r="I36" s="212" t="s">
        <v>343</v>
      </c>
      <c r="J36" s="211" t="s">
        <v>340</v>
      </c>
      <c r="K36" s="212" t="s">
        <v>349</v>
      </c>
      <c r="O36" s="212" t="s">
        <v>350</v>
      </c>
    </row>
    <row r="37" spans="1:15" ht="19.899999999999999" customHeight="1" thickTop="1" thickBot="1">
      <c r="A37" s="384" t="s">
        <v>78</v>
      </c>
      <c r="B37" s="223">
        <v>15</v>
      </c>
      <c r="C37" s="223" t="s">
        <v>0</v>
      </c>
      <c r="D37" s="224" t="s">
        <v>351</v>
      </c>
      <c r="E37" s="212" t="s">
        <v>173</v>
      </c>
      <c r="F37" s="212" t="s">
        <v>240</v>
      </c>
      <c r="G37" s="212" t="s">
        <v>352</v>
      </c>
      <c r="H37" s="211" t="s">
        <v>353</v>
      </c>
      <c r="I37" s="212" t="s">
        <v>343</v>
      </c>
      <c r="J37" s="212" t="s">
        <v>354</v>
      </c>
      <c r="K37" s="212" t="s">
        <v>345</v>
      </c>
      <c r="O37" s="212" t="s">
        <v>355</v>
      </c>
    </row>
    <row r="38" spans="1:15" ht="19.899999999999999" customHeight="1" thickTop="1" thickBot="1">
      <c r="A38" s="384" t="s">
        <v>78</v>
      </c>
      <c r="B38" s="223">
        <v>16</v>
      </c>
      <c r="C38" s="223" t="s">
        <v>2</v>
      </c>
      <c r="D38" s="223" t="s">
        <v>351</v>
      </c>
      <c r="E38" s="212" t="s">
        <v>182</v>
      </c>
      <c r="F38" s="212" t="s">
        <v>335</v>
      </c>
      <c r="G38" s="212" t="s">
        <v>356</v>
      </c>
      <c r="H38" s="211" t="s">
        <v>357</v>
      </c>
      <c r="I38" s="212" t="s">
        <v>343</v>
      </c>
      <c r="J38" s="212" t="s">
        <v>354</v>
      </c>
      <c r="K38" s="212" t="s">
        <v>345</v>
      </c>
      <c r="O38" s="212" t="s">
        <v>340</v>
      </c>
    </row>
    <row r="39" spans="1:15" ht="19.899999999999999" customHeight="1" thickTop="1" thickBot="1">
      <c r="A39" s="384" t="s">
        <v>78</v>
      </c>
      <c r="B39" s="223">
        <v>17</v>
      </c>
      <c r="C39" s="225" t="s">
        <v>0</v>
      </c>
      <c r="D39" s="225" t="s">
        <v>301</v>
      </c>
      <c r="E39" s="212" t="s">
        <v>182</v>
      </c>
      <c r="F39" s="212" t="s">
        <v>302</v>
      </c>
      <c r="G39" s="213" t="s">
        <v>358</v>
      </c>
      <c r="H39" s="213" t="s">
        <v>359</v>
      </c>
      <c r="I39" s="212" t="s">
        <v>360</v>
      </c>
      <c r="J39" s="212" t="s">
        <v>340</v>
      </c>
      <c r="K39" s="212" t="s">
        <v>345</v>
      </c>
      <c r="O39" s="211" t="s">
        <v>340</v>
      </c>
    </row>
    <row r="40" spans="1:15" ht="19.899999999999999" customHeight="1" thickTop="1" thickBot="1">
      <c r="A40" s="384" t="s">
        <v>78</v>
      </c>
      <c r="B40" s="223">
        <v>18</v>
      </c>
      <c r="C40" s="225" t="s">
        <v>2</v>
      </c>
      <c r="D40" s="225" t="s">
        <v>301</v>
      </c>
      <c r="E40" s="212" t="s">
        <v>182</v>
      </c>
      <c r="F40" s="212" t="s">
        <v>335</v>
      </c>
      <c r="G40" s="213" t="s">
        <v>361</v>
      </c>
      <c r="H40" s="213" t="s">
        <v>362</v>
      </c>
      <c r="I40" s="212" t="s">
        <v>360</v>
      </c>
      <c r="J40" s="211" t="s">
        <v>363</v>
      </c>
      <c r="K40" s="212" t="s">
        <v>364</v>
      </c>
      <c r="O40" s="212" t="s">
        <v>365</v>
      </c>
    </row>
    <row r="41" spans="1:15" ht="19.899999999999999" customHeight="1" thickTop="1" thickBot="1">
      <c r="A41" s="384" t="s">
        <v>78</v>
      </c>
      <c r="B41" s="223">
        <v>19</v>
      </c>
      <c r="C41" s="225" t="s">
        <v>3</v>
      </c>
      <c r="D41" s="225" t="s">
        <v>172</v>
      </c>
      <c r="E41" s="213" t="s">
        <v>173</v>
      </c>
      <c r="F41" s="212" t="s">
        <v>216</v>
      </c>
      <c r="G41" s="213" t="s">
        <v>366</v>
      </c>
      <c r="H41" s="213" t="s">
        <v>367</v>
      </c>
      <c r="I41" s="212" t="s">
        <v>360</v>
      </c>
      <c r="J41" s="211" t="s">
        <v>340</v>
      </c>
      <c r="K41" s="212" t="s">
        <v>368</v>
      </c>
      <c r="O41" s="211" t="s">
        <v>340</v>
      </c>
    </row>
    <row r="42" spans="1:15" ht="19.899999999999999" customHeight="1" thickTop="1" thickBot="1">
      <c r="A42" s="384" t="s">
        <v>78</v>
      </c>
      <c r="B42" s="223">
        <v>20</v>
      </c>
      <c r="C42" s="225" t="s">
        <v>0</v>
      </c>
      <c r="D42" s="225" t="s">
        <v>197</v>
      </c>
      <c r="E42" s="212" t="s">
        <v>297</v>
      </c>
      <c r="F42" s="213" t="s">
        <v>199</v>
      </c>
      <c r="G42" s="213" t="s">
        <v>369</v>
      </c>
      <c r="H42" s="213" t="s">
        <v>370</v>
      </c>
      <c r="I42" s="212" t="s">
        <v>360</v>
      </c>
      <c r="J42" s="212" t="s">
        <v>332</v>
      </c>
      <c r="K42" s="212" t="s">
        <v>371</v>
      </c>
      <c r="O42" s="211" t="s">
        <v>340</v>
      </c>
    </row>
    <row r="43" spans="1:15" s="352" customFormat="1" ht="19.899999999999999" customHeight="1" thickTop="1" thickBot="1">
      <c r="A43" s="390" t="s">
        <v>72</v>
      </c>
      <c r="B43" s="220" t="s">
        <v>73</v>
      </c>
      <c r="C43" s="220" t="s">
        <v>58</v>
      </c>
      <c r="D43" s="388" t="s">
        <v>281</v>
      </c>
      <c r="E43" s="220" t="s">
        <v>65</v>
      </c>
      <c r="F43" s="220" t="s">
        <v>55</v>
      </c>
      <c r="G43" s="220" t="s">
        <v>56</v>
      </c>
      <c r="H43" s="220" t="s">
        <v>168</v>
      </c>
      <c r="I43" s="229" t="s">
        <v>75</v>
      </c>
      <c r="J43" s="220" t="s">
        <v>169</v>
      </c>
      <c r="K43" s="220" t="s">
        <v>170</v>
      </c>
      <c r="L43" s="229" t="s">
        <v>171</v>
      </c>
      <c r="M43" s="390" t="s">
        <v>799</v>
      </c>
      <c r="N43" s="388" t="s">
        <v>372</v>
      </c>
      <c r="O43" s="222" t="s">
        <v>373</v>
      </c>
    </row>
    <row r="44" spans="1:15" ht="19.899999999999999" customHeight="1" thickTop="1" thickBot="1">
      <c r="A44" s="385" t="s">
        <v>79</v>
      </c>
      <c r="B44" s="224">
        <v>1</v>
      </c>
      <c r="C44" s="224" t="s">
        <v>0</v>
      </c>
      <c r="D44" s="224" t="s">
        <v>181</v>
      </c>
      <c r="E44" s="214" t="s">
        <v>182</v>
      </c>
      <c r="F44" s="406" t="s">
        <v>183</v>
      </c>
      <c r="G44" s="214" t="s">
        <v>374</v>
      </c>
      <c r="H44" s="214" t="s">
        <v>375</v>
      </c>
      <c r="J44" s="214" t="s">
        <v>376</v>
      </c>
      <c r="K44" s="216" t="s">
        <v>377</v>
      </c>
      <c r="M44" s="217" t="s">
        <v>378</v>
      </c>
      <c r="N44" s="218" t="s">
        <v>379</v>
      </c>
      <c r="O44" s="215" t="s">
        <v>340</v>
      </c>
    </row>
    <row r="45" spans="1:15" ht="19.899999999999999" customHeight="1" thickTop="1" thickBot="1">
      <c r="A45" s="385" t="s">
        <v>79</v>
      </c>
      <c r="B45" s="224">
        <v>2</v>
      </c>
      <c r="C45" s="224" t="s">
        <v>2</v>
      </c>
      <c r="D45" s="224" t="s">
        <v>181</v>
      </c>
      <c r="E45" s="214" t="s">
        <v>182</v>
      </c>
      <c r="F45" s="406" t="s">
        <v>251</v>
      </c>
      <c r="G45" s="214" t="s">
        <v>380</v>
      </c>
      <c r="H45" s="214" t="s">
        <v>381</v>
      </c>
      <c r="J45" s="214" t="s">
        <v>340</v>
      </c>
      <c r="K45" s="214" t="s">
        <v>382</v>
      </c>
      <c r="M45" s="217" t="s">
        <v>383</v>
      </c>
      <c r="N45" s="218" t="s">
        <v>379</v>
      </c>
      <c r="O45" s="215" t="s">
        <v>340</v>
      </c>
    </row>
    <row r="46" spans="1:15" ht="19.899999999999999" customHeight="1" thickTop="1" thickBot="1">
      <c r="A46" s="385" t="s">
        <v>79</v>
      </c>
      <c r="B46" s="224">
        <v>3</v>
      </c>
      <c r="C46" s="224" t="s">
        <v>2</v>
      </c>
      <c r="D46" s="224" t="s">
        <v>172</v>
      </c>
      <c r="E46" s="214" t="s">
        <v>198</v>
      </c>
      <c r="F46" s="406" t="s">
        <v>246</v>
      </c>
      <c r="G46" s="214" t="s">
        <v>384</v>
      </c>
      <c r="H46" s="214" t="s">
        <v>385</v>
      </c>
      <c r="J46" s="214" t="s">
        <v>340</v>
      </c>
      <c r="K46" s="214" t="s">
        <v>386</v>
      </c>
      <c r="M46" s="217" t="s">
        <v>378</v>
      </c>
      <c r="N46" s="218" t="s">
        <v>387</v>
      </c>
      <c r="O46" s="214" t="s">
        <v>388</v>
      </c>
    </row>
    <row r="47" spans="1:15" ht="19.899999999999999" customHeight="1" thickTop="1" thickBot="1">
      <c r="A47" s="385" t="s">
        <v>79</v>
      </c>
      <c r="B47" s="224">
        <v>4</v>
      </c>
      <c r="C47" s="224" t="s">
        <v>0</v>
      </c>
      <c r="D47" s="224" t="s">
        <v>181</v>
      </c>
      <c r="E47" s="214" t="s">
        <v>182</v>
      </c>
      <c r="F47" s="214" t="s">
        <v>183</v>
      </c>
      <c r="G47" s="214" t="s">
        <v>374</v>
      </c>
      <c r="H47" s="214" t="s">
        <v>389</v>
      </c>
      <c r="J47" s="216" t="s">
        <v>376</v>
      </c>
      <c r="K47" s="214" t="s">
        <v>390</v>
      </c>
      <c r="M47" s="217" t="s">
        <v>391</v>
      </c>
      <c r="N47" s="218" t="s">
        <v>379</v>
      </c>
      <c r="O47" s="215" t="s">
        <v>340</v>
      </c>
    </row>
    <row r="48" spans="1:15" ht="19.899999999999999" customHeight="1" thickTop="1" thickBot="1">
      <c r="A48" s="385" t="s">
        <v>79</v>
      </c>
      <c r="B48" s="224">
        <v>5</v>
      </c>
      <c r="C48" s="224" t="s">
        <v>0</v>
      </c>
      <c r="D48" s="224" t="s">
        <v>172</v>
      </c>
      <c r="E48" s="214" t="s">
        <v>198</v>
      </c>
      <c r="F48" s="214" t="s">
        <v>246</v>
      </c>
      <c r="G48" s="214" t="s">
        <v>392</v>
      </c>
      <c r="H48" s="214" t="s">
        <v>393</v>
      </c>
      <c r="J48" s="214" t="s">
        <v>394</v>
      </c>
      <c r="K48" s="214" t="s">
        <v>395</v>
      </c>
      <c r="M48" s="217" t="s">
        <v>396</v>
      </c>
      <c r="N48" s="218" t="s">
        <v>379</v>
      </c>
      <c r="O48" s="214" t="s">
        <v>397</v>
      </c>
    </row>
    <row r="49" spans="1:15" ht="19.899999999999999" customHeight="1" thickTop="1" thickBot="1">
      <c r="A49" s="385" t="s">
        <v>79</v>
      </c>
      <c r="B49" s="224">
        <v>6</v>
      </c>
      <c r="C49" s="224" t="s">
        <v>0</v>
      </c>
      <c r="D49" s="224" t="s">
        <v>172</v>
      </c>
      <c r="E49" s="214" t="s">
        <v>173</v>
      </c>
      <c r="F49" s="214" t="s">
        <v>174</v>
      </c>
      <c r="G49" s="214" t="s">
        <v>398</v>
      </c>
      <c r="H49" s="214" t="s">
        <v>393</v>
      </c>
      <c r="J49" s="214" t="s">
        <v>399</v>
      </c>
      <c r="K49" s="216" t="s">
        <v>377</v>
      </c>
      <c r="M49" s="217" t="s">
        <v>378</v>
      </c>
      <c r="N49" s="218" t="s">
        <v>379</v>
      </c>
      <c r="O49" s="214" t="s">
        <v>397</v>
      </c>
    </row>
    <row r="50" spans="1:15" ht="19.899999999999999" customHeight="1" thickTop="1" thickBot="1">
      <c r="A50" s="385" t="s">
        <v>79</v>
      </c>
      <c r="B50" s="224">
        <v>7</v>
      </c>
      <c r="C50" s="224" t="s">
        <v>3</v>
      </c>
      <c r="D50" s="224" t="s">
        <v>296</v>
      </c>
      <c r="E50" s="214" t="s">
        <v>198</v>
      </c>
      <c r="F50" s="214" t="s">
        <v>246</v>
      </c>
      <c r="G50" s="214" t="s">
        <v>400</v>
      </c>
      <c r="H50" s="214" t="s">
        <v>393</v>
      </c>
      <c r="J50" s="214" t="s">
        <v>401</v>
      </c>
      <c r="K50" s="214" t="s">
        <v>402</v>
      </c>
      <c r="M50" s="217" t="s">
        <v>403</v>
      </c>
      <c r="N50" s="218" t="s">
        <v>379</v>
      </c>
      <c r="O50" s="214" t="s">
        <v>404</v>
      </c>
    </row>
    <row r="51" spans="1:15" ht="19.899999999999999" customHeight="1" thickTop="1" thickBot="1">
      <c r="A51" s="385" t="s">
        <v>79</v>
      </c>
      <c r="B51" s="224">
        <v>8</v>
      </c>
      <c r="C51" s="224" t="s">
        <v>2</v>
      </c>
      <c r="D51" s="224" t="s">
        <v>181</v>
      </c>
      <c r="E51" s="214" t="s">
        <v>182</v>
      </c>
      <c r="F51" s="214" t="s">
        <v>183</v>
      </c>
      <c r="G51" s="214" t="s">
        <v>405</v>
      </c>
      <c r="H51" s="214" t="s">
        <v>389</v>
      </c>
      <c r="J51" s="216" t="s">
        <v>406</v>
      </c>
      <c r="K51" s="214" t="s">
        <v>407</v>
      </c>
      <c r="M51" s="217" t="s">
        <v>408</v>
      </c>
      <c r="N51" s="218" t="s">
        <v>379</v>
      </c>
      <c r="O51" s="214"/>
    </row>
    <row r="52" spans="1:15" ht="19.899999999999999" customHeight="1" thickTop="1" thickBot="1">
      <c r="A52" s="385" t="s">
        <v>79</v>
      </c>
      <c r="B52" s="224">
        <v>9</v>
      </c>
      <c r="C52" s="224" t="s">
        <v>2</v>
      </c>
      <c r="D52" s="224" t="s">
        <v>172</v>
      </c>
      <c r="E52" s="214" t="s">
        <v>173</v>
      </c>
      <c r="F52" s="214" t="s">
        <v>292</v>
      </c>
      <c r="G52" s="214" t="s">
        <v>409</v>
      </c>
      <c r="H52" s="219" t="s">
        <v>410</v>
      </c>
      <c r="J52" s="214" t="s">
        <v>411</v>
      </c>
      <c r="K52" s="214" t="s">
        <v>407</v>
      </c>
      <c r="M52" s="217" t="s">
        <v>408</v>
      </c>
      <c r="N52" s="218" t="s">
        <v>379</v>
      </c>
      <c r="O52" s="214"/>
    </row>
    <row r="53" spans="1:15" ht="19.899999999999999" customHeight="1" thickTop="1" thickBot="1">
      <c r="A53" s="385" t="s">
        <v>79</v>
      </c>
      <c r="B53" s="224">
        <v>10</v>
      </c>
      <c r="C53" s="224" t="s">
        <v>0</v>
      </c>
      <c r="D53" s="224" t="s">
        <v>296</v>
      </c>
      <c r="E53" s="214" t="s">
        <v>198</v>
      </c>
      <c r="F53" s="214" t="s">
        <v>199</v>
      </c>
      <c r="G53" s="214" t="s">
        <v>412</v>
      </c>
      <c r="H53" s="214" t="s">
        <v>413</v>
      </c>
      <c r="J53" s="214" t="s">
        <v>340</v>
      </c>
      <c r="K53" s="214" t="s">
        <v>414</v>
      </c>
      <c r="M53" s="217" t="s">
        <v>415</v>
      </c>
      <c r="N53" s="218" t="s">
        <v>379</v>
      </c>
      <c r="O53" s="214"/>
    </row>
    <row r="54" spans="1:15" ht="19.899999999999999" customHeight="1" thickTop="1" thickBot="1">
      <c r="A54" s="385" t="s">
        <v>79</v>
      </c>
      <c r="B54" s="224">
        <v>11</v>
      </c>
      <c r="C54" s="224" t="s">
        <v>0</v>
      </c>
      <c r="D54" s="224" t="s">
        <v>296</v>
      </c>
      <c r="E54" s="214" t="s">
        <v>198</v>
      </c>
      <c r="F54" s="214" t="s">
        <v>246</v>
      </c>
      <c r="G54" s="214" t="s">
        <v>416</v>
      </c>
      <c r="H54" s="214" t="s">
        <v>417</v>
      </c>
      <c r="J54" s="214"/>
      <c r="K54" s="214" t="s">
        <v>414</v>
      </c>
      <c r="M54" s="217" t="s">
        <v>415</v>
      </c>
      <c r="N54" s="218"/>
      <c r="O54" s="215" t="s">
        <v>340</v>
      </c>
    </row>
    <row r="55" spans="1:15" ht="19.899999999999999" customHeight="1" thickTop="1" thickBot="1">
      <c r="A55" s="385" t="s">
        <v>79</v>
      </c>
      <c r="B55" s="224">
        <v>12</v>
      </c>
      <c r="C55" s="224" t="s">
        <v>1</v>
      </c>
      <c r="D55" s="224" t="s">
        <v>181</v>
      </c>
      <c r="E55" s="214" t="s">
        <v>182</v>
      </c>
      <c r="F55" s="214" t="s">
        <v>183</v>
      </c>
      <c r="G55" s="214" t="s">
        <v>374</v>
      </c>
      <c r="H55" s="214" t="s">
        <v>418</v>
      </c>
      <c r="J55" s="214"/>
      <c r="K55" s="216" t="s">
        <v>377</v>
      </c>
      <c r="M55" s="217" t="s">
        <v>378</v>
      </c>
      <c r="N55" s="218" t="s">
        <v>419</v>
      </c>
      <c r="O55" s="215" t="s">
        <v>340</v>
      </c>
    </row>
    <row r="56" spans="1:15" ht="19.899999999999999" customHeight="1" thickTop="1" thickBot="1">
      <c r="A56" s="385" t="s">
        <v>79</v>
      </c>
      <c r="B56" s="224">
        <v>13</v>
      </c>
      <c r="C56" s="224" t="s">
        <v>1</v>
      </c>
      <c r="D56" s="224" t="s">
        <v>172</v>
      </c>
      <c r="E56" s="214" t="s">
        <v>173</v>
      </c>
      <c r="F56" s="214" t="s">
        <v>292</v>
      </c>
      <c r="G56" s="214" t="s">
        <v>420</v>
      </c>
      <c r="H56" s="219" t="s">
        <v>421</v>
      </c>
      <c r="J56" s="214"/>
      <c r="K56" s="216" t="s">
        <v>377</v>
      </c>
      <c r="M56" s="214" t="s">
        <v>422</v>
      </c>
      <c r="N56" s="218" t="s">
        <v>423</v>
      </c>
      <c r="O56" s="215" t="s">
        <v>340</v>
      </c>
    </row>
    <row r="57" spans="1:15" ht="19.899999999999999" customHeight="1" thickTop="1" thickBot="1">
      <c r="A57" s="385" t="s">
        <v>79</v>
      </c>
      <c r="B57" s="224">
        <v>14</v>
      </c>
      <c r="C57" s="224" t="s">
        <v>3</v>
      </c>
      <c r="D57" s="224" t="s">
        <v>296</v>
      </c>
      <c r="E57" s="214" t="s">
        <v>198</v>
      </c>
      <c r="F57" s="214" t="s">
        <v>199</v>
      </c>
      <c r="G57" s="214" t="s">
        <v>199</v>
      </c>
      <c r="H57" s="214" t="s">
        <v>424</v>
      </c>
      <c r="J57" s="214"/>
      <c r="K57" s="214" t="s">
        <v>402</v>
      </c>
      <c r="M57" s="214" t="s">
        <v>422</v>
      </c>
      <c r="N57" s="218" t="s">
        <v>425</v>
      </c>
      <c r="O57" s="215" t="s">
        <v>340</v>
      </c>
    </row>
    <row r="58" spans="1:15" ht="19.899999999999999" customHeight="1" thickTop="1" thickBot="1">
      <c r="A58" s="385" t="s">
        <v>79</v>
      </c>
      <c r="B58" s="224">
        <v>15</v>
      </c>
      <c r="C58" s="224" t="s">
        <v>0</v>
      </c>
      <c r="D58" s="224" t="s">
        <v>172</v>
      </c>
      <c r="E58" s="214" t="s">
        <v>173</v>
      </c>
      <c r="F58" s="214" t="s">
        <v>240</v>
      </c>
      <c r="G58" s="214" t="s">
        <v>426</v>
      </c>
      <c r="H58" s="219" t="s">
        <v>427</v>
      </c>
      <c r="J58" s="214"/>
      <c r="K58" s="214" t="s">
        <v>428</v>
      </c>
      <c r="M58" s="217" t="s">
        <v>429</v>
      </c>
      <c r="N58" s="218" t="s">
        <v>430</v>
      </c>
      <c r="O58" s="215" t="s">
        <v>340</v>
      </c>
    </row>
    <row r="59" spans="1:15" ht="19.899999999999999" customHeight="1" thickTop="1" thickBot="1">
      <c r="A59" s="385" t="s">
        <v>79</v>
      </c>
      <c r="B59" s="224">
        <v>16</v>
      </c>
      <c r="C59" s="224" t="s">
        <v>0</v>
      </c>
      <c r="D59" s="224" t="s">
        <v>172</v>
      </c>
      <c r="E59" s="214" t="s">
        <v>173</v>
      </c>
      <c r="F59" s="214" t="s">
        <v>174</v>
      </c>
      <c r="G59" s="214" t="s">
        <v>431</v>
      </c>
      <c r="H59" s="219" t="s">
        <v>432</v>
      </c>
      <c r="J59" s="214"/>
      <c r="K59" s="214" t="s">
        <v>433</v>
      </c>
      <c r="M59" s="214" t="s">
        <v>434</v>
      </c>
      <c r="N59" s="218" t="s">
        <v>435</v>
      </c>
      <c r="O59" s="215" t="s">
        <v>340</v>
      </c>
    </row>
    <row r="60" spans="1:15" ht="19.899999999999999" customHeight="1" thickTop="1" thickBot="1">
      <c r="A60" s="385" t="s">
        <v>79</v>
      </c>
      <c r="B60" s="224">
        <v>17</v>
      </c>
      <c r="C60" s="224" t="s">
        <v>0</v>
      </c>
      <c r="D60" s="224" t="s">
        <v>296</v>
      </c>
      <c r="E60" s="214" t="s">
        <v>198</v>
      </c>
      <c r="F60" s="214" t="s">
        <v>199</v>
      </c>
      <c r="G60" s="214" t="s">
        <v>436</v>
      </c>
      <c r="H60" s="219" t="s">
        <v>437</v>
      </c>
      <c r="J60" s="214"/>
      <c r="K60" s="214" t="s">
        <v>414</v>
      </c>
      <c r="M60" s="217" t="s">
        <v>415</v>
      </c>
      <c r="N60" s="218" t="s">
        <v>438</v>
      </c>
      <c r="O60" s="215" t="s">
        <v>340</v>
      </c>
    </row>
    <row r="61" spans="1:15" ht="19.899999999999999" customHeight="1" thickTop="1" thickBot="1">
      <c r="A61" s="385" t="s">
        <v>79</v>
      </c>
      <c r="B61" s="224">
        <v>18</v>
      </c>
      <c r="C61" s="224" t="s">
        <v>1</v>
      </c>
      <c r="D61" s="224" t="s">
        <v>172</v>
      </c>
      <c r="E61" s="214" t="s">
        <v>173</v>
      </c>
      <c r="F61" s="214" t="s">
        <v>174</v>
      </c>
      <c r="G61" s="214" t="s">
        <v>431</v>
      </c>
      <c r="H61" s="219" t="s">
        <v>439</v>
      </c>
      <c r="J61" s="214"/>
      <c r="K61" s="214" t="s">
        <v>433</v>
      </c>
      <c r="M61" s="217" t="s">
        <v>434</v>
      </c>
      <c r="N61" s="218" t="s">
        <v>440</v>
      </c>
      <c r="O61" s="215" t="s">
        <v>340</v>
      </c>
    </row>
    <row r="62" spans="1:15" ht="19.899999999999999" customHeight="1" thickTop="1" thickBot="1">
      <c r="A62" s="385" t="s">
        <v>79</v>
      </c>
      <c r="B62" s="224">
        <v>19</v>
      </c>
      <c r="C62" s="224" t="s">
        <v>1</v>
      </c>
      <c r="D62" s="224" t="s">
        <v>181</v>
      </c>
      <c r="E62" s="214" t="s">
        <v>182</v>
      </c>
      <c r="F62" s="214" t="s">
        <v>183</v>
      </c>
      <c r="G62" s="214" t="s">
        <v>374</v>
      </c>
      <c r="H62" s="214" t="s">
        <v>441</v>
      </c>
      <c r="J62" s="214"/>
      <c r="K62" s="216" t="s">
        <v>377</v>
      </c>
      <c r="M62" s="217" t="s">
        <v>378</v>
      </c>
      <c r="N62" s="218" t="s">
        <v>442</v>
      </c>
      <c r="O62" s="215" t="s">
        <v>340</v>
      </c>
    </row>
    <row r="63" spans="1:15" ht="19.899999999999999" customHeight="1" thickTop="1" thickBot="1">
      <c r="A63" s="385" t="s">
        <v>79</v>
      </c>
      <c r="B63" s="224">
        <v>20</v>
      </c>
      <c r="C63" s="224" t="s">
        <v>1</v>
      </c>
      <c r="D63" s="224" t="s">
        <v>172</v>
      </c>
      <c r="E63" s="214" t="s">
        <v>173</v>
      </c>
      <c r="F63" s="214" t="s">
        <v>267</v>
      </c>
      <c r="G63" s="214" t="s">
        <v>443</v>
      </c>
      <c r="H63" s="219" t="s">
        <v>444</v>
      </c>
      <c r="J63" s="214"/>
      <c r="K63" s="214" t="s">
        <v>433</v>
      </c>
      <c r="M63" s="214" t="s">
        <v>434</v>
      </c>
      <c r="N63" s="218" t="s">
        <v>440</v>
      </c>
      <c r="O63" s="215"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2" bestFit="1" customWidth="1"/>
    <col min="2" max="3" width="10" style="352" customWidth="1"/>
    <col min="4" max="4" width="12.75" style="353" customWidth="1"/>
    <col min="5" max="6" width="21" style="353" customWidth="1"/>
    <col min="7" max="7" width="18.5" style="353" customWidth="1"/>
    <col min="8" max="8" width="21" style="353" customWidth="1"/>
    <col min="9" max="9" width="23.25" style="353" customWidth="1"/>
    <col min="10" max="10" width="16.5" style="353" customWidth="1"/>
    <col min="11" max="11" width="21.375" style="353" customWidth="1"/>
    <col min="12" max="12" width="29.5" style="353" customWidth="1"/>
    <col min="13" max="16384" width="11.25" style="353"/>
  </cols>
  <sheetData>
    <row r="1" spans="1:14" ht="26.25">
      <c r="A1" s="381" t="s">
        <v>72</v>
      </c>
      <c r="B1" s="229" t="s">
        <v>73</v>
      </c>
      <c r="C1" s="229" t="s">
        <v>58</v>
      </c>
      <c r="D1" s="387" t="s">
        <v>18</v>
      </c>
      <c r="E1" s="387" t="s">
        <v>65</v>
      </c>
      <c r="F1" s="387" t="s">
        <v>55</v>
      </c>
      <c r="G1" s="387" t="s">
        <v>56</v>
      </c>
      <c r="H1" s="387" t="s">
        <v>74</v>
      </c>
      <c r="I1" s="387" t="s">
        <v>75</v>
      </c>
      <c r="J1" s="387" t="s">
        <v>169</v>
      </c>
      <c r="K1" s="387" t="s">
        <v>170</v>
      </c>
      <c r="L1" s="387" t="s">
        <v>446</v>
      </c>
      <c r="M1" s="387" t="s">
        <v>76</v>
      </c>
    </row>
    <row r="2" spans="1:14" ht="26.25">
      <c r="A2" s="392" t="s">
        <v>77</v>
      </c>
      <c r="B2" s="393">
        <v>1</v>
      </c>
      <c r="C2" s="393" t="s">
        <v>2</v>
      </c>
      <c r="D2" s="394" t="s">
        <v>134</v>
      </c>
      <c r="E2" s="394" t="s">
        <v>447</v>
      </c>
      <c r="F2" s="394" t="s">
        <v>448</v>
      </c>
      <c r="G2" s="394" t="s">
        <v>449</v>
      </c>
      <c r="H2" s="394" t="s">
        <v>450</v>
      </c>
      <c r="I2" s="394" t="s">
        <v>451</v>
      </c>
      <c r="J2" s="394" t="s">
        <v>452</v>
      </c>
      <c r="K2" s="394" t="s">
        <v>453</v>
      </c>
      <c r="L2" s="395" t="s">
        <v>454</v>
      </c>
      <c r="M2" s="404"/>
      <c r="N2" s="353" t="s">
        <v>57</v>
      </c>
    </row>
    <row r="3" spans="1:14" ht="26.25">
      <c r="A3" s="392" t="s">
        <v>77</v>
      </c>
      <c r="B3" s="393">
        <v>2</v>
      </c>
      <c r="C3" s="393" t="s">
        <v>1</v>
      </c>
      <c r="D3" s="394" t="s">
        <v>134</v>
      </c>
      <c r="E3" s="394" t="s">
        <v>447</v>
      </c>
      <c r="F3" s="394" t="s">
        <v>455</v>
      </c>
      <c r="G3" s="394" t="s">
        <v>456</v>
      </c>
      <c r="H3" s="394" t="s">
        <v>450</v>
      </c>
      <c r="I3" s="394" t="s">
        <v>457</v>
      </c>
      <c r="J3" s="394" t="s">
        <v>452</v>
      </c>
      <c r="K3" s="394" t="s">
        <v>453</v>
      </c>
      <c r="L3" s="394" t="s">
        <v>458</v>
      </c>
      <c r="M3" s="404"/>
      <c r="N3" s="353" t="s">
        <v>57</v>
      </c>
    </row>
    <row r="4" spans="1:14" ht="26.25">
      <c r="A4" s="392" t="s">
        <v>77</v>
      </c>
      <c r="B4" s="393">
        <v>3</v>
      </c>
      <c r="C4" s="393" t="s">
        <v>1</v>
      </c>
      <c r="D4" s="394" t="s">
        <v>134</v>
      </c>
      <c r="E4" s="394" t="s">
        <v>459</v>
      </c>
      <c r="F4" s="394" t="s">
        <v>460</v>
      </c>
      <c r="G4" s="394" t="s">
        <v>461</v>
      </c>
      <c r="H4" s="394" t="s">
        <v>462</v>
      </c>
      <c r="I4" s="394" t="s">
        <v>463</v>
      </c>
      <c r="J4" s="394" t="s">
        <v>464</v>
      </c>
      <c r="K4" s="394" t="s">
        <v>465</v>
      </c>
      <c r="L4" s="394" t="s">
        <v>466</v>
      </c>
      <c r="M4" s="404"/>
      <c r="N4" s="353" t="s">
        <v>57</v>
      </c>
    </row>
    <row r="5" spans="1:14" ht="26.25">
      <c r="A5" s="392" t="s">
        <v>77</v>
      </c>
      <c r="B5" s="393">
        <v>4</v>
      </c>
      <c r="C5" s="393" t="s">
        <v>1</v>
      </c>
      <c r="D5" s="394" t="s">
        <v>87</v>
      </c>
      <c r="E5" s="394" t="s">
        <v>467</v>
      </c>
      <c r="F5" s="394" t="s">
        <v>468</v>
      </c>
      <c r="G5" s="394" t="s">
        <v>469</v>
      </c>
      <c r="H5" s="394" t="s">
        <v>470</v>
      </c>
      <c r="I5" s="394" t="s">
        <v>471</v>
      </c>
      <c r="J5" s="394" t="s">
        <v>472</v>
      </c>
      <c r="K5" s="394" t="s">
        <v>473</v>
      </c>
      <c r="L5" s="394" t="s">
        <v>474</v>
      </c>
      <c r="M5" s="404"/>
      <c r="N5" s="353" t="s">
        <v>57</v>
      </c>
    </row>
    <row r="6" spans="1:14" ht="26.25">
      <c r="A6" s="392" t="s">
        <v>77</v>
      </c>
      <c r="B6" s="393">
        <v>5</v>
      </c>
      <c r="C6" s="393" t="s">
        <v>1</v>
      </c>
      <c r="D6" s="394" t="s">
        <v>86</v>
      </c>
      <c r="E6" s="394" t="s">
        <v>117</v>
      </c>
      <c r="F6" s="394" t="s">
        <v>125</v>
      </c>
      <c r="G6" s="394" t="s">
        <v>475</v>
      </c>
      <c r="H6" s="394" t="s">
        <v>476</v>
      </c>
      <c r="I6" s="394" t="s">
        <v>477</v>
      </c>
      <c r="J6" s="394" t="s">
        <v>478</v>
      </c>
      <c r="K6" s="394" t="s">
        <v>479</v>
      </c>
      <c r="L6" s="394" t="s">
        <v>477</v>
      </c>
      <c r="M6" s="404"/>
      <c r="N6" s="353" t="s">
        <v>57</v>
      </c>
    </row>
    <row r="7" spans="1:14" ht="26.25">
      <c r="A7" s="392" t="s">
        <v>77</v>
      </c>
      <c r="B7" s="393">
        <v>6</v>
      </c>
      <c r="C7" s="393" t="s">
        <v>2</v>
      </c>
      <c r="D7" s="394" t="s">
        <v>86</v>
      </c>
      <c r="E7" s="394" t="s">
        <v>121</v>
      </c>
      <c r="F7" s="394" t="s">
        <v>132</v>
      </c>
      <c r="G7" s="394" t="s">
        <v>480</v>
      </c>
      <c r="H7" s="394" t="s">
        <v>481</v>
      </c>
      <c r="I7" s="396" t="s">
        <v>482</v>
      </c>
      <c r="J7" s="394" t="s">
        <v>464</v>
      </c>
      <c r="K7" s="394" t="s">
        <v>473</v>
      </c>
      <c r="L7" s="394" t="s">
        <v>483</v>
      </c>
      <c r="M7" s="404"/>
      <c r="N7" s="353" t="s">
        <v>57</v>
      </c>
    </row>
    <row r="8" spans="1:14" ht="26.25">
      <c r="A8" s="392" t="s">
        <v>77</v>
      </c>
      <c r="B8" s="393">
        <v>7</v>
      </c>
      <c r="C8" s="393" t="s">
        <v>0</v>
      </c>
      <c r="D8" s="394" t="s">
        <v>134</v>
      </c>
      <c r="E8" s="394" t="s">
        <v>119</v>
      </c>
      <c r="F8" s="394" t="s">
        <v>484</v>
      </c>
      <c r="G8" s="394" t="s">
        <v>485</v>
      </c>
      <c r="H8" s="394" t="s">
        <v>486</v>
      </c>
      <c r="I8" s="396" t="s">
        <v>487</v>
      </c>
      <c r="J8" s="394" t="s">
        <v>464</v>
      </c>
      <c r="K8" s="394" t="s">
        <v>488</v>
      </c>
      <c r="L8" s="394" t="s">
        <v>477</v>
      </c>
      <c r="M8" s="404"/>
      <c r="N8" s="353" t="s">
        <v>57</v>
      </c>
    </row>
    <row r="9" spans="1:14" ht="26.25">
      <c r="A9" s="392" t="s">
        <v>77</v>
      </c>
      <c r="B9" s="393">
        <v>8</v>
      </c>
      <c r="C9" s="393" t="s">
        <v>0</v>
      </c>
      <c r="D9" s="394" t="s">
        <v>134</v>
      </c>
      <c r="E9" s="394" t="s">
        <v>447</v>
      </c>
      <c r="F9" s="394" t="s">
        <v>448</v>
      </c>
      <c r="G9" s="394" t="s">
        <v>489</v>
      </c>
      <c r="H9" s="394" t="s">
        <v>490</v>
      </c>
      <c r="I9" s="396" t="s">
        <v>491</v>
      </c>
      <c r="J9" s="394" t="s">
        <v>452</v>
      </c>
      <c r="K9" s="394" t="s">
        <v>453</v>
      </c>
      <c r="L9" s="394" t="s">
        <v>492</v>
      </c>
      <c r="M9" s="404"/>
      <c r="N9" s="353" t="s">
        <v>57</v>
      </c>
    </row>
    <row r="10" spans="1:14" ht="26.25">
      <c r="A10" s="392" t="s">
        <v>77</v>
      </c>
      <c r="B10" s="393">
        <v>9</v>
      </c>
      <c r="C10" s="393" t="s">
        <v>2</v>
      </c>
      <c r="D10" s="394" t="s">
        <v>134</v>
      </c>
      <c r="E10" s="394" t="s">
        <v>119</v>
      </c>
      <c r="F10" s="394" t="s">
        <v>484</v>
      </c>
      <c r="G10" s="394" t="s">
        <v>485</v>
      </c>
      <c r="H10" s="394" t="s">
        <v>493</v>
      </c>
      <c r="I10" s="396" t="s">
        <v>487</v>
      </c>
      <c r="J10" s="394" t="s">
        <v>494</v>
      </c>
      <c r="K10" s="394" t="s">
        <v>488</v>
      </c>
      <c r="L10" s="394" t="s">
        <v>477</v>
      </c>
      <c r="M10" s="404"/>
      <c r="N10" s="353" t="s">
        <v>57</v>
      </c>
    </row>
    <row r="11" spans="1:14" ht="26.25">
      <c r="A11" s="392" t="s">
        <v>77</v>
      </c>
      <c r="B11" s="393">
        <v>10</v>
      </c>
      <c r="C11" s="393" t="s">
        <v>3</v>
      </c>
      <c r="D11" s="394" t="s">
        <v>134</v>
      </c>
      <c r="E11" s="394" t="s">
        <v>459</v>
      </c>
      <c r="F11" s="394" t="s">
        <v>460</v>
      </c>
      <c r="G11" s="394" t="s">
        <v>495</v>
      </c>
      <c r="H11" s="394" t="s">
        <v>496</v>
      </c>
      <c r="I11" s="396" t="s">
        <v>497</v>
      </c>
      <c r="J11" s="394" t="s">
        <v>464</v>
      </c>
      <c r="K11" s="394" t="s">
        <v>465</v>
      </c>
      <c r="L11" s="394" t="s">
        <v>498</v>
      </c>
      <c r="M11" s="404"/>
      <c r="N11" s="353" t="s">
        <v>57</v>
      </c>
    </row>
    <row r="12" spans="1:14" ht="26.25">
      <c r="A12" s="392" t="s">
        <v>77</v>
      </c>
      <c r="B12" s="393">
        <v>11</v>
      </c>
      <c r="C12" s="393" t="s">
        <v>2</v>
      </c>
      <c r="D12" s="394" t="s">
        <v>134</v>
      </c>
      <c r="E12" s="394" t="s">
        <v>119</v>
      </c>
      <c r="F12" s="394" t="s">
        <v>484</v>
      </c>
      <c r="G12" s="394" t="s">
        <v>485</v>
      </c>
      <c r="H12" s="394" t="s">
        <v>496</v>
      </c>
      <c r="I12" s="394" t="s">
        <v>477</v>
      </c>
      <c r="J12" s="394" t="s">
        <v>494</v>
      </c>
      <c r="K12" s="394" t="s">
        <v>488</v>
      </c>
      <c r="L12" s="394" t="s">
        <v>477</v>
      </c>
      <c r="M12" s="404"/>
      <c r="N12" s="353" t="s">
        <v>57</v>
      </c>
    </row>
    <row r="13" spans="1:14" ht="26.25">
      <c r="A13" s="392" t="s">
        <v>77</v>
      </c>
      <c r="B13" s="393">
        <v>12</v>
      </c>
      <c r="C13" s="393" t="s">
        <v>0</v>
      </c>
      <c r="D13" s="394" t="s">
        <v>87</v>
      </c>
      <c r="E13" s="394" t="s">
        <v>499</v>
      </c>
      <c r="F13" s="394" t="s">
        <v>500</v>
      </c>
      <c r="G13" s="394" t="s">
        <v>501</v>
      </c>
      <c r="H13" s="394" t="s">
        <v>477</v>
      </c>
      <c r="I13" s="394" t="s">
        <v>502</v>
      </c>
      <c r="J13" s="394" t="s">
        <v>503</v>
      </c>
      <c r="K13" s="394" t="s">
        <v>504</v>
      </c>
      <c r="L13" s="394" t="s">
        <v>477</v>
      </c>
      <c r="M13" s="404"/>
      <c r="N13" s="353" t="s">
        <v>57</v>
      </c>
    </row>
    <row r="14" spans="1:14" ht="26.25">
      <c r="A14" s="392" t="s">
        <v>77</v>
      </c>
      <c r="B14" s="393">
        <v>13</v>
      </c>
      <c r="C14" s="393" t="s">
        <v>2</v>
      </c>
      <c r="D14" s="394" t="s">
        <v>87</v>
      </c>
      <c r="E14" s="394" t="s">
        <v>499</v>
      </c>
      <c r="F14" s="394" t="s">
        <v>505</v>
      </c>
      <c r="G14" s="394" t="s">
        <v>506</v>
      </c>
      <c r="H14" s="394" t="s">
        <v>507</v>
      </c>
      <c r="I14" s="394" t="s">
        <v>508</v>
      </c>
      <c r="J14" s="394" t="s">
        <v>509</v>
      </c>
      <c r="K14" s="394" t="s">
        <v>510</v>
      </c>
      <c r="L14" s="394" t="s">
        <v>511</v>
      </c>
      <c r="M14" s="404"/>
      <c r="N14" s="353" t="s">
        <v>57</v>
      </c>
    </row>
    <row r="15" spans="1:14" ht="26.25">
      <c r="A15" s="392" t="s">
        <v>77</v>
      </c>
      <c r="B15" s="393">
        <v>14</v>
      </c>
      <c r="C15" s="393" t="s">
        <v>3</v>
      </c>
      <c r="D15" s="394" t="s">
        <v>86</v>
      </c>
      <c r="E15" s="394" t="s">
        <v>117</v>
      </c>
      <c r="F15" s="394" t="s">
        <v>126</v>
      </c>
      <c r="G15" s="394" t="s">
        <v>512</v>
      </c>
      <c r="H15" s="394" t="s">
        <v>476</v>
      </c>
      <c r="I15" s="394" t="s">
        <v>513</v>
      </c>
      <c r="J15" s="394" t="s">
        <v>478</v>
      </c>
      <c r="K15" s="394" t="s">
        <v>479</v>
      </c>
      <c r="L15" s="394" t="s">
        <v>477</v>
      </c>
      <c r="M15" s="404"/>
      <c r="N15" s="353" t="s">
        <v>57</v>
      </c>
    </row>
    <row r="16" spans="1:14" ht="26.25">
      <c r="A16" s="392" t="s">
        <v>77</v>
      </c>
      <c r="B16" s="393">
        <v>15</v>
      </c>
      <c r="C16" s="393" t="s">
        <v>1</v>
      </c>
      <c r="D16" s="394" t="s">
        <v>134</v>
      </c>
      <c r="E16" s="394" t="s">
        <v>459</v>
      </c>
      <c r="F16" s="394" t="s">
        <v>514</v>
      </c>
      <c r="G16" s="394" t="s">
        <v>515</v>
      </c>
      <c r="H16" s="394" t="s">
        <v>516</v>
      </c>
      <c r="I16" s="394" t="s">
        <v>477</v>
      </c>
      <c r="J16" s="394" t="s">
        <v>464</v>
      </c>
      <c r="K16" s="394" t="s">
        <v>517</v>
      </c>
      <c r="L16" s="394" t="s">
        <v>518</v>
      </c>
      <c r="M16" s="404"/>
      <c r="N16" s="353" t="s">
        <v>57</v>
      </c>
    </row>
    <row r="17" spans="1:14" ht="26.25">
      <c r="A17" s="392" t="s">
        <v>77</v>
      </c>
      <c r="B17" s="393">
        <v>16</v>
      </c>
      <c r="C17" s="393" t="s">
        <v>1</v>
      </c>
      <c r="D17" s="394" t="s">
        <v>86</v>
      </c>
      <c r="E17" s="394" t="s">
        <v>117</v>
      </c>
      <c r="F17" s="394" t="s">
        <v>125</v>
      </c>
      <c r="G17" s="394" t="s">
        <v>519</v>
      </c>
      <c r="H17" s="394" t="s">
        <v>476</v>
      </c>
      <c r="I17" s="394" t="s">
        <v>513</v>
      </c>
      <c r="J17" s="394" t="s">
        <v>478</v>
      </c>
      <c r="K17" s="394" t="s">
        <v>479</v>
      </c>
      <c r="L17" s="394" t="s">
        <v>477</v>
      </c>
      <c r="M17" s="404"/>
      <c r="N17" s="353" t="s">
        <v>57</v>
      </c>
    </row>
    <row r="18" spans="1:14" ht="26.25">
      <c r="A18" s="392" t="s">
        <v>77</v>
      </c>
      <c r="B18" s="393">
        <v>17</v>
      </c>
      <c r="C18" s="393" t="s">
        <v>0</v>
      </c>
      <c r="D18" s="394" t="s">
        <v>86</v>
      </c>
      <c r="E18" s="394" t="s">
        <v>121</v>
      </c>
      <c r="F18" s="394" t="s">
        <v>520</v>
      </c>
      <c r="G18" s="394" t="s">
        <v>521</v>
      </c>
      <c r="H18" s="394" t="s">
        <v>522</v>
      </c>
      <c r="I18" s="394" t="s">
        <v>477</v>
      </c>
      <c r="J18" s="394" t="s">
        <v>452</v>
      </c>
      <c r="K18" s="394" t="s">
        <v>523</v>
      </c>
      <c r="L18" s="394" t="s">
        <v>524</v>
      </c>
      <c r="M18" s="404"/>
      <c r="N18" s="353" t="s">
        <v>57</v>
      </c>
    </row>
    <row r="19" spans="1:14" ht="26.25">
      <c r="A19" s="392" t="s">
        <v>77</v>
      </c>
      <c r="B19" s="393">
        <v>18</v>
      </c>
      <c r="C19" s="393" t="s">
        <v>2</v>
      </c>
      <c r="D19" s="394" t="s">
        <v>86</v>
      </c>
      <c r="E19" s="394" t="s">
        <v>121</v>
      </c>
      <c r="F19" s="394" t="s">
        <v>132</v>
      </c>
      <c r="G19" s="394" t="s">
        <v>525</v>
      </c>
      <c r="H19" s="394" t="s">
        <v>477</v>
      </c>
      <c r="I19" s="394" t="s">
        <v>477</v>
      </c>
      <c r="J19" s="394" t="s">
        <v>464</v>
      </c>
      <c r="K19" s="394" t="s">
        <v>526</v>
      </c>
      <c r="L19" s="394" t="s">
        <v>527</v>
      </c>
      <c r="M19" s="404"/>
      <c r="N19" s="353" t="s">
        <v>57</v>
      </c>
    </row>
    <row r="20" spans="1:14" ht="26.25">
      <c r="A20" s="392" t="s">
        <v>77</v>
      </c>
      <c r="B20" s="393">
        <v>19</v>
      </c>
      <c r="C20" s="393" t="s">
        <v>2</v>
      </c>
      <c r="D20" s="394" t="s">
        <v>134</v>
      </c>
      <c r="E20" s="394" t="s">
        <v>459</v>
      </c>
      <c r="F20" s="394" t="s">
        <v>460</v>
      </c>
      <c r="G20" s="394" t="s">
        <v>528</v>
      </c>
      <c r="H20" s="394" t="s">
        <v>529</v>
      </c>
      <c r="I20" s="394" t="s">
        <v>530</v>
      </c>
      <c r="J20" s="394" t="s">
        <v>464</v>
      </c>
      <c r="K20" s="394" t="s">
        <v>517</v>
      </c>
      <c r="L20" s="394" t="s">
        <v>531</v>
      </c>
      <c r="M20" s="404"/>
      <c r="N20" s="353" t="s">
        <v>57</v>
      </c>
    </row>
    <row r="21" spans="1:14" ht="26.25">
      <c r="A21" s="392" t="s">
        <v>77</v>
      </c>
      <c r="B21" s="393">
        <v>20</v>
      </c>
      <c r="C21" s="393" t="s">
        <v>0</v>
      </c>
      <c r="D21" s="394" t="s">
        <v>134</v>
      </c>
      <c r="E21" s="394" t="s">
        <v>119</v>
      </c>
      <c r="F21" s="394" t="s">
        <v>128</v>
      </c>
      <c r="G21" s="394" t="s">
        <v>532</v>
      </c>
      <c r="H21" s="394" t="s">
        <v>533</v>
      </c>
      <c r="I21" s="394" t="s">
        <v>534</v>
      </c>
      <c r="J21" s="394" t="s">
        <v>494</v>
      </c>
      <c r="K21" s="394" t="s">
        <v>488</v>
      </c>
      <c r="L21" s="394" t="s">
        <v>535</v>
      </c>
      <c r="M21" s="404"/>
      <c r="N21" s="353" t="s">
        <v>57</v>
      </c>
    </row>
    <row r="22" spans="1:14" ht="26.25">
      <c r="A22" s="381" t="s">
        <v>72</v>
      </c>
      <c r="B22" s="229" t="s">
        <v>73</v>
      </c>
      <c r="C22" s="229" t="s">
        <v>58</v>
      </c>
      <c r="D22" s="387" t="s">
        <v>18</v>
      </c>
      <c r="E22" s="387" t="s">
        <v>65</v>
      </c>
      <c r="F22" s="387" t="s">
        <v>55</v>
      </c>
      <c r="G22" s="387" t="s">
        <v>56</v>
      </c>
      <c r="H22" s="387" t="s">
        <v>74</v>
      </c>
      <c r="I22" s="387" t="s">
        <v>75</v>
      </c>
      <c r="J22" s="387" t="s">
        <v>169</v>
      </c>
      <c r="K22" s="387" t="s">
        <v>170</v>
      </c>
      <c r="L22" s="387" t="s">
        <v>446</v>
      </c>
      <c r="M22" s="387" t="s">
        <v>76</v>
      </c>
      <c r="N22" s="353" t="s">
        <v>57</v>
      </c>
    </row>
    <row r="23" spans="1:14" ht="26.25">
      <c r="A23" s="392" t="s">
        <v>78</v>
      </c>
      <c r="B23" s="393">
        <v>1</v>
      </c>
      <c r="C23" s="393" t="s">
        <v>3</v>
      </c>
      <c r="D23" s="394" t="s">
        <v>87</v>
      </c>
      <c r="E23" s="396" t="s">
        <v>499</v>
      </c>
      <c r="F23" s="396" t="s">
        <v>505</v>
      </c>
      <c r="G23" s="396" t="s">
        <v>536</v>
      </c>
      <c r="H23" s="396" t="s">
        <v>537</v>
      </c>
      <c r="I23" s="396" t="s">
        <v>538</v>
      </c>
      <c r="J23" s="396" t="s">
        <v>539</v>
      </c>
      <c r="K23" s="396" t="s">
        <v>540</v>
      </c>
      <c r="L23" s="404"/>
      <c r="M23" s="396" t="s">
        <v>541</v>
      </c>
      <c r="N23" s="353" t="s">
        <v>57</v>
      </c>
    </row>
    <row r="24" spans="1:14" ht="26.25">
      <c r="A24" s="392" t="s">
        <v>78</v>
      </c>
      <c r="B24" s="393">
        <v>2</v>
      </c>
      <c r="C24" s="393" t="s">
        <v>0</v>
      </c>
      <c r="D24" s="394" t="s">
        <v>86</v>
      </c>
      <c r="E24" s="396" t="s">
        <v>121</v>
      </c>
      <c r="F24" s="396" t="s">
        <v>132</v>
      </c>
      <c r="G24" s="396" t="s">
        <v>542</v>
      </c>
      <c r="H24" s="396" t="s">
        <v>543</v>
      </c>
      <c r="I24" s="396" t="s">
        <v>544</v>
      </c>
      <c r="J24" s="396" t="s">
        <v>545</v>
      </c>
      <c r="K24" s="396" t="s">
        <v>546</v>
      </c>
      <c r="L24" s="404"/>
      <c r="M24" s="396" t="s">
        <v>547</v>
      </c>
      <c r="N24" s="353" t="s">
        <v>57</v>
      </c>
    </row>
    <row r="25" spans="1:14" ht="26.25">
      <c r="A25" s="392" t="s">
        <v>78</v>
      </c>
      <c r="B25" s="393">
        <v>3</v>
      </c>
      <c r="C25" s="393" t="s">
        <v>1</v>
      </c>
      <c r="D25" s="394" t="s">
        <v>134</v>
      </c>
      <c r="E25" s="396" t="s">
        <v>119</v>
      </c>
      <c r="F25" s="396" t="s">
        <v>484</v>
      </c>
      <c r="G25" s="396" t="s">
        <v>485</v>
      </c>
      <c r="H25" s="396" t="s">
        <v>548</v>
      </c>
      <c r="I25" s="396" t="s">
        <v>549</v>
      </c>
      <c r="J25" s="396" t="s">
        <v>550</v>
      </c>
      <c r="K25" s="396" t="s">
        <v>551</v>
      </c>
      <c r="L25" s="404"/>
      <c r="M25" s="396" t="s">
        <v>552</v>
      </c>
      <c r="N25" s="353" t="s">
        <v>57</v>
      </c>
    </row>
    <row r="26" spans="1:14" ht="26.25">
      <c r="A26" s="392" t="s">
        <v>78</v>
      </c>
      <c r="B26" s="393">
        <v>4</v>
      </c>
      <c r="C26" s="393" t="s">
        <v>2</v>
      </c>
      <c r="D26" s="394" t="s">
        <v>134</v>
      </c>
      <c r="E26" s="394" t="s">
        <v>459</v>
      </c>
      <c r="F26" s="394" t="s">
        <v>460</v>
      </c>
      <c r="G26" s="394" t="s">
        <v>553</v>
      </c>
      <c r="H26" s="396" t="s">
        <v>554</v>
      </c>
      <c r="I26" s="396" t="s">
        <v>555</v>
      </c>
      <c r="J26" s="396" t="s">
        <v>556</v>
      </c>
      <c r="K26" s="396" t="s">
        <v>557</v>
      </c>
      <c r="L26" s="404"/>
      <c r="M26" s="396" t="s">
        <v>558</v>
      </c>
      <c r="N26" s="353" t="s">
        <v>57</v>
      </c>
    </row>
    <row r="27" spans="1:14" ht="26.25">
      <c r="A27" s="392" t="s">
        <v>78</v>
      </c>
      <c r="B27" s="393">
        <v>5</v>
      </c>
      <c r="C27" s="393" t="s">
        <v>1</v>
      </c>
      <c r="D27" s="394" t="s">
        <v>134</v>
      </c>
      <c r="E27" s="394" t="s">
        <v>447</v>
      </c>
      <c r="F27" s="394" t="s">
        <v>455</v>
      </c>
      <c r="G27" s="394" t="s">
        <v>559</v>
      </c>
      <c r="H27" s="396" t="s">
        <v>560</v>
      </c>
      <c r="I27" s="396" t="s">
        <v>561</v>
      </c>
      <c r="J27" s="396" t="s">
        <v>562</v>
      </c>
      <c r="K27" s="396" t="s">
        <v>563</v>
      </c>
      <c r="L27" s="404"/>
      <c r="M27" s="396" t="s">
        <v>564</v>
      </c>
      <c r="N27" s="353" t="s">
        <v>57</v>
      </c>
    </row>
    <row r="28" spans="1:14" ht="26.25">
      <c r="A28" s="392" t="s">
        <v>78</v>
      </c>
      <c r="B28" s="393">
        <v>6</v>
      </c>
      <c r="C28" s="393" t="s">
        <v>0</v>
      </c>
      <c r="D28" s="394" t="s">
        <v>134</v>
      </c>
      <c r="E28" s="396" t="s">
        <v>119</v>
      </c>
      <c r="F28" s="394" t="s">
        <v>484</v>
      </c>
      <c r="G28" s="394" t="s">
        <v>559</v>
      </c>
      <c r="H28" s="396" t="s">
        <v>565</v>
      </c>
      <c r="I28" s="396" t="s">
        <v>566</v>
      </c>
      <c r="J28" s="396" t="s">
        <v>567</v>
      </c>
      <c r="K28" s="396" t="s">
        <v>556</v>
      </c>
      <c r="L28" s="404"/>
      <c r="M28" s="396" t="s">
        <v>568</v>
      </c>
      <c r="N28" s="353" t="s">
        <v>57</v>
      </c>
    </row>
    <row r="29" spans="1:14" ht="26.25">
      <c r="A29" s="392" t="s">
        <v>78</v>
      </c>
      <c r="B29" s="393">
        <v>7</v>
      </c>
      <c r="C29" s="393" t="s">
        <v>3</v>
      </c>
      <c r="D29" s="394" t="s">
        <v>134</v>
      </c>
      <c r="E29" s="394" t="s">
        <v>459</v>
      </c>
      <c r="F29" s="394" t="s">
        <v>514</v>
      </c>
      <c r="G29" s="394" t="s">
        <v>569</v>
      </c>
      <c r="H29" s="396" t="s">
        <v>570</v>
      </c>
      <c r="I29" s="396" t="s">
        <v>571</v>
      </c>
      <c r="J29" s="396" t="s">
        <v>572</v>
      </c>
      <c r="K29" s="396" t="s">
        <v>573</v>
      </c>
      <c r="L29" s="404"/>
      <c r="M29" s="396" t="s">
        <v>574</v>
      </c>
      <c r="N29" s="353" t="s">
        <v>57</v>
      </c>
    </row>
    <row r="30" spans="1:14" ht="26.25">
      <c r="A30" s="392" t="s">
        <v>78</v>
      </c>
      <c r="B30" s="393">
        <v>8</v>
      </c>
      <c r="C30" s="393" t="s">
        <v>2</v>
      </c>
      <c r="D30" s="394" t="s">
        <v>134</v>
      </c>
      <c r="E30" s="396" t="s">
        <v>119</v>
      </c>
      <c r="F30" s="394" t="s">
        <v>484</v>
      </c>
      <c r="G30" s="394" t="s">
        <v>485</v>
      </c>
      <c r="H30" s="396" t="s">
        <v>575</v>
      </c>
      <c r="I30" s="396" t="s">
        <v>576</v>
      </c>
      <c r="J30" s="396" t="s">
        <v>577</v>
      </c>
      <c r="K30" s="396" t="s">
        <v>578</v>
      </c>
      <c r="L30" s="404"/>
      <c r="M30" s="396" t="s">
        <v>579</v>
      </c>
      <c r="N30" s="353" t="s">
        <v>57</v>
      </c>
    </row>
    <row r="31" spans="1:14" ht="26.25">
      <c r="A31" s="392" t="s">
        <v>78</v>
      </c>
      <c r="B31" s="393">
        <v>9</v>
      </c>
      <c r="C31" s="393" t="s">
        <v>1</v>
      </c>
      <c r="D31" s="394" t="s">
        <v>134</v>
      </c>
      <c r="E31" s="394" t="s">
        <v>447</v>
      </c>
      <c r="F31" s="394" t="s">
        <v>448</v>
      </c>
      <c r="G31" s="394" t="s">
        <v>580</v>
      </c>
      <c r="H31" s="396" t="s">
        <v>581</v>
      </c>
      <c r="I31" s="396" t="s">
        <v>582</v>
      </c>
      <c r="J31" s="396" t="s">
        <v>583</v>
      </c>
      <c r="K31" s="396" t="s">
        <v>584</v>
      </c>
      <c r="L31" s="404"/>
      <c r="M31" s="396"/>
      <c r="N31" s="353" t="s">
        <v>57</v>
      </c>
    </row>
    <row r="32" spans="1:14" ht="26.25">
      <c r="A32" s="392" t="s">
        <v>78</v>
      </c>
      <c r="B32" s="393">
        <v>10</v>
      </c>
      <c r="C32" s="393" t="s">
        <v>1</v>
      </c>
      <c r="D32" s="394" t="s">
        <v>86</v>
      </c>
      <c r="E32" s="396" t="s">
        <v>121</v>
      </c>
      <c r="F32" s="394" t="s">
        <v>585</v>
      </c>
      <c r="G32" s="394" t="s">
        <v>586</v>
      </c>
      <c r="H32" s="394" t="s">
        <v>587</v>
      </c>
      <c r="I32" s="394" t="s">
        <v>588</v>
      </c>
      <c r="J32" s="394" t="s">
        <v>464</v>
      </c>
      <c r="K32" s="394" t="s">
        <v>589</v>
      </c>
      <c r="L32" s="404"/>
      <c r="M32" s="397" t="s">
        <v>590</v>
      </c>
      <c r="N32" s="353" t="s">
        <v>57</v>
      </c>
    </row>
    <row r="33" spans="1:14" ht="26.25">
      <c r="A33" s="392" t="s">
        <v>78</v>
      </c>
      <c r="B33" s="393">
        <v>11</v>
      </c>
      <c r="C33" s="393" t="s">
        <v>3</v>
      </c>
      <c r="D33" s="394" t="s">
        <v>87</v>
      </c>
      <c r="E33" s="394" t="s">
        <v>591</v>
      </c>
      <c r="F33" s="394" t="s">
        <v>592</v>
      </c>
      <c r="G33" s="394" t="s">
        <v>593</v>
      </c>
      <c r="H33" s="394" t="s">
        <v>594</v>
      </c>
      <c r="I33" s="394" t="s">
        <v>595</v>
      </c>
      <c r="J33" s="394" t="s">
        <v>596</v>
      </c>
      <c r="K33" s="394" t="s">
        <v>597</v>
      </c>
      <c r="L33" s="404"/>
      <c r="M33" s="394" t="s">
        <v>598</v>
      </c>
      <c r="N33" s="353" t="s">
        <v>57</v>
      </c>
    </row>
    <row r="34" spans="1:14" ht="26.25">
      <c r="A34" s="392" t="s">
        <v>78</v>
      </c>
      <c r="B34" s="393">
        <v>12</v>
      </c>
      <c r="C34" s="393" t="s">
        <v>2</v>
      </c>
      <c r="D34" s="394" t="s">
        <v>134</v>
      </c>
      <c r="E34" s="394" t="s">
        <v>122</v>
      </c>
      <c r="F34" s="394" t="s">
        <v>133</v>
      </c>
      <c r="G34" s="394" t="s">
        <v>599</v>
      </c>
      <c r="H34" s="394" t="s">
        <v>600</v>
      </c>
      <c r="I34" s="394" t="s">
        <v>601</v>
      </c>
      <c r="J34" s="394" t="s">
        <v>464</v>
      </c>
      <c r="K34" s="394" t="s">
        <v>602</v>
      </c>
      <c r="L34" s="404"/>
      <c r="M34" s="394" t="s">
        <v>603</v>
      </c>
      <c r="N34" s="353" t="s">
        <v>57</v>
      </c>
    </row>
    <row r="35" spans="1:14" ht="26.25">
      <c r="A35" s="392" t="s">
        <v>78</v>
      </c>
      <c r="B35" s="398">
        <v>13</v>
      </c>
      <c r="C35" s="398" t="s">
        <v>3</v>
      </c>
      <c r="D35" s="396" t="s">
        <v>134</v>
      </c>
      <c r="E35" s="396" t="s">
        <v>459</v>
      </c>
      <c r="F35" s="396" t="s">
        <v>460</v>
      </c>
      <c r="G35" s="396" t="s">
        <v>604</v>
      </c>
      <c r="H35" s="396" t="s">
        <v>605</v>
      </c>
      <c r="I35" s="396" t="s">
        <v>606</v>
      </c>
      <c r="J35" s="396" t="s">
        <v>607</v>
      </c>
      <c r="K35" s="396" t="s">
        <v>608</v>
      </c>
      <c r="L35" s="404"/>
      <c r="M35" s="396" t="s">
        <v>609</v>
      </c>
      <c r="N35" s="353" t="s">
        <v>57</v>
      </c>
    </row>
    <row r="36" spans="1:14" ht="26.25">
      <c r="A36" s="392" t="s">
        <v>78</v>
      </c>
      <c r="B36" s="393">
        <v>14</v>
      </c>
      <c r="C36" s="393" t="s">
        <v>2</v>
      </c>
      <c r="D36" s="394" t="s">
        <v>87</v>
      </c>
      <c r="E36" s="396" t="s">
        <v>499</v>
      </c>
      <c r="F36" s="396" t="s">
        <v>505</v>
      </c>
      <c r="G36" s="394" t="s">
        <v>610</v>
      </c>
      <c r="H36" s="396" t="s">
        <v>611</v>
      </c>
      <c r="I36" s="396" t="s">
        <v>612</v>
      </c>
      <c r="J36" s="396" t="s">
        <v>613</v>
      </c>
      <c r="K36" s="396" t="s">
        <v>614</v>
      </c>
      <c r="L36" s="404"/>
      <c r="M36" s="396" t="s">
        <v>615</v>
      </c>
      <c r="N36" s="353" t="s">
        <v>57</v>
      </c>
    </row>
    <row r="37" spans="1:14" ht="26.25">
      <c r="A37" s="392" t="s">
        <v>78</v>
      </c>
      <c r="B37" s="393">
        <v>15</v>
      </c>
      <c r="C37" s="393" t="s">
        <v>1</v>
      </c>
      <c r="D37" s="394" t="s">
        <v>87</v>
      </c>
      <c r="E37" s="394" t="s">
        <v>591</v>
      </c>
      <c r="F37" s="394" t="s">
        <v>592</v>
      </c>
      <c r="G37" s="394" t="s">
        <v>616</v>
      </c>
      <c r="H37" s="396" t="s">
        <v>617</v>
      </c>
      <c r="I37" s="396" t="s">
        <v>556</v>
      </c>
      <c r="J37" s="396" t="s">
        <v>556</v>
      </c>
      <c r="K37" s="396" t="s">
        <v>618</v>
      </c>
      <c r="L37" s="404"/>
      <c r="M37" s="396" t="s">
        <v>619</v>
      </c>
      <c r="N37" s="353" t="s">
        <v>57</v>
      </c>
    </row>
    <row r="38" spans="1:14" ht="26.25">
      <c r="A38" s="392" t="s">
        <v>78</v>
      </c>
      <c r="B38" s="393">
        <v>16</v>
      </c>
      <c r="C38" s="393" t="s">
        <v>2</v>
      </c>
      <c r="D38" s="394" t="s">
        <v>86</v>
      </c>
      <c r="E38" s="394" t="s">
        <v>117</v>
      </c>
      <c r="F38" s="394" t="s">
        <v>126</v>
      </c>
      <c r="G38" s="394" t="s">
        <v>512</v>
      </c>
      <c r="H38" s="394" t="s">
        <v>477</v>
      </c>
      <c r="I38" s="394" t="s">
        <v>620</v>
      </c>
      <c r="J38" s="394" t="s">
        <v>621</v>
      </c>
      <c r="K38" s="394" t="s">
        <v>622</v>
      </c>
      <c r="L38" s="404"/>
      <c r="M38" s="394" t="s">
        <v>623</v>
      </c>
      <c r="N38" s="353" t="s">
        <v>57</v>
      </c>
    </row>
    <row r="39" spans="1:14" ht="26.25">
      <c r="A39" s="392" t="s">
        <v>78</v>
      </c>
      <c r="B39" s="393">
        <v>17</v>
      </c>
      <c r="C39" s="393" t="s">
        <v>0</v>
      </c>
      <c r="D39" s="394" t="s">
        <v>86</v>
      </c>
      <c r="E39" s="394" t="s">
        <v>116</v>
      </c>
      <c r="F39" s="394" t="s">
        <v>624</v>
      </c>
      <c r="G39" s="394" t="s">
        <v>625</v>
      </c>
      <c r="H39" s="394" t="s">
        <v>626</v>
      </c>
      <c r="I39" s="394" t="s">
        <v>627</v>
      </c>
      <c r="J39" s="394" t="s">
        <v>628</v>
      </c>
      <c r="K39" s="394" t="s">
        <v>629</v>
      </c>
      <c r="L39" s="404"/>
      <c r="M39" s="394" t="s">
        <v>630</v>
      </c>
      <c r="N39" s="353" t="s">
        <v>57</v>
      </c>
    </row>
    <row r="40" spans="1:14" ht="26.25">
      <c r="A40" s="392" t="s">
        <v>78</v>
      </c>
      <c r="B40" s="393">
        <v>18</v>
      </c>
      <c r="C40" s="393" t="s">
        <v>3</v>
      </c>
      <c r="D40" s="394" t="s">
        <v>87</v>
      </c>
      <c r="E40" s="396" t="s">
        <v>499</v>
      </c>
      <c r="F40" s="394" t="s">
        <v>631</v>
      </c>
      <c r="G40" s="394" t="s">
        <v>632</v>
      </c>
      <c r="H40" s="394" t="s">
        <v>633</v>
      </c>
      <c r="I40" s="394" t="s">
        <v>634</v>
      </c>
      <c r="J40" s="397" t="s">
        <v>635</v>
      </c>
      <c r="K40" s="394" t="s">
        <v>636</v>
      </c>
      <c r="L40" s="404"/>
      <c r="M40" s="394" t="s">
        <v>637</v>
      </c>
      <c r="N40" s="353" t="s">
        <v>57</v>
      </c>
    </row>
    <row r="41" spans="1:14" ht="26.25">
      <c r="A41" s="392" t="s">
        <v>78</v>
      </c>
      <c r="B41" s="393">
        <v>19</v>
      </c>
      <c r="C41" s="393" t="s">
        <v>1</v>
      </c>
      <c r="D41" s="394" t="s">
        <v>86</v>
      </c>
      <c r="E41" s="394" t="s">
        <v>117</v>
      </c>
      <c r="F41" s="394" t="s">
        <v>638</v>
      </c>
      <c r="G41" s="394" t="s">
        <v>639</v>
      </c>
      <c r="H41" s="394" t="s">
        <v>640</v>
      </c>
      <c r="I41" s="394" t="s">
        <v>641</v>
      </c>
      <c r="J41" s="394" t="s">
        <v>642</v>
      </c>
      <c r="K41" s="399" t="s">
        <v>643</v>
      </c>
      <c r="L41" s="404"/>
      <c r="M41" s="400" t="s">
        <v>644</v>
      </c>
      <c r="N41" s="353" t="s">
        <v>57</v>
      </c>
    </row>
    <row r="42" spans="1:14" ht="26.25">
      <c r="A42" s="392" t="s">
        <v>78</v>
      </c>
      <c r="B42" s="393">
        <v>20</v>
      </c>
      <c r="C42" s="393" t="s">
        <v>2</v>
      </c>
      <c r="D42" s="394" t="s">
        <v>86</v>
      </c>
      <c r="E42" s="394" t="s">
        <v>645</v>
      </c>
      <c r="F42" s="394" t="s">
        <v>646</v>
      </c>
      <c r="G42" s="394" t="s">
        <v>647</v>
      </c>
      <c r="H42" s="394" t="s">
        <v>648</v>
      </c>
      <c r="I42" s="394" t="s">
        <v>556</v>
      </c>
      <c r="J42" s="401" t="s">
        <v>642</v>
      </c>
      <c r="K42" s="394" t="s">
        <v>649</v>
      </c>
      <c r="L42" s="404"/>
      <c r="M42" s="399" t="s">
        <v>650</v>
      </c>
      <c r="N42" s="353" t="s">
        <v>57</v>
      </c>
    </row>
    <row r="43" spans="1:14" ht="26.25">
      <c r="A43" s="381" t="s">
        <v>72</v>
      </c>
      <c r="B43" s="229" t="s">
        <v>73</v>
      </c>
      <c r="C43" s="229" t="s">
        <v>58</v>
      </c>
      <c r="D43" s="387" t="s">
        <v>18</v>
      </c>
      <c r="E43" s="387" t="s">
        <v>65</v>
      </c>
      <c r="F43" s="387" t="s">
        <v>55</v>
      </c>
      <c r="G43" s="387" t="s">
        <v>56</v>
      </c>
      <c r="H43" s="387" t="s">
        <v>74</v>
      </c>
      <c r="I43" s="387" t="s">
        <v>75</v>
      </c>
      <c r="J43" s="387" t="s">
        <v>169</v>
      </c>
      <c r="K43" s="387" t="s">
        <v>170</v>
      </c>
      <c r="L43" s="387" t="s">
        <v>446</v>
      </c>
      <c r="M43" s="387" t="s">
        <v>76</v>
      </c>
      <c r="N43" s="353" t="s">
        <v>57</v>
      </c>
    </row>
    <row r="44" spans="1:14" ht="26.25">
      <c r="A44" s="392" t="s">
        <v>79</v>
      </c>
      <c r="B44" s="402">
        <v>1</v>
      </c>
      <c r="C44" s="402" t="s">
        <v>2</v>
      </c>
      <c r="D44" s="403" t="s">
        <v>134</v>
      </c>
      <c r="E44" s="403" t="s">
        <v>122</v>
      </c>
      <c r="F44" s="403" t="s">
        <v>133</v>
      </c>
      <c r="G44" s="403" t="s">
        <v>651</v>
      </c>
      <c r="H44" s="403" t="s">
        <v>652</v>
      </c>
      <c r="I44" s="403" t="s">
        <v>653</v>
      </c>
      <c r="J44" s="403" t="s">
        <v>654</v>
      </c>
      <c r="K44" s="403" t="s">
        <v>655</v>
      </c>
      <c r="L44" s="404"/>
      <c r="M44" s="404"/>
      <c r="N44" s="353" t="s">
        <v>57</v>
      </c>
    </row>
    <row r="45" spans="1:14" ht="26.25">
      <c r="A45" s="392" t="s">
        <v>79</v>
      </c>
      <c r="B45" s="402">
        <v>2</v>
      </c>
      <c r="C45" s="402" t="s">
        <v>3</v>
      </c>
      <c r="D45" s="403" t="s">
        <v>86</v>
      </c>
      <c r="E45" s="403" t="s">
        <v>120</v>
      </c>
      <c r="F45" s="403" t="s">
        <v>131</v>
      </c>
      <c r="G45" s="403" t="s">
        <v>656</v>
      </c>
      <c r="H45" s="403" t="s">
        <v>657</v>
      </c>
      <c r="I45" s="403" t="s">
        <v>658</v>
      </c>
      <c r="J45" s="403" t="s">
        <v>659</v>
      </c>
      <c r="K45" s="403" t="s">
        <v>660</v>
      </c>
      <c r="L45" s="404"/>
      <c r="M45" s="404"/>
      <c r="N45" s="353" t="s">
        <v>57</v>
      </c>
    </row>
    <row r="46" spans="1:14" ht="26.25">
      <c r="A46" s="392" t="s">
        <v>79</v>
      </c>
      <c r="B46" s="402">
        <v>3</v>
      </c>
      <c r="C46" s="402" t="s">
        <v>3</v>
      </c>
      <c r="D46" s="403" t="s">
        <v>86</v>
      </c>
      <c r="E46" s="403" t="s">
        <v>118</v>
      </c>
      <c r="F46" s="403" t="s">
        <v>661</v>
      </c>
      <c r="G46" s="403" t="s">
        <v>662</v>
      </c>
      <c r="H46" s="403" t="s">
        <v>663</v>
      </c>
      <c r="I46" s="403" t="s">
        <v>664</v>
      </c>
      <c r="J46" s="403" t="s">
        <v>665</v>
      </c>
      <c r="K46" s="403" t="s">
        <v>666</v>
      </c>
      <c r="L46" s="404"/>
      <c r="M46" s="404"/>
      <c r="N46" s="353" t="s">
        <v>57</v>
      </c>
    </row>
    <row r="47" spans="1:14" ht="26.25">
      <c r="A47" s="392" t="s">
        <v>79</v>
      </c>
      <c r="B47" s="402">
        <v>4</v>
      </c>
      <c r="C47" s="402" t="s">
        <v>2</v>
      </c>
      <c r="D47" s="403" t="s">
        <v>86</v>
      </c>
      <c r="E47" s="403" t="s">
        <v>118</v>
      </c>
      <c r="F47" s="403" t="s">
        <v>127</v>
      </c>
      <c r="G47" s="403" t="s">
        <v>667</v>
      </c>
      <c r="H47" s="403" t="s">
        <v>668</v>
      </c>
      <c r="I47" s="403" t="s">
        <v>669</v>
      </c>
      <c r="J47" s="403" t="s">
        <v>670</v>
      </c>
      <c r="K47" s="403" t="s">
        <v>666</v>
      </c>
      <c r="L47" s="404"/>
      <c r="M47" s="404"/>
      <c r="N47" s="353" t="s">
        <v>57</v>
      </c>
    </row>
    <row r="48" spans="1:14" ht="26.25">
      <c r="A48" s="392" t="s">
        <v>79</v>
      </c>
      <c r="B48" s="402">
        <v>5</v>
      </c>
      <c r="C48" s="402" t="s">
        <v>0</v>
      </c>
      <c r="D48" s="403" t="s">
        <v>87</v>
      </c>
      <c r="E48" s="403" t="s">
        <v>671</v>
      </c>
      <c r="F48" s="403" t="s">
        <v>672</v>
      </c>
      <c r="G48" s="403" t="s">
        <v>673</v>
      </c>
      <c r="H48" s="403" t="s">
        <v>674</v>
      </c>
      <c r="I48" s="403" t="s">
        <v>675</v>
      </c>
      <c r="J48" s="403" t="s">
        <v>676</v>
      </c>
      <c r="K48" s="403" t="s">
        <v>677</v>
      </c>
      <c r="L48" s="404"/>
      <c r="M48" s="404"/>
      <c r="N48" s="353" t="s">
        <v>57</v>
      </c>
    </row>
    <row r="49" spans="1:14" ht="26.25">
      <c r="A49" s="392" t="s">
        <v>79</v>
      </c>
      <c r="B49" s="402">
        <v>6</v>
      </c>
      <c r="C49" s="402" t="s">
        <v>3</v>
      </c>
      <c r="D49" s="403" t="s">
        <v>86</v>
      </c>
      <c r="E49" s="403" t="s">
        <v>116</v>
      </c>
      <c r="F49" s="403" t="s">
        <v>124</v>
      </c>
      <c r="G49" s="403" t="s">
        <v>678</v>
      </c>
      <c r="H49" s="403" t="s">
        <v>679</v>
      </c>
      <c r="I49" s="403" t="s">
        <v>680</v>
      </c>
      <c r="J49" s="403" t="s">
        <v>681</v>
      </c>
      <c r="K49" s="403" t="s">
        <v>682</v>
      </c>
      <c r="L49" s="404"/>
      <c r="M49" s="404"/>
      <c r="N49" s="353" t="s">
        <v>57</v>
      </c>
    </row>
    <row r="50" spans="1:14" ht="26.25">
      <c r="A50" s="392" t="s">
        <v>79</v>
      </c>
      <c r="B50" s="402">
        <v>7</v>
      </c>
      <c r="C50" s="402" t="s">
        <v>0</v>
      </c>
      <c r="D50" s="403" t="s">
        <v>86</v>
      </c>
      <c r="E50" s="403" t="s">
        <v>117</v>
      </c>
      <c r="F50" s="403" t="s">
        <v>683</v>
      </c>
      <c r="G50" s="403" t="s">
        <v>684</v>
      </c>
      <c r="H50" s="403" t="s">
        <v>685</v>
      </c>
      <c r="I50" s="403" t="s">
        <v>686</v>
      </c>
      <c r="J50" s="403" t="s">
        <v>687</v>
      </c>
      <c r="K50" s="403" t="s">
        <v>688</v>
      </c>
      <c r="L50" s="404"/>
      <c r="M50" s="404"/>
      <c r="N50" s="353" t="s">
        <v>57</v>
      </c>
    </row>
    <row r="51" spans="1:14" ht="26.25">
      <c r="A51" s="392" t="s">
        <v>79</v>
      </c>
      <c r="B51" s="402">
        <v>8</v>
      </c>
      <c r="C51" s="402" t="s">
        <v>2</v>
      </c>
      <c r="D51" s="403" t="s">
        <v>86</v>
      </c>
      <c r="E51" s="403" t="s">
        <v>120</v>
      </c>
      <c r="F51" s="405" t="s">
        <v>800</v>
      </c>
      <c r="G51" s="403" t="s">
        <v>689</v>
      </c>
      <c r="H51" s="403" t="s">
        <v>690</v>
      </c>
      <c r="I51" s="403" t="s">
        <v>691</v>
      </c>
      <c r="J51" s="403" t="s">
        <v>692</v>
      </c>
      <c r="K51" s="403" t="s">
        <v>693</v>
      </c>
      <c r="L51" s="404"/>
      <c r="M51" s="404"/>
      <c r="N51" s="353" t="s">
        <v>57</v>
      </c>
    </row>
    <row r="52" spans="1:14" ht="26.25">
      <c r="A52" s="392" t="s">
        <v>79</v>
      </c>
      <c r="B52" s="402">
        <v>9</v>
      </c>
      <c r="C52" s="402" t="s">
        <v>3</v>
      </c>
      <c r="D52" s="394" t="s">
        <v>87</v>
      </c>
      <c r="E52" s="403" t="s">
        <v>671</v>
      </c>
      <c r="F52" s="403" t="s">
        <v>694</v>
      </c>
      <c r="G52" s="403" t="s">
        <v>695</v>
      </c>
      <c r="H52" s="403" t="s">
        <v>696</v>
      </c>
      <c r="I52" s="403" t="s">
        <v>675</v>
      </c>
      <c r="J52" s="403" t="s">
        <v>676</v>
      </c>
      <c r="K52" s="403" t="s">
        <v>677</v>
      </c>
      <c r="L52" s="404"/>
      <c r="M52" s="404"/>
      <c r="N52" s="353" t="s">
        <v>57</v>
      </c>
    </row>
    <row r="53" spans="1:14" ht="26.25">
      <c r="A53" s="392" t="s">
        <v>79</v>
      </c>
      <c r="B53" s="402">
        <v>10</v>
      </c>
      <c r="C53" s="402" t="s">
        <v>3</v>
      </c>
      <c r="D53" s="403" t="s">
        <v>87</v>
      </c>
      <c r="E53" s="403" t="s">
        <v>697</v>
      </c>
      <c r="F53" s="405" t="s">
        <v>123</v>
      </c>
      <c r="G53" s="394" t="s">
        <v>698</v>
      </c>
      <c r="H53" s="403" t="s">
        <v>699</v>
      </c>
      <c r="I53" s="403" t="s">
        <v>700</v>
      </c>
      <c r="J53" s="403" t="s">
        <v>701</v>
      </c>
      <c r="K53" s="403" t="s">
        <v>702</v>
      </c>
      <c r="L53" s="404"/>
      <c r="M53" s="404"/>
      <c r="N53" s="353" t="s">
        <v>57</v>
      </c>
    </row>
    <row r="54" spans="1:14" ht="26.25">
      <c r="A54" s="392" t="s">
        <v>79</v>
      </c>
      <c r="B54" s="402">
        <v>11</v>
      </c>
      <c r="C54" s="402" t="s">
        <v>0</v>
      </c>
      <c r="D54" s="394" t="s">
        <v>87</v>
      </c>
      <c r="E54" s="394" t="s">
        <v>697</v>
      </c>
      <c r="F54" s="403" t="s">
        <v>703</v>
      </c>
      <c r="G54" s="403" t="s">
        <v>704</v>
      </c>
      <c r="H54" s="403" t="s">
        <v>705</v>
      </c>
      <c r="I54" s="403" t="s">
        <v>700</v>
      </c>
      <c r="J54" s="403" t="s">
        <v>701</v>
      </c>
      <c r="K54" s="403" t="s">
        <v>702</v>
      </c>
      <c r="L54" s="404"/>
      <c r="M54" s="404"/>
      <c r="N54" s="353" t="s">
        <v>57</v>
      </c>
    </row>
    <row r="55" spans="1:14" ht="26.25">
      <c r="A55" s="392" t="s">
        <v>79</v>
      </c>
      <c r="B55" s="402">
        <v>12</v>
      </c>
      <c r="C55" s="402" t="s">
        <v>3</v>
      </c>
      <c r="D55" s="394" t="s">
        <v>87</v>
      </c>
      <c r="E55" s="403" t="s">
        <v>671</v>
      </c>
      <c r="F55" s="405" t="s">
        <v>130</v>
      </c>
      <c r="G55" s="403" t="s">
        <v>706</v>
      </c>
      <c r="H55" s="403" t="s">
        <v>707</v>
      </c>
      <c r="I55" s="403" t="s">
        <v>708</v>
      </c>
      <c r="J55" s="403" t="s">
        <v>676</v>
      </c>
      <c r="K55" s="403" t="s">
        <v>709</v>
      </c>
      <c r="L55" s="404"/>
      <c r="M55" s="404"/>
      <c r="N55" s="353" t="s">
        <v>57</v>
      </c>
    </row>
    <row r="56" spans="1:14" ht="26.25">
      <c r="A56" s="392" t="s">
        <v>79</v>
      </c>
      <c r="B56" s="402">
        <v>13</v>
      </c>
      <c r="C56" s="402" t="s">
        <v>1</v>
      </c>
      <c r="D56" s="403" t="s">
        <v>134</v>
      </c>
      <c r="E56" s="403" t="s">
        <v>710</v>
      </c>
      <c r="F56" s="405" t="s">
        <v>129</v>
      </c>
      <c r="G56" s="403" t="s">
        <v>712</v>
      </c>
      <c r="H56" s="403" t="s">
        <v>713</v>
      </c>
      <c r="I56" s="403" t="s">
        <v>714</v>
      </c>
      <c r="J56" s="403" t="s">
        <v>715</v>
      </c>
      <c r="K56" s="403" t="s">
        <v>716</v>
      </c>
      <c r="L56" s="404"/>
      <c r="M56" s="404"/>
      <c r="N56" s="353" t="s">
        <v>57</v>
      </c>
    </row>
    <row r="57" spans="1:14" ht="26.25">
      <c r="A57" s="392" t="s">
        <v>79</v>
      </c>
      <c r="B57" s="402">
        <v>14</v>
      </c>
      <c r="C57" s="402" t="s">
        <v>0</v>
      </c>
      <c r="D57" s="403" t="s">
        <v>134</v>
      </c>
      <c r="E57" s="403" t="s">
        <v>710</v>
      </c>
      <c r="F57" s="403" t="s">
        <v>711</v>
      </c>
      <c r="G57" s="403" t="s">
        <v>717</v>
      </c>
      <c r="H57" s="403" t="s">
        <v>713</v>
      </c>
      <c r="I57" s="403" t="s">
        <v>718</v>
      </c>
      <c r="J57" s="403" t="s">
        <v>719</v>
      </c>
      <c r="K57" s="403" t="s">
        <v>720</v>
      </c>
      <c r="L57" s="404"/>
      <c r="M57" s="404"/>
      <c r="N57" s="353" t="s">
        <v>57</v>
      </c>
    </row>
    <row r="58" spans="1:14" ht="26.25">
      <c r="A58" s="392" t="s">
        <v>79</v>
      </c>
      <c r="B58" s="402">
        <v>15</v>
      </c>
      <c r="C58" s="402" t="s">
        <v>2</v>
      </c>
      <c r="D58" s="403" t="s">
        <v>86</v>
      </c>
      <c r="E58" s="403" t="s">
        <v>117</v>
      </c>
      <c r="F58" s="403" t="s">
        <v>683</v>
      </c>
      <c r="G58" s="403" t="s">
        <v>721</v>
      </c>
      <c r="H58" s="403" t="s">
        <v>685</v>
      </c>
      <c r="I58" s="403" t="s">
        <v>686</v>
      </c>
      <c r="J58" s="403" t="s">
        <v>687</v>
      </c>
      <c r="K58" s="403" t="s">
        <v>688</v>
      </c>
      <c r="L58" s="404"/>
      <c r="M58" s="404"/>
      <c r="N58" s="353" t="s">
        <v>57</v>
      </c>
    </row>
    <row r="59" spans="1:14" ht="26.25">
      <c r="A59" s="392" t="s">
        <v>79</v>
      </c>
      <c r="B59" s="402">
        <v>16</v>
      </c>
      <c r="C59" s="402" t="s">
        <v>1</v>
      </c>
      <c r="D59" s="403" t="s">
        <v>134</v>
      </c>
      <c r="E59" s="403" t="s">
        <v>722</v>
      </c>
      <c r="F59" s="403" t="s">
        <v>514</v>
      </c>
      <c r="G59" s="403" t="s">
        <v>723</v>
      </c>
      <c r="H59" s="403" t="s">
        <v>724</v>
      </c>
      <c r="I59" s="403" t="s">
        <v>725</v>
      </c>
      <c r="J59" s="403" t="s">
        <v>726</v>
      </c>
      <c r="K59" s="403" t="s">
        <v>727</v>
      </c>
      <c r="L59" s="404"/>
      <c r="M59" s="404"/>
      <c r="N59" s="353" t="s">
        <v>57</v>
      </c>
    </row>
    <row r="60" spans="1:14" ht="26.25">
      <c r="A60" s="392" t="s">
        <v>79</v>
      </c>
      <c r="B60" s="402">
        <v>17</v>
      </c>
      <c r="C60" s="402" t="s">
        <v>1</v>
      </c>
      <c r="D60" s="403" t="s">
        <v>134</v>
      </c>
      <c r="E60" s="403" t="s">
        <v>122</v>
      </c>
      <c r="F60" s="403" t="s">
        <v>133</v>
      </c>
      <c r="G60" s="403" t="s">
        <v>728</v>
      </c>
      <c r="H60" s="403" t="s">
        <v>724</v>
      </c>
      <c r="I60" s="403" t="s">
        <v>729</v>
      </c>
      <c r="J60" s="403" t="s">
        <v>730</v>
      </c>
      <c r="K60" s="403" t="s">
        <v>660</v>
      </c>
      <c r="L60" s="404"/>
      <c r="M60" s="404"/>
      <c r="N60" s="353" t="s">
        <v>57</v>
      </c>
    </row>
    <row r="61" spans="1:14" ht="26.25">
      <c r="A61" s="392" t="s">
        <v>79</v>
      </c>
      <c r="B61" s="402">
        <v>18</v>
      </c>
      <c r="C61" s="402" t="s">
        <v>0</v>
      </c>
      <c r="D61" s="403" t="s">
        <v>134</v>
      </c>
      <c r="E61" s="403" t="s">
        <v>122</v>
      </c>
      <c r="F61" s="403" t="s">
        <v>133</v>
      </c>
      <c r="G61" s="403" t="s">
        <v>651</v>
      </c>
      <c r="H61" s="403" t="s">
        <v>724</v>
      </c>
      <c r="I61" s="403" t="s">
        <v>729</v>
      </c>
      <c r="J61" s="403" t="s">
        <v>730</v>
      </c>
      <c r="K61" s="403" t="s">
        <v>660</v>
      </c>
      <c r="L61" s="404"/>
      <c r="M61" s="404"/>
      <c r="N61" s="353" t="s">
        <v>57</v>
      </c>
    </row>
    <row r="62" spans="1:14" ht="26.25">
      <c r="A62" s="392" t="s">
        <v>79</v>
      </c>
      <c r="B62" s="402">
        <v>19</v>
      </c>
      <c r="C62" s="402" t="s">
        <v>2</v>
      </c>
      <c r="D62" s="403" t="s">
        <v>134</v>
      </c>
      <c r="E62" s="403" t="s">
        <v>710</v>
      </c>
      <c r="F62" s="403" t="s">
        <v>731</v>
      </c>
      <c r="G62" s="403" t="s">
        <v>732</v>
      </c>
      <c r="H62" s="403" t="s">
        <v>733</v>
      </c>
      <c r="I62" s="403" t="s">
        <v>734</v>
      </c>
      <c r="J62" s="403" t="s">
        <v>735</v>
      </c>
      <c r="K62" s="403" t="s">
        <v>736</v>
      </c>
      <c r="L62" s="404"/>
      <c r="M62" s="404"/>
      <c r="N62" s="353" t="s">
        <v>57</v>
      </c>
    </row>
    <row r="63" spans="1:14" ht="26.25">
      <c r="A63" s="392" t="s">
        <v>79</v>
      </c>
      <c r="B63" s="402">
        <v>20</v>
      </c>
      <c r="C63" s="402" t="s">
        <v>1</v>
      </c>
      <c r="D63" s="403" t="s">
        <v>86</v>
      </c>
      <c r="E63" s="403" t="s">
        <v>120</v>
      </c>
      <c r="F63" s="403" t="s">
        <v>737</v>
      </c>
      <c r="G63" s="403" t="s">
        <v>738</v>
      </c>
      <c r="H63" s="403" t="s">
        <v>739</v>
      </c>
      <c r="I63" s="403" t="s">
        <v>740</v>
      </c>
      <c r="J63" s="403" t="s">
        <v>741</v>
      </c>
      <c r="K63" s="403" t="s">
        <v>742</v>
      </c>
      <c r="L63" s="404"/>
      <c r="M63" s="404"/>
      <c r="N63" s="353" t="s">
        <v>57</v>
      </c>
    </row>
    <row r="64" spans="1:14">
      <c r="N64" s="353"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6"/>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8" t="s">
        <v>26</v>
      </c>
      <c r="C1" s="101" t="s">
        <v>27</v>
      </c>
      <c r="D1" s="102" t="s">
        <v>744</v>
      </c>
      <c r="E1" s="102" t="s">
        <v>765</v>
      </c>
      <c r="F1" s="99" t="s">
        <v>72</v>
      </c>
      <c r="G1" s="100" t="s">
        <v>58</v>
      </c>
      <c r="H1" s="100" t="s">
        <v>18</v>
      </c>
      <c r="I1" s="150" t="s">
        <v>17</v>
      </c>
      <c r="J1" s="671" t="str">
        <f>CONCATENATE(H1,"-",I1)</f>
        <v>Competencia-Componente</v>
      </c>
      <c r="K1" s="672"/>
      <c r="L1" s="673"/>
    </row>
    <row r="2" spans="1:12" s="10" customFormat="1">
      <c r="A2" s="33" t="s">
        <v>790</v>
      </c>
      <c r="B2" s="10" t="s">
        <v>59</v>
      </c>
      <c r="C2" s="207" t="s">
        <v>780</v>
      </c>
      <c r="D2" s="39" t="s">
        <v>768</v>
      </c>
      <c r="E2" s="37" t="s">
        <v>39</v>
      </c>
      <c r="F2" s="10" t="s">
        <v>77</v>
      </c>
      <c r="G2" s="10" t="s">
        <v>1</v>
      </c>
      <c r="H2" s="98" t="s">
        <v>94</v>
      </c>
      <c r="J2" s="151"/>
      <c r="K2" s="152"/>
      <c r="L2" s="153"/>
    </row>
    <row r="3" spans="1:12" s="10" customFormat="1">
      <c r="A3" s="33" t="s">
        <v>791</v>
      </c>
      <c r="B3" s="10" t="s">
        <v>60</v>
      </c>
      <c r="C3" s="207"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7"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7"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7" t="s">
        <v>784</v>
      </c>
      <c r="D6" s="39" t="s">
        <v>772</v>
      </c>
      <c r="E6" s="37"/>
      <c r="F6" s="10" t="s">
        <v>81</v>
      </c>
    </row>
    <row r="7" spans="1:12" s="10" customFormat="1">
      <c r="A7" s="33" t="s">
        <v>795</v>
      </c>
      <c r="B7" s="10" t="s">
        <v>90</v>
      </c>
      <c r="C7" s="207" t="s">
        <v>785</v>
      </c>
      <c r="D7" s="39" t="s">
        <v>773</v>
      </c>
      <c r="E7" s="37"/>
      <c r="F7" s="10" t="s">
        <v>82</v>
      </c>
    </row>
    <row r="8" spans="1:12" s="10" customFormat="1">
      <c r="A8" s="33" t="s">
        <v>796</v>
      </c>
      <c r="B8" s="10" t="s">
        <v>91</v>
      </c>
      <c r="C8" s="207" t="s">
        <v>786</v>
      </c>
      <c r="D8" s="39" t="s">
        <v>774</v>
      </c>
      <c r="E8" s="37"/>
      <c r="F8" s="10" t="s">
        <v>83</v>
      </c>
    </row>
    <row r="9" spans="1:12">
      <c r="A9" s="33" t="s">
        <v>797</v>
      </c>
      <c r="B9" s="10" t="s">
        <v>92</v>
      </c>
      <c r="C9" s="207" t="s">
        <v>787</v>
      </c>
      <c r="D9" s="39" t="s">
        <v>775</v>
      </c>
      <c r="E9" s="38"/>
      <c r="F9" s="10" t="s">
        <v>84</v>
      </c>
      <c r="H9" s="10"/>
    </row>
    <row r="10" spans="1:12" s="9" customFormat="1">
      <c r="A10" s="33" t="s">
        <v>798</v>
      </c>
      <c r="B10" s="10" t="s">
        <v>93</v>
      </c>
      <c r="C10" s="207" t="s">
        <v>788</v>
      </c>
      <c r="D10" s="39" t="s">
        <v>776</v>
      </c>
      <c r="E10" s="38"/>
      <c r="F10" s="10" t="s">
        <v>85</v>
      </c>
      <c r="H10"/>
    </row>
    <row r="11" spans="1:12" s="9" customFormat="1">
      <c r="A11" s="10"/>
      <c r="C11" s="271" t="s">
        <v>789</v>
      </c>
      <c r="D11" s="39" t="s">
        <v>777</v>
      </c>
      <c r="E11" s="38"/>
    </row>
    <row r="12" spans="1:12" s="9" customFormat="1">
      <c r="A12" s="10"/>
      <c r="C12" s="205"/>
      <c r="D12" s="40"/>
      <c r="E12" s="38"/>
    </row>
    <row r="13" spans="1:12" s="9" customFormat="1">
      <c r="A13" s="10"/>
      <c r="C13" s="205"/>
      <c r="D13" s="40"/>
      <c r="E13" s="38"/>
    </row>
    <row r="14" spans="1:12" s="9" customFormat="1">
      <c r="C14" s="206"/>
      <c r="D14" s="40"/>
    </row>
    <row r="15" spans="1:12" s="9" customFormat="1">
      <c r="A15" s="1"/>
      <c r="C15" s="205"/>
      <c r="D15" s="40"/>
    </row>
    <row r="16" spans="1:12" ht="15">
      <c r="A16" s="1"/>
      <c r="C16" s="205"/>
      <c r="D16" s="41"/>
      <c r="H16" s="9"/>
    </row>
    <row r="17" spans="1:4" ht="15">
      <c r="A17" s="1"/>
      <c r="C17" s="205"/>
      <c r="D17" s="41"/>
    </row>
    <row r="18" spans="1:4">
      <c r="A18" s="1"/>
      <c r="C18" s="205"/>
    </row>
    <row r="19" spans="1:4">
      <c r="A19" s="1"/>
      <c r="C19" s="205"/>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topLeftCell="C1" zoomScale="60" zoomScaleNormal="60" workbookViewId="0">
      <selection activeCell="E4" sqref="E4"/>
    </sheetView>
  </sheetViews>
  <sheetFormatPr baseColWidth="10" defaultColWidth="12.625" defaultRowHeight="15" customHeight="1"/>
  <cols>
    <col min="1" max="1" width="4.125" style="236" customWidth="1"/>
    <col min="2" max="2" width="12.375" style="65" customWidth="1"/>
    <col min="3" max="3" width="34.25" style="236" customWidth="1"/>
    <col min="4" max="4" width="4.75" style="236" customWidth="1"/>
    <col min="5" max="24" width="6.875" style="236" customWidth="1"/>
    <col min="25" max="27" width="10.75" style="134" customWidth="1"/>
    <col min="28" max="29" width="10.75" style="128" customWidth="1"/>
    <col min="30" max="33" width="9.375" style="236" customWidth="1"/>
    <col min="34" max="16384" width="12.625" style="236"/>
  </cols>
  <sheetData>
    <row r="1" spans="1:33" ht="23.25">
      <c r="B1" s="53"/>
      <c r="C1" s="54"/>
      <c r="D1" s="54"/>
      <c r="E1" s="515" t="s">
        <v>19</v>
      </c>
      <c r="F1" s="516"/>
      <c r="G1" s="516"/>
      <c r="H1" s="516"/>
      <c r="I1" s="516"/>
      <c r="J1" s="516"/>
      <c r="K1" s="516"/>
      <c r="L1" s="516"/>
      <c r="M1" s="516"/>
      <c r="N1" s="516"/>
      <c r="O1" s="516"/>
      <c r="P1" s="516"/>
      <c r="Q1" s="516"/>
      <c r="R1" s="516"/>
      <c r="S1" s="516"/>
      <c r="T1" s="516"/>
      <c r="U1" s="516"/>
      <c r="V1" s="516"/>
      <c r="W1" s="516"/>
      <c r="X1" s="516"/>
      <c r="Y1" s="129"/>
      <c r="Z1" s="129"/>
      <c r="AA1" s="129"/>
      <c r="AB1" s="125"/>
      <c r="AC1" s="125"/>
      <c r="AD1" s="55"/>
      <c r="AE1" s="55"/>
      <c r="AF1" s="55"/>
      <c r="AG1" s="55"/>
    </row>
    <row r="2" spans="1:33" ht="23.25">
      <c r="B2" s="53"/>
      <c r="C2" s="54"/>
      <c r="D2" s="54"/>
      <c r="E2" s="518" t="s">
        <v>778</v>
      </c>
      <c r="F2" s="518"/>
      <c r="G2" s="518"/>
      <c r="H2" s="518"/>
      <c r="I2" s="518"/>
      <c r="J2" s="518"/>
      <c r="K2" s="518"/>
      <c r="L2" s="518"/>
      <c r="M2" s="518"/>
      <c r="N2" s="518"/>
      <c r="O2" s="518"/>
      <c r="P2" s="518"/>
      <c r="Q2" s="518"/>
      <c r="R2" s="518"/>
      <c r="S2" s="518"/>
      <c r="T2" s="518"/>
      <c r="U2" s="518"/>
      <c r="V2" s="518"/>
      <c r="W2" s="518"/>
      <c r="X2" s="518"/>
      <c r="Y2" s="130"/>
      <c r="Z2" s="129"/>
      <c r="AA2" s="129"/>
      <c r="AB2" s="125"/>
      <c r="AC2" s="125"/>
      <c r="AD2" s="55"/>
      <c r="AE2" s="55"/>
      <c r="AF2" s="55"/>
      <c r="AG2" s="55"/>
    </row>
    <row r="3" spans="1:33">
      <c r="A3" s="55"/>
      <c r="B3" s="524"/>
      <c r="C3" s="525"/>
      <c r="E3" s="56"/>
      <c r="F3" s="56"/>
      <c r="G3" s="56"/>
      <c r="H3" s="56"/>
      <c r="I3" s="56"/>
      <c r="J3" s="56"/>
      <c r="K3" s="56"/>
      <c r="L3" s="56"/>
      <c r="M3" s="56"/>
      <c r="N3" s="56"/>
      <c r="O3" s="56"/>
      <c r="P3" s="56"/>
      <c r="Q3" s="56"/>
      <c r="R3" s="56"/>
      <c r="S3" s="56"/>
      <c r="T3" s="57"/>
      <c r="U3" s="526"/>
      <c r="V3" s="527"/>
      <c r="W3" s="527"/>
      <c r="X3" s="527"/>
      <c r="Y3" s="130"/>
      <c r="Z3" s="129"/>
      <c r="AA3" s="129"/>
      <c r="AB3" s="125"/>
      <c r="AC3" s="125"/>
      <c r="AD3" s="55"/>
      <c r="AE3" s="55"/>
      <c r="AF3" s="55"/>
      <c r="AG3" s="55"/>
    </row>
    <row r="4" spans="1:33" ht="16.5" thickBot="1">
      <c r="A4" s="55"/>
      <c r="B4" s="204" t="s">
        <v>20</v>
      </c>
      <c r="C4" s="272"/>
      <c r="E4" s="277"/>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278" t="s">
        <v>792</v>
      </c>
      <c r="D5" s="283" t="s">
        <v>787</v>
      </c>
      <c r="E5" s="526"/>
      <c r="F5" s="527"/>
      <c r="G5" s="527"/>
      <c r="H5" s="527"/>
      <c r="I5" s="527"/>
      <c r="J5" s="58"/>
      <c r="K5" s="58"/>
      <c r="L5" s="58"/>
      <c r="M5" s="58"/>
      <c r="N5" s="58"/>
      <c r="O5" s="58"/>
      <c r="P5" s="58"/>
      <c r="Q5" s="58"/>
      <c r="R5" s="58"/>
      <c r="S5" s="58"/>
      <c r="T5" s="237"/>
      <c r="U5" s="526"/>
      <c r="V5" s="527"/>
      <c r="W5" s="527"/>
      <c r="X5" s="527"/>
      <c r="Y5" s="130"/>
      <c r="Z5" s="129"/>
      <c r="AA5" s="129"/>
      <c r="AB5" s="125"/>
      <c r="AC5" s="125"/>
      <c r="AD5" s="55"/>
      <c r="AE5" s="55"/>
      <c r="AF5" s="55"/>
      <c r="AG5" s="55"/>
    </row>
    <row r="6" spans="1:33" ht="18.75">
      <c r="A6" s="55"/>
      <c r="B6" s="204" t="s">
        <v>745</v>
      </c>
      <c r="C6" s="270" t="s">
        <v>64</v>
      </c>
      <c r="D6" s="60"/>
      <c r="E6" s="237"/>
      <c r="F6" s="238"/>
      <c r="G6" s="238"/>
      <c r="H6" s="238"/>
      <c r="I6" s="238"/>
      <c r="J6" s="58"/>
      <c r="K6" s="58"/>
      <c r="L6" s="58"/>
      <c r="M6" s="58"/>
      <c r="N6" s="58"/>
      <c r="O6" s="58"/>
      <c r="P6" s="58"/>
      <c r="Q6" s="58"/>
      <c r="R6" s="58"/>
      <c r="S6" s="58"/>
      <c r="T6" s="237"/>
      <c r="U6" s="237"/>
      <c r="V6" s="238"/>
      <c r="W6" s="238"/>
      <c r="X6" s="238"/>
      <c r="Y6" s="130"/>
      <c r="Z6" s="129"/>
      <c r="AA6" s="129"/>
      <c r="AB6" s="125"/>
      <c r="AC6" s="125"/>
      <c r="AD6" s="55"/>
      <c r="AE6" s="55"/>
      <c r="AF6" s="55"/>
      <c r="AG6" s="55"/>
    </row>
    <row r="7" spans="1:33" ht="18.75">
      <c r="A7" s="55"/>
      <c r="B7" s="273" t="s">
        <v>767</v>
      </c>
      <c r="C7" s="278" t="s">
        <v>770</v>
      </c>
      <c r="D7" s="60"/>
      <c r="E7" s="519"/>
      <c r="F7" s="520"/>
      <c r="G7" s="520"/>
      <c r="H7" s="520"/>
      <c r="I7" s="520"/>
      <c r="J7" s="520"/>
      <c r="K7" s="520"/>
      <c r="L7" s="520"/>
      <c r="M7" s="520"/>
      <c r="N7" s="520"/>
      <c r="O7" s="520"/>
      <c r="P7" s="520"/>
      <c r="Q7" s="520"/>
      <c r="R7" s="520"/>
      <c r="S7" s="58"/>
      <c r="T7" s="58"/>
      <c r="U7" s="58"/>
      <c r="V7" s="58"/>
      <c r="W7" s="58"/>
      <c r="X7" s="58"/>
      <c r="Y7" s="129"/>
      <c r="Z7" s="129"/>
      <c r="AA7" s="129"/>
      <c r="AB7" s="125"/>
      <c r="AC7" s="125"/>
      <c r="AD7" s="55"/>
      <c r="AE7" s="55"/>
      <c r="AF7" s="55"/>
      <c r="AG7" s="55"/>
    </row>
    <row r="8" spans="1:33" ht="19.5" thickBot="1">
      <c r="A8" s="55"/>
      <c r="B8" s="204" t="s">
        <v>22</v>
      </c>
      <c r="C8" s="278"/>
      <c r="D8" s="60"/>
      <c r="E8" s="58"/>
      <c r="S8" s="58"/>
      <c r="T8" s="58"/>
      <c r="U8" s="58"/>
      <c r="V8" s="58"/>
      <c r="W8" s="58"/>
      <c r="X8" s="58"/>
      <c r="Y8" s="129"/>
      <c r="Z8" s="129"/>
      <c r="AA8" s="129"/>
      <c r="AB8" s="125"/>
      <c r="AC8" s="125"/>
      <c r="AD8" s="55"/>
      <c r="AE8" s="55"/>
      <c r="AF8" s="55"/>
      <c r="AG8" s="55"/>
    </row>
    <row r="9" spans="1:33"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8" t="s">
        <v>4</v>
      </c>
      <c r="D92" s="529"/>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172" t="s">
        <v>6</v>
      </c>
      <c r="D94" s="172"/>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N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ref="O99:X104" si="10">(O$93-((COUNTA(O$16:O$90)-O$93)/4-1))/COUNTA(O$16:O$90)</f>
        <v>#DIV/0!</v>
      </c>
      <c r="P99" s="463" t="e">
        <f t="shared" si="10"/>
        <v>#DIV/0!</v>
      </c>
      <c r="Q99" s="463" t="e">
        <f t="shared" si="10"/>
        <v>#DIV/0!</v>
      </c>
      <c r="R99" s="463" t="e">
        <f t="shared" si="10"/>
        <v>#DIV/0!</v>
      </c>
      <c r="S99" s="463" t="e">
        <f t="shared" si="10"/>
        <v>#DIV/0!</v>
      </c>
      <c r="T99" s="463" t="e">
        <f t="shared" si="10"/>
        <v>#DIV/0!</v>
      </c>
      <c r="U99" s="463" t="e">
        <f t="shared" si="10"/>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7" t="s">
        <v>99</v>
      </c>
      <c r="D106" s="517"/>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7" t="s">
        <v>17</v>
      </c>
      <c r="D107" s="517"/>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129"/>
      <c r="AA107" s="129"/>
      <c r="AB107" s="125"/>
      <c r="AC107" s="125"/>
      <c r="AD107" s="55"/>
      <c r="AE107" s="55"/>
      <c r="AF107" s="55"/>
      <c r="AG107" s="55"/>
    </row>
    <row r="108" spans="1:33" s="160" customFormat="1" ht="15.75" customHeight="1">
      <c r="A108" s="162"/>
      <c r="B108" s="199"/>
      <c r="C108" s="203" t="s">
        <v>159</v>
      </c>
      <c r="D108" s="23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7" t="s">
        <v>18</v>
      </c>
      <c r="D109" s="517"/>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6" customWidth="1"/>
    <col min="2" max="2" width="12.375" style="359" customWidth="1"/>
    <col min="3" max="3" width="34.25" style="356" customWidth="1"/>
    <col min="4" max="4" width="4.75" style="356" bestFit="1" customWidth="1"/>
    <col min="5" max="24" width="6.875" style="356" customWidth="1"/>
    <col min="25" max="27" width="10.75" style="134" customWidth="1"/>
    <col min="28" max="29" width="10.75" style="128" customWidth="1"/>
    <col min="30" max="33" width="9.375" style="356" customWidth="1"/>
    <col min="34" max="16384" width="12.625" style="356"/>
  </cols>
  <sheetData>
    <row r="1" spans="1:33" ht="23.25">
      <c r="B1" s="53"/>
      <c r="C1" s="54"/>
      <c r="D1" s="54"/>
      <c r="E1" s="515" t="s">
        <v>19</v>
      </c>
      <c r="F1" s="516"/>
      <c r="G1" s="516"/>
      <c r="H1" s="516"/>
      <c r="I1" s="516"/>
      <c r="J1" s="516"/>
      <c r="K1" s="516"/>
      <c r="L1" s="516"/>
      <c r="M1" s="516"/>
      <c r="N1" s="516"/>
      <c r="O1" s="516"/>
      <c r="P1" s="516"/>
      <c r="Q1" s="516"/>
      <c r="R1" s="516"/>
      <c r="S1" s="516"/>
      <c r="T1" s="516"/>
      <c r="U1" s="516"/>
      <c r="V1" s="516"/>
      <c r="W1" s="516"/>
      <c r="X1" s="516"/>
      <c r="Y1" s="129"/>
      <c r="Z1" s="129"/>
      <c r="AA1" s="129"/>
      <c r="AB1" s="125"/>
      <c r="AC1" s="125"/>
      <c r="AD1" s="55"/>
      <c r="AE1" s="55"/>
      <c r="AF1" s="55"/>
      <c r="AG1" s="55"/>
    </row>
    <row r="2" spans="1:33" ht="23.25">
      <c r="B2" s="53"/>
      <c r="C2" s="54"/>
      <c r="D2" s="54"/>
      <c r="E2" s="518" t="s">
        <v>778</v>
      </c>
      <c r="F2" s="518"/>
      <c r="G2" s="518"/>
      <c r="H2" s="518"/>
      <c r="I2" s="518"/>
      <c r="J2" s="518"/>
      <c r="K2" s="518"/>
      <c r="L2" s="518"/>
      <c r="M2" s="518"/>
      <c r="N2" s="518"/>
      <c r="O2" s="518"/>
      <c r="P2" s="518"/>
      <c r="Q2" s="518"/>
      <c r="R2" s="518"/>
      <c r="S2" s="518"/>
      <c r="T2" s="518"/>
      <c r="U2" s="518"/>
      <c r="V2" s="518"/>
      <c r="W2" s="518"/>
      <c r="X2" s="518"/>
      <c r="Y2" s="130"/>
      <c r="Z2" s="129"/>
      <c r="AA2" s="129"/>
      <c r="AB2" s="125"/>
      <c r="AC2" s="125"/>
      <c r="AD2" s="55"/>
      <c r="AE2" s="55"/>
      <c r="AF2" s="55"/>
      <c r="AG2" s="55"/>
    </row>
    <row r="3" spans="1:33">
      <c r="A3" s="55"/>
      <c r="B3" s="524"/>
      <c r="C3" s="525"/>
      <c r="E3" s="56"/>
      <c r="F3" s="56"/>
      <c r="G3" s="56"/>
      <c r="H3" s="56"/>
      <c r="I3" s="56"/>
      <c r="J3" s="56"/>
      <c r="K3" s="56"/>
      <c r="L3" s="56"/>
      <c r="M3" s="56"/>
      <c r="N3" s="56"/>
      <c r="O3" s="56"/>
      <c r="P3" s="56"/>
      <c r="Q3" s="56"/>
      <c r="R3" s="56"/>
      <c r="S3" s="56"/>
      <c r="T3" s="57"/>
      <c r="U3" s="526"/>
      <c r="V3" s="527"/>
      <c r="W3" s="527"/>
      <c r="X3" s="527"/>
      <c r="Y3" s="130"/>
      <c r="Z3" s="129"/>
      <c r="AA3" s="129"/>
      <c r="AB3" s="125"/>
      <c r="AC3" s="125"/>
      <c r="AD3" s="55"/>
      <c r="AE3" s="55"/>
      <c r="AF3" s="55"/>
      <c r="AG3" s="55"/>
    </row>
    <row r="4" spans="1:33" ht="16.5" thickBot="1">
      <c r="A4" s="55"/>
      <c r="B4" s="204" t="s">
        <v>20</v>
      </c>
      <c r="C4" s="272"/>
      <c r="E4" s="277" t="s">
        <v>746</v>
      </c>
      <c r="F4" s="275"/>
      <c r="G4" s="275"/>
      <c r="H4" s="275"/>
      <c r="I4" s="275"/>
      <c r="J4" s="275"/>
      <c r="K4" s="275"/>
      <c r="L4" s="275"/>
      <c r="M4" s="275"/>
      <c r="N4" s="275"/>
      <c r="O4" s="275"/>
      <c r="P4" s="275"/>
      <c r="Q4" s="275"/>
      <c r="R4" s="275"/>
      <c r="S4" s="275"/>
      <c r="T4" s="275"/>
      <c r="U4" s="275"/>
      <c r="V4" s="275"/>
      <c r="W4" s="275"/>
      <c r="X4" s="275"/>
      <c r="Y4" s="130"/>
      <c r="Z4" s="129"/>
      <c r="AA4" s="129"/>
      <c r="AB4" s="125"/>
      <c r="AC4" s="125"/>
      <c r="AD4" s="55"/>
      <c r="AE4" s="55"/>
      <c r="AF4" s="55"/>
      <c r="AG4" s="55"/>
    </row>
    <row r="5" spans="1:33" ht="16.5" thickTop="1">
      <c r="A5" s="55"/>
      <c r="B5" s="204" t="s">
        <v>21</v>
      </c>
      <c r="C5" s="477" t="str">
        <f>ExA_LENGUAJE!C5</f>
        <v>_5°</v>
      </c>
      <c r="D5" s="283" t="s">
        <v>787</v>
      </c>
      <c r="E5" s="526"/>
      <c r="F5" s="527"/>
      <c r="G5" s="527"/>
      <c r="H5" s="527"/>
      <c r="I5" s="527"/>
      <c r="J5" s="58"/>
      <c r="K5" s="58"/>
      <c r="L5" s="58"/>
      <c r="M5" s="58"/>
      <c r="N5" s="58"/>
      <c r="O5" s="58"/>
      <c r="P5" s="58"/>
      <c r="Q5" s="58"/>
      <c r="R5" s="58"/>
      <c r="S5" s="58"/>
      <c r="T5" s="357"/>
      <c r="U5" s="526"/>
      <c r="V5" s="527"/>
      <c r="W5" s="527"/>
      <c r="X5" s="527"/>
      <c r="Y5" s="130"/>
      <c r="Z5" s="129"/>
      <c r="AA5" s="129"/>
      <c r="AB5" s="125"/>
      <c r="AC5" s="125"/>
      <c r="AD5" s="55"/>
      <c r="AE5" s="55"/>
      <c r="AF5" s="55"/>
      <c r="AG5" s="55"/>
    </row>
    <row r="6" spans="1:33" ht="18.75">
      <c r="A6" s="55"/>
      <c r="B6" s="204" t="s">
        <v>745</v>
      </c>
      <c r="C6" s="270" t="s">
        <v>64</v>
      </c>
      <c r="D6" s="360"/>
      <c r="E6" s="357"/>
      <c r="F6" s="358"/>
      <c r="G6" s="358"/>
      <c r="H6" s="358"/>
      <c r="I6" s="358"/>
      <c r="J6" s="58"/>
      <c r="K6" s="58"/>
      <c r="L6" s="58"/>
      <c r="M6" s="58"/>
      <c r="N6" s="58"/>
      <c r="O6" s="58"/>
      <c r="P6" s="58"/>
      <c r="Q6" s="58"/>
      <c r="R6" s="58"/>
      <c r="S6" s="58"/>
      <c r="T6" s="357"/>
      <c r="U6" s="357"/>
      <c r="V6" s="358"/>
      <c r="W6" s="358"/>
      <c r="X6" s="358"/>
      <c r="Y6" s="130"/>
      <c r="Z6" s="129"/>
      <c r="AA6" s="129"/>
      <c r="AB6" s="125"/>
      <c r="AC6" s="125"/>
      <c r="AD6" s="55"/>
      <c r="AE6" s="55"/>
      <c r="AF6" s="55"/>
      <c r="AG6" s="55"/>
    </row>
    <row r="7" spans="1:33" ht="18.75">
      <c r="A7" s="55"/>
      <c r="B7" s="273" t="s">
        <v>767</v>
      </c>
      <c r="C7" s="278" t="s">
        <v>771</v>
      </c>
      <c r="D7" s="360"/>
      <c r="E7" s="519"/>
      <c r="F7" s="520"/>
      <c r="G7" s="520"/>
      <c r="H7" s="520"/>
      <c r="I7" s="520"/>
      <c r="J7" s="520"/>
      <c r="K7" s="520"/>
      <c r="L7" s="520"/>
      <c r="M7" s="520"/>
      <c r="N7" s="520"/>
      <c r="O7" s="520"/>
      <c r="P7" s="520"/>
      <c r="Q7" s="520"/>
      <c r="R7" s="520"/>
      <c r="S7" s="58"/>
      <c r="T7" s="58"/>
      <c r="U7" s="58"/>
      <c r="V7" s="58"/>
      <c r="W7" s="58"/>
      <c r="X7" s="58"/>
      <c r="Y7" s="129"/>
      <c r="Z7" s="129"/>
      <c r="AA7" s="129"/>
      <c r="AB7" s="125"/>
      <c r="AC7" s="125"/>
      <c r="AD7" s="55"/>
      <c r="AE7" s="55"/>
      <c r="AF7" s="55"/>
      <c r="AG7" s="55"/>
    </row>
    <row r="8" spans="1:33" ht="19.5" thickBot="1">
      <c r="A8" s="55"/>
      <c r="B8" s="204" t="s">
        <v>22</v>
      </c>
      <c r="C8" s="278"/>
      <c r="D8" s="360"/>
      <c r="E8" s="58"/>
      <c r="S8" s="58"/>
      <c r="T8" s="58"/>
      <c r="U8" s="58"/>
      <c r="V8" s="58"/>
      <c r="W8" s="58"/>
      <c r="X8" s="58"/>
      <c r="Y8" s="129"/>
      <c r="Z8" s="129"/>
      <c r="AA8" s="129"/>
      <c r="AB8" s="125"/>
      <c r="AC8" s="125"/>
      <c r="AD8" s="55"/>
      <c r="AE8" s="55"/>
      <c r="AF8" s="55"/>
      <c r="AG8" s="55"/>
    </row>
    <row r="9" spans="1:33"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129"/>
      <c r="Z9" s="129"/>
      <c r="AA9" s="129"/>
      <c r="AB9" s="125"/>
      <c r="AC9" s="125"/>
      <c r="AD9" s="55"/>
      <c r="AE9" s="55"/>
      <c r="AF9" s="55"/>
      <c r="AG9" s="55"/>
    </row>
    <row r="10" spans="1:33">
      <c r="A10" s="55"/>
      <c r="B10" s="59"/>
      <c r="C10" s="55"/>
      <c r="D10" s="55"/>
      <c r="E10" s="501" t="e">
        <f t="shared" ref="E10:X10" si="0">(E$93-((COUNTA(E$16:E$90)-E$93)/4-1))/COUNTA(E$16:E$90)</f>
        <v>#DIV/0!</v>
      </c>
      <c r="F10" s="501"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129"/>
      <c r="Z10" s="129"/>
      <c r="AA10" s="129"/>
      <c r="AB10" s="125"/>
      <c r="AC10" s="125"/>
      <c r="AD10" s="55"/>
      <c r="AE10" s="55"/>
      <c r="AF10" s="55"/>
      <c r="AG10" s="55"/>
    </row>
    <row r="11" spans="1:33" ht="18.75">
      <c r="A11" s="55"/>
      <c r="B11" s="59"/>
      <c r="C11" s="296" t="s">
        <v>17</v>
      </c>
      <c r="D11" s="298"/>
      <c r="E11" s="305"/>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6" t="s">
        <v>18</v>
      </c>
      <c r="D12" s="298"/>
      <c r="E12" s="305"/>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6" t="s">
        <v>65</v>
      </c>
      <c r="D13" s="298"/>
      <c r="E13" s="305"/>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7" t="s">
        <v>55</v>
      </c>
      <c r="D14" s="298"/>
      <c r="E14" s="305"/>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55"/>
      <c r="AE15" s="55"/>
      <c r="AF15" s="55"/>
      <c r="AG15" s="55"/>
    </row>
    <row r="16" spans="1:33" ht="18.75">
      <c r="A16" s="55"/>
      <c r="B16" s="457" t="str">
        <f>IF(C16&lt;&gt;"",1,"")</f>
        <v/>
      </c>
      <c r="C16" s="239"/>
      <c r="D16" s="240"/>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8" t="str">
        <f t="shared" ref="B18:B81" si="1">IF(C18&lt;&gt;"",1+B17,"")</f>
        <v/>
      </c>
      <c r="C18" s="241"/>
      <c r="D18" s="242"/>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8" t="str">
        <f t="shared" si="1"/>
        <v/>
      </c>
      <c r="C19" s="241"/>
      <c r="D19" s="242"/>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8" t="str">
        <f t="shared" si="1"/>
        <v/>
      </c>
      <c r="C20" s="241"/>
      <c r="D20" s="242"/>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8" t="str">
        <f t="shared" si="1"/>
        <v/>
      </c>
      <c r="C21" s="241"/>
      <c r="D21" s="242"/>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8" t="str">
        <f t="shared" si="1"/>
        <v/>
      </c>
      <c r="C22" s="241"/>
      <c r="D22" s="242"/>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8" t="str">
        <f t="shared" si="1"/>
        <v/>
      </c>
      <c r="C23" s="241"/>
      <c r="D23" s="242"/>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8" t="str">
        <f t="shared" si="1"/>
        <v/>
      </c>
      <c r="C24" s="241"/>
      <c r="D24" s="242"/>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8" t="str">
        <f t="shared" si="1"/>
        <v/>
      </c>
      <c r="C25" s="241"/>
      <c r="D25" s="242"/>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8" t="str">
        <f t="shared" si="1"/>
        <v/>
      </c>
      <c r="C26" s="241"/>
      <c r="D26" s="242"/>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8" t="str">
        <f t="shared" si="1"/>
        <v/>
      </c>
      <c r="C27" s="241"/>
      <c r="D27" s="242"/>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8" t="str">
        <f t="shared" si="1"/>
        <v/>
      </c>
      <c r="C28" s="241"/>
      <c r="D28" s="242"/>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8" t="str">
        <f t="shared" si="1"/>
        <v/>
      </c>
      <c r="C29" s="241"/>
      <c r="D29" s="242"/>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8" t="str">
        <f t="shared" si="1"/>
        <v/>
      </c>
      <c r="C30" s="243"/>
      <c r="D30" s="242"/>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8" t="str">
        <f t="shared" si="1"/>
        <v/>
      </c>
      <c r="C31" s="241"/>
      <c r="D31" s="242"/>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8" t="str">
        <f t="shared" si="1"/>
        <v/>
      </c>
      <c r="C32" s="244"/>
      <c r="D32" s="245"/>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8" t="str">
        <f t="shared" si="1"/>
        <v/>
      </c>
      <c r="C33" s="244"/>
      <c r="D33" s="245"/>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8" t="str">
        <f t="shared" si="1"/>
        <v/>
      </c>
      <c r="C34" s="244"/>
      <c r="D34" s="245"/>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8" t="str">
        <f t="shared" si="1"/>
        <v/>
      </c>
      <c r="C35" s="244"/>
      <c r="D35" s="245"/>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8" t="str">
        <f t="shared" si="1"/>
        <v/>
      </c>
      <c r="C36" s="244"/>
      <c r="D36" s="245"/>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8" t="str">
        <f t="shared" si="1"/>
        <v/>
      </c>
      <c r="C37" s="244"/>
      <c r="D37" s="245"/>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8" t="str">
        <f t="shared" si="1"/>
        <v/>
      </c>
      <c r="C38" s="244"/>
      <c r="D38" s="245"/>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8" t="str">
        <f t="shared" si="1"/>
        <v/>
      </c>
      <c r="C39" s="244"/>
      <c r="D39" s="245"/>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8" t="str">
        <f t="shared" si="1"/>
        <v/>
      </c>
      <c r="C40" s="244"/>
      <c r="D40" s="245"/>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8" t="str">
        <f t="shared" si="1"/>
        <v/>
      </c>
      <c r="C41" s="244"/>
      <c r="D41" s="245"/>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8" t="str">
        <f t="shared" si="1"/>
        <v/>
      </c>
      <c r="C42" s="244"/>
      <c r="D42" s="245"/>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8" t="str">
        <f t="shared" si="1"/>
        <v/>
      </c>
      <c r="C43" s="244"/>
      <c r="D43" s="245"/>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8" t="str">
        <f t="shared" si="1"/>
        <v/>
      </c>
      <c r="C44" s="244"/>
      <c r="D44" s="245"/>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8" t="str">
        <f t="shared" si="1"/>
        <v/>
      </c>
      <c r="C45" s="244"/>
      <c r="D45" s="245"/>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8" t="str">
        <f t="shared" si="1"/>
        <v/>
      </c>
      <c r="C46" s="244"/>
      <c r="D46" s="245"/>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8" t="str">
        <f t="shared" si="1"/>
        <v/>
      </c>
      <c r="C47" s="244"/>
      <c r="D47" s="245"/>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8" t="str">
        <f t="shared" si="1"/>
        <v/>
      </c>
      <c r="C48" s="244"/>
      <c r="D48" s="245"/>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8" t="str">
        <f t="shared" si="1"/>
        <v/>
      </c>
      <c r="C49" s="244"/>
      <c r="D49" s="245"/>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8" t="str">
        <f t="shared" si="1"/>
        <v/>
      </c>
      <c r="C50" s="244"/>
      <c r="D50" s="245"/>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8" t="str">
        <f t="shared" si="1"/>
        <v/>
      </c>
      <c r="C51" s="244"/>
      <c r="D51" s="245"/>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8" t="str">
        <f t="shared" si="1"/>
        <v/>
      </c>
      <c r="C52" s="244"/>
      <c r="D52" s="245"/>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8" t="str">
        <f t="shared" si="1"/>
        <v/>
      </c>
      <c r="C53" s="244"/>
      <c r="D53" s="245"/>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8" t="str">
        <f t="shared" si="1"/>
        <v/>
      </c>
      <c r="C54" s="244"/>
      <c r="D54" s="245"/>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8" t="str">
        <f t="shared" si="1"/>
        <v/>
      </c>
      <c r="C55" s="244"/>
      <c r="D55" s="245"/>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8" t="str">
        <f t="shared" si="1"/>
        <v/>
      </c>
      <c r="C56" s="244"/>
      <c r="D56" s="245"/>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8" t="str">
        <f t="shared" si="1"/>
        <v/>
      </c>
      <c r="C57" s="244"/>
      <c r="D57" s="245"/>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8" t="str">
        <f t="shared" si="1"/>
        <v/>
      </c>
      <c r="C58" s="244"/>
      <c r="D58" s="245"/>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8" t="str">
        <f t="shared" si="1"/>
        <v/>
      </c>
      <c r="C59" s="244"/>
      <c r="D59" s="245"/>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8" t="str">
        <f t="shared" si="1"/>
        <v/>
      </c>
      <c r="C60" s="246"/>
      <c r="D60" s="247"/>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8" t="str">
        <f t="shared" si="1"/>
        <v/>
      </c>
      <c r="C61" s="279"/>
      <c r="D61" s="280"/>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8" t="str">
        <f t="shared" si="1"/>
        <v/>
      </c>
      <c r="C62" s="279"/>
      <c r="D62" s="280"/>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8" t="str">
        <f t="shared" si="1"/>
        <v/>
      </c>
      <c r="C63" s="279"/>
      <c r="D63" s="280"/>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8" t="str">
        <f t="shared" si="1"/>
        <v/>
      </c>
      <c r="C64" s="279"/>
      <c r="D64" s="280"/>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8" t="str">
        <f t="shared" si="1"/>
        <v/>
      </c>
      <c r="C65" s="279"/>
      <c r="D65" s="280"/>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8" t="str">
        <f t="shared" si="1"/>
        <v/>
      </c>
      <c r="C66" s="279"/>
      <c r="D66" s="280"/>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8" t="str">
        <f t="shared" si="1"/>
        <v/>
      </c>
      <c r="C67" s="279"/>
      <c r="D67" s="280"/>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8" t="str">
        <f t="shared" si="1"/>
        <v/>
      </c>
      <c r="C68" s="279"/>
      <c r="D68" s="280"/>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8" t="str">
        <f t="shared" si="1"/>
        <v/>
      </c>
      <c r="C69" s="279"/>
      <c r="D69" s="280"/>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8" t="str">
        <f t="shared" si="1"/>
        <v/>
      </c>
      <c r="C70" s="279"/>
      <c r="D70" s="280"/>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8" t="str">
        <f t="shared" si="1"/>
        <v/>
      </c>
      <c r="C71" s="279"/>
      <c r="D71" s="280"/>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8" t="str">
        <f t="shared" si="1"/>
        <v/>
      </c>
      <c r="C72" s="279"/>
      <c r="D72" s="280"/>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8" t="str">
        <f t="shared" si="1"/>
        <v/>
      </c>
      <c r="C73" s="279"/>
      <c r="D73" s="280"/>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8" t="str">
        <f t="shared" si="1"/>
        <v/>
      </c>
      <c r="C74" s="279"/>
      <c r="D74" s="280"/>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8" t="str">
        <f t="shared" si="1"/>
        <v/>
      </c>
      <c r="C75" s="279"/>
      <c r="D75" s="280"/>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8" t="str">
        <f t="shared" si="1"/>
        <v/>
      </c>
      <c r="C76" s="279"/>
      <c r="D76" s="280"/>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8" t="str">
        <f t="shared" si="1"/>
        <v/>
      </c>
      <c r="C77" s="279"/>
      <c r="D77" s="280"/>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8" t="str">
        <f t="shared" si="1"/>
        <v/>
      </c>
      <c r="C78" s="279"/>
      <c r="D78" s="280"/>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8" t="str">
        <f t="shared" si="1"/>
        <v/>
      </c>
      <c r="C79" s="279"/>
      <c r="D79" s="280"/>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8" t="str">
        <f t="shared" si="1"/>
        <v/>
      </c>
      <c r="C80" s="279"/>
      <c r="D80" s="280"/>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8" t="str">
        <f t="shared" si="1"/>
        <v/>
      </c>
      <c r="C81" s="279"/>
      <c r="D81" s="280"/>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8" t="str">
        <f t="shared" ref="B82:B90" si="2">IF(C82&lt;&gt;"",1+B81,"")</f>
        <v/>
      </c>
      <c r="C82" s="279"/>
      <c r="D82" s="280"/>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8" t="str">
        <f t="shared" si="2"/>
        <v/>
      </c>
      <c r="C83" s="279"/>
      <c r="D83" s="280"/>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8" t="str">
        <f t="shared" si="2"/>
        <v/>
      </c>
      <c r="C84" s="279"/>
      <c r="D84" s="280"/>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8" t="str">
        <f t="shared" si="2"/>
        <v/>
      </c>
      <c r="C85" s="279"/>
      <c r="D85" s="280"/>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8" t="str">
        <f t="shared" si="2"/>
        <v/>
      </c>
      <c r="C86" s="279"/>
      <c r="D86" s="280"/>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8" t="str">
        <f t="shared" si="2"/>
        <v/>
      </c>
      <c r="C87" s="279"/>
      <c r="D87" s="280"/>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8" t="str">
        <f t="shared" si="2"/>
        <v/>
      </c>
      <c r="C88" s="279"/>
      <c r="D88" s="280"/>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8" t="str">
        <f>IF(C89&lt;&gt;"",1+B88,"")</f>
        <v/>
      </c>
      <c r="C89" s="279"/>
      <c r="D89" s="280"/>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8" t="str">
        <f t="shared" si="2"/>
        <v/>
      </c>
      <c r="C90" s="281"/>
      <c r="D90" s="282"/>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8" t="s">
        <v>4</v>
      </c>
      <c r="D92" s="529"/>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2">
        <f t="shared" ref="E93:X93" si="3">COUNTIF(E16:E90,E92)</f>
        <v>0</v>
      </c>
      <c r="F93" s="503">
        <f t="shared" si="3"/>
        <v>0</v>
      </c>
      <c r="G93" s="503">
        <f t="shared" si="3"/>
        <v>0</v>
      </c>
      <c r="H93" s="503">
        <f t="shared" si="3"/>
        <v>0</v>
      </c>
      <c r="I93" s="503">
        <f t="shared" si="3"/>
        <v>0</v>
      </c>
      <c r="J93" s="503">
        <f t="shared" si="3"/>
        <v>0</v>
      </c>
      <c r="K93" s="503">
        <f t="shared" si="3"/>
        <v>0</v>
      </c>
      <c r="L93" s="503">
        <f t="shared" si="3"/>
        <v>0</v>
      </c>
      <c r="M93" s="503">
        <f t="shared" si="3"/>
        <v>0</v>
      </c>
      <c r="N93" s="503">
        <f t="shared" si="3"/>
        <v>0</v>
      </c>
      <c r="O93" s="503">
        <f t="shared" si="3"/>
        <v>0</v>
      </c>
      <c r="P93" s="503">
        <f t="shared" si="3"/>
        <v>0</v>
      </c>
      <c r="Q93" s="503">
        <f t="shared" si="3"/>
        <v>0</v>
      </c>
      <c r="R93" s="503">
        <f t="shared" si="3"/>
        <v>0</v>
      </c>
      <c r="S93" s="503">
        <f t="shared" si="3"/>
        <v>0</v>
      </c>
      <c r="T93" s="503">
        <f t="shared" si="3"/>
        <v>0</v>
      </c>
      <c r="U93" s="503">
        <f t="shared" si="3"/>
        <v>0</v>
      </c>
      <c r="V93" s="503">
        <f t="shared" si="3"/>
        <v>0</v>
      </c>
      <c r="W93" s="503">
        <f t="shared" si="3"/>
        <v>0</v>
      </c>
      <c r="X93" s="503">
        <f t="shared" si="3"/>
        <v>0</v>
      </c>
      <c r="Y93" s="129"/>
      <c r="Z93" s="129"/>
      <c r="AA93" s="129"/>
      <c r="AB93" s="125"/>
      <c r="AC93" s="125"/>
      <c r="AD93" s="55"/>
      <c r="AE93" s="55"/>
      <c r="AF93" s="55"/>
      <c r="AG93" s="55"/>
    </row>
    <row r="94" spans="1:33" ht="15.75" customHeight="1">
      <c r="A94" s="55"/>
      <c r="B94" s="59"/>
      <c r="C94" s="354" t="s">
        <v>6</v>
      </c>
      <c r="D94" s="354"/>
      <c r="E94" s="461" t="e">
        <f t="shared" ref="E94:X94" si="4">(COUNTIF(E16:E90,E$92))/(COUNTA(E16:E90))</f>
        <v>#DIV/0!</v>
      </c>
      <c r="F94" s="461" t="e">
        <f t="shared" si="4"/>
        <v>#DIV/0!</v>
      </c>
      <c r="G94" s="461" t="e">
        <f t="shared" si="4"/>
        <v>#DIV/0!</v>
      </c>
      <c r="H94" s="461" t="e">
        <f t="shared" si="4"/>
        <v>#DIV/0!</v>
      </c>
      <c r="I94" s="461" t="e">
        <f t="shared" si="4"/>
        <v>#DIV/0!</v>
      </c>
      <c r="J94" s="461" t="e">
        <f t="shared" si="4"/>
        <v>#DIV/0!</v>
      </c>
      <c r="K94" s="461" t="e">
        <f t="shared" si="4"/>
        <v>#DIV/0!</v>
      </c>
      <c r="L94" s="461" t="e">
        <f t="shared" si="4"/>
        <v>#DIV/0!</v>
      </c>
      <c r="M94" s="461" t="e">
        <f t="shared" si="4"/>
        <v>#DIV/0!</v>
      </c>
      <c r="N94" s="461" t="e">
        <f t="shared" si="4"/>
        <v>#DIV/0!</v>
      </c>
      <c r="O94" s="461" t="e">
        <f t="shared" si="4"/>
        <v>#DIV/0!</v>
      </c>
      <c r="P94" s="461" t="e">
        <f t="shared" si="4"/>
        <v>#DIV/0!</v>
      </c>
      <c r="Q94" s="461" t="e">
        <f t="shared" si="4"/>
        <v>#DIV/0!</v>
      </c>
      <c r="R94" s="461" t="e">
        <f t="shared" si="4"/>
        <v>#DIV/0!</v>
      </c>
      <c r="S94" s="461" t="e">
        <f t="shared" si="4"/>
        <v>#DIV/0!</v>
      </c>
      <c r="T94" s="461" t="e">
        <f t="shared" si="4"/>
        <v>#DIV/0!</v>
      </c>
      <c r="U94" s="461" t="e">
        <f t="shared" si="4"/>
        <v>#DIV/0!</v>
      </c>
      <c r="V94" s="461" t="e">
        <f t="shared" si="4"/>
        <v>#DIV/0!</v>
      </c>
      <c r="W94" s="461" t="e">
        <f t="shared" si="4"/>
        <v>#DIV/0!</v>
      </c>
      <c r="X94" s="461" t="e">
        <f t="shared" si="4"/>
        <v>#DIV/0!</v>
      </c>
      <c r="Y94" s="129"/>
      <c r="Z94" s="129"/>
      <c r="AA94" s="129"/>
      <c r="AB94" s="125"/>
      <c r="AC94" s="125"/>
      <c r="AD94" s="55"/>
      <c r="AE94" s="55"/>
      <c r="AF94" s="55"/>
      <c r="AG94" s="55"/>
    </row>
    <row r="95" spans="1:33" ht="15.75" customHeight="1">
      <c r="A95" s="55"/>
      <c r="B95" s="59"/>
      <c r="C95" s="173" t="s">
        <v>7</v>
      </c>
      <c r="D95" s="173"/>
      <c r="E95" s="462" t="e">
        <f t="shared" ref="E95:X95" si="5">(COUNTIF(E$16:E$90,"A"))/(COUNTA(E$16:E$90))</f>
        <v>#DIV/0!</v>
      </c>
      <c r="F95" s="462" t="e">
        <f t="shared" si="5"/>
        <v>#DIV/0!</v>
      </c>
      <c r="G95" s="462" t="e">
        <f t="shared" si="5"/>
        <v>#DIV/0!</v>
      </c>
      <c r="H95" s="462" t="e">
        <f t="shared" si="5"/>
        <v>#DIV/0!</v>
      </c>
      <c r="I95" s="462" t="e">
        <f t="shared" si="5"/>
        <v>#DIV/0!</v>
      </c>
      <c r="J95" s="462" t="e">
        <f t="shared" si="5"/>
        <v>#DIV/0!</v>
      </c>
      <c r="K95" s="462" t="e">
        <f t="shared" si="5"/>
        <v>#DIV/0!</v>
      </c>
      <c r="L95" s="462" t="e">
        <f t="shared" si="5"/>
        <v>#DIV/0!</v>
      </c>
      <c r="M95" s="462" t="e">
        <f t="shared" si="5"/>
        <v>#DIV/0!</v>
      </c>
      <c r="N95" s="462" t="e">
        <f t="shared" si="5"/>
        <v>#DIV/0!</v>
      </c>
      <c r="O95" s="462" t="e">
        <f t="shared" si="5"/>
        <v>#DIV/0!</v>
      </c>
      <c r="P95" s="462" t="e">
        <f t="shared" si="5"/>
        <v>#DIV/0!</v>
      </c>
      <c r="Q95" s="462" t="e">
        <f t="shared" si="5"/>
        <v>#DIV/0!</v>
      </c>
      <c r="R95" s="462" t="e">
        <f t="shared" si="5"/>
        <v>#DIV/0!</v>
      </c>
      <c r="S95" s="462" t="e">
        <f t="shared" si="5"/>
        <v>#DIV/0!</v>
      </c>
      <c r="T95" s="462" t="e">
        <f t="shared" si="5"/>
        <v>#DIV/0!</v>
      </c>
      <c r="U95" s="462" t="e">
        <f t="shared" si="5"/>
        <v>#DIV/0!</v>
      </c>
      <c r="V95" s="462" t="e">
        <f t="shared" si="5"/>
        <v>#DIV/0!</v>
      </c>
      <c r="W95" s="462" t="e">
        <f t="shared" si="5"/>
        <v>#DIV/0!</v>
      </c>
      <c r="X95" s="462" t="e">
        <f t="shared" si="5"/>
        <v>#DIV/0!</v>
      </c>
      <c r="Y95" s="129"/>
      <c r="Z95" s="129"/>
      <c r="AA95" s="129"/>
      <c r="AB95" s="125"/>
      <c r="AC95" s="125"/>
      <c r="AD95" s="55"/>
      <c r="AE95" s="55"/>
      <c r="AF95" s="55"/>
      <c r="AG95" s="55"/>
    </row>
    <row r="96" spans="1:33" ht="15.75" customHeight="1">
      <c r="A96" s="55"/>
      <c r="B96" s="59"/>
      <c r="C96" s="173" t="s">
        <v>8</v>
      </c>
      <c r="D96" s="173"/>
      <c r="E96" s="462" t="e">
        <f t="shared" ref="E96:X96" si="6">(COUNTIF(E$16:E$90,"B"))/(COUNTA(E$16:E$90))</f>
        <v>#DIV/0!</v>
      </c>
      <c r="F96" s="462" t="e">
        <f t="shared" si="6"/>
        <v>#DIV/0!</v>
      </c>
      <c r="G96" s="462" t="e">
        <f t="shared" si="6"/>
        <v>#DIV/0!</v>
      </c>
      <c r="H96" s="462" t="e">
        <f t="shared" si="6"/>
        <v>#DIV/0!</v>
      </c>
      <c r="I96" s="462" t="e">
        <f t="shared" si="6"/>
        <v>#DIV/0!</v>
      </c>
      <c r="J96" s="462" t="e">
        <f t="shared" si="6"/>
        <v>#DIV/0!</v>
      </c>
      <c r="K96" s="462" t="e">
        <f t="shared" si="6"/>
        <v>#DIV/0!</v>
      </c>
      <c r="L96" s="462" t="e">
        <f t="shared" si="6"/>
        <v>#DIV/0!</v>
      </c>
      <c r="M96" s="462" t="e">
        <f t="shared" si="6"/>
        <v>#DIV/0!</v>
      </c>
      <c r="N96" s="462" t="e">
        <f t="shared" si="6"/>
        <v>#DIV/0!</v>
      </c>
      <c r="O96" s="462" t="e">
        <f t="shared" si="6"/>
        <v>#DIV/0!</v>
      </c>
      <c r="P96" s="462" t="e">
        <f t="shared" si="6"/>
        <v>#DIV/0!</v>
      </c>
      <c r="Q96" s="462" t="e">
        <f t="shared" si="6"/>
        <v>#DIV/0!</v>
      </c>
      <c r="R96" s="462" t="e">
        <f t="shared" si="6"/>
        <v>#DIV/0!</v>
      </c>
      <c r="S96" s="462" t="e">
        <f t="shared" si="6"/>
        <v>#DIV/0!</v>
      </c>
      <c r="T96" s="462" t="e">
        <f t="shared" si="6"/>
        <v>#DIV/0!</v>
      </c>
      <c r="U96" s="462" t="e">
        <f t="shared" si="6"/>
        <v>#DIV/0!</v>
      </c>
      <c r="V96" s="462" t="e">
        <f t="shared" si="6"/>
        <v>#DIV/0!</v>
      </c>
      <c r="W96" s="462" t="e">
        <f t="shared" si="6"/>
        <v>#DIV/0!</v>
      </c>
      <c r="X96" s="462" t="e">
        <f t="shared" si="6"/>
        <v>#DIV/0!</v>
      </c>
      <c r="Y96" s="129"/>
      <c r="Z96" s="129"/>
      <c r="AA96" s="129"/>
      <c r="AB96" s="125"/>
      <c r="AC96" s="125"/>
      <c r="AD96" s="55"/>
      <c r="AE96" s="55"/>
      <c r="AF96" s="55"/>
      <c r="AG96" s="55"/>
    </row>
    <row r="97" spans="1:33" ht="15.75" customHeight="1">
      <c r="A97" s="55"/>
      <c r="B97" s="59"/>
      <c r="C97" s="173" t="s">
        <v>9</v>
      </c>
      <c r="D97" s="173"/>
      <c r="E97" s="462" t="e">
        <f t="shared" ref="E97:X97" si="7">(COUNTIF(E$16:E$90,"C"))/(COUNTA(E$16:E$90))</f>
        <v>#DIV/0!</v>
      </c>
      <c r="F97" s="462" t="e">
        <f t="shared" si="7"/>
        <v>#DIV/0!</v>
      </c>
      <c r="G97" s="462" t="e">
        <f t="shared" si="7"/>
        <v>#DIV/0!</v>
      </c>
      <c r="H97" s="462" t="e">
        <f t="shared" si="7"/>
        <v>#DIV/0!</v>
      </c>
      <c r="I97" s="462" t="e">
        <f t="shared" si="7"/>
        <v>#DIV/0!</v>
      </c>
      <c r="J97" s="462" t="e">
        <f t="shared" si="7"/>
        <v>#DIV/0!</v>
      </c>
      <c r="K97" s="462" t="e">
        <f t="shared" si="7"/>
        <v>#DIV/0!</v>
      </c>
      <c r="L97" s="462" t="e">
        <f t="shared" si="7"/>
        <v>#DIV/0!</v>
      </c>
      <c r="M97" s="462" t="e">
        <f t="shared" si="7"/>
        <v>#DIV/0!</v>
      </c>
      <c r="N97" s="462" t="e">
        <f t="shared" si="7"/>
        <v>#DIV/0!</v>
      </c>
      <c r="O97" s="462" t="e">
        <f t="shared" si="7"/>
        <v>#DIV/0!</v>
      </c>
      <c r="P97" s="462" t="e">
        <f t="shared" si="7"/>
        <v>#DIV/0!</v>
      </c>
      <c r="Q97" s="462" t="e">
        <f t="shared" si="7"/>
        <v>#DIV/0!</v>
      </c>
      <c r="R97" s="462" t="e">
        <f t="shared" si="7"/>
        <v>#DIV/0!</v>
      </c>
      <c r="S97" s="462" t="e">
        <f t="shared" si="7"/>
        <v>#DIV/0!</v>
      </c>
      <c r="T97" s="462" t="e">
        <f t="shared" si="7"/>
        <v>#DIV/0!</v>
      </c>
      <c r="U97" s="462" t="e">
        <f t="shared" si="7"/>
        <v>#DIV/0!</v>
      </c>
      <c r="V97" s="462" t="e">
        <f t="shared" si="7"/>
        <v>#DIV/0!</v>
      </c>
      <c r="W97" s="462" t="e">
        <f t="shared" si="7"/>
        <v>#DIV/0!</v>
      </c>
      <c r="X97" s="462" t="e">
        <f t="shared" si="7"/>
        <v>#DIV/0!</v>
      </c>
      <c r="Y97" s="129"/>
      <c r="Z97" s="129"/>
      <c r="AA97" s="129"/>
      <c r="AB97" s="125"/>
      <c r="AC97" s="125"/>
      <c r="AD97" s="55"/>
      <c r="AE97" s="55"/>
      <c r="AF97" s="55"/>
      <c r="AG97" s="55"/>
    </row>
    <row r="98" spans="1:33" ht="15.75" customHeight="1">
      <c r="A98" s="55"/>
      <c r="B98" s="59"/>
      <c r="C98" s="174" t="s">
        <v>10</v>
      </c>
      <c r="D98" s="174"/>
      <c r="E98" s="462" t="e">
        <f t="shared" ref="E98:X98" si="8">(COUNTIF(E$16:E$90,"D"))/(COUNTA(E$16:E$90))</f>
        <v>#DIV/0!</v>
      </c>
      <c r="F98" s="462" t="e">
        <f t="shared" si="8"/>
        <v>#DIV/0!</v>
      </c>
      <c r="G98" s="462" t="e">
        <f t="shared" si="8"/>
        <v>#DIV/0!</v>
      </c>
      <c r="H98" s="462" t="e">
        <f t="shared" si="8"/>
        <v>#DIV/0!</v>
      </c>
      <c r="I98" s="462" t="e">
        <f t="shared" si="8"/>
        <v>#DIV/0!</v>
      </c>
      <c r="J98" s="462" t="e">
        <f t="shared" si="8"/>
        <v>#DIV/0!</v>
      </c>
      <c r="K98" s="462" t="e">
        <f t="shared" si="8"/>
        <v>#DIV/0!</v>
      </c>
      <c r="L98" s="462" t="e">
        <f t="shared" si="8"/>
        <v>#DIV/0!</v>
      </c>
      <c r="M98" s="462" t="e">
        <f t="shared" si="8"/>
        <v>#DIV/0!</v>
      </c>
      <c r="N98" s="462" t="e">
        <f t="shared" si="8"/>
        <v>#DIV/0!</v>
      </c>
      <c r="O98" s="462" t="e">
        <f t="shared" si="8"/>
        <v>#DIV/0!</v>
      </c>
      <c r="P98" s="462" t="e">
        <f t="shared" si="8"/>
        <v>#DIV/0!</v>
      </c>
      <c r="Q98" s="462" t="e">
        <f t="shared" si="8"/>
        <v>#DIV/0!</v>
      </c>
      <c r="R98" s="462" t="e">
        <f t="shared" si="8"/>
        <v>#DIV/0!</v>
      </c>
      <c r="S98" s="462" t="e">
        <f t="shared" si="8"/>
        <v>#DIV/0!</v>
      </c>
      <c r="T98" s="462" t="e">
        <f t="shared" si="8"/>
        <v>#DIV/0!</v>
      </c>
      <c r="U98" s="462" t="e">
        <f t="shared" si="8"/>
        <v>#DIV/0!</v>
      </c>
      <c r="V98" s="462" t="e">
        <f t="shared" si="8"/>
        <v>#DIV/0!</v>
      </c>
      <c r="W98" s="462" t="e">
        <f t="shared" si="8"/>
        <v>#DIV/0!</v>
      </c>
      <c r="X98" s="462" t="e">
        <f t="shared" si="8"/>
        <v>#DIV/0!</v>
      </c>
      <c r="Y98" s="129"/>
      <c r="Z98" s="129"/>
      <c r="AA98" s="129"/>
      <c r="AB98" s="125"/>
      <c r="AC98" s="125"/>
      <c r="AD98" s="55"/>
      <c r="AE98" s="55"/>
      <c r="AF98" s="55"/>
      <c r="AG98" s="55"/>
    </row>
    <row r="99" spans="1:33" ht="15.75" customHeight="1">
      <c r="A99" s="55"/>
      <c r="B99" s="59"/>
      <c r="C99" s="175" t="s">
        <v>11</v>
      </c>
      <c r="D99" s="176"/>
      <c r="E99" s="463" t="e">
        <f t="shared" ref="E99:T104" si="9">(E$93-((COUNTA(E$16:E$90)-E$93)/4-1))/COUNTA(E$16:E$90)</f>
        <v>#DIV/0!</v>
      </c>
      <c r="F99" s="463" t="e">
        <f t="shared" si="9"/>
        <v>#DIV/0!</v>
      </c>
      <c r="G99" s="463" t="e">
        <f t="shared" si="9"/>
        <v>#DIV/0!</v>
      </c>
      <c r="H99" s="463" t="e">
        <f t="shared" si="9"/>
        <v>#DIV/0!</v>
      </c>
      <c r="I99" s="463" t="e">
        <f t="shared" si="9"/>
        <v>#DIV/0!</v>
      </c>
      <c r="J99" s="463" t="e">
        <f t="shared" si="9"/>
        <v>#DIV/0!</v>
      </c>
      <c r="K99" s="463" t="e">
        <f t="shared" si="9"/>
        <v>#DIV/0!</v>
      </c>
      <c r="L99" s="463" t="e">
        <f t="shared" si="9"/>
        <v>#DIV/0!</v>
      </c>
      <c r="M99" s="463" t="e">
        <f t="shared" si="9"/>
        <v>#DIV/0!</v>
      </c>
      <c r="N99" s="463" t="e">
        <f t="shared" si="9"/>
        <v>#DIV/0!</v>
      </c>
      <c r="O99" s="463" t="e">
        <f t="shared" si="9"/>
        <v>#DIV/0!</v>
      </c>
      <c r="P99" s="463" t="e">
        <f t="shared" si="9"/>
        <v>#DIV/0!</v>
      </c>
      <c r="Q99" s="463" t="e">
        <f t="shared" si="9"/>
        <v>#DIV/0!</v>
      </c>
      <c r="R99" s="463" t="e">
        <f t="shared" si="9"/>
        <v>#DIV/0!</v>
      </c>
      <c r="S99" s="463" t="e">
        <f t="shared" si="9"/>
        <v>#DIV/0!</v>
      </c>
      <c r="T99" s="463" t="e">
        <f t="shared" si="9"/>
        <v>#DIV/0!</v>
      </c>
      <c r="U99" s="463" t="e">
        <f t="shared" ref="O99:X104" si="10">(U$93-((COUNTA(U$16:U$90)-U$93)/4-1))/COUNTA(U$16:U$90)</f>
        <v>#DIV/0!</v>
      </c>
      <c r="V99" s="463" t="e">
        <f t="shared" si="10"/>
        <v>#DIV/0!</v>
      </c>
      <c r="W99" s="463" t="e">
        <f t="shared" si="10"/>
        <v>#DIV/0!</v>
      </c>
      <c r="X99" s="463" t="e">
        <f t="shared" si="10"/>
        <v>#DIV/0!</v>
      </c>
      <c r="Y99" s="129"/>
      <c r="Z99" s="129"/>
      <c r="AA99" s="129"/>
      <c r="AB99" s="125"/>
      <c r="AC99" s="125"/>
      <c r="AD99" s="55"/>
      <c r="AE99" s="55"/>
      <c r="AF99" s="55"/>
      <c r="AG99" s="55"/>
    </row>
    <row r="100" spans="1:33" ht="15.75" customHeight="1">
      <c r="A100" s="55"/>
      <c r="B100" s="59"/>
      <c r="C100" s="177" t="s">
        <v>12</v>
      </c>
      <c r="D100" s="178"/>
      <c r="E100" s="464" t="e">
        <f t="shared" si="9"/>
        <v>#DIV/0!</v>
      </c>
      <c r="F100" s="464" t="e">
        <f t="shared" si="9"/>
        <v>#DIV/0!</v>
      </c>
      <c r="G100" s="464" t="e">
        <f t="shared" si="9"/>
        <v>#DIV/0!</v>
      </c>
      <c r="H100" s="464" t="e">
        <f t="shared" si="9"/>
        <v>#DIV/0!</v>
      </c>
      <c r="I100" s="464" t="e">
        <f t="shared" si="9"/>
        <v>#DIV/0!</v>
      </c>
      <c r="J100" s="464" t="e">
        <f t="shared" si="9"/>
        <v>#DIV/0!</v>
      </c>
      <c r="K100" s="464" t="e">
        <f t="shared" si="9"/>
        <v>#DIV/0!</v>
      </c>
      <c r="L100" s="464" t="e">
        <f t="shared" si="9"/>
        <v>#DIV/0!</v>
      </c>
      <c r="M100" s="464" t="e">
        <f t="shared" si="9"/>
        <v>#DIV/0!</v>
      </c>
      <c r="N100" s="464" t="e">
        <f t="shared" si="9"/>
        <v>#DIV/0!</v>
      </c>
      <c r="O100" s="464" t="e">
        <f t="shared" si="10"/>
        <v>#DIV/0!</v>
      </c>
      <c r="P100" s="464" t="e">
        <f t="shared" si="10"/>
        <v>#DIV/0!</v>
      </c>
      <c r="Q100" s="464" t="e">
        <f t="shared" si="10"/>
        <v>#DIV/0!</v>
      </c>
      <c r="R100" s="464" t="e">
        <f t="shared" si="10"/>
        <v>#DIV/0!</v>
      </c>
      <c r="S100" s="464" t="e">
        <f t="shared" si="10"/>
        <v>#DIV/0!</v>
      </c>
      <c r="T100" s="464" t="e">
        <f t="shared" si="10"/>
        <v>#DIV/0!</v>
      </c>
      <c r="U100" s="464" t="e">
        <f t="shared" si="10"/>
        <v>#DIV/0!</v>
      </c>
      <c r="V100" s="464" t="e">
        <f t="shared" si="10"/>
        <v>#DIV/0!</v>
      </c>
      <c r="W100" s="464" t="e">
        <f t="shared" si="10"/>
        <v>#DIV/0!</v>
      </c>
      <c r="X100" s="464" t="e">
        <f t="shared" si="10"/>
        <v>#DIV/0!</v>
      </c>
      <c r="Y100" s="129"/>
      <c r="Z100" s="129"/>
      <c r="AA100" s="129"/>
      <c r="AB100" s="125"/>
      <c r="AC100" s="125"/>
      <c r="AD100" s="55"/>
      <c r="AE100" s="55"/>
      <c r="AF100" s="55"/>
      <c r="AG100" s="55"/>
    </row>
    <row r="101" spans="1:33" ht="15.75" customHeight="1">
      <c r="A101" s="55"/>
      <c r="B101" s="59"/>
      <c r="C101" s="179" t="s">
        <v>13</v>
      </c>
      <c r="D101" s="180"/>
      <c r="E101" s="464" t="e">
        <f t="shared" si="9"/>
        <v>#DIV/0!</v>
      </c>
      <c r="F101" s="464" t="e">
        <f t="shared" si="9"/>
        <v>#DIV/0!</v>
      </c>
      <c r="G101" s="464" t="e">
        <f t="shared" si="9"/>
        <v>#DIV/0!</v>
      </c>
      <c r="H101" s="464" t="e">
        <f t="shared" si="9"/>
        <v>#DIV/0!</v>
      </c>
      <c r="I101" s="464" t="e">
        <f t="shared" si="9"/>
        <v>#DIV/0!</v>
      </c>
      <c r="J101" s="464" t="e">
        <f t="shared" si="9"/>
        <v>#DIV/0!</v>
      </c>
      <c r="K101" s="464" t="e">
        <f t="shared" si="9"/>
        <v>#DIV/0!</v>
      </c>
      <c r="L101" s="464" t="e">
        <f t="shared" si="9"/>
        <v>#DIV/0!</v>
      </c>
      <c r="M101" s="464" t="e">
        <f t="shared" si="9"/>
        <v>#DIV/0!</v>
      </c>
      <c r="N101" s="464" t="e">
        <f t="shared" si="9"/>
        <v>#DIV/0!</v>
      </c>
      <c r="O101" s="464" t="e">
        <f t="shared" si="10"/>
        <v>#DIV/0!</v>
      </c>
      <c r="P101" s="464" t="e">
        <f t="shared" si="10"/>
        <v>#DIV/0!</v>
      </c>
      <c r="Q101" s="464" t="e">
        <f t="shared" si="10"/>
        <v>#DIV/0!</v>
      </c>
      <c r="R101" s="464" t="e">
        <f t="shared" si="10"/>
        <v>#DIV/0!</v>
      </c>
      <c r="S101" s="464" t="e">
        <f t="shared" si="10"/>
        <v>#DIV/0!</v>
      </c>
      <c r="T101" s="464" t="e">
        <f t="shared" si="10"/>
        <v>#DIV/0!</v>
      </c>
      <c r="U101" s="464" t="e">
        <f t="shared" si="10"/>
        <v>#DIV/0!</v>
      </c>
      <c r="V101" s="464" t="e">
        <f t="shared" si="10"/>
        <v>#DIV/0!</v>
      </c>
      <c r="W101" s="464" t="e">
        <f t="shared" si="10"/>
        <v>#DIV/0!</v>
      </c>
      <c r="X101" s="464" t="e">
        <f t="shared" si="10"/>
        <v>#DIV/0!</v>
      </c>
      <c r="Y101" s="129"/>
      <c r="Z101" s="129"/>
      <c r="AA101" s="129"/>
      <c r="AB101" s="125"/>
      <c r="AC101" s="125"/>
      <c r="AD101" s="55"/>
      <c r="AE101" s="55"/>
      <c r="AF101" s="55"/>
      <c r="AG101" s="55"/>
    </row>
    <row r="102" spans="1:33" ht="15.75" customHeight="1">
      <c r="A102" s="55"/>
      <c r="B102" s="59"/>
      <c r="C102" s="181" t="s">
        <v>14</v>
      </c>
      <c r="D102" s="182"/>
      <c r="E102" s="464" t="e">
        <f t="shared" si="9"/>
        <v>#DIV/0!</v>
      </c>
      <c r="F102" s="464" t="e">
        <f t="shared" si="9"/>
        <v>#DIV/0!</v>
      </c>
      <c r="G102" s="464" t="e">
        <f t="shared" si="9"/>
        <v>#DIV/0!</v>
      </c>
      <c r="H102" s="464" t="e">
        <f t="shared" si="9"/>
        <v>#DIV/0!</v>
      </c>
      <c r="I102" s="464" t="e">
        <f t="shared" si="9"/>
        <v>#DIV/0!</v>
      </c>
      <c r="J102" s="464" t="e">
        <f t="shared" si="9"/>
        <v>#DIV/0!</v>
      </c>
      <c r="K102" s="464" t="e">
        <f t="shared" si="9"/>
        <v>#DIV/0!</v>
      </c>
      <c r="L102" s="464" t="e">
        <f t="shared" si="9"/>
        <v>#DIV/0!</v>
      </c>
      <c r="M102" s="464" t="e">
        <f t="shared" si="9"/>
        <v>#DIV/0!</v>
      </c>
      <c r="N102" s="464" t="e">
        <f t="shared" si="9"/>
        <v>#DIV/0!</v>
      </c>
      <c r="O102" s="464" t="e">
        <f t="shared" si="10"/>
        <v>#DIV/0!</v>
      </c>
      <c r="P102" s="464" t="e">
        <f t="shared" si="10"/>
        <v>#DIV/0!</v>
      </c>
      <c r="Q102" s="464" t="e">
        <f t="shared" si="10"/>
        <v>#DIV/0!</v>
      </c>
      <c r="R102" s="464" t="e">
        <f t="shared" si="10"/>
        <v>#DIV/0!</v>
      </c>
      <c r="S102" s="464" t="e">
        <f t="shared" si="10"/>
        <v>#DIV/0!</v>
      </c>
      <c r="T102" s="464" t="e">
        <f t="shared" si="10"/>
        <v>#DIV/0!</v>
      </c>
      <c r="U102" s="464" t="e">
        <f t="shared" si="10"/>
        <v>#DIV/0!</v>
      </c>
      <c r="V102" s="464" t="e">
        <f t="shared" si="10"/>
        <v>#DIV/0!</v>
      </c>
      <c r="W102" s="464" t="e">
        <f t="shared" si="10"/>
        <v>#DIV/0!</v>
      </c>
      <c r="X102" s="464" t="e">
        <f t="shared" si="10"/>
        <v>#DIV/0!</v>
      </c>
      <c r="Y102" s="129"/>
      <c r="Z102" s="129"/>
      <c r="AA102" s="129"/>
      <c r="AB102" s="125"/>
      <c r="AC102" s="125"/>
      <c r="AD102" s="55"/>
      <c r="AE102" s="55"/>
      <c r="AF102" s="55"/>
      <c r="AG102" s="55"/>
    </row>
    <row r="103" spans="1:33" ht="15.75" customHeight="1">
      <c r="A103" s="55"/>
      <c r="B103" s="59"/>
      <c r="C103" s="183" t="s">
        <v>15</v>
      </c>
      <c r="D103" s="184"/>
      <c r="E103" s="464" t="e">
        <f t="shared" si="9"/>
        <v>#DIV/0!</v>
      </c>
      <c r="F103" s="464" t="e">
        <f t="shared" si="9"/>
        <v>#DIV/0!</v>
      </c>
      <c r="G103" s="464" t="e">
        <f t="shared" si="9"/>
        <v>#DIV/0!</v>
      </c>
      <c r="H103" s="464" t="e">
        <f t="shared" si="9"/>
        <v>#DIV/0!</v>
      </c>
      <c r="I103" s="464" t="e">
        <f t="shared" si="9"/>
        <v>#DIV/0!</v>
      </c>
      <c r="J103" s="464" t="e">
        <f t="shared" si="9"/>
        <v>#DIV/0!</v>
      </c>
      <c r="K103" s="464" t="e">
        <f t="shared" si="9"/>
        <v>#DIV/0!</v>
      </c>
      <c r="L103" s="464" t="e">
        <f t="shared" si="9"/>
        <v>#DIV/0!</v>
      </c>
      <c r="M103" s="464" t="e">
        <f t="shared" si="9"/>
        <v>#DIV/0!</v>
      </c>
      <c r="N103" s="464" t="e">
        <f t="shared" si="9"/>
        <v>#DIV/0!</v>
      </c>
      <c r="O103" s="464" t="e">
        <f t="shared" si="10"/>
        <v>#DIV/0!</v>
      </c>
      <c r="P103" s="464" t="e">
        <f t="shared" si="10"/>
        <v>#DIV/0!</v>
      </c>
      <c r="Q103" s="464" t="e">
        <f t="shared" si="10"/>
        <v>#DIV/0!</v>
      </c>
      <c r="R103" s="464" t="e">
        <f t="shared" si="10"/>
        <v>#DIV/0!</v>
      </c>
      <c r="S103" s="464" t="e">
        <f t="shared" si="10"/>
        <v>#DIV/0!</v>
      </c>
      <c r="T103" s="464" t="e">
        <f t="shared" si="10"/>
        <v>#DIV/0!</v>
      </c>
      <c r="U103" s="464" t="e">
        <f t="shared" si="10"/>
        <v>#DIV/0!</v>
      </c>
      <c r="V103" s="464" t="e">
        <f t="shared" si="10"/>
        <v>#DIV/0!</v>
      </c>
      <c r="W103" s="464" t="e">
        <f t="shared" si="10"/>
        <v>#DIV/0!</v>
      </c>
      <c r="X103" s="464" t="e">
        <f t="shared" si="10"/>
        <v>#DIV/0!</v>
      </c>
      <c r="Y103" s="129"/>
      <c r="Z103" s="129"/>
      <c r="AA103" s="129"/>
      <c r="AB103" s="125"/>
      <c r="AC103" s="125"/>
      <c r="AD103" s="55"/>
      <c r="AE103" s="55"/>
      <c r="AF103" s="55"/>
      <c r="AG103" s="55"/>
    </row>
    <row r="104" spans="1:33" ht="15.75" customHeight="1">
      <c r="A104" s="55"/>
      <c r="B104" s="53"/>
      <c r="C104" s="185" t="s">
        <v>16</v>
      </c>
      <c r="D104" s="186"/>
      <c r="E104" s="464" t="e">
        <f t="shared" si="9"/>
        <v>#DIV/0!</v>
      </c>
      <c r="F104" s="464" t="e">
        <f t="shared" si="9"/>
        <v>#DIV/0!</v>
      </c>
      <c r="G104" s="464" t="e">
        <f t="shared" si="9"/>
        <v>#DIV/0!</v>
      </c>
      <c r="H104" s="464" t="e">
        <f t="shared" si="9"/>
        <v>#DIV/0!</v>
      </c>
      <c r="I104" s="464" t="e">
        <f t="shared" si="9"/>
        <v>#DIV/0!</v>
      </c>
      <c r="J104" s="464" t="e">
        <f t="shared" si="9"/>
        <v>#DIV/0!</v>
      </c>
      <c r="K104" s="464" t="e">
        <f t="shared" si="9"/>
        <v>#DIV/0!</v>
      </c>
      <c r="L104" s="464" t="e">
        <f t="shared" si="9"/>
        <v>#DIV/0!</v>
      </c>
      <c r="M104" s="464" t="e">
        <f t="shared" si="9"/>
        <v>#DIV/0!</v>
      </c>
      <c r="N104" s="464" t="e">
        <f t="shared" si="9"/>
        <v>#DIV/0!</v>
      </c>
      <c r="O104" s="464" t="e">
        <f t="shared" si="10"/>
        <v>#DIV/0!</v>
      </c>
      <c r="P104" s="464" t="e">
        <f t="shared" si="10"/>
        <v>#DIV/0!</v>
      </c>
      <c r="Q104" s="464" t="e">
        <f t="shared" si="10"/>
        <v>#DIV/0!</v>
      </c>
      <c r="R104" s="464" t="e">
        <f t="shared" si="10"/>
        <v>#DIV/0!</v>
      </c>
      <c r="S104" s="464" t="e">
        <f t="shared" si="10"/>
        <v>#DIV/0!</v>
      </c>
      <c r="T104" s="464" t="e">
        <f t="shared" si="10"/>
        <v>#DIV/0!</v>
      </c>
      <c r="U104" s="464" t="e">
        <f t="shared" si="10"/>
        <v>#DIV/0!</v>
      </c>
      <c r="V104" s="464" t="e">
        <f t="shared" si="10"/>
        <v>#DIV/0!</v>
      </c>
      <c r="W104" s="464" t="e">
        <f t="shared" si="10"/>
        <v>#DIV/0!</v>
      </c>
      <c r="X104" s="464" t="e">
        <f t="shared" si="10"/>
        <v>#DIV/0!</v>
      </c>
      <c r="Y104" s="129"/>
      <c r="Z104" s="129"/>
      <c r="AA104" s="129"/>
      <c r="AB104" s="125"/>
      <c r="AC104" s="125"/>
      <c r="AD104" s="55"/>
      <c r="AE104" s="55"/>
      <c r="AF104" s="55"/>
      <c r="AG104" s="55"/>
    </row>
    <row r="105" spans="1:33" ht="15.75" customHeight="1">
      <c r="A105" s="55"/>
      <c r="B105" s="161"/>
      <c r="C105" s="354"/>
      <c r="D105" s="354"/>
      <c r="E105" s="465"/>
      <c r="F105" s="465"/>
      <c r="G105" s="465"/>
      <c r="H105" s="465"/>
      <c r="I105" s="465"/>
      <c r="J105" s="465"/>
      <c r="K105" s="465"/>
      <c r="L105" s="465"/>
      <c r="M105" s="465"/>
      <c r="N105" s="465"/>
      <c r="O105" s="465"/>
      <c r="P105" s="465"/>
      <c r="Q105" s="465"/>
      <c r="R105" s="465"/>
      <c r="S105" s="465"/>
      <c r="T105" s="465"/>
      <c r="U105" s="465"/>
      <c r="V105" s="465"/>
      <c r="W105" s="466"/>
      <c r="X105" s="466"/>
      <c r="Y105" s="129"/>
      <c r="Z105" s="129"/>
      <c r="AA105" s="129"/>
      <c r="AB105" s="125"/>
      <c r="AC105" s="125"/>
      <c r="AD105" s="55"/>
      <c r="AE105" s="55"/>
      <c r="AF105" s="55"/>
      <c r="AG105" s="55"/>
    </row>
    <row r="106" spans="1:33" ht="15.75" customHeight="1">
      <c r="A106" s="55"/>
      <c r="B106" s="161"/>
      <c r="C106" s="517" t="s">
        <v>99</v>
      </c>
      <c r="D106" s="517"/>
      <c r="E106" s="504">
        <v>1</v>
      </c>
      <c r="F106" s="504">
        <v>2</v>
      </c>
      <c r="G106" s="504">
        <v>3</v>
      </c>
      <c r="H106" s="505">
        <v>4</v>
      </c>
      <c r="I106" s="506">
        <v>5</v>
      </c>
      <c r="J106" s="506">
        <v>6</v>
      </c>
      <c r="K106" s="504">
        <v>7</v>
      </c>
      <c r="L106" s="504">
        <v>8</v>
      </c>
      <c r="M106" s="504">
        <v>9</v>
      </c>
      <c r="N106" s="504">
        <v>10</v>
      </c>
      <c r="O106" s="504">
        <v>11</v>
      </c>
      <c r="P106" s="505">
        <v>12</v>
      </c>
      <c r="Q106" s="505">
        <v>13</v>
      </c>
      <c r="R106" s="506">
        <v>14</v>
      </c>
      <c r="S106" s="504">
        <v>15</v>
      </c>
      <c r="T106" s="506">
        <v>16</v>
      </c>
      <c r="U106" s="506">
        <v>17</v>
      </c>
      <c r="V106" s="506">
        <v>18</v>
      </c>
      <c r="W106" s="504">
        <v>19</v>
      </c>
      <c r="X106" s="504">
        <v>20</v>
      </c>
      <c r="Y106" s="129"/>
      <c r="Z106" s="129"/>
      <c r="AA106" s="129"/>
      <c r="AB106" s="125"/>
      <c r="AC106" s="125"/>
      <c r="AD106" s="55"/>
      <c r="AE106" s="55"/>
      <c r="AF106" s="55"/>
      <c r="AG106" s="55"/>
    </row>
    <row r="107" spans="1:33" ht="15.75" customHeight="1">
      <c r="A107" s="55"/>
      <c r="B107" s="199"/>
      <c r="C107" s="517" t="s">
        <v>17</v>
      </c>
      <c r="D107" s="517"/>
      <c r="E107" s="411"/>
      <c r="F107" s="411"/>
      <c r="G107" s="411"/>
      <c r="H107" s="411"/>
      <c r="I107" s="411"/>
      <c r="J107" s="411"/>
      <c r="K107" s="411"/>
      <c r="L107" s="411"/>
      <c r="M107" s="411"/>
      <c r="N107" s="411"/>
      <c r="O107" s="411"/>
      <c r="P107" s="411"/>
      <c r="Q107" s="411"/>
      <c r="R107" s="411"/>
      <c r="S107" s="411"/>
      <c r="T107" s="411"/>
      <c r="U107" s="411"/>
      <c r="V107" s="411"/>
      <c r="W107" s="411"/>
      <c r="X107" s="411"/>
      <c r="Y107" s="356"/>
      <c r="Z107" s="129"/>
      <c r="AA107" s="129"/>
      <c r="AB107" s="125"/>
      <c r="AC107" s="125"/>
      <c r="AD107" s="55"/>
      <c r="AE107" s="55"/>
      <c r="AF107" s="55"/>
      <c r="AG107" s="55"/>
    </row>
    <row r="108" spans="1:33" s="160" customFormat="1" ht="15.75" customHeight="1">
      <c r="A108" s="162"/>
      <c r="B108" s="199"/>
      <c r="C108" s="203" t="s">
        <v>159</v>
      </c>
      <c r="D108" s="355"/>
      <c r="E108" s="470">
        <f t="shared" ref="E108:X108" si="11">E11</f>
        <v>0</v>
      </c>
      <c r="F108" s="470">
        <f t="shared" si="11"/>
        <v>0</v>
      </c>
      <c r="G108" s="470">
        <f t="shared" si="11"/>
        <v>0</v>
      </c>
      <c r="H108" s="470">
        <f t="shared" si="11"/>
        <v>0</v>
      </c>
      <c r="I108" s="470">
        <f t="shared" si="11"/>
        <v>0</v>
      </c>
      <c r="J108" s="470">
        <f t="shared" si="11"/>
        <v>0</v>
      </c>
      <c r="K108" s="470">
        <f t="shared" si="11"/>
        <v>0</v>
      </c>
      <c r="L108" s="470">
        <f t="shared" si="11"/>
        <v>0</v>
      </c>
      <c r="M108" s="470">
        <f t="shared" si="11"/>
        <v>0</v>
      </c>
      <c r="N108" s="470">
        <f t="shared" si="11"/>
        <v>0</v>
      </c>
      <c r="O108" s="470">
        <f t="shared" si="11"/>
        <v>0</v>
      </c>
      <c r="P108" s="470">
        <f t="shared" si="11"/>
        <v>0</v>
      </c>
      <c r="Q108" s="470">
        <f t="shared" si="11"/>
        <v>0</v>
      </c>
      <c r="R108" s="470">
        <f t="shared" si="11"/>
        <v>0</v>
      </c>
      <c r="S108" s="470">
        <f t="shared" si="11"/>
        <v>0</v>
      </c>
      <c r="T108" s="470">
        <f t="shared" si="11"/>
        <v>0</v>
      </c>
      <c r="U108" s="470">
        <f t="shared" si="11"/>
        <v>0</v>
      </c>
      <c r="V108" s="470">
        <f t="shared" si="11"/>
        <v>0</v>
      </c>
      <c r="W108" s="470">
        <f t="shared" si="11"/>
        <v>0</v>
      </c>
      <c r="X108" s="470">
        <f t="shared" si="11"/>
        <v>0</v>
      </c>
      <c r="Y108" s="200" t="s">
        <v>57</v>
      </c>
      <c r="Z108" s="200"/>
      <c r="AA108" s="200"/>
      <c r="AB108" s="195"/>
      <c r="AC108" s="195"/>
      <c r="AD108" s="162"/>
      <c r="AE108" s="162"/>
      <c r="AF108" s="162"/>
      <c r="AG108" s="162"/>
    </row>
    <row r="109" spans="1:33" s="201" customFormat="1" ht="15.75" customHeight="1">
      <c r="A109" s="198"/>
      <c r="B109" s="199"/>
      <c r="C109" s="517" t="s">
        <v>18</v>
      </c>
      <c r="D109" s="517"/>
      <c r="E109" s="507"/>
      <c r="F109" s="507"/>
      <c r="G109" s="507"/>
      <c r="H109" s="507"/>
      <c r="I109" s="507"/>
      <c r="J109" s="507"/>
      <c r="K109" s="507"/>
      <c r="L109" s="507"/>
      <c r="M109" s="507"/>
      <c r="N109" s="507"/>
      <c r="O109" s="507"/>
      <c r="P109" s="507"/>
      <c r="Q109" s="507"/>
      <c r="R109" s="507"/>
      <c r="S109" s="507"/>
      <c r="T109" s="507"/>
      <c r="U109" s="507"/>
      <c r="V109" s="507"/>
      <c r="W109" s="507"/>
      <c r="X109" s="507"/>
      <c r="Y109" s="200" t="s">
        <v>57</v>
      </c>
      <c r="Z109" s="200"/>
      <c r="AA109" s="200"/>
      <c r="AB109" s="195"/>
      <c r="AC109" s="195"/>
      <c r="AD109" s="198"/>
      <c r="AE109" s="198"/>
      <c r="AF109" s="198"/>
      <c r="AG109" s="198"/>
    </row>
    <row r="110" spans="1:33" s="201" customFormat="1" ht="15.75" customHeight="1">
      <c r="A110" s="198"/>
      <c r="B110" s="161"/>
      <c r="C110" s="202" t="s">
        <v>145</v>
      </c>
      <c r="D110" s="202"/>
      <c r="E110" s="470">
        <f t="shared" ref="E110:X110" si="12">E12</f>
        <v>0</v>
      </c>
      <c r="F110" s="470">
        <f t="shared" si="12"/>
        <v>0</v>
      </c>
      <c r="G110" s="470">
        <f t="shared" si="12"/>
        <v>0</v>
      </c>
      <c r="H110" s="470">
        <f t="shared" si="12"/>
        <v>0</v>
      </c>
      <c r="I110" s="470">
        <f t="shared" si="12"/>
        <v>0</v>
      </c>
      <c r="J110" s="470">
        <f t="shared" si="12"/>
        <v>0</v>
      </c>
      <c r="K110" s="470">
        <f t="shared" si="12"/>
        <v>0</v>
      </c>
      <c r="L110" s="470">
        <f t="shared" si="12"/>
        <v>0</v>
      </c>
      <c r="M110" s="470">
        <f t="shared" si="12"/>
        <v>0</v>
      </c>
      <c r="N110" s="470">
        <f t="shared" si="12"/>
        <v>0</v>
      </c>
      <c r="O110" s="470">
        <f t="shared" si="12"/>
        <v>0</v>
      </c>
      <c r="P110" s="470">
        <f t="shared" si="12"/>
        <v>0</v>
      </c>
      <c r="Q110" s="470">
        <f t="shared" si="12"/>
        <v>0</v>
      </c>
      <c r="R110" s="470">
        <f t="shared" si="12"/>
        <v>0</v>
      </c>
      <c r="S110" s="470">
        <f t="shared" si="12"/>
        <v>0</v>
      </c>
      <c r="T110" s="470">
        <f t="shared" si="12"/>
        <v>0</v>
      </c>
      <c r="U110" s="470">
        <f t="shared" si="12"/>
        <v>0</v>
      </c>
      <c r="V110" s="470">
        <f t="shared" si="12"/>
        <v>0</v>
      </c>
      <c r="W110" s="470">
        <f t="shared" si="12"/>
        <v>0</v>
      </c>
      <c r="X110" s="470">
        <f t="shared" si="12"/>
        <v>0</v>
      </c>
      <c r="Y110" s="200" t="s">
        <v>57</v>
      </c>
      <c r="Z110" s="200"/>
      <c r="AA110" s="200"/>
      <c r="AB110" s="195"/>
      <c r="AC110" s="195"/>
      <c r="AD110" s="198"/>
      <c r="AE110" s="198"/>
      <c r="AF110" s="198"/>
      <c r="AG110" s="198"/>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topLeftCell="A49" zoomScale="60" zoomScaleNormal="60" workbookViewId="0">
      <selection sqref="A1:P1"/>
    </sheetView>
  </sheetViews>
  <sheetFormatPr baseColWidth="10" defaultColWidth="11.25" defaultRowHeight="14.25"/>
  <cols>
    <col min="1" max="1" width="5.75" style="9" customWidth="1"/>
    <col min="2" max="8" width="11.75" style="9" customWidth="1"/>
    <col min="9" max="9" width="11.75" style="106" customWidth="1"/>
    <col min="10" max="15" width="11.75" style="9" customWidth="1"/>
    <col min="16" max="16" width="5.75" style="9" customWidth="1"/>
    <col min="17" max="16384" width="11.25" style="9"/>
  </cols>
  <sheetData>
    <row r="1" spans="1:16" ht="18" thickTop="1" thickBot="1">
      <c r="A1" s="530" t="s">
        <v>29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c r="F7" s="539"/>
      <c r="G7" s="539"/>
      <c r="H7" s="539"/>
      <c r="I7" s="539"/>
      <c r="J7" s="539"/>
      <c r="K7" s="540"/>
      <c r="L7" s="30" t="s">
        <v>33</v>
      </c>
      <c r="M7" s="18"/>
      <c r="N7" s="541"/>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c r="F9" s="539"/>
      <c r="G9" s="539"/>
      <c r="H9" s="539"/>
      <c r="I9" s="539"/>
      <c r="J9" s="539"/>
      <c r="K9" s="540"/>
      <c r="L9" s="29" t="s">
        <v>35</v>
      </c>
      <c r="M9" s="18"/>
      <c r="N9" s="538"/>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6" t="str">
        <f>ExA_LENGUAJE!C6</f>
        <v>Competencias Comunicativas en Lenguaje</v>
      </c>
      <c r="F16" s="547"/>
      <c r="G16" s="547"/>
      <c r="H16" s="547"/>
      <c r="I16" s="547"/>
      <c r="J16" s="547"/>
      <c r="K16" s="548"/>
      <c r="L16" s="27" t="s">
        <v>28</v>
      </c>
      <c r="M16" s="18"/>
      <c r="N16" s="546">
        <f>ExA_LENGUAJE!C8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QUINTO</v>
      </c>
      <c r="F18" s="547"/>
      <c r="G18" s="547"/>
      <c r="H18" s="547"/>
      <c r="I18" s="547"/>
      <c r="J18" s="547"/>
      <c r="K18" s="548"/>
      <c r="L18" s="27" t="s">
        <v>41</v>
      </c>
      <c r="M18" s="18"/>
      <c r="N18" s="434" t="str">
        <f>ExA_LENGUAJE!C5</f>
        <v>_5°</v>
      </c>
      <c r="O18" s="435" t="str">
        <f>ExA_LENGUAJE!D5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5">
      <c r="A23" s="26"/>
      <c r="B23" s="549" t="s">
        <v>766</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556" t="s">
        <v>42</v>
      </c>
      <c r="C25" s="556"/>
      <c r="D25" s="556"/>
      <c r="E25" s="556"/>
      <c r="F25" s="556"/>
      <c r="G25" s="556"/>
      <c r="H25" s="556"/>
      <c r="I25" s="556"/>
      <c r="J25" s="556"/>
      <c r="K25" s="556"/>
      <c r="L25" s="556"/>
      <c r="M25" s="556"/>
      <c r="N25" s="556"/>
      <c r="O25" s="556"/>
      <c r="P25" s="13"/>
    </row>
    <row r="26" spans="1:16" ht="15">
      <c r="A26" s="26"/>
      <c r="B26" s="373" t="s">
        <v>73</v>
      </c>
      <c r="C26" s="557" t="str">
        <f>CONCATENATE(ExA_LENGUAJE!B7,ExA_LENGUAJE!C7)</f>
        <v>CUADERNILLO_1_EPA_2022</v>
      </c>
      <c r="D26" s="557"/>
      <c r="E26" s="557"/>
      <c r="F26" s="557"/>
      <c r="G26" s="362" t="s">
        <v>18</v>
      </c>
      <c r="H26" s="374" t="s">
        <v>17</v>
      </c>
      <c r="I26" s="375" t="s">
        <v>73</v>
      </c>
      <c r="J26" s="552" t="str">
        <f>CONCATENATE('ExA_LENGUAJE(2)'!B7,'ExA_LENGUAJE(2)'!C7)</f>
        <v>CUADERNILLO_2_EPA_2022</v>
      </c>
      <c r="K26" s="552"/>
      <c r="L26" s="552"/>
      <c r="M26" s="552"/>
      <c r="N26" s="363" t="s">
        <v>18</v>
      </c>
      <c r="O26" s="376" t="s">
        <v>17</v>
      </c>
      <c r="P26" s="13"/>
    </row>
    <row r="27" spans="1:16" ht="15">
      <c r="A27" s="26"/>
      <c r="B27" s="496" t="e">
        <f>IF(ExA_LENGUAJE!E$99 &lt; 0.4,ExA_LENGUAJE!E$15,"")</f>
        <v>#DIV/0!</v>
      </c>
      <c r="C27" s="543" t="e">
        <f>IF(ExA_LENGUAJE!E$99 &lt; 0.4,ExA_LENGUAJE!E$13,"")</f>
        <v>#DIV/0!</v>
      </c>
      <c r="D27" s="544"/>
      <c r="E27" s="544"/>
      <c r="F27" s="545"/>
      <c r="G27" s="479" t="e">
        <f>IF(ExA_LENGUAJE!E$99 &lt; 0.4,ExA_LENGUAJE!E$12,"")</f>
        <v>#DIV/0!</v>
      </c>
      <c r="H27" s="479" t="e">
        <f>IF(ExA_LENGUAJE!E$99 &lt; 0.4,ExA_LENGUAJE!E$11,"")</f>
        <v>#DIV/0!</v>
      </c>
      <c r="I27" s="498" t="e">
        <f>IF('ExA_LENGUAJE(2)'!E$10&lt;0.4,'ExA_LENGUAJE(2)'!E$15,"")</f>
        <v>#DIV/0!</v>
      </c>
      <c r="J27" s="553" t="e">
        <f>IF('ExA_LENGUAJE(2)'!E$10&lt;0.4,'ExA_LENGUAJE(2)'!E$13,"")</f>
        <v>#DIV/0!</v>
      </c>
      <c r="K27" s="554"/>
      <c r="L27" s="554"/>
      <c r="M27" s="555"/>
      <c r="N27" s="499" t="e">
        <f>IF('ExA_LENGUAJE(2)'!E$99 &lt; 0.4,'ExA_LENGUAJE(2)'!E$12,"")</f>
        <v>#DIV/0!</v>
      </c>
      <c r="O27" s="499" t="e">
        <f>IF('ExA_LENGUAJE(2)'!E$99 &lt; 0.4,'ExA_LENGUAJE(2)'!E$11,"")</f>
        <v>#DIV/0!</v>
      </c>
      <c r="P27" s="380" t="s">
        <v>57</v>
      </c>
    </row>
    <row r="28" spans="1:16" ht="15">
      <c r="A28" s="26"/>
      <c r="B28" s="496" t="e">
        <f>IF(ExA_LENGUAJE!F$99 &lt; 0.4,ExA_LENGUAJE!F$15,"")</f>
        <v>#DIV/0!</v>
      </c>
      <c r="C28" s="543" t="e">
        <f>IF(ExA_LENGUAJE!F$99 &lt; 0.4,ExA_LENGUAJE!F$13,"")</f>
        <v>#DIV/0!</v>
      </c>
      <c r="D28" s="544"/>
      <c r="E28" s="544"/>
      <c r="F28" s="545"/>
      <c r="G28" s="479" t="e">
        <f>IF(ExA_LENGUAJE!F$99 &lt; 0.4,ExA_LENGUAJE!F$12,"")</f>
        <v>#DIV/0!</v>
      </c>
      <c r="H28" s="479" t="e">
        <f>IF(ExA_LENGUAJE!F$99 &lt; 0.4,ExA_LENGUAJE!F$11,"")</f>
        <v>#DIV/0!</v>
      </c>
      <c r="I28" s="498" t="e">
        <f>IF('ExA_LENGUAJE(2)'!F$10&lt;0.4,'ExA_LENGUAJE(2)'!F$15,"")</f>
        <v>#DIV/0!</v>
      </c>
      <c r="J28" s="553" t="e">
        <f>IF('ExA_LENGUAJE(2)'!F$10&lt;0.4,'ExA_LENGUAJE(2)'!F$13,"")</f>
        <v>#DIV/0!</v>
      </c>
      <c r="K28" s="554"/>
      <c r="L28" s="554"/>
      <c r="M28" s="555"/>
      <c r="N28" s="499" t="e">
        <f>IF('ExA_LENGUAJE(2)'!F$99 &lt; 0.4,'ExA_LENGUAJE(2)'!F$12,"")</f>
        <v>#DIV/0!</v>
      </c>
      <c r="O28" s="499" t="e">
        <f>IF('ExA_LENGUAJE(2)'!F$99 &lt; 0.4,'ExA_LENGUAJE(2)'!F$11,"")</f>
        <v>#DIV/0!</v>
      </c>
      <c r="P28" s="380" t="s">
        <v>57</v>
      </c>
    </row>
    <row r="29" spans="1:16" ht="15">
      <c r="A29" s="26"/>
      <c r="B29" s="496" t="e">
        <f>IF(ExA_LENGUAJE!G$99 &lt; 0.4,ExA_LENGUAJE!G$15,"")</f>
        <v>#DIV/0!</v>
      </c>
      <c r="C29" s="543" t="e">
        <f>IF(ExA_LENGUAJE!G$99 &lt; 0.4,ExA_LENGUAJE!G$13,"")</f>
        <v>#DIV/0!</v>
      </c>
      <c r="D29" s="544"/>
      <c r="E29" s="544"/>
      <c r="F29" s="545"/>
      <c r="G29" s="479" t="e">
        <f>IF(ExA_LENGUAJE!G$99 &lt; 0.4,ExA_LENGUAJE!G$12,"")</f>
        <v>#DIV/0!</v>
      </c>
      <c r="H29" s="479" t="e">
        <f>IF(ExA_LENGUAJE!G$99 &lt; 0.4,ExA_LENGUAJE!G$11,"")</f>
        <v>#DIV/0!</v>
      </c>
      <c r="I29" s="498" t="e">
        <f>IF('ExA_LENGUAJE(2)'!G$10&lt;0.4,'ExA_LENGUAJE(2)'!G$15,"")</f>
        <v>#DIV/0!</v>
      </c>
      <c r="J29" s="553" t="e">
        <f>IF('ExA_LENGUAJE(2)'!G$10&lt;0.4,'ExA_LENGUAJE(2)'!G$13,"")</f>
        <v>#DIV/0!</v>
      </c>
      <c r="K29" s="554"/>
      <c r="L29" s="554"/>
      <c r="M29" s="555"/>
      <c r="N29" s="499" t="e">
        <f>IF('ExA_LENGUAJE(2)'!G$99 &lt; 0.4,'ExA_LENGUAJE(2)'!G$12,"")</f>
        <v>#DIV/0!</v>
      </c>
      <c r="O29" s="499" t="e">
        <f>IF('ExA_LENGUAJE(2)'!G$99 &lt; 0.4,'ExA_LENGUAJE(2)'!G$11,"")</f>
        <v>#DIV/0!</v>
      </c>
      <c r="P29" s="380" t="s">
        <v>57</v>
      </c>
    </row>
    <row r="30" spans="1:16" ht="15">
      <c r="A30" s="26"/>
      <c r="B30" s="496" t="e">
        <f>IF(ExA_LENGUAJE!H$99 &lt; 0.4,ExA_LENGUAJE!H$15,"")</f>
        <v>#DIV/0!</v>
      </c>
      <c r="C30" s="543" t="e">
        <f>IF(ExA_LENGUAJE!H$99 &lt; 0.4,ExA_LENGUAJE!H$13,"")</f>
        <v>#DIV/0!</v>
      </c>
      <c r="D30" s="544"/>
      <c r="E30" s="544"/>
      <c r="F30" s="545"/>
      <c r="G30" s="479" t="e">
        <f>IF(ExA_LENGUAJE!H$99 &lt; 0.4,ExA_LENGUAJE!H$12,"")</f>
        <v>#DIV/0!</v>
      </c>
      <c r="H30" s="479" t="e">
        <f>IF(ExA_LENGUAJE!H$99 &lt; 0.4,ExA_LENGUAJE!H$11,"")</f>
        <v>#DIV/0!</v>
      </c>
      <c r="I30" s="498" t="e">
        <f>IF('ExA_LENGUAJE(2)'!H$10&lt;0.4,'ExA_LENGUAJE(2)'!H$15,"")</f>
        <v>#DIV/0!</v>
      </c>
      <c r="J30" s="553" t="e">
        <f>IF('ExA_LENGUAJE(2)'!H$10&lt;0.4,'ExA_LENGUAJE(2)'!H$13,"")</f>
        <v>#DIV/0!</v>
      </c>
      <c r="K30" s="554"/>
      <c r="L30" s="554"/>
      <c r="M30" s="555"/>
      <c r="N30" s="499" t="e">
        <f>IF('ExA_LENGUAJE(2)'!H$99 &lt; 0.4,'ExA_LENGUAJE(2)'!H$12,"")</f>
        <v>#DIV/0!</v>
      </c>
      <c r="O30" s="499" t="e">
        <f>IF('ExA_LENGUAJE(2)'!H$99 &lt; 0.4,'ExA_LENGUAJE(2)'!H$11,"")</f>
        <v>#DIV/0!</v>
      </c>
      <c r="P30" s="380" t="s">
        <v>57</v>
      </c>
    </row>
    <row r="31" spans="1:16" ht="15">
      <c r="A31" s="26"/>
      <c r="B31" s="496" t="e">
        <f>IF(ExA_LENGUAJE!I$99 &lt; 0.4,ExA_LENGUAJE!I$15,"")</f>
        <v>#DIV/0!</v>
      </c>
      <c r="C31" s="543" t="e">
        <f>IF(ExA_LENGUAJE!I$99 &lt; 0.4,ExA_LENGUAJE!I$13,"")</f>
        <v>#DIV/0!</v>
      </c>
      <c r="D31" s="544"/>
      <c r="E31" s="544"/>
      <c r="F31" s="545"/>
      <c r="G31" s="479" t="e">
        <f>IF(ExA_LENGUAJE!I$99 &lt; 0.4,ExA_LENGUAJE!I$12,"")</f>
        <v>#DIV/0!</v>
      </c>
      <c r="H31" s="479" t="e">
        <f>IF(ExA_LENGUAJE!I$99 &lt; 0.4,ExA_LENGUAJE!I$11,"")</f>
        <v>#DIV/0!</v>
      </c>
      <c r="I31" s="498" t="e">
        <f>IF('ExA_LENGUAJE(2)'!I$10&lt;0.4,'ExA_LENGUAJE(2)'!I$15,"")</f>
        <v>#DIV/0!</v>
      </c>
      <c r="J31" s="553" t="e">
        <f>IF('ExA_LENGUAJE(2)'!I$10&lt;0.4,'ExA_LENGUAJE(2)'!I$13,"")</f>
        <v>#DIV/0!</v>
      </c>
      <c r="K31" s="554"/>
      <c r="L31" s="554"/>
      <c r="M31" s="555"/>
      <c r="N31" s="499" t="e">
        <f>IF('ExA_LENGUAJE(2)'!I$99 &lt; 0.4,'ExA_LENGUAJE(2)'!I$12,"")</f>
        <v>#DIV/0!</v>
      </c>
      <c r="O31" s="499" t="e">
        <f>IF('ExA_LENGUAJE(2)'!I$99 &lt; 0.4,'ExA_LENGUAJE(2)'!I$11,"")</f>
        <v>#DIV/0!</v>
      </c>
      <c r="P31" s="380" t="s">
        <v>57</v>
      </c>
    </row>
    <row r="32" spans="1:16" ht="15">
      <c r="A32" s="26"/>
      <c r="B32" s="496" t="e">
        <f>IF(ExA_LENGUAJE!J$99 &lt; 0.4,ExA_LENGUAJE!J$15,"")</f>
        <v>#DIV/0!</v>
      </c>
      <c r="C32" s="543" t="e">
        <f>IF(ExA_LENGUAJE!J$99 &lt; 0.4,ExA_LENGUAJE!J$13,"")</f>
        <v>#DIV/0!</v>
      </c>
      <c r="D32" s="544"/>
      <c r="E32" s="544"/>
      <c r="F32" s="545"/>
      <c r="G32" s="497" t="e">
        <f>IF(ExA_LENGUAJE!J$99 &lt; 0.4,ExA_LENGUAJE!J$12,"")</f>
        <v>#DIV/0!</v>
      </c>
      <c r="H32" s="479" t="e">
        <f>IF(ExA_LENGUAJE!J$99 &lt; 0.4,ExA_LENGUAJE!J$11,"")</f>
        <v>#DIV/0!</v>
      </c>
      <c r="I32" s="498" t="e">
        <f>IF('ExA_LENGUAJE(2)'!J$10&lt;0.4,'ExA_LENGUAJE(2)'!J$15,"")</f>
        <v>#DIV/0!</v>
      </c>
      <c r="J32" s="553" t="e">
        <f>IF('ExA_LENGUAJE(2)'!J$10&lt;0.4,'ExA_LENGUAJE(2)'!J$13,"")</f>
        <v>#DIV/0!</v>
      </c>
      <c r="K32" s="554"/>
      <c r="L32" s="554"/>
      <c r="M32" s="555"/>
      <c r="N32" s="499" t="e">
        <f>IF('ExA_LENGUAJE(2)'!J$10&lt;0.4,'ExA_LENGUAJE(2)'!J$12,"")</f>
        <v>#DIV/0!</v>
      </c>
      <c r="O32" s="499" t="e">
        <f>IF('ExA_LENGUAJE(2)'!J$99 &lt; 0.4,'ExA_LENGUAJE(2)'!J$11,"")</f>
        <v>#DIV/0!</v>
      </c>
      <c r="P32" s="380" t="s">
        <v>57</v>
      </c>
    </row>
    <row r="33" spans="1:16" ht="15">
      <c r="A33" s="26"/>
      <c r="B33" s="496" t="e">
        <f>IF(ExA_LENGUAJE!K$99 &lt; 0.4,ExA_LENGUAJE!K$15,"")</f>
        <v>#DIV/0!</v>
      </c>
      <c r="C33" s="543" t="e">
        <f>IF(ExA_LENGUAJE!K$99 &lt; 0.4,ExA_LENGUAJE!K$13,"")</f>
        <v>#DIV/0!</v>
      </c>
      <c r="D33" s="544"/>
      <c r="E33" s="544"/>
      <c r="F33" s="545"/>
      <c r="G33" s="497" t="e">
        <f>IF(ExA_LENGUAJE!K$99 &lt; 0.4,ExA_LENGUAJE!K$12,"")</f>
        <v>#DIV/0!</v>
      </c>
      <c r="H33" s="497" t="e">
        <f>IF(ExA_LENGUAJE!K$99 &lt; 0.4,ExA_LENGUAJE!K$11,"")</f>
        <v>#DIV/0!</v>
      </c>
      <c r="I33" s="498" t="e">
        <f>IF('ExA_LENGUAJE(2)'!K$10&lt;0.4,'ExA_LENGUAJE(2)'!K$15,"")</f>
        <v>#DIV/0!</v>
      </c>
      <c r="J33" s="553" t="e">
        <f>IF('ExA_LENGUAJE(2)'!K$10&lt;0.4,'ExA_LENGUAJE(2)'!K$13,"")</f>
        <v>#DIV/0!</v>
      </c>
      <c r="K33" s="554"/>
      <c r="L33" s="554"/>
      <c r="M33" s="555"/>
      <c r="N33" s="499" t="e">
        <f>IF('ExA_LENGUAJE(2)'!K$10&lt;0.4,'ExA_LENGUAJE(2)'!K$12,"")</f>
        <v>#DIV/0!</v>
      </c>
      <c r="O33" s="499" t="e">
        <f>IF('ExA_LENGUAJE(2)'!K$10&lt;0.4,'ExA_LENGUAJE(2)'!K$11,"")</f>
        <v>#DIV/0!</v>
      </c>
      <c r="P33" s="380" t="s">
        <v>57</v>
      </c>
    </row>
    <row r="34" spans="1:16" ht="15">
      <c r="A34" s="26"/>
      <c r="B34" s="496" t="e">
        <f>IF(ExA_LENGUAJE!L$99 &lt; 0.4,ExA_LENGUAJE!L$15,"")</f>
        <v>#DIV/0!</v>
      </c>
      <c r="C34" s="543" t="e">
        <f>IF(ExA_LENGUAJE!L$99 &lt; 0.4,ExA_LENGUAJE!L$13,"")</f>
        <v>#DIV/0!</v>
      </c>
      <c r="D34" s="544"/>
      <c r="E34" s="544"/>
      <c r="F34" s="545"/>
      <c r="G34" s="497" t="e">
        <f>IF(ExA_LENGUAJE!L$99 &lt; 0.4,ExA_LENGUAJE!L$12,"")</f>
        <v>#DIV/0!</v>
      </c>
      <c r="H34" s="497" t="e">
        <f>IF(ExA_LENGUAJE!L$99 &lt; 0.4,ExA_LENGUAJE!L$11,"")</f>
        <v>#DIV/0!</v>
      </c>
      <c r="I34" s="498" t="e">
        <f>IF('ExA_LENGUAJE(2)'!L$10&lt;0.4,'ExA_LENGUAJE(2)'!L$15,"")</f>
        <v>#DIV/0!</v>
      </c>
      <c r="J34" s="553" t="e">
        <f>IF('ExA_LENGUAJE(2)'!L$10&lt;0.4,'ExA_LENGUAJE(2)'!L$13,"")</f>
        <v>#DIV/0!</v>
      </c>
      <c r="K34" s="554"/>
      <c r="L34" s="554"/>
      <c r="M34" s="555"/>
      <c r="N34" s="499" t="e">
        <f>IF('ExA_LENGUAJE(2)'!L$10&lt;0.4,'ExA_LENGUAJE(2)'!L$12,"")</f>
        <v>#DIV/0!</v>
      </c>
      <c r="O34" s="499" t="e">
        <f>IF('ExA_LENGUAJE(2)'!L$10&lt;0.4,'ExA_LENGUAJE(2)'!L$11,"")</f>
        <v>#DIV/0!</v>
      </c>
      <c r="P34" s="380" t="s">
        <v>57</v>
      </c>
    </row>
    <row r="35" spans="1:16" ht="15">
      <c r="A35" s="26"/>
      <c r="B35" s="496" t="e">
        <f>IF(ExA_LENGUAJE!M$99 &lt; 0.4,ExA_LENGUAJE!M$15,"")</f>
        <v>#DIV/0!</v>
      </c>
      <c r="C35" s="543" t="e">
        <f>IF(ExA_LENGUAJE!M$99 &lt; 0.4,ExA_LENGUAJE!M$13,"")</f>
        <v>#DIV/0!</v>
      </c>
      <c r="D35" s="544"/>
      <c r="E35" s="544"/>
      <c r="F35" s="545"/>
      <c r="G35" s="497" t="e">
        <f>IF(ExA_LENGUAJE!M$99 &lt; 0.4,ExA_LENGUAJE!M$12,"")</f>
        <v>#DIV/0!</v>
      </c>
      <c r="H35" s="497" t="e">
        <f>IF(ExA_LENGUAJE!M$99 &lt; 0.4,ExA_LENGUAJE!M$11,"")</f>
        <v>#DIV/0!</v>
      </c>
      <c r="I35" s="498" t="e">
        <f>IF('ExA_LENGUAJE(2)'!M$10&lt;0.4,'ExA_LENGUAJE(2)'!M$15,"")</f>
        <v>#DIV/0!</v>
      </c>
      <c r="J35" s="553" t="e">
        <f>IF('ExA_LENGUAJE(2)'!M$10&lt;0.4,'ExA_LENGUAJE(2)'!M$13,"")</f>
        <v>#DIV/0!</v>
      </c>
      <c r="K35" s="554"/>
      <c r="L35" s="554"/>
      <c r="M35" s="555"/>
      <c r="N35" s="499" t="e">
        <f>IF('ExA_LENGUAJE(2)'!M$10&lt;0.4,'ExA_LENGUAJE(2)'!M$12,"")</f>
        <v>#DIV/0!</v>
      </c>
      <c r="O35" s="499" t="e">
        <f>IF('ExA_LENGUAJE(2)'!M$10&lt;0.4,'ExA_LENGUAJE(2)'!M$11,"")</f>
        <v>#DIV/0!</v>
      </c>
      <c r="P35" s="380" t="s">
        <v>57</v>
      </c>
    </row>
    <row r="36" spans="1:16" ht="15">
      <c r="A36" s="26"/>
      <c r="B36" s="496" t="e">
        <f>IF(ExA_LENGUAJE!N$99 &lt; 0.4,ExA_LENGUAJE!N$15,"")</f>
        <v>#DIV/0!</v>
      </c>
      <c r="C36" s="543" t="e">
        <f>IF(ExA_LENGUAJE!N$99 &lt; 0.4,ExA_LENGUAJE!N$13,"")</f>
        <v>#DIV/0!</v>
      </c>
      <c r="D36" s="544"/>
      <c r="E36" s="544"/>
      <c r="F36" s="545"/>
      <c r="G36" s="497" t="e">
        <f>IF(ExA_LENGUAJE!N$99 &lt; 0.4,ExA_LENGUAJE!N$12,"")</f>
        <v>#DIV/0!</v>
      </c>
      <c r="H36" s="497" t="e">
        <f>IF(ExA_LENGUAJE!N$99 &lt; 0.4,ExA_LENGUAJE!N$11,"")</f>
        <v>#DIV/0!</v>
      </c>
      <c r="I36" s="498" t="e">
        <f>IF('ExA_LENGUAJE(2)'!N$10&lt;0.4,'ExA_LENGUAJE(2)'!N$15,"")</f>
        <v>#DIV/0!</v>
      </c>
      <c r="J36" s="553" t="e">
        <f>IF('ExA_LENGUAJE(2)'!N$10&lt;0.4,'ExA_LENGUAJE(2)'!N$13,"")</f>
        <v>#DIV/0!</v>
      </c>
      <c r="K36" s="554"/>
      <c r="L36" s="554"/>
      <c r="M36" s="555"/>
      <c r="N36" s="499" t="e">
        <f>IF('ExA_LENGUAJE(2)'!N$10&lt;0.4,'ExA_LENGUAJE(2)'!N$12,"")</f>
        <v>#DIV/0!</v>
      </c>
      <c r="O36" s="499" t="e">
        <f>IF('ExA_LENGUAJE(2)'!N$10&lt;0.4,'ExA_LENGUAJE(2)'!N$11,"")</f>
        <v>#DIV/0!</v>
      </c>
      <c r="P36" s="380" t="s">
        <v>57</v>
      </c>
    </row>
    <row r="37" spans="1:16" ht="15">
      <c r="A37" s="26"/>
      <c r="B37" s="496" t="e">
        <f>IF(ExA_LENGUAJE!O$99 &lt; 0.4,ExA_LENGUAJE!O$15,"")</f>
        <v>#DIV/0!</v>
      </c>
      <c r="C37" s="543" t="e">
        <f>IF(ExA_LENGUAJE!O$99 &lt; 0.4,ExA_LENGUAJE!O$13,"")</f>
        <v>#DIV/0!</v>
      </c>
      <c r="D37" s="544"/>
      <c r="E37" s="544"/>
      <c r="F37" s="545"/>
      <c r="G37" s="497" t="e">
        <f>IF(ExA_LENGUAJE!O$99 &lt; 0.4,ExA_LENGUAJE!O$12,"")</f>
        <v>#DIV/0!</v>
      </c>
      <c r="H37" s="497" t="e">
        <f>IF(ExA_LENGUAJE!O$99 &lt; 0.4,ExA_LENGUAJE!O$11,"")</f>
        <v>#DIV/0!</v>
      </c>
      <c r="I37" s="498" t="e">
        <f>IF('ExA_LENGUAJE(2)'!O$10&lt;0.4,'ExA_LENGUAJE(2)'!O$15,"")</f>
        <v>#DIV/0!</v>
      </c>
      <c r="J37" s="553" t="e">
        <f>IF('ExA_LENGUAJE(2)'!O$10&lt;0.4,'ExA_LENGUAJE(2)'!O$13,"")</f>
        <v>#DIV/0!</v>
      </c>
      <c r="K37" s="554"/>
      <c r="L37" s="554"/>
      <c r="M37" s="555"/>
      <c r="N37" s="499" t="e">
        <f>IF('ExA_LENGUAJE(2)'!O$10&lt;0.4,'ExA_LENGUAJE(2)'!O$12,"")</f>
        <v>#DIV/0!</v>
      </c>
      <c r="O37" s="499" t="e">
        <f>IF('ExA_LENGUAJE(2)'!O$10&lt;0.4,'ExA_LENGUAJE(2)'!O$11,"")</f>
        <v>#DIV/0!</v>
      </c>
      <c r="P37" s="380" t="s">
        <v>57</v>
      </c>
    </row>
    <row r="38" spans="1:16" ht="15">
      <c r="A38" s="26"/>
      <c r="B38" s="496" t="e">
        <f>IF(ExA_LENGUAJE!P$99 &lt; 0.4,ExA_LENGUAJE!P$15,"")</f>
        <v>#DIV/0!</v>
      </c>
      <c r="C38" s="543" t="e">
        <f>IF(ExA_LENGUAJE!P$99 &lt; 0.4,ExA_LENGUAJE!P$13,"")</f>
        <v>#DIV/0!</v>
      </c>
      <c r="D38" s="544"/>
      <c r="E38" s="544"/>
      <c r="F38" s="545"/>
      <c r="G38" s="497" t="e">
        <f>IF(ExA_LENGUAJE!P$99 &lt; 0.4,ExA_LENGUAJE!P$12,"")</f>
        <v>#DIV/0!</v>
      </c>
      <c r="H38" s="497" t="e">
        <f>IF(ExA_LENGUAJE!P$99 &lt; 0.4,ExA_LENGUAJE!P$11,"")</f>
        <v>#DIV/0!</v>
      </c>
      <c r="I38" s="498" t="e">
        <f>IF('ExA_LENGUAJE(2)'!P$10&lt;0.4,'ExA_LENGUAJE(2)'!P$15,"")</f>
        <v>#DIV/0!</v>
      </c>
      <c r="J38" s="553" t="e">
        <f>IF('ExA_LENGUAJE(2)'!P$10&lt;0.4,'ExA_LENGUAJE(2)'!P$13,"")</f>
        <v>#DIV/0!</v>
      </c>
      <c r="K38" s="554"/>
      <c r="L38" s="554"/>
      <c r="M38" s="555"/>
      <c r="N38" s="499" t="e">
        <f>IF('ExA_LENGUAJE(2)'!P$10&lt;0.4,'ExA_LENGUAJE(2)'!P$12,"")</f>
        <v>#DIV/0!</v>
      </c>
      <c r="O38" s="499" t="e">
        <f>IF('ExA_LENGUAJE(2)'!P$10&lt;0.4,'ExA_LENGUAJE(2)'!P$11,"")</f>
        <v>#DIV/0!</v>
      </c>
      <c r="P38" s="380" t="s">
        <v>57</v>
      </c>
    </row>
    <row r="39" spans="1:16" ht="15">
      <c r="A39" s="26"/>
      <c r="B39" s="496" t="e">
        <f>IF(ExA_LENGUAJE!Q$99 &lt; 0.4,ExA_LENGUAJE!Q$15,"")</f>
        <v>#DIV/0!</v>
      </c>
      <c r="C39" s="543" t="e">
        <f>IF(ExA_LENGUAJE!Q$99 &lt; 0.4,ExA_LENGUAJE!Q$13,"")</f>
        <v>#DIV/0!</v>
      </c>
      <c r="D39" s="544"/>
      <c r="E39" s="544"/>
      <c r="F39" s="545"/>
      <c r="G39" s="497" t="e">
        <f>IF(ExA_LENGUAJE!Q$99 &lt; 0.4,ExA_LENGUAJE!Q$12,"")</f>
        <v>#DIV/0!</v>
      </c>
      <c r="H39" s="497" t="e">
        <f>IF(ExA_LENGUAJE!Q$99 &lt; 0.4,ExA_LENGUAJE!Q$11,"")</f>
        <v>#DIV/0!</v>
      </c>
      <c r="I39" s="498" t="e">
        <f>IF('ExA_LENGUAJE(2)'!Q$10&lt;0.4,'ExA_LENGUAJE(2)'!Q$15,"")</f>
        <v>#DIV/0!</v>
      </c>
      <c r="J39" s="553" t="e">
        <f>IF('ExA_LENGUAJE(2)'!Q$10&lt;0.4,'ExA_LENGUAJE(2)'!Q$13,"")</f>
        <v>#DIV/0!</v>
      </c>
      <c r="K39" s="554"/>
      <c r="L39" s="554"/>
      <c r="M39" s="555"/>
      <c r="N39" s="499" t="e">
        <f>IF('ExA_LENGUAJE(2)'!Q$10&lt;0.4,'ExA_LENGUAJE(2)'!Q$12,"")</f>
        <v>#DIV/0!</v>
      </c>
      <c r="O39" s="499" t="e">
        <f>IF('ExA_LENGUAJE(2)'!Q$10&lt;0.4,'ExA_LENGUAJE(2)'!Q$11,"")</f>
        <v>#DIV/0!</v>
      </c>
      <c r="P39" s="380" t="s">
        <v>57</v>
      </c>
    </row>
    <row r="40" spans="1:16" ht="15">
      <c r="A40" s="26"/>
      <c r="B40" s="496" t="e">
        <f>IF(ExA_LENGUAJE!R$99 &lt; 0.4,ExA_LENGUAJE!R$15,"")</f>
        <v>#DIV/0!</v>
      </c>
      <c r="C40" s="543" t="e">
        <f>IF(ExA_LENGUAJE!R$99 &lt; 0.4,ExA_LENGUAJE!R$13,"")</f>
        <v>#DIV/0!</v>
      </c>
      <c r="D40" s="544"/>
      <c r="E40" s="544"/>
      <c r="F40" s="545"/>
      <c r="G40" s="497" t="e">
        <f>IF(ExA_LENGUAJE!R$99 &lt; 0.4,ExA_LENGUAJE!R$12,"")</f>
        <v>#DIV/0!</v>
      </c>
      <c r="H40" s="497" t="e">
        <f>IF(ExA_LENGUAJE!R$99 &lt; 0.4,ExA_LENGUAJE!R$11,"")</f>
        <v>#DIV/0!</v>
      </c>
      <c r="I40" s="498" t="e">
        <f>IF('ExA_LENGUAJE(2)'!R$10&lt;0.4,'ExA_LENGUAJE(2)'!R$15,"")</f>
        <v>#DIV/0!</v>
      </c>
      <c r="J40" s="553" t="e">
        <f>IF('ExA_LENGUAJE(2)'!R$10&lt;0.4,'ExA_LENGUAJE(2)'!R$13,"")</f>
        <v>#DIV/0!</v>
      </c>
      <c r="K40" s="554"/>
      <c r="L40" s="554"/>
      <c r="M40" s="555"/>
      <c r="N40" s="499" t="e">
        <f>IF('ExA_LENGUAJE(2)'!R$10&lt;0.4,'ExA_LENGUAJE(2)'!R$12,"")</f>
        <v>#DIV/0!</v>
      </c>
      <c r="O40" s="499" t="e">
        <f>IF('ExA_LENGUAJE(2)'!R$10&lt;0.4,'ExA_LENGUAJE(2)'!R$11,"")</f>
        <v>#DIV/0!</v>
      </c>
      <c r="P40" s="380" t="s">
        <v>57</v>
      </c>
    </row>
    <row r="41" spans="1:16" ht="15">
      <c r="A41" s="26"/>
      <c r="B41" s="496" t="e">
        <f>IF(ExA_LENGUAJE!S$99 &lt; 0.4,ExA_LENGUAJE!S$15,"")</f>
        <v>#DIV/0!</v>
      </c>
      <c r="C41" s="543" t="e">
        <f>IF(ExA_LENGUAJE!S$99 &lt; 0.4,ExA_LENGUAJE!S$13,"")</f>
        <v>#DIV/0!</v>
      </c>
      <c r="D41" s="544"/>
      <c r="E41" s="544"/>
      <c r="F41" s="545"/>
      <c r="G41" s="497" t="e">
        <f>IF(ExA_LENGUAJE!S$99 &lt; 0.4,ExA_LENGUAJE!S$12,"")</f>
        <v>#DIV/0!</v>
      </c>
      <c r="H41" s="497" t="e">
        <f>IF(ExA_LENGUAJE!S$99 &lt; 0.4,ExA_LENGUAJE!S$11,"")</f>
        <v>#DIV/0!</v>
      </c>
      <c r="I41" s="498" t="e">
        <f>IF('ExA_LENGUAJE(2)'!S$10&lt;0.4,'ExA_LENGUAJE(2)'!S$15,"")</f>
        <v>#DIV/0!</v>
      </c>
      <c r="J41" s="553" t="e">
        <f>IF('ExA_LENGUAJE(2)'!S$10&lt;0.4,'ExA_LENGUAJE(2)'!S$13,"")</f>
        <v>#DIV/0!</v>
      </c>
      <c r="K41" s="554"/>
      <c r="L41" s="554"/>
      <c r="M41" s="555"/>
      <c r="N41" s="499" t="e">
        <f>IF('ExA_LENGUAJE(2)'!S$10&lt;0.4,'ExA_LENGUAJE(2)'!S$12,"")</f>
        <v>#DIV/0!</v>
      </c>
      <c r="O41" s="499" t="e">
        <f>IF('ExA_LENGUAJE(2)'!S$10&lt;0.4,'ExA_LENGUAJE(2)'!S$11,"")</f>
        <v>#DIV/0!</v>
      </c>
      <c r="P41" s="380" t="s">
        <v>57</v>
      </c>
    </row>
    <row r="42" spans="1:16" ht="15">
      <c r="A42" s="26"/>
      <c r="B42" s="496" t="e">
        <f>IF(ExA_LENGUAJE!T$99 &lt; 0.4,ExA_LENGUAJE!T$15,"")</f>
        <v>#DIV/0!</v>
      </c>
      <c r="C42" s="543" t="e">
        <f>IF(ExA_LENGUAJE!T$99 &lt; 0.4,ExA_LENGUAJE!T$13,"")</f>
        <v>#DIV/0!</v>
      </c>
      <c r="D42" s="544"/>
      <c r="E42" s="544"/>
      <c r="F42" s="545"/>
      <c r="G42" s="497" t="e">
        <f>IF(ExA_LENGUAJE!T$99 &lt; 0.4,ExA_LENGUAJE!T$12,"")</f>
        <v>#DIV/0!</v>
      </c>
      <c r="H42" s="497" t="e">
        <f>IF(ExA_LENGUAJE!T$99 &lt; 0.4,ExA_LENGUAJE!T$11,"")</f>
        <v>#DIV/0!</v>
      </c>
      <c r="I42" s="498" t="e">
        <f>IF('ExA_LENGUAJE(2)'!T$10&lt;0.4,'ExA_LENGUAJE(2)'!T$15,"")</f>
        <v>#DIV/0!</v>
      </c>
      <c r="J42" s="553" t="e">
        <f>IF('ExA_LENGUAJE(2)'!T$10&lt;0.4,'ExA_LENGUAJE(2)'!T$13,"")</f>
        <v>#DIV/0!</v>
      </c>
      <c r="K42" s="554"/>
      <c r="L42" s="554"/>
      <c r="M42" s="555"/>
      <c r="N42" s="499" t="e">
        <f>IF('ExA_LENGUAJE(2)'!T$10&lt;0.4,'ExA_LENGUAJE(2)'!T$12,"")</f>
        <v>#DIV/0!</v>
      </c>
      <c r="O42" s="499" t="e">
        <f>IF('ExA_LENGUAJE(2)'!T$10&lt;0.4,'ExA_LENGUAJE(2)'!T$11,"")</f>
        <v>#DIV/0!</v>
      </c>
      <c r="P42" s="380" t="s">
        <v>57</v>
      </c>
    </row>
    <row r="43" spans="1:16" ht="15">
      <c r="A43" s="26"/>
      <c r="B43" s="496" t="e">
        <f>IF(ExA_LENGUAJE!U$99 &lt; 0.4,ExA_LENGUAJE!U$15,"")</f>
        <v>#DIV/0!</v>
      </c>
      <c r="C43" s="543" t="e">
        <f>IF(ExA_LENGUAJE!U$99 &lt; 0.4,ExA_LENGUAJE!U$13,"")</f>
        <v>#DIV/0!</v>
      </c>
      <c r="D43" s="544"/>
      <c r="E43" s="544"/>
      <c r="F43" s="545"/>
      <c r="G43" s="497" t="e">
        <f>IF(ExA_LENGUAJE!U$99 &lt; 0.4,ExA_LENGUAJE!U$12,"")</f>
        <v>#DIV/0!</v>
      </c>
      <c r="H43" s="497" t="e">
        <f>IF(ExA_LENGUAJE!U$99 &lt; 0.4,ExA_LENGUAJE!U$11,"")</f>
        <v>#DIV/0!</v>
      </c>
      <c r="I43" s="498" t="e">
        <f>IF('ExA_LENGUAJE(2)'!U$10&lt;0.4,'ExA_LENGUAJE(2)'!U$15,"")</f>
        <v>#DIV/0!</v>
      </c>
      <c r="J43" s="553" t="e">
        <f>IF('ExA_LENGUAJE(2)'!U$10&lt;0.4,'ExA_LENGUAJE(2)'!U$13,"")</f>
        <v>#DIV/0!</v>
      </c>
      <c r="K43" s="554"/>
      <c r="L43" s="554"/>
      <c r="M43" s="555"/>
      <c r="N43" s="499" t="e">
        <f>IF('ExA_LENGUAJE(2)'!U$10&lt;0.4,'ExA_LENGUAJE(2)'!U$12,"")</f>
        <v>#DIV/0!</v>
      </c>
      <c r="O43" s="499" t="e">
        <f>IF('ExA_LENGUAJE(2)'!U$10&lt;0.4,'ExA_LENGUAJE(2)'!U$11,"")</f>
        <v>#DIV/0!</v>
      </c>
      <c r="P43" s="380" t="s">
        <v>57</v>
      </c>
    </row>
    <row r="44" spans="1:16" ht="15">
      <c r="A44" s="26"/>
      <c r="B44" s="496" t="e">
        <f>IF(ExA_LENGUAJE!V$99 &lt; 0.4,ExA_LENGUAJE!V$15,"")</f>
        <v>#DIV/0!</v>
      </c>
      <c r="C44" s="543" t="e">
        <f>IF(ExA_LENGUAJE!V$99 &lt; 0.4,ExA_LENGUAJE!V$13,"")</f>
        <v>#DIV/0!</v>
      </c>
      <c r="D44" s="544"/>
      <c r="E44" s="544"/>
      <c r="F44" s="545"/>
      <c r="G44" s="497" t="e">
        <f>IF(ExA_LENGUAJE!V$99 &lt; 0.4,ExA_LENGUAJE!V$12,"")</f>
        <v>#DIV/0!</v>
      </c>
      <c r="H44" s="497" t="e">
        <f>IF(ExA_LENGUAJE!V$99 &lt; 0.4,ExA_LENGUAJE!V$11,"")</f>
        <v>#DIV/0!</v>
      </c>
      <c r="I44" s="498" t="e">
        <f>IF('ExA_LENGUAJE(2)'!V$10&lt;0.4,'ExA_LENGUAJE(2)'!V$15,"")</f>
        <v>#DIV/0!</v>
      </c>
      <c r="J44" s="553" t="e">
        <f>IF('ExA_LENGUAJE(2)'!V$10&lt;0.4,'ExA_LENGUAJE(2)'!V$13,"")</f>
        <v>#DIV/0!</v>
      </c>
      <c r="K44" s="554"/>
      <c r="L44" s="554"/>
      <c r="M44" s="555"/>
      <c r="N44" s="499" t="e">
        <f>IF('ExA_LENGUAJE(2)'!V$10&lt;0.4,'ExA_LENGUAJE(2)'!V$12,"")</f>
        <v>#DIV/0!</v>
      </c>
      <c r="O44" s="499" t="e">
        <f>IF('ExA_LENGUAJE(2)'!V$10&lt;0.4,'ExA_LENGUAJE(2)'!V$11,"")</f>
        <v>#DIV/0!</v>
      </c>
      <c r="P44" s="380" t="s">
        <v>57</v>
      </c>
    </row>
    <row r="45" spans="1:16" ht="15">
      <c r="A45" s="26"/>
      <c r="B45" s="496" t="e">
        <f>IF(ExA_LENGUAJE!W$99 &lt; 0.4,ExA_LENGUAJE!W$15,"")</f>
        <v>#DIV/0!</v>
      </c>
      <c r="C45" s="543" t="e">
        <f>IF(ExA_LENGUAJE!W$99 &lt; 0.4,ExA_LENGUAJE!W$13,"")</f>
        <v>#DIV/0!</v>
      </c>
      <c r="D45" s="544"/>
      <c r="E45" s="544"/>
      <c r="F45" s="545"/>
      <c r="G45" s="497" t="e">
        <f>IF(ExA_LENGUAJE!W$99 &lt; 0.4,ExA_LENGUAJE!W$12,"")</f>
        <v>#DIV/0!</v>
      </c>
      <c r="H45" s="497" t="e">
        <f>IF(ExA_LENGUAJE!W$99 &lt; 0.4,ExA_LENGUAJE!W$11,"")</f>
        <v>#DIV/0!</v>
      </c>
      <c r="I45" s="498" t="e">
        <f>IF('ExA_LENGUAJE(2)'!W$10&lt;0.4,'ExA_LENGUAJE(2)'!W$15,"")</f>
        <v>#DIV/0!</v>
      </c>
      <c r="J45" s="553" t="e">
        <f>IF('ExA_LENGUAJE(2)'!W$10&lt;0.4,'ExA_LENGUAJE(2)'!W$13,"")</f>
        <v>#DIV/0!</v>
      </c>
      <c r="K45" s="554"/>
      <c r="L45" s="554"/>
      <c r="M45" s="555"/>
      <c r="N45" s="499" t="e">
        <f>IF('ExA_LENGUAJE(2)'!W$10&lt;0.4,'ExA_LENGUAJE(2)'!W$12,"")</f>
        <v>#DIV/0!</v>
      </c>
      <c r="O45" s="499" t="e">
        <f>IF('ExA_LENGUAJE(2)'!W$10&lt;0.4,'ExA_LENGUAJE(2)'!W$11,"")</f>
        <v>#DIV/0!</v>
      </c>
      <c r="P45" s="380" t="s">
        <v>57</v>
      </c>
    </row>
    <row r="46" spans="1:16" ht="15">
      <c r="A46" s="26"/>
      <c r="B46" s="496" t="e">
        <f>IF(ExA_LENGUAJE!X$99 &lt; 0.4,ExA_LENGUAJE!X$15,"")</f>
        <v>#DIV/0!</v>
      </c>
      <c r="C46" s="543" t="e">
        <f>IF(ExA_LENGUAJE!X$99 &lt; 0.4,ExA_LENGUAJE!X$13,"")</f>
        <v>#DIV/0!</v>
      </c>
      <c r="D46" s="544"/>
      <c r="E46" s="544"/>
      <c r="F46" s="545"/>
      <c r="G46" s="497" t="e">
        <f>IF(ExA_LENGUAJE!X$99 &lt; 0.4,ExA_LENGUAJE!X$12,"")</f>
        <v>#DIV/0!</v>
      </c>
      <c r="H46" s="497" t="e">
        <f>IF(ExA_LENGUAJE!X$99 &lt; 0.4,ExA_LENGUAJE!X$11,"")</f>
        <v>#DIV/0!</v>
      </c>
      <c r="I46" s="498" t="e">
        <f>IF('ExA_LENGUAJE(2)'!X$10&lt;0.4,'ExA_LENGUAJE(2)'!X$15,"")</f>
        <v>#DIV/0!</v>
      </c>
      <c r="J46" s="553" t="e">
        <f>IF('ExA_LENGUAJE(2)'!X$10&lt;0.4,'ExA_LENGUAJE(2)'!X$13,"")</f>
        <v>#DIV/0!</v>
      </c>
      <c r="K46" s="554"/>
      <c r="L46" s="554"/>
      <c r="M46" s="555"/>
      <c r="N46" s="499" t="e">
        <f>IF('ExA_LENGUAJE(2)'!X$10&lt;0.4,'ExA_LENGUAJE(2)'!X$12,"")</f>
        <v>#DIV/0!</v>
      </c>
      <c r="O46" s="499" t="e">
        <f>IF('ExA_LENGUAJE(2)'!X$10&lt;0.4,'ExA_LENGUAJE(2)'!X$11,"")</f>
        <v>#DIV/0!</v>
      </c>
      <c r="P46" s="380"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ht="15">
      <c r="A53" s="26"/>
      <c r="B53" s="361" t="s">
        <v>73</v>
      </c>
      <c r="C53" s="564" t="s">
        <v>53</v>
      </c>
      <c r="D53" s="565"/>
      <c r="E53" s="565"/>
      <c r="F53" s="566"/>
      <c r="G53" s="339" t="s">
        <v>18</v>
      </c>
      <c r="H53" s="335" t="s">
        <v>17</v>
      </c>
      <c r="I53" s="560" t="s">
        <v>44</v>
      </c>
      <c r="J53" s="560"/>
      <c r="K53" s="560"/>
      <c r="L53" s="560"/>
      <c r="M53" s="560"/>
      <c r="N53" s="560"/>
      <c r="O53" s="560"/>
      <c r="P53" s="13"/>
    </row>
    <row r="54" spans="1:16" ht="15">
      <c r="A54" s="26"/>
      <c r="B54" s="369"/>
      <c r="C54" s="567"/>
      <c r="D54" s="568"/>
      <c r="E54" s="568"/>
      <c r="F54" s="569"/>
      <c r="G54" s="378"/>
      <c r="H54" s="377"/>
      <c r="I54" s="561"/>
      <c r="J54" s="562"/>
      <c r="K54" s="562"/>
      <c r="L54" s="562"/>
      <c r="M54" s="562"/>
      <c r="N54" s="562"/>
      <c r="O54" s="563"/>
      <c r="P54" s="13"/>
    </row>
    <row r="55" spans="1:16" ht="15">
      <c r="A55" s="26"/>
      <c r="B55" s="369"/>
      <c r="C55" s="567"/>
      <c r="D55" s="568"/>
      <c r="E55" s="568"/>
      <c r="F55" s="569"/>
      <c r="G55" s="378"/>
      <c r="H55" s="377"/>
      <c r="I55" s="561"/>
      <c r="J55" s="562"/>
      <c r="K55" s="562"/>
      <c r="L55" s="562"/>
      <c r="M55" s="562"/>
      <c r="N55" s="562"/>
      <c r="O55" s="563"/>
      <c r="P55" s="13"/>
    </row>
    <row r="56" spans="1:16" ht="15">
      <c r="A56" s="26"/>
      <c r="B56" s="369"/>
      <c r="C56" s="570"/>
      <c r="D56" s="571"/>
      <c r="E56" s="571"/>
      <c r="F56" s="572"/>
      <c r="G56" s="372"/>
      <c r="H56" s="377"/>
      <c r="I56" s="561"/>
      <c r="J56" s="562"/>
      <c r="K56" s="562"/>
      <c r="L56" s="562"/>
      <c r="M56" s="562"/>
      <c r="N56" s="562"/>
      <c r="O56" s="563"/>
      <c r="P56" s="13"/>
    </row>
    <row r="57" spans="1:16" ht="15">
      <c r="A57" s="26"/>
      <c r="B57" s="369"/>
      <c r="C57" s="567"/>
      <c r="D57" s="568"/>
      <c r="E57" s="568"/>
      <c r="F57" s="569"/>
      <c r="G57" s="378"/>
      <c r="H57" s="377"/>
      <c r="I57" s="561"/>
      <c r="J57" s="562"/>
      <c r="K57" s="562"/>
      <c r="L57" s="562"/>
      <c r="M57" s="562"/>
      <c r="N57" s="562"/>
      <c r="O57" s="563"/>
      <c r="P57" s="13"/>
    </row>
    <row r="58" spans="1:16" ht="15">
      <c r="A58" s="26"/>
      <c r="B58" s="369"/>
      <c r="C58" s="570"/>
      <c r="D58" s="571"/>
      <c r="E58" s="571"/>
      <c r="F58" s="572"/>
      <c r="G58" s="372"/>
      <c r="H58" s="377"/>
      <c r="I58" s="561"/>
      <c r="J58" s="562"/>
      <c r="K58" s="562"/>
      <c r="L58" s="562"/>
      <c r="M58" s="562"/>
      <c r="N58" s="562"/>
      <c r="O58" s="563"/>
      <c r="P58" s="13"/>
    </row>
    <row r="59" spans="1:16" ht="15">
      <c r="A59" s="26"/>
      <c r="B59" s="369"/>
      <c r="C59" s="567"/>
      <c r="D59" s="568"/>
      <c r="E59" s="568"/>
      <c r="F59" s="569"/>
      <c r="G59" s="378"/>
      <c r="H59" s="377"/>
      <c r="I59" s="561"/>
      <c r="J59" s="562"/>
      <c r="K59" s="562"/>
      <c r="L59" s="562"/>
      <c r="M59" s="562"/>
      <c r="N59" s="562"/>
      <c r="O59" s="563"/>
      <c r="P59" s="13"/>
    </row>
    <row r="60" spans="1:16" ht="15">
      <c r="A60" s="26"/>
      <c r="B60" s="369"/>
      <c r="C60" s="567"/>
      <c r="D60" s="568"/>
      <c r="E60" s="568"/>
      <c r="F60" s="569"/>
      <c r="G60" s="378"/>
      <c r="H60" s="377"/>
      <c r="I60" s="561"/>
      <c r="J60" s="562"/>
      <c r="K60" s="562"/>
      <c r="L60" s="562"/>
      <c r="M60" s="562"/>
      <c r="N60" s="562"/>
      <c r="O60" s="563"/>
      <c r="P60" s="13"/>
    </row>
    <row r="61" spans="1:16" ht="15">
      <c r="A61" s="26"/>
      <c r="B61" s="369"/>
      <c r="C61" s="567"/>
      <c r="D61" s="568"/>
      <c r="E61" s="568"/>
      <c r="F61" s="569"/>
      <c r="G61" s="378"/>
      <c r="H61" s="377"/>
      <c r="I61" s="561"/>
      <c r="J61" s="562"/>
      <c r="K61" s="562"/>
      <c r="L61" s="562"/>
      <c r="M61" s="562"/>
      <c r="N61" s="562"/>
      <c r="O61" s="563"/>
      <c r="P61" s="13"/>
    </row>
    <row r="62" spans="1:16" ht="15">
      <c r="A62" s="26"/>
      <c r="B62" s="369"/>
      <c r="C62" s="567"/>
      <c r="D62" s="568"/>
      <c r="E62" s="568"/>
      <c r="F62" s="569"/>
      <c r="G62" s="378"/>
      <c r="H62" s="377"/>
      <c r="I62" s="561"/>
      <c r="J62" s="562"/>
      <c r="K62" s="562"/>
      <c r="L62" s="562"/>
      <c r="M62" s="562"/>
      <c r="N62" s="562"/>
      <c r="O62" s="563"/>
      <c r="P62" s="13"/>
    </row>
    <row r="63" spans="1:16" ht="15">
      <c r="A63" s="26"/>
      <c r="B63" s="369"/>
      <c r="C63" s="567"/>
      <c r="D63" s="568"/>
      <c r="E63" s="568"/>
      <c r="F63" s="569"/>
      <c r="G63" s="378"/>
      <c r="H63" s="377"/>
      <c r="I63" s="561"/>
      <c r="J63" s="562"/>
      <c r="K63" s="562"/>
      <c r="L63" s="562"/>
      <c r="M63" s="562"/>
      <c r="N63" s="562"/>
      <c r="O63" s="563"/>
      <c r="P63" s="13"/>
    </row>
    <row r="64" spans="1:16" ht="15">
      <c r="A64" s="26"/>
      <c r="B64" s="369"/>
      <c r="C64" s="567"/>
      <c r="D64" s="568"/>
      <c r="E64" s="568"/>
      <c r="F64" s="569"/>
      <c r="G64" s="378"/>
      <c r="H64" s="377"/>
      <c r="I64" s="561"/>
      <c r="J64" s="562"/>
      <c r="K64" s="562"/>
      <c r="L64" s="562"/>
      <c r="M64" s="562"/>
      <c r="N64" s="562"/>
      <c r="O64" s="563"/>
      <c r="P64" s="13"/>
    </row>
    <row r="65" spans="1:16" ht="15">
      <c r="A65" s="26"/>
      <c r="B65" s="369"/>
      <c r="C65" s="567"/>
      <c r="D65" s="568"/>
      <c r="E65" s="568"/>
      <c r="F65" s="569"/>
      <c r="G65" s="378"/>
      <c r="H65" s="377"/>
      <c r="I65" s="561"/>
      <c r="J65" s="562"/>
      <c r="K65" s="562"/>
      <c r="L65" s="562"/>
      <c r="M65" s="562"/>
      <c r="N65" s="562"/>
      <c r="O65" s="563"/>
      <c r="P65" s="13"/>
    </row>
    <row r="66" spans="1:16" ht="15">
      <c r="A66" s="26"/>
      <c r="B66" s="369"/>
      <c r="C66" s="570"/>
      <c r="D66" s="571"/>
      <c r="E66" s="571"/>
      <c r="F66" s="572"/>
      <c r="G66" s="372"/>
      <c r="H66" s="377"/>
      <c r="I66" s="561"/>
      <c r="J66" s="562"/>
      <c r="K66" s="562"/>
      <c r="L66" s="562"/>
      <c r="M66" s="562"/>
      <c r="N66" s="562"/>
      <c r="O66" s="563"/>
      <c r="P66" s="13"/>
    </row>
    <row r="67" spans="1:16" ht="15">
      <c r="A67" s="26"/>
      <c r="B67" s="369"/>
      <c r="C67" s="570"/>
      <c r="D67" s="571"/>
      <c r="E67" s="571"/>
      <c r="F67" s="572"/>
      <c r="G67" s="372"/>
      <c r="H67" s="377"/>
      <c r="I67" s="561"/>
      <c r="J67" s="562"/>
      <c r="K67" s="562"/>
      <c r="L67" s="562"/>
      <c r="M67" s="562"/>
      <c r="N67" s="562"/>
      <c r="O67" s="563"/>
      <c r="P67" s="13"/>
    </row>
    <row r="68" spans="1:16" ht="15">
      <c r="A68" s="26"/>
      <c r="B68" s="369"/>
      <c r="C68" s="570"/>
      <c r="D68" s="571"/>
      <c r="E68" s="571"/>
      <c r="F68" s="572"/>
      <c r="G68" s="372"/>
      <c r="H68" s="377"/>
      <c r="I68" s="561"/>
      <c r="J68" s="562"/>
      <c r="K68" s="562"/>
      <c r="L68" s="562"/>
      <c r="M68" s="562"/>
      <c r="N68" s="562"/>
      <c r="O68" s="563"/>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61" t="s">
        <v>73</v>
      </c>
      <c r="C75" s="560" t="s">
        <v>42</v>
      </c>
      <c r="D75" s="560"/>
      <c r="E75" s="560"/>
      <c r="F75" s="560"/>
      <c r="G75" s="560"/>
      <c r="H75" s="560"/>
      <c r="I75" s="577" t="s">
        <v>46</v>
      </c>
      <c r="J75" s="578"/>
      <c r="K75" s="578"/>
      <c r="L75" s="578"/>
      <c r="M75" s="578"/>
      <c r="N75" s="578"/>
      <c r="O75" s="579"/>
      <c r="P75" s="13"/>
    </row>
    <row r="76" spans="1:16" ht="15">
      <c r="A76" s="26"/>
      <c r="B76" s="500">
        <f>B54</f>
        <v>0</v>
      </c>
      <c r="C76" s="574">
        <f>C54</f>
        <v>0</v>
      </c>
      <c r="D76" s="575"/>
      <c r="E76" s="575"/>
      <c r="F76" s="575"/>
      <c r="G76" s="575"/>
      <c r="H76" s="576"/>
      <c r="I76" s="580"/>
      <c r="J76" s="581"/>
      <c r="K76" s="581"/>
      <c r="L76" s="581"/>
      <c r="M76" s="581"/>
      <c r="N76" s="581"/>
      <c r="O76" s="582"/>
      <c r="P76" s="13"/>
    </row>
    <row r="77" spans="1:16" ht="15">
      <c r="A77" s="26"/>
      <c r="B77" s="500">
        <f t="shared" ref="B77:B90" si="0">B55</f>
        <v>0</v>
      </c>
      <c r="C77" s="573">
        <f t="shared" ref="C77:C90" si="1">C55</f>
        <v>0</v>
      </c>
      <c r="D77" s="573"/>
      <c r="E77" s="573"/>
      <c r="F77" s="573"/>
      <c r="G77" s="573"/>
      <c r="H77" s="573"/>
      <c r="I77" s="580"/>
      <c r="J77" s="581"/>
      <c r="K77" s="581"/>
      <c r="L77" s="581"/>
      <c r="M77" s="581"/>
      <c r="N77" s="581"/>
      <c r="O77" s="582"/>
      <c r="P77" s="13"/>
    </row>
    <row r="78" spans="1:16" ht="15">
      <c r="A78" s="26"/>
      <c r="B78" s="500">
        <f t="shared" si="0"/>
        <v>0</v>
      </c>
      <c r="C78" s="573">
        <f t="shared" si="1"/>
        <v>0</v>
      </c>
      <c r="D78" s="573"/>
      <c r="E78" s="573"/>
      <c r="F78" s="573"/>
      <c r="G78" s="573"/>
      <c r="H78" s="573"/>
      <c r="I78" s="580"/>
      <c r="J78" s="581"/>
      <c r="K78" s="581"/>
      <c r="L78" s="581"/>
      <c r="M78" s="581"/>
      <c r="N78" s="581"/>
      <c r="O78" s="582"/>
      <c r="P78" s="13"/>
    </row>
    <row r="79" spans="1:16" ht="15">
      <c r="A79" s="26"/>
      <c r="B79" s="500">
        <f t="shared" si="0"/>
        <v>0</v>
      </c>
      <c r="C79" s="573">
        <f t="shared" si="1"/>
        <v>0</v>
      </c>
      <c r="D79" s="573"/>
      <c r="E79" s="573"/>
      <c r="F79" s="573"/>
      <c r="G79" s="573"/>
      <c r="H79" s="573"/>
      <c r="I79" s="580"/>
      <c r="J79" s="581"/>
      <c r="K79" s="581"/>
      <c r="L79" s="581"/>
      <c r="M79" s="581"/>
      <c r="N79" s="581"/>
      <c r="O79" s="582"/>
      <c r="P79" s="13"/>
    </row>
    <row r="80" spans="1:16" ht="15">
      <c r="A80" s="26"/>
      <c r="B80" s="500">
        <f t="shared" si="0"/>
        <v>0</v>
      </c>
      <c r="C80" s="573">
        <f t="shared" si="1"/>
        <v>0</v>
      </c>
      <c r="D80" s="573"/>
      <c r="E80" s="573"/>
      <c r="F80" s="573"/>
      <c r="G80" s="573"/>
      <c r="H80" s="573"/>
      <c r="I80" s="580"/>
      <c r="J80" s="581"/>
      <c r="K80" s="581"/>
      <c r="L80" s="581"/>
      <c r="M80" s="581"/>
      <c r="N80" s="581"/>
      <c r="O80" s="582"/>
      <c r="P80" s="13"/>
    </row>
    <row r="81" spans="1:16" ht="15">
      <c r="A81" s="26"/>
      <c r="B81" s="500">
        <f t="shared" si="0"/>
        <v>0</v>
      </c>
      <c r="C81" s="573">
        <f t="shared" si="1"/>
        <v>0</v>
      </c>
      <c r="D81" s="573"/>
      <c r="E81" s="573"/>
      <c r="F81" s="573"/>
      <c r="G81" s="573"/>
      <c r="H81" s="573"/>
      <c r="I81" s="580"/>
      <c r="J81" s="581"/>
      <c r="K81" s="581"/>
      <c r="L81" s="581"/>
      <c r="M81" s="581"/>
      <c r="N81" s="581"/>
      <c r="O81" s="582"/>
      <c r="P81" s="13"/>
    </row>
    <row r="82" spans="1:16" ht="15">
      <c r="A82" s="26"/>
      <c r="B82" s="500">
        <f t="shared" si="0"/>
        <v>0</v>
      </c>
      <c r="C82" s="573">
        <f t="shared" si="1"/>
        <v>0</v>
      </c>
      <c r="D82" s="573"/>
      <c r="E82" s="573"/>
      <c r="F82" s="573"/>
      <c r="G82" s="573"/>
      <c r="H82" s="573"/>
      <c r="I82" s="580"/>
      <c r="J82" s="581"/>
      <c r="K82" s="581"/>
      <c r="L82" s="581"/>
      <c r="M82" s="581"/>
      <c r="N82" s="581"/>
      <c r="O82" s="582"/>
      <c r="P82" s="13"/>
    </row>
    <row r="83" spans="1:16" ht="15">
      <c r="A83" s="26"/>
      <c r="B83" s="500">
        <f t="shared" si="0"/>
        <v>0</v>
      </c>
      <c r="C83" s="573">
        <f t="shared" si="1"/>
        <v>0</v>
      </c>
      <c r="D83" s="573"/>
      <c r="E83" s="573"/>
      <c r="F83" s="573"/>
      <c r="G83" s="573"/>
      <c r="H83" s="573"/>
      <c r="I83" s="580"/>
      <c r="J83" s="581"/>
      <c r="K83" s="581"/>
      <c r="L83" s="581"/>
      <c r="M83" s="581"/>
      <c r="N83" s="581"/>
      <c r="O83" s="582"/>
      <c r="P83" s="13"/>
    </row>
    <row r="84" spans="1:16" ht="15">
      <c r="A84" s="26"/>
      <c r="B84" s="500">
        <f t="shared" si="0"/>
        <v>0</v>
      </c>
      <c r="C84" s="573">
        <f t="shared" si="1"/>
        <v>0</v>
      </c>
      <c r="D84" s="573"/>
      <c r="E84" s="573"/>
      <c r="F84" s="573"/>
      <c r="G84" s="573"/>
      <c r="H84" s="573"/>
      <c r="I84" s="580"/>
      <c r="J84" s="581"/>
      <c r="K84" s="581"/>
      <c r="L84" s="581"/>
      <c r="M84" s="581"/>
      <c r="N84" s="581"/>
      <c r="O84" s="582"/>
      <c r="P84" s="13"/>
    </row>
    <row r="85" spans="1:16" ht="15">
      <c r="A85" s="26"/>
      <c r="B85" s="500">
        <f t="shared" si="0"/>
        <v>0</v>
      </c>
      <c r="C85" s="573">
        <f t="shared" si="1"/>
        <v>0</v>
      </c>
      <c r="D85" s="573"/>
      <c r="E85" s="573"/>
      <c r="F85" s="573"/>
      <c r="G85" s="573"/>
      <c r="H85" s="573"/>
      <c r="I85" s="580"/>
      <c r="J85" s="581"/>
      <c r="K85" s="581"/>
      <c r="L85" s="581"/>
      <c r="M85" s="581"/>
      <c r="N85" s="581"/>
      <c r="O85" s="582"/>
      <c r="P85" s="13"/>
    </row>
    <row r="86" spans="1:16" ht="15">
      <c r="A86" s="26"/>
      <c r="B86" s="500">
        <f t="shared" si="0"/>
        <v>0</v>
      </c>
      <c r="C86" s="573">
        <f t="shared" si="1"/>
        <v>0</v>
      </c>
      <c r="D86" s="573"/>
      <c r="E86" s="573"/>
      <c r="F86" s="573"/>
      <c r="G86" s="573"/>
      <c r="H86" s="573"/>
      <c r="I86" s="580"/>
      <c r="J86" s="581"/>
      <c r="K86" s="581"/>
      <c r="L86" s="581"/>
      <c r="M86" s="581"/>
      <c r="N86" s="581"/>
      <c r="O86" s="582"/>
      <c r="P86" s="13"/>
    </row>
    <row r="87" spans="1:16" ht="15">
      <c r="A87" s="26"/>
      <c r="B87" s="500">
        <f t="shared" si="0"/>
        <v>0</v>
      </c>
      <c r="C87" s="573">
        <f t="shared" si="1"/>
        <v>0</v>
      </c>
      <c r="D87" s="573"/>
      <c r="E87" s="573"/>
      <c r="F87" s="573"/>
      <c r="G87" s="573"/>
      <c r="H87" s="573"/>
      <c r="I87" s="580"/>
      <c r="J87" s="581"/>
      <c r="K87" s="581"/>
      <c r="L87" s="581"/>
      <c r="M87" s="581"/>
      <c r="N87" s="581"/>
      <c r="O87" s="582"/>
      <c r="P87" s="13"/>
    </row>
    <row r="88" spans="1:16" ht="15">
      <c r="A88" s="26"/>
      <c r="B88" s="500">
        <f t="shared" si="0"/>
        <v>0</v>
      </c>
      <c r="C88" s="573">
        <f t="shared" si="1"/>
        <v>0</v>
      </c>
      <c r="D88" s="573"/>
      <c r="E88" s="573"/>
      <c r="F88" s="573"/>
      <c r="G88" s="573"/>
      <c r="H88" s="573"/>
      <c r="I88" s="580"/>
      <c r="J88" s="581"/>
      <c r="K88" s="581"/>
      <c r="L88" s="581"/>
      <c r="M88" s="581"/>
      <c r="N88" s="581"/>
      <c r="O88" s="582"/>
      <c r="P88" s="13"/>
    </row>
    <row r="89" spans="1:16" ht="15">
      <c r="A89" s="26"/>
      <c r="B89" s="500">
        <f t="shared" si="0"/>
        <v>0</v>
      </c>
      <c r="C89" s="573">
        <f t="shared" si="1"/>
        <v>0</v>
      </c>
      <c r="D89" s="573"/>
      <c r="E89" s="573"/>
      <c r="F89" s="573"/>
      <c r="G89" s="573"/>
      <c r="H89" s="573"/>
      <c r="I89" s="580"/>
      <c r="J89" s="581"/>
      <c r="K89" s="581"/>
      <c r="L89" s="581"/>
      <c r="M89" s="581"/>
      <c r="N89" s="581"/>
      <c r="O89" s="582"/>
      <c r="P89" s="13"/>
    </row>
    <row r="90" spans="1:16" ht="15">
      <c r="A90" s="26"/>
      <c r="B90" s="500">
        <f t="shared" si="0"/>
        <v>0</v>
      </c>
      <c r="C90" s="573">
        <f t="shared" si="1"/>
        <v>0</v>
      </c>
      <c r="D90" s="573"/>
      <c r="E90" s="573"/>
      <c r="F90" s="573"/>
      <c r="G90" s="573"/>
      <c r="H90" s="573"/>
      <c r="I90" s="580"/>
      <c r="J90" s="581"/>
      <c r="K90" s="581"/>
      <c r="L90" s="581"/>
      <c r="M90" s="581"/>
      <c r="N90" s="581"/>
      <c r="O90" s="582"/>
      <c r="P90" s="13"/>
    </row>
    <row r="91" spans="1:16" ht="15.75" thickBot="1">
      <c r="A91" s="20"/>
      <c r="B91" s="21"/>
      <c r="C91" s="21"/>
      <c r="D91" s="21"/>
      <c r="E91" s="21"/>
      <c r="F91" s="21"/>
      <c r="G91" s="21"/>
      <c r="H91" s="21"/>
      <c r="I91" s="21"/>
      <c r="J91" s="21"/>
      <c r="K91" s="558"/>
      <c r="L91" s="558"/>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61" t="s">
        <v>73</v>
      </c>
      <c r="C97" s="560" t="s">
        <v>42</v>
      </c>
      <c r="D97" s="560"/>
      <c r="E97" s="560"/>
      <c r="F97" s="560"/>
      <c r="G97" s="560"/>
      <c r="H97" s="560"/>
      <c r="I97" s="560" t="s">
        <v>48</v>
      </c>
      <c r="J97" s="560"/>
      <c r="K97" s="560"/>
      <c r="L97" s="560"/>
      <c r="M97" s="560"/>
      <c r="N97" s="560" t="s">
        <v>49</v>
      </c>
      <c r="O97" s="560"/>
      <c r="P97" s="13"/>
    </row>
    <row r="98" spans="1:16" ht="15">
      <c r="A98" s="26"/>
      <c r="B98" s="500">
        <f>B54</f>
        <v>0</v>
      </c>
      <c r="C98" s="573">
        <f>C54</f>
        <v>0</v>
      </c>
      <c r="D98" s="573"/>
      <c r="E98" s="573"/>
      <c r="F98" s="573"/>
      <c r="G98" s="573"/>
      <c r="H98" s="573"/>
      <c r="I98" s="584"/>
      <c r="J98" s="584"/>
      <c r="K98" s="584"/>
      <c r="L98" s="584"/>
      <c r="M98" s="584"/>
      <c r="N98" s="583"/>
      <c r="O98" s="583"/>
      <c r="P98" s="13"/>
    </row>
    <row r="99" spans="1:16" ht="15">
      <c r="A99" s="26"/>
      <c r="B99" s="500">
        <f t="shared" ref="B99:B112" si="2">B55</f>
        <v>0</v>
      </c>
      <c r="C99" s="573">
        <f t="shared" ref="C99:C112" si="3">C55</f>
        <v>0</v>
      </c>
      <c r="D99" s="573"/>
      <c r="E99" s="573"/>
      <c r="F99" s="573"/>
      <c r="G99" s="573"/>
      <c r="H99" s="573"/>
      <c r="I99" s="584"/>
      <c r="J99" s="584"/>
      <c r="K99" s="584"/>
      <c r="L99" s="584"/>
      <c r="M99" s="584"/>
      <c r="N99" s="583"/>
      <c r="O99" s="583"/>
      <c r="P99" s="13"/>
    </row>
    <row r="100" spans="1:16" ht="15">
      <c r="A100" s="26"/>
      <c r="B100" s="500">
        <f t="shared" si="2"/>
        <v>0</v>
      </c>
      <c r="C100" s="573">
        <f t="shared" si="3"/>
        <v>0</v>
      </c>
      <c r="D100" s="573"/>
      <c r="E100" s="573"/>
      <c r="F100" s="573"/>
      <c r="G100" s="573"/>
      <c r="H100" s="573"/>
      <c r="I100" s="584"/>
      <c r="J100" s="584"/>
      <c r="K100" s="584"/>
      <c r="L100" s="584"/>
      <c r="M100" s="584"/>
      <c r="N100" s="583"/>
      <c r="O100" s="583"/>
      <c r="P100" s="13"/>
    </row>
    <row r="101" spans="1:16" ht="15">
      <c r="A101" s="26"/>
      <c r="B101" s="500">
        <f t="shared" si="2"/>
        <v>0</v>
      </c>
      <c r="C101" s="573">
        <f t="shared" si="3"/>
        <v>0</v>
      </c>
      <c r="D101" s="573"/>
      <c r="E101" s="573"/>
      <c r="F101" s="573"/>
      <c r="G101" s="573"/>
      <c r="H101" s="573"/>
      <c r="I101" s="584"/>
      <c r="J101" s="584"/>
      <c r="K101" s="584"/>
      <c r="L101" s="584"/>
      <c r="M101" s="584"/>
      <c r="N101" s="583"/>
      <c r="O101" s="583"/>
      <c r="P101" s="13"/>
    </row>
    <row r="102" spans="1:16" ht="15">
      <c r="A102" s="26"/>
      <c r="B102" s="500">
        <f t="shared" si="2"/>
        <v>0</v>
      </c>
      <c r="C102" s="573">
        <f t="shared" si="3"/>
        <v>0</v>
      </c>
      <c r="D102" s="573"/>
      <c r="E102" s="573"/>
      <c r="F102" s="573"/>
      <c r="G102" s="573"/>
      <c r="H102" s="573"/>
      <c r="I102" s="584"/>
      <c r="J102" s="584"/>
      <c r="K102" s="584"/>
      <c r="L102" s="584"/>
      <c r="M102" s="584"/>
      <c r="N102" s="583"/>
      <c r="O102" s="583"/>
      <c r="P102" s="13"/>
    </row>
    <row r="103" spans="1:16" ht="15">
      <c r="A103" s="26"/>
      <c r="B103" s="500">
        <f t="shared" si="2"/>
        <v>0</v>
      </c>
      <c r="C103" s="573">
        <f t="shared" si="3"/>
        <v>0</v>
      </c>
      <c r="D103" s="573"/>
      <c r="E103" s="573"/>
      <c r="F103" s="573"/>
      <c r="G103" s="573"/>
      <c r="H103" s="573"/>
      <c r="I103" s="584"/>
      <c r="J103" s="584"/>
      <c r="K103" s="584"/>
      <c r="L103" s="584"/>
      <c r="M103" s="584"/>
      <c r="N103" s="583"/>
      <c r="O103" s="583"/>
      <c r="P103" s="13"/>
    </row>
    <row r="104" spans="1:16" ht="15">
      <c r="A104" s="26"/>
      <c r="B104" s="500">
        <f t="shared" si="2"/>
        <v>0</v>
      </c>
      <c r="C104" s="573">
        <f t="shared" si="3"/>
        <v>0</v>
      </c>
      <c r="D104" s="573"/>
      <c r="E104" s="573"/>
      <c r="F104" s="573"/>
      <c r="G104" s="573"/>
      <c r="H104" s="573"/>
      <c r="I104" s="584"/>
      <c r="J104" s="584"/>
      <c r="K104" s="584"/>
      <c r="L104" s="584"/>
      <c r="M104" s="584"/>
      <c r="N104" s="583"/>
      <c r="O104" s="583"/>
      <c r="P104" s="13"/>
    </row>
    <row r="105" spans="1:16" ht="15">
      <c r="A105" s="26"/>
      <c r="B105" s="500">
        <f t="shared" si="2"/>
        <v>0</v>
      </c>
      <c r="C105" s="573">
        <f t="shared" si="3"/>
        <v>0</v>
      </c>
      <c r="D105" s="573"/>
      <c r="E105" s="573"/>
      <c r="F105" s="573"/>
      <c r="G105" s="573"/>
      <c r="H105" s="573"/>
      <c r="I105" s="584"/>
      <c r="J105" s="584"/>
      <c r="K105" s="584"/>
      <c r="L105" s="584"/>
      <c r="M105" s="584"/>
      <c r="N105" s="583"/>
      <c r="O105" s="583"/>
      <c r="P105" s="13"/>
    </row>
    <row r="106" spans="1:16" ht="15">
      <c r="A106" s="26"/>
      <c r="B106" s="500">
        <f t="shared" si="2"/>
        <v>0</v>
      </c>
      <c r="C106" s="573">
        <f t="shared" si="3"/>
        <v>0</v>
      </c>
      <c r="D106" s="573"/>
      <c r="E106" s="573"/>
      <c r="F106" s="573"/>
      <c r="G106" s="573"/>
      <c r="H106" s="573"/>
      <c r="I106" s="584"/>
      <c r="J106" s="584"/>
      <c r="K106" s="584"/>
      <c r="L106" s="584"/>
      <c r="M106" s="584"/>
      <c r="N106" s="583"/>
      <c r="O106" s="583"/>
      <c r="P106" s="13"/>
    </row>
    <row r="107" spans="1:16" ht="15">
      <c r="A107" s="26"/>
      <c r="B107" s="500">
        <f t="shared" si="2"/>
        <v>0</v>
      </c>
      <c r="C107" s="573">
        <f t="shared" si="3"/>
        <v>0</v>
      </c>
      <c r="D107" s="573"/>
      <c r="E107" s="573"/>
      <c r="F107" s="573"/>
      <c r="G107" s="573"/>
      <c r="H107" s="573"/>
      <c r="I107" s="584"/>
      <c r="J107" s="584"/>
      <c r="K107" s="584"/>
      <c r="L107" s="584"/>
      <c r="M107" s="584"/>
      <c r="N107" s="583"/>
      <c r="O107" s="583"/>
      <c r="P107" s="13"/>
    </row>
    <row r="108" spans="1:16" ht="15">
      <c r="A108" s="26"/>
      <c r="B108" s="500">
        <f t="shared" si="2"/>
        <v>0</v>
      </c>
      <c r="C108" s="573">
        <f t="shared" si="3"/>
        <v>0</v>
      </c>
      <c r="D108" s="573"/>
      <c r="E108" s="573"/>
      <c r="F108" s="573"/>
      <c r="G108" s="573"/>
      <c r="H108" s="573"/>
      <c r="I108" s="584"/>
      <c r="J108" s="584"/>
      <c r="K108" s="584"/>
      <c r="L108" s="584"/>
      <c r="M108" s="584"/>
      <c r="N108" s="583"/>
      <c r="O108" s="583"/>
      <c r="P108" s="13"/>
    </row>
    <row r="109" spans="1:16" ht="15">
      <c r="A109" s="26"/>
      <c r="B109" s="500">
        <f t="shared" si="2"/>
        <v>0</v>
      </c>
      <c r="C109" s="573">
        <f t="shared" si="3"/>
        <v>0</v>
      </c>
      <c r="D109" s="573"/>
      <c r="E109" s="573"/>
      <c r="F109" s="573"/>
      <c r="G109" s="573"/>
      <c r="H109" s="573"/>
      <c r="I109" s="584"/>
      <c r="J109" s="584"/>
      <c r="K109" s="584"/>
      <c r="L109" s="584"/>
      <c r="M109" s="584"/>
      <c r="N109" s="583"/>
      <c r="O109" s="583"/>
      <c r="P109" s="13"/>
    </row>
    <row r="110" spans="1:16" ht="15">
      <c r="A110" s="26"/>
      <c r="B110" s="500">
        <f t="shared" si="2"/>
        <v>0</v>
      </c>
      <c r="C110" s="573">
        <f t="shared" si="3"/>
        <v>0</v>
      </c>
      <c r="D110" s="573"/>
      <c r="E110" s="573"/>
      <c r="F110" s="573"/>
      <c r="G110" s="573"/>
      <c r="H110" s="573"/>
      <c r="I110" s="584"/>
      <c r="J110" s="584"/>
      <c r="K110" s="584"/>
      <c r="L110" s="584"/>
      <c r="M110" s="584"/>
      <c r="N110" s="583"/>
      <c r="O110" s="583"/>
      <c r="P110" s="13"/>
    </row>
    <row r="111" spans="1:16" ht="15">
      <c r="A111" s="26"/>
      <c r="B111" s="500">
        <f t="shared" si="2"/>
        <v>0</v>
      </c>
      <c r="C111" s="573">
        <f t="shared" si="3"/>
        <v>0</v>
      </c>
      <c r="D111" s="573"/>
      <c r="E111" s="573"/>
      <c r="F111" s="573"/>
      <c r="G111" s="573"/>
      <c r="H111" s="573"/>
      <c r="I111" s="584"/>
      <c r="J111" s="584"/>
      <c r="K111" s="584"/>
      <c r="L111" s="584"/>
      <c r="M111" s="584"/>
      <c r="N111" s="583"/>
      <c r="O111" s="583"/>
      <c r="P111" s="13"/>
    </row>
    <row r="112" spans="1:16" ht="15">
      <c r="A112" s="26"/>
      <c r="B112" s="500">
        <f t="shared" si="2"/>
        <v>0</v>
      </c>
      <c r="C112" s="573">
        <f t="shared" si="3"/>
        <v>0</v>
      </c>
      <c r="D112" s="573"/>
      <c r="E112" s="573"/>
      <c r="F112" s="573"/>
      <c r="G112" s="573"/>
      <c r="H112" s="573"/>
      <c r="I112" s="584"/>
      <c r="J112" s="584"/>
      <c r="K112" s="584"/>
      <c r="L112" s="584"/>
      <c r="M112" s="584"/>
      <c r="N112" s="583"/>
      <c r="O112" s="583"/>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7" t="s">
        <v>42</v>
      </c>
      <c r="D119" s="587"/>
      <c r="E119" s="587"/>
      <c r="F119" s="587"/>
      <c r="G119" s="587"/>
      <c r="H119" s="587"/>
      <c r="I119" s="587" t="s">
        <v>51</v>
      </c>
      <c r="J119" s="587"/>
      <c r="K119" s="587"/>
      <c r="L119" s="587"/>
      <c r="M119" s="587"/>
      <c r="N119" s="588" t="s">
        <v>52</v>
      </c>
      <c r="O119" s="588"/>
      <c r="P119" s="13"/>
    </row>
    <row r="120" spans="1:16" ht="15">
      <c r="A120" s="26"/>
      <c r="B120" s="500">
        <f>B54</f>
        <v>0</v>
      </c>
      <c r="C120" s="573">
        <f>C54</f>
        <v>0</v>
      </c>
      <c r="D120" s="573"/>
      <c r="E120" s="573"/>
      <c r="F120" s="573"/>
      <c r="G120" s="573"/>
      <c r="H120" s="573"/>
      <c r="I120" s="584"/>
      <c r="J120" s="584"/>
      <c r="K120" s="584"/>
      <c r="L120" s="584"/>
      <c r="M120" s="584"/>
      <c r="N120" s="585"/>
      <c r="O120" s="586"/>
      <c r="P120" s="13"/>
    </row>
    <row r="121" spans="1:16" ht="15">
      <c r="A121" s="26"/>
      <c r="B121" s="500">
        <f t="shared" ref="B121:B134" si="4">B55</f>
        <v>0</v>
      </c>
      <c r="C121" s="573">
        <f t="shared" ref="C121:C134" si="5">C55</f>
        <v>0</v>
      </c>
      <c r="D121" s="573"/>
      <c r="E121" s="573"/>
      <c r="F121" s="573"/>
      <c r="G121" s="573"/>
      <c r="H121" s="573"/>
      <c r="I121" s="584"/>
      <c r="J121" s="584"/>
      <c r="K121" s="584"/>
      <c r="L121" s="584"/>
      <c r="M121" s="584"/>
      <c r="N121" s="585"/>
      <c r="O121" s="586"/>
      <c r="P121" s="13"/>
    </row>
    <row r="122" spans="1:16" ht="15">
      <c r="A122" s="26"/>
      <c r="B122" s="500">
        <f t="shared" si="4"/>
        <v>0</v>
      </c>
      <c r="C122" s="573">
        <f t="shared" si="5"/>
        <v>0</v>
      </c>
      <c r="D122" s="573"/>
      <c r="E122" s="573"/>
      <c r="F122" s="573"/>
      <c r="G122" s="573"/>
      <c r="H122" s="573"/>
      <c r="I122" s="584"/>
      <c r="J122" s="584"/>
      <c r="K122" s="584"/>
      <c r="L122" s="584"/>
      <c r="M122" s="584"/>
      <c r="N122" s="585"/>
      <c r="O122" s="586"/>
      <c r="P122" s="13"/>
    </row>
    <row r="123" spans="1:16" ht="15">
      <c r="A123" s="26"/>
      <c r="B123" s="500">
        <f t="shared" si="4"/>
        <v>0</v>
      </c>
      <c r="C123" s="573">
        <f t="shared" si="5"/>
        <v>0</v>
      </c>
      <c r="D123" s="573"/>
      <c r="E123" s="573"/>
      <c r="F123" s="573"/>
      <c r="G123" s="573"/>
      <c r="H123" s="573"/>
      <c r="I123" s="584"/>
      <c r="J123" s="584"/>
      <c r="K123" s="584"/>
      <c r="L123" s="584"/>
      <c r="M123" s="584"/>
      <c r="N123" s="585"/>
      <c r="O123" s="586"/>
      <c r="P123" s="13"/>
    </row>
    <row r="124" spans="1:16" ht="15">
      <c r="A124" s="26"/>
      <c r="B124" s="500">
        <f t="shared" si="4"/>
        <v>0</v>
      </c>
      <c r="C124" s="573">
        <f t="shared" si="5"/>
        <v>0</v>
      </c>
      <c r="D124" s="573"/>
      <c r="E124" s="573"/>
      <c r="F124" s="573"/>
      <c r="G124" s="573"/>
      <c r="H124" s="573"/>
      <c r="I124" s="584"/>
      <c r="J124" s="584"/>
      <c r="K124" s="584"/>
      <c r="L124" s="584"/>
      <c r="M124" s="584"/>
      <c r="N124" s="585"/>
      <c r="O124" s="586"/>
      <c r="P124" s="13"/>
    </row>
    <row r="125" spans="1:16" ht="15">
      <c r="A125" s="26"/>
      <c r="B125" s="500">
        <f t="shared" si="4"/>
        <v>0</v>
      </c>
      <c r="C125" s="573">
        <f t="shared" si="5"/>
        <v>0</v>
      </c>
      <c r="D125" s="573"/>
      <c r="E125" s="573"/>
      <c r="F125" s="573"/>
      <c r="G125" s="573"/>
      <c r="H125" s="573"/>
      <c r="I125" s="584"/>
      <c r="J125" s="584"/>
      <c r="K125" s="584"/>
      <c r="L125" s="584"/>
      <c r="M125" s="584"/>
      <c r="N125" s="585"/>
      <c r="O125" s="586"/>
      <c r="P125" s="13"/>
    </row>
    <row r="126" spans="1:16" ht="15">
      <c r="A126" s="26"/>
      <c r="B126" s="500">
        <f t="shared" si="4"/>
        <v>0</v>
      </c>
      <c r="C126" s="573">
        <f t="shared" si="5"/>
        <v>0</v>
      </c>
      <c r="D126" s="573"/>
      <c r="E126" s="573"/>
      <c r="F126" s="573"/>
      <c r="G126" s="573"/>
      <c r="H126" s="573"/>
      <c r="I126" s="584"/>
      <c r="J126" s="584"/>
      <c r="K126" s="584"/>
      <c r="L126" s="584"/>
      <c r="M126" s="584"/>
      <c r="N126" s="585"/>
      <c r="O126" s="586"/>
      <c r="P126" s="13"/>
    </row>
    <row r="127" spans="1:16" ht="15">
      <c r="A127" s="26"/>
      <c r="B127" s="500">
        <f t="shared" si="4"/>
        <v>0</v>
      </c>
      <c r="C127" s="573">
        <f t="shared" si="5"/>
        <v>0</v>
      </c>
      <c r="D127" s="573"/>
      <c r="E127" s="573"/>
      <c r="F127" s="573"/>
      <c r="G127" s="573"/>
      <c r="H127" s="573"/>
      <c r="I127" s="584"/>
      <c r="J127" s="584"/>
      <c r="K127" s="584"/>
      <c r="L127" s="584"/>
      <c r="M127" s="584"/>
      <c r="N127" s="585"/>
      <c r="O127" s="586"/>
      <c r="P127" s="13"/>
    </row>
    <row r="128" spans="1:16" ht="15">
      <c r="A128" s="26"/>
      <c r="B128" s="500">
        <f t="shared" si="4"/>
        <v>0</v>
      </c>
      <c r="C128" s="573">
        <f t="shared" si="5"/>
        <v>0</v>
      </c>
      <c r="D128" s="573"/>
      <c r="E128" s="573"/>
      <c r="F128" s="573"/>
      <c r="G128" s="573"/>
      <c r="H128" s="573"/>
      <c r="I128" s="584"/>
      <c r="J128" s="584"/>
      <c r="K128" s="584"/>
      <c r="L128" s="584"/>
      <c r="M128" s="584"/>
      <c r="N128" s="585"/>
      <c r="O128" s="586"/>
      <c r="P128" s="13"/>
    </row>
    <row r="129" spans="1:16" ht="15">
      <c r="A129" s="26"/>
      <c r="B129" s="500">
        <f t="shared" si="4"/>
        <v>0</v>
      </c>
      <c r="C129" s="573">
        <f t="shared" si="5"/>
        <v>0</v>
      </c>
      <c r="D129" s="573"/>
      <c r="E129" s="573"/>
      <c r="F129" s="573"/>
      <c r="G129" s="573"/>
      <c r="H129" s="573"/>
      <c r="I129" s="584"/>
      <c r="J129" s="584"/>
      <c r="K129" s="584"/>
      <c r="L129" s="584"/>
      <c r="M129" s="584"/>
      <c r="N129" s="585"/>
      <c r="O129" s="586"/>
      <c r="P129" s="13"/>
    </row>
    <row r="130" spans="1:16" ht="15">
      <c r="A130" s="26"/>
      <c r="B130" s="500">
        <f t="shared" si="4"/>
        <v>0</v>
      </c>
      <c r="C130" s="573">
        <f t="shared" si="5"/>
        <v>0</v>
      </c>
      <c r="D130" s="573"/>
      <c r="E130" s="573"/>
      <c r="F130" s="573"/>
      <c r="G130" s="573"/>
      <c r="H130" s="573"/>
      <c r="I130" s="584"/>
      <c r="J130" s="584"/>
      <c r="K130" s="584"/>
      <c r="L130" s="584"/>
      <c r="M130" s="584"/>
      <c r="N130" s="585"/>
      <c r="O130" s="586"/>
      <c r="P130" s="13"/>
    </row>
    <row r="131" spans="1:16" ht="15">
      <c r="A131" s="26"/>
      <c r="B131" s="500">
        <f t="shared" si="4"/>
        <v>0</v>
      </c>
      <c r="C131" s="573">
        <f t="shared" si="5"/>
        <v>0</v>
      </c>
      <c r="D131" s="573"/>
      <c r="E131" s="573"/>
      <c r="F131" s="573"/>
      <c r="G131" s="573"/>
      <c r="H131" s="573"/>
      <c r="I131" s="584"/>
      <c r="J131" s="584"/>
      <c r="K131" s="584"/>
      <c r="L131" s="584"/>
      <c r="M131" s="584"/>
      <c r="N131" s="585"/>
      <c r="O131" s="586"/>
      <c r="P131" s="13"/>
    </row>
    <row r="132" spans="1:16" ht="15">
      <c r="A132" s="26"/>
      <c r="B132" s="500">
        <f t="shared" si="4"/>
        <v>0</v>
      </c>
      <c r="C132" s="573">
        <f t="shared" si="5"/>
        <v>0</v>
      </c>
      <c r="D132" s="573"/>
      <c r="E132" s="573"/>
      <c r="F132" s="573"/>
      <c r="G132" s="573"/>
      <c r="H132" s="573"/>
      <c r="I132" s="584"/>
      <c r="J132" s="584"/>
      <c r="K132" s="584"/>
      <c r="L132" s="584"/>
      <c r="M132" s="584"/>
      <c r="N132" s="585"/>
      <c r="O132" s="586"/>
      <c r="P132" s="13"/>
    </row>
    <row r="133" spans="1:16" ht="15">
      <c r="A133" s="26"/>
      <c r="B133" s="500">
        <f t="shared" si="4"/>
        <v>0</v>
      </c>
      <c r="C133" s="573">
        <f t="shared" si="5"/>
        <v>0</v>
      </c>
      <c r="D133" s="573"/>
      <c r="E133" s="573"/>
      <c r="F133" s="573"/>
      <c r="G133" s="573"/>
      <c r="H133" s="573"/>
      <c r="I133" s="584"/>
      <c r="J133" s="584"/>
      <c r="K133" s="584"/>
      <c r="L133" s="584"/>
      <c r="M133" s="584"/>
      <c r="N133" s="585"/>
      <c r="O133" s="586"/>
      <c r="P133" s="13"/>
    </row>
    <row r="134" spans="1:16" ht="15">
      <c r="A134" s="26"/>
      <c r="B134" s="500">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7:I90 C76 I76">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zoomScale="60" zoomScaleNormal="60" workbookViewId="0">
      <selection activeCell="C6" sqref="C6"/>
    </sheetView>
  </sheetViews>
  <sheetFormatPr baseColWidth="10" defaultColWidth="12.625" defaultRowHeight="15" customHeight="1"/>
  <cols>
    <col min="1" max="1" width="4.125" style="300" customWidth="1"/>
    <col min="2" max="2" width="12.75" style="304" customWidth="1"/>
    <col min="3" max="3" width="33.5" style="300" customWidth="1"/>
    <col min="4" max="24" width="6.875" style="300" customWidth="1"/>
    <col min="25" max="27" width="10.75" style="300" customWidth="1"/>
    <col min="28" max="28" width="12.25" style="300" bestFit="1" customWidth="1"/>
    <col min="29" max="29" width="10.75" style="300" customWidth="1"/>
    <col min="30" max="49" width="4.875" style="110" hidden="1" customWidth="1"/>
    <col min="50" max="55" width="4.875" style="300" customWidth="1"/>
    <col min="56" max="16384" width="12.625" style="300"/>
  </cols>
  <sheetData>
    <row r="1" spans="1:80" ht="23.25">
      <c r="B1" s="53"/>
      <c r="C1" s="54"/>
      <c r="D1" s="54"/>
      <c r="E1" s="515" t="s">
        <v>19</v>
      </c>
      <c r="F1" s="594"/>
      <c r="G1" s="594"/>
      <c r="H1" s="594"/>
      <c r="I1" s="594"/>
      <c r="J1" s="594"/>
      <c r="K1" s="594"/>
      <c r="L1" s="594"/>
      <c r="M1" s="594"/>
      <c r="N1" s="594"/>
      <c r="O1" s="594"/>
      <c r="P1" s="594"/>
      <c r="Q1" s="594"/>
      <c r="R1" s="594"/>
      <c r="S1" s="594"/>
      <c r="T1" s="594"/>
      <c r="U1" s="594"/>
      <c r="V1" s="594"/>
      <c r="W1" s="594"/>
      <c r="X1" s="594"/>
      <c r="AD1" s="58"/>
      <c r="AE1" s="58"/>
      <c r="AF1" s="58"/>
      <c r="AG1" s="58"/>
    </row>
    <row r="2" spans="1:80" ht="23.25">
      <c r="B2" s="53"/>
      <c r="C2" s="54"/>
      <c r="D2" s="54"/>
      <c r="E2" s="518" t="s">
        <v>778</v>
      </c>
      <c r="F2" s="518"/>
      <c r="G2" s="518"/>
      <c r="H2" s="518"/>
      <c r="I2" s="518"/>
      <c r="J2" s="518"/>
      <c r="K2" s="518"/>
      <c r="L2" s="518"/>
      <c r="M2" s="518"/>
      <c r="N2" s="518"/>
      <c r="O2" s="518"/>
      <c r="P2" s="518"/>
      <c r="Q2" s="518"/>
      <c r="R2" s="518"/>
      <c r="S2" s="518"/>
      <c r="T2" s="518"/>
      <c r="U2" s="518"/>
      <c r="V2" s="518"/>
      <c r="W2" s="518"/>
      <c r="X2" s="518"/>
      <c r="Y2" s="302"/>
      <c r="Z2" s="302"/>
      <c r="AA2" s="302"/>
      <c r="AB2" s="302"/>
      <c r="AC2" s="30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02"/>
      <c r="Z3" s="302"/>
      <c r="AA3" s="302"/>
      <c r="AB3" s="302"/>
      <c r="AC3" s="302"/>
      <c r="AD3" s="58"/>
      <c r="AE3" s="58"/>
      <c r="AF3" s="58"/>
      <c r="AG3" s="58"/>
    </row>
    <row r="4" spans="1:80" ht="19.5" thickBot="1">
      <c r="A4" s="55"/>
      <c r="B4" s="204" t="s">
        <v>20</v>
      </c>
      <c r="C4" s="272"/>
      <c r="D4" s="303"/>
      <c r="E4" s="276" t="s">
        <v>746</v>
      </c>
      <c r="F4" s="275"/>
      <c r="G4" s="275"/>
      <c r="H4" s="275"/>
      <c r="I4" s="275"/>
      <c r="J4" s="275"/>
      <c r="K4" s="275"/>
      <c r="L4" s="275"/>
      <c r="M4" s="275"/>
      <c r="N4" s="275"/>
      <c r="O4" s="275"/>
      <c r="P4" s="275"/>
      <c r="Q4" s="275"/>
      <c r="R4" s="275"/>
      <c r="S4" s="275"/>
      <c r="T4" s="275"/>
      <c r="U4" s="275"/>
      <c r="V4" s="275"/>
      <c r="W4" s="275"/>
      <c r="X4" s="275"/>
      <c r="Y4" s="302"/>
      <c r="Z4" s="302"/>
      <c r="AA4" s="302"/>
      <c r="AB4" s="302"/>
      <c r="AC4" s="302"/>
      <c r="AD4" s="58"/>
      <c r="AE4" s="58"/>
      <c r="AF4" s="58"/>
      <c r="AG4" s="58"/>
    </row>
    <row r="5" spans="1:80" ht="16.5" thickTop="1">
      <c r="A5" s="55"/>
      <c r="B5" s="204" t="s">
        <v>21</v>
      </c>
      <c r="C5" s="278" t="s">
        <v>792</v>
      </c>
      <c r="D5" s="283" t="s">
        <v>784</v>
      </c>
      <c r="E5" s="233"/>
      <c r="F5" s="234"/>
      <c r="G5" s="234"/>
      <c r="H5" s="234"/>
      <c r="I5" s="234"/>
      <c r="J5" s="58"/>
      <c r="K5" s="58"/>
      <c r="L5" s="58"/>
      <c r="M5" s="58"/>
      <c r="N5" s="58"/>
      <c r="O5" s="58"/>
      <c r="P5" s="58"/>
      <c r="Q5" s="58"/>
      <c r="R5" s="58"/>
      <c r="S5" s="58"/>
      <c r="T5" s="301"/>
      <c r="U5" s="233"/>
      <c r="V5" s="234"/>
      <c r="W5" s="234"/>
      <c r="X5" s="234"/>
      <c r="Y5" s="302"/>
      <c r="Z5" s="302"/>
      <c r="AA5" s="302"/>
      <c r="AB5" s="302"/>
      <c r="AC5" s="302"/>
      <c r="AD5" s="58"/>
      <c r="AE5" s="58"/>
      <c r="AF5" s="58"/>
      <c r="AG5" s="58"/>
    </row>
    <row r="6" spans="1:80" ht="18.75">
      <c r="A6" s="55"/>
      <c r="B6" s="204" t="s">
        <v>745</v>
      </c>
      <c r="C6" s="270" t="s">
        <v>747</v>
      </c>
      <c r="D6" s="303"/>
      <c r="E6" s="301"/>
      <c r="F6" s="302"/>
      <c r="G6" s="302"/>
      <c r="H6" s="302"/>
      <c r="I6" s="302"/>
      <c r="J6" s="58"/>
      <c r="K6" s="58"/>
      <c r="L6" s="58"/>
      <c r="M6" s="58"/>
      <c r="N6" s="58"/>
      <c r="O6" s="58"/>
      <c r="P6" s="58"/>
      <c r="Q6" s="58"/>
      <c r="R6" s="58"/>
      <c r="S6" s="58"/>
      <c r="T6" s="301"/>
      <c r="U6" s="301"/>
      <c r="V6" s="302"/>
      <c r="W6" s="302"/>
      <c r="X6" s="302"/>
      <c r="Y6" s="302"/>
      <c r="Z6" s="302"/>
      <c r="AA6" s="302"/>
      <c r="AB6" s="302"/>
      <c r="AC6" s="302"/>
      <c r="AD6" s="58"/>
      <c r="AE6" s="58"/>
      <c r="AF6" s="58"/>
      <c r="AG6" s="58"/>
    </row>
    <row r="7" spans="1:80" ht="18.75">
      <c r="A7" s="55"/>
      <c r="B7" s="273" t="s">
        <v>767</v>
      </c>
      <c r="C7" s="278" t="s">
        <v>770</v>
      </c>
      <c r="D7" s="303"/>
      <c r="E7" s="232"/>
      <c r="F7" s="299"/>
      <c r="G7" s="299"/>
      <c r="H7" s="299"/>
      <c r="I7" s="299"/>
      <c r="J7" s="299"/>
      <c r="K7" s="299"/>
      <c r="L7" s="299"/>
      <c r="M7" s="299"/>
      <c r="N7" s="299"/>
      <c r="O7" s="299"/>
      <c r="P7" s="299"/>
      <c r="Q7" s="299"/>
      <c r="R7" s="299"/>
      <c r="S7" s="58"/>
      <c r="T7" s="58"/>
      <c r="U7" s="58"/>
      <c r="V7" s="58"/>
      <c r="W7" s="58"/>
      <c r="X7" s="58"/>
      <c r="Y7" s="58"/>
      <c r="Z7" s="58"/>
      <c r="AA7" s="58"/>
      <c r="AB7" s="58"/>
      <c r="AC7" s="58"/>
      <c r="AD7" s="58"/>
      <c r="AE7" s="58"/>
      <c r="AF7" s="58"/>
      <c r="AG7" s="58"/>
    </row>
    <row r="8" spans="1:80" ht="19.5" thickBot="1">
      <c r="A8" s="55"/>
      <c r="B8" s="204" t="s">
        <v>22</v>
      </c>
      <c r="C8" s="278"/>
      <c r="D8" s="30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03"/>
      <c r="E9" s="521" t="s">
        <v>23</v>
      </c>
      <c r="F9" s="522"/>
      <c r="G9" s="522"/>
      <c r="H9" s="522"/>
      <c r="I9" s="522"/>
      <c r="J9" s="522"/>
      <c r="K9" s="522"/>
      <c r="L9" s="522"/>
      <c r="M9" s="522"/>
      <c r="N9" s="522"/>
      <c r="O9" s="522"/>
      <c r="P9" s="522"/>
      <c r="Q9" s="522"/>
      <c r="R9" s="522"/>
      <c r="S9" s="522"/>
      <c r="T9" s="522"/>
      <c r="U9" s="522"/>
      <c r="V9" s="522"/>
      <c r="W9" s="522"/>
      <c r="X9" s="523"/>
      <c r="Y9" s="302"/>
      <c r="Z9" s="302"/>
      <c r="AA9" s="302"/>
      <c r="AB9" s="302"/>
      <c r="AC9" s="302"/>
      <c r="AD9" s="58"/>
      <c r="AE9" s="58"/>
      <c r="AF9" s="58"/>
      <c r="AG9" s="58"/>
      <c r="AW9" s="111"/>
      <c r="AX9" s="304"/>
      <c r="AY9" s="30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0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1" t="s">
        <v>17</v>
      </c>
      <c r="D11" s="592"/>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1" t="s">
        <v>18</v>
      </c>
      <c r="D12" s="591"/>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5" t="s">
        <v>743</v>
      </c>
      <c r="AY12" s="596"/>
      <c r="AZ12" s="596"/>
      <c r="BA12" s="596"/>
      <c r="BB12" s="596"/>
      <c r="BC12" s="597"/>
    </row>
    <row r="13" spans="1:80" ht="19.5" thickBot="1">
      <c r="A13" s="55"/>
      <c r="B13" s="59"/>
      <c r="C13" s="591" t="s">
        <v>65</v>
      </c>
      <c r="D13" s="591"/>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3" t="s">
        <v>55</v>
      </c>
      <c r="D14" s="593"/>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16"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D80" si="2">IF(E17="","",(IF(E17=E$92,1,0)))</f>
        <v/>
      </c>
      <c r="AE17" s="267" t="str">
        <f t="shared" ref="AE17:AE80" si="3">IF(F17="","",(IF(F17=F$92,1,0)))</f>
        <v/>
      </c>
      <c r="AF17" s="267" t="str">
        <f t="shared" ref="AF17:AF80" si="4">IF(G17="","",(IF(G17=G$92,1,0)))</f>
        <v/>
      </c>
      <c r="AG17" s="267" t="str">
        <f t="shared" ref="AG17:AG80" si="5">IF(H17="","",(IF(H17=H$92,1,0)))</f>
        <v/>
      </c>
      <c r="AH17" s="267" t="str">
        <f t="shared" ref="AH17:AH80" si="6">IF(I17="","",(IF(I17=I$92,1,0)))</f>
        <v/>
      </c>
      <c r="AI17" s="267" t="str">
        <f t="shared" ref="AI17:AI80" si="7">IF(J17="","",(IF(J17=J$92,1,0)))</f>
        <v/>
      </c>
      <c r="AJ17" s="267" t="str">
        <f t="shared" ref="AJ17:AJ80" si="8">IF(K17="","",(IF(K17=K$92,1,0)))</f>
        <v/>
      </c>
      <c r="AK17" s="267" t="str">
        <f t="shared" ref="AK17:AK80" si="9">IF(L17="","",(IF(L17=L$92,1,0)))</f>
        <v/>
      </c>
      <c r="AL17" s="267" t="str">
        <f t="shared" ref="AL17:AL80" si="10">IF(M17="","",(IF(M17=M$92,1,0)))</f>
        <v/>
      </c>
      <c r="AM17" s="267" t="str">
        <f t="shared" ref="AM17:AM80" si="11">IF(N17="","",(IF(N17=N$92,1,0)))</f>
        <v/>
      </c>
      <c r="AN17" s="267" t="str">
        <f t="shared" ref="AN17:AN80" si="12">IF(O17="","",(IF(O17=O$92,1,0)))</f>
        <v/>
      </c>
      <c r="AO17" s="267" t="str">
        <f t="shared" ref="AO17:AO80" si="13">IF(P17="","",(IF(P17=P$92,1,0)))</f>
        <v/>
      </c>
      <c r="AP17" s="267" t="str">
        <f t="shared" ref="AP17:AP80" si="14">IF(Q17="","",(IF(Q17=Q$92,1,0)))</f>
        <v/>
      </c>
      <c r="AQ17" s="267" t="str">
        <f t="shared" ref="AQ17:AQ80" si="15">IF(R17="","",(IF(R17=R$92,1,0)))</f>
        <v/>
      </c>
      <c r="AR17" s="267" t="str">
        <f t="shared" ref="AR17:AR80" si="16">IF(S17="","",(IF(S17=S$92,1,0)))</f>
        <v/>
      </c>
      <c r="AS17" s="267" t="str">
        <f t="shared" ref="AS17:AS80" si="17">IF(T17="","",(IF(T17=T$92,1,0)))</f>
        <v/>
      </c>
      <c r="AT17" s="267" t="str">
        <f t="shared" ref="AT17:AT80" si="18">IF(U17="","",(IF(U17=U$92,1,0)))</f>
        <v/>
      </c>
      <c r="AU17" s="267" t="str">
        <f t="shared" ref="AU17:AU80" si="19">IF(V17="","",(IF(V17=V$92,1,0)))</f>
        <v/>
      </c>
      <c r="AV17" s="267" t="str">
        <f t="shared" ref="AV17:AV80" si="20">IF(W17="","",(IF(W17=W$92,1,0)))</f>
        <v/>
      </c>
      <c r="AW17" s="267" t="str">
        <f t="shared" ref="AW17:AW80" si="21">IF(X17="","",(IF(X17=X$92,1,0)))</f>
        <v/>
      </c>
      <c r="AX17" s="472" t="str">
        <f t="shared" ref="AX17:AX58" si="22">IF(AD17="","",SUMIF($E$12:$X$12,"Resolución de problemas-Numérico Variacional",$AD17:$AW17)+SUMIF($E$12:$X$12,"Resolución de problemas-Espacial Métrico",$AD17:$AW17)+SUMIF($E$12:$X$12,"Resolución de problemas-Aleatorio",$AD17:$AW17))</f>
        <v/>
      </c>
      <c r="AY17" s="472" t="str">
        <f t="shared" ref="AY17:AY58" si="23">IF(AE17="","",SUMIF($E$12:$X$12,"Comunicación-Numérico Variacional",$AD17:$AW17)+SUMIF($E$12:$X$12,"Comunicación-Espacial Métrico",$AD17:$AW17)+SUMIF($E$12:$X$12,"Comunicación-Aleatorio",$AD17:$AW17))</f>
        <v/>
      </c>
      <c r="AZ17" s="472" t="str">
        <f t="shared" ref="AZ17:AZ58" si="24">IF(AF17="","",SUMIF($E$12:$X$12,"Razonamiento-Numérico Variacional",$AD17:$AW17)+SUMIF($E$12:$X$12,"Razonamiento-Espacial Métrico",$AD17:$AW17)+SUMIF($E$12:$X$12,"Razonamiento-Aleatorio",$AD17:$AW17))</f>
        <v/>
      </c>
      <c r="BA17" s="472" t="str">
        <f t="shared" ref="BA17:BA58" si="25">IF(AG17="","",SUMIF(E$11:X$11,"Numérico Variacional",AD17:AW17))</f>
        <v/>
      </c>
      <c r="BB17" s="472" t="str">
        <f t="shared" ref="BB17:BB58" si="26">IF(AH17="","",SUMIF(E$11:X$11,"Espacial Métrico",AD17:AW17))</f>
        <v/>
      </c>
      <c r="BC17" s="472" t="str">
        <f t="shared" ref="BC17:BC58" si="27">IF(AI17="","",SUMIF(E$11:X$11,"Aleatorio",AD17:AW17))</f>
        <v/>
      </c>
    </row>
    <row r="18" spans="1:55" ht="19.5" thickBot="1">
      <c r="A18" s="55"/>
      <c r="B18" s="458" t="str">
        <f t="shared" ref="B18:B81" si="28">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3"/>
        <v/>
      </c>
      <c r="AF18" s="267" t="str">
        <f t="shared" si="4"/>
        <v/>
      </c>
      <c r="AG18" s="267" t="str">
        <f t="shared" si="5"/>
        <v/>
      </c>
      <c r="AH18" s="267" t="str">
        <f t="shared" si="6"/>
        <v/>
      </c>
      <c r="AI18" s="267" t="str">
        <f t="shared" si="7"/>
        <v/>
      </c>
      <c r="AJ18" s="267" t="str">
        <f t="shared" si="8"/>
        <v/>
      </c>
      <c r="AK18" s="267" t="str">
        <f t="shared" si="9"/>
        <v/>
      </c>
      <c r="AL18" s="267" t="str">
        <f t="shared" si="10"/>
        <v/>
      </c>
      <c r="AM18" s="267" t="str">
        <f t="shared" si="11"/>
        <v/>
      </c>
      <c r="AN18" s="267" t="str">
        <f t="shared" si="12"/>
        <v/>
      </c>
      <c r="AO18" s="267" t="str">
        <f t="shared" si="13"/>
        <v/>
      </c>
      <c r="AP18" s="267" t="str">
        <f t="shared" si="14"/>
        <v/>
      </c>
      <c r="AQ18" s="267" t="str">
        <f t="shared" si="15"/>
        <v/>
      </c>
      <c r="AR18" s="267" t="str">
        <f t="shared" si="16"/>
        <v/>
      </c>
      <c r="AS18" s="267" t="str">
        <f t="shared" si="17"/>
        <v/>
      </c>
      <c r="AT18" s="267" t="str">
        <f t="shared" si="18"/>
        <v/>
      </c>
      <c r="AU18" s="267" t="str">
        <f t="shared" si="19"/>
        <v/>
      </c>
      <c r="AV18" s="267" t="str">
        <f t="shared" si="20"/>
        <v/>
      </c>
      <c r="AW18" s="267" t="str">
        <f t="shared" si="21"/>
        <v/>
      </c>
      <c r="AX18" s="472" t="str">
        <f t="shared" si="22"/>
        <v/>
      </c>
      <c r="AY18" s="472" t="str">
        <f t="shared" si="23"/>
        <v/>
      </c>
      <c r="AZ18" s="472" t="str">
        <f t="shared" si="24"/>
        <v/>
      </c>
      <c r="BA18" s="472" t="str">
        <f t="shared" si="25"/>
        <v/>
      </c>
      <c r="BB18" s="472" t="str">
        <f t="shared" si="26"/>
        <v/>
      </c>
      <c r="BC18" s="472" t="str">
        <f t="shared" si="27"/>
        <v/>
      </c>
    </row>
    <row r="19" spans="1:55" ht="19.5" thickBot="1">
      <c r="A19" s="55"/>
      <c r="B19" s="458" t="str">
        <f t="shared" si="28"/>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3"/>
        <v/>
      </c>
      <c r="AF19" s="267" t="str">
        <f t="shared" si="4"/>
        <v/>
      </c>
      <c r="AG19" s="267" t="str">
        <f t="shared" si="5"/>
        <v/>
      </c>
      <c r="AH19" s="267" t="str">
        <f t="shared" si="6"/>
        <v/>
      </c>
      <c r="AI19" s="267" t="str">
        <f t="shared" si="7"/>
        <v/>
      </c>
      <c r="AJ19" s="267" t="str">
        <f t="shared" si="8"/>
        <v/>
      </c>
      <c r="AK19" s="267" t="str">
        <f t="shared" si="9"/>
        <v/>
      </c>
      <c r="AL19" s="267" t="str">
        <f t="shared" si="10"/>
        <v/>
      </c>
      <c r="AM19" s="267" t="str">
        <f t="shared" si="11"/>
        <v/>
      </c>
      <c r="AN19" s="267" t="str">
        <f t="shared" si="12"/>
        <v/>
      </c>
      <c r="AO19" s="267" t="str">
        <f t="shared" si="13"/>
        <v/>
      </c>
      <c r="AP19" s="267" t="str">
        <f t="shared" si="14"/>
        <v/>
      </c>
      <c r="AQ19" s="267" t="str">
        <f t="shared" si="15"/>
        <v/>
      </c>
      <c r="AR19" s="267" t="str">
        <f t="shared" si="16"/>
        <v/>
      </c>
      <c r="AS19" s="267" t="str">
        <f t="shared" si="17"/>
        <v/>
      </c>
      <c r="AT19" s="267" t="str">
        <f t="shared" si="18"/>
        <v/>
      </c>
      <c r="AU19" s="267" t="str">
        <f t="shared" si="19"/>
        <v/>
      </c>
      <c r="AV19" s="267" t="str">
        <f t="shared" si="20"/>
        <v/>
      </c>
      <c r="AW19" s="267" t="str">
        <f t="shared" si="21"/>
        <v/>
      </c>
      <c r="AX19" s="472" t="str">
        <f t="shared" si="22"/>
        <v/>
      </c>
      <c r="AY19" s="472" t="str">
        <f t="shared" si="23"/>
        <v/>
      </c>
      <c r="AZ19" s="472" t="str">
        <f t="shared" si="24"/>
        <v/>
      </c>
      <c r="BA19" s="472" t="str">
        <f t="shared" si="25"/>
        <v/>
      </c>
      <c r="BB19" s="472" t="str">
        <f t="shared" si="26"/>
        <v/>
      </c>
      <c r="BC19" s="472" t="str">
        <f t="shared" si="27"/>
        <v/>
      </c>
    </row>
    <row r="20" spans="1:55" ht="19.5" thickBot="1">
      <c r="A20" s="55"/>
      <c r="B20" s="458" t="str">
        <f t="shared" si="28"/>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3"/>
        <v/>
      </c>
      <c r="AF20" s="267" t="str">
        <f t="shared" si="4"/>
        <v/>
      </c>
      <c r="AG20" s="267" t="str">
        <f t="shared" si="5"/>
        <v/>
      </c>
      <c r="AH20" s="267" t="str">
        <f t="shared" si="6"/>
        <v/>
      </c>
      <c r="AI20" s="267" t="str">
        <f t="shared" si="7"/>
        <v/>
      </c>
      <c r="AJ20" s="267" t="str">
        <f t="shared" si="8"/>
        <v/>
      </c>
      <c r="AK20" s="267" t="str">
        <f t="shared" si="9"/>
        <v/>
      </c>
      <c r="AL20" s="267" t="str">
        <f t="shared" si="10"/>
        <v/>
      </c>
      <c r="AM20" s="267" t="str">
        <f t="shared" si="11"/>
        <v/>
      </c>
      <c r="AN20" s="267" t="str">
        <f t="shared" si="12"/>
        <v/>
      </c>
      <c r="AO20" s="267" t="str">
        <f t="shared" si="13"/>
        <v/>
      </c>
      <c r="AP20" s="267" t="str">
        <f t="shared" si="14"/>
        <v/>
      </c>
      <c r="AQ20" s="267" t="str">
        <f t="shared" si="15"/>
        <v/>
      </c>
      <c r="AR20" s="267" t="str">
        <f t="shared" si="16"/>
        <v/>
      </c>
      <c r="AS20" s="267" t="str">
        <f t="shared" si="17"/>
        <v/>
      </c>
      <c r="AT20" s="267" t="str">
        <f t="shared" si="18"/>
        <v/>
      </c>
      <c r="AU20" s="267" t="str">
        <f t="shared" si="19"/>
        <v/>
      </c>
      <c r="AV20" s="267" t="str">
        <f t="shared" si="20"/>
        <v/>
      </c>
      <c r="AW20" s="267" t="str">
        <f t="shared" si="21"/>
        <v/>
      </c>
      <c r="AX20" s="472" t="str">
        <f t="shared" si="22"/>
        <v/>
      </c>
      <c r="AY20" s="472" t="str">
        <f t="shared" si="23"/>
        <v/>
      </c>
      <c r="AZ20" s="472" t="str">
        <f t="shared" si="24"/>
        <v/>
      </c>
      <c r="BA20" s="472" t="str">
        <f t="shared" si="25"/>
        <v/>
      </c>
      <c r="BB20" s="472" t="str">
        <f t="shared" si="26"/>
        <v/>
      </c>
      <c r="BC20" s="472" t="str">
        <f t="shared" si="27"/>
        <v/>
      </c>
    </row>
    <row r="21" spans="1:55" ht="19.5" thickBot="1">
      <c r="A21" s="55"/>
      <c r="B21" s="458" t="str">
        <f t="shared" si="28"/>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3"/>
        <v/>
      </c>
      <c r="AF21" s="267" t="str">
        <f t="shared" si="4"/>
        <v/>
      </c>
      <c r="AG21" s="267" t="str">
        <f t="shared" si="5"/>
        <v/>
      </c>
      <c r="AH21" s="267" t="str">
        <f t="shared" si="6"/>
        <v/>
      </c>
      <c r="AI21" s="267" t="str">
        <f t="shared" si="7"/>
        <v/>
      </c>
      <c r="AJ21" s="267" t="str">
        <f t="shared" si="8"/>
        <v/>
      </c>
      <c r="AK21" s="267" t="str">
        <f t="shared" si="9"/>
        <v/>
      </c>
      <c r="AL21" s="267" t="str">
        <f t="shared" si="10"/>
        <v/>
      </c>
      <c r="AM21" s="267" t="str">
        <f t="shared" si="11"/>
        <v/>
      </c>
      <c r="AN21" s="267" t="str">
        <f t="shared" si="12"/>
        <v/>
      </c>
      <c r="AO21" s="267" t="str">
        <f t="shared" si="13"/>
        <v/>
      </c>
      <c r="AP21" s="267" t="str">
        <f t="shared" si="14"/>
        <v/>
      </c>
      <c r="AQ21" s="267" t="str">
        <f t="shared" si="15"/>
        <v/>
      </c>
      <c r="AR21" s="267" t="str">
        <f t="shared" si="16"/>
        <v/>
      </c>
      <c r="AS21" s="267" t="str">
        <f t="shared" si="17"/>
        <v/>
      </c>
      <c r="AT21" s="267" t="str">
        <f t="shared" si="18"/>
        <v/>
      </c>
      <c r="AU21" s="267" t="str">
        <f t="shared" si="19"/>
        <v/>
      </c>
      <c r="AV21" s="267" t="str">
        <f t="shared" si="20"/>
        <v/>
      </c>
      <c r="AW21" s="267" t="str">
        <f t="shared" si="21"/>
        <v/>
      </c>
      <c r="AX21" s="472" t="str">
        <f t="shared" si="22"/>
        <v/>
      </c>
      <c r="AY21" s="472" t="str">
        <f t="shared" si="23"/>
        <v/>
      </c>
      <c r="AZ21" s="472" t="str">
        <f t="shared" si="24"/>
        <v/>
      </c>
      <c r="BA21" s="472" t="str">
        <f t="shared" si="25"/>
        <v/>
      </c>
      <c r="BB21" s="472" t="str">
        <f t="shared" si="26"/>
        <v/>
      </c>
      <c r="BC21" s="472" t="str">
        <f t="shared" si="27"/>
        <v/>
      </c>
    </row>
    <row r="22" spans="1:55" ht="15.75" customHeight="1" thickBot="1">
      <c r="A22" s="55"/>
      <c r="B22" s="458" t="str">
        <f t="shared" si="28"/>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3"/>
        <v/>
      </c>
      <c r="AF22" s="267" t="str">
        <f t="shared" si="4"/>
        <v/>
      </c>
      <c r="AG22" s="267" t="str">
        <f t="shared" si="5"/>
        <v/>
      </c>
      <c r="AH22" s="267" t="str">
        <f t="shared" si="6"/>
        <v/>
      </c>
      <c r="AI22" s="267" t="str">
        <f t="shared" si="7"/>
        <v/>
      </c>
      <c r="AJ22" s="267" t="str">
        <f t="shared" si="8"/>
        <v/>
      </c>
      <c r="AK22" s="267" t="str">
        <f t="shared" si="9"/>
        <v/>
      </c>
      <c r="AL22" s="267" t="str">
        <f t="shared" si="10"/>
        <v/>
      </c>
      <c r="AM22" s="267" t="str">
        <f t="shared" si="11"/>
        <v/>
      </c>
      <c r="AN22" s="267" t="str">
        <f t="shared" si="12"/>
        <v/>
      </c>
      <c r="AO22" s="267" t="str">
        <f t="shared" si="13"/>
        <v/>
      </c>
      <c r="AP22" s="267" t="str">
        <f t="shared" si="14"/>
        <v/>
      </c>
      <c r="AQ22" s="267" t="str">
        <f t="shared" si="15"/>
        <v/>
      </c>
      <c r="AR22" s="267" t="str">
        <f t="shared" si="16"/>
        <v/>
      </c>
      <c r="AS22" s="267" t="str">
        <f t="shared" si="17"/>
        <v/>
      </c>
      <c r="AT22" s="267" t="str">
        <f t="shared" si="18"/>
        <v/>
      </c>
      <c r="AU22" s="267" t="str">
        <f t="shared" si="19"/>
        <v/>
      </c>
      <c r="AV22" s="267" t="str">
        <f t="shared" si="20"/>
        <v/>
      </c>
      <c r="AW22" s="267" t="str">
        <f t="shared" si="21"/>
        <v/>
      </c>
      <c r="AX22" s="472" t="str">
        <f t="shared" si="22"/>
        <v/>
      </c>
      <c r="AY22" s="472" t="str">
        <f t="shared" si="23"/>
        <v/>
      </c>
      <c r="AZ22" s="472" t="str">
        <f t="shared" si="24"/>
        <v/>
      </c>
      <c r="BA22" s="472" t="str">
        <f t="shared" si="25"/>
        <v/>
      </c>
      <c r="BB22" s="472" t="str">
        <f t="shared" si="26"/>
        <v/>
      </c>
      <c r="BC22" s="472" t="str">
        <f t="shared" si="27"/>
        <v/>
      </c>
    </row>
    <row r="23" spans="1:55" ht="15.75" customHeight="1" thickBot="1">
      <c r="A23" s="55"/>
      <c r="B23" s="458" t="str">
        <f t="shared" si="28"/>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3"/>
        <v/>
      </c>
      <c r="AF23" s="267" t="str">
        <f t="shared" si="4"/>
        <v/>
      </c>
      <c r="AG23" s="267" t="str">
        <f t="shared" si="5"/>
        <v/>
      </c>
      <c r="AH23" s="267" t="str">
        <f t="shared" si="6"/>
        <v/>
      </c>
      <c r="AI23" s="267" t="str">
        <f t="shared" si="7"/>
        <v/>
      </c>
      <c r="AJ23" s="267" t="str">
        <f t="shared" si="8"/>
        <v/>
      </c>
      <c r="AK23" s="267" t="str">
        <f t="shared" si="9"/>
        <v/>
      </c>
      <c r="AL23" s="267" t="str">
        <f t="shared" si="10"/>
        <v/>
      </c>
      <c r="AM23" s="267" t="str">
        <f t="shared" si="11"/>
        <v/>
      </c>
      <c r="AN23" s="267" t="str">
        <f t="shared" si="12"/>
        <v/>
      </c>
      <c r="AO23" s="267" t="str">
        <f t="shared" si="13"/>
        <v/>
      </c>
      <c r="AP23" s="267" t="str">
        <f t="shared" si="14"/>
        <v/>
      </c>
      <c r="AQ23" s="267" t="str">
        <f t="shared" si="15"/>
        <v/>
      </c>
      <c r="AR23" s="267" t="str">
        <f t="shared" si="16"/>
        <v/>
      </c>
      <c r="AS23" s="267" t="str">
        <f t="shared" si="17"/>
        <v/>
      </c>
      <c r="AT23" s="267" t="str">
        <f t="shared" si="18"/>
        <v/>
      </c>
      <c r="AU23" s="267" t="str">
        <f t="shared" si="19"/>
        <v/>
      </c>
      <c r="AV23" s="267" t="str">
        <f t="shared" si="20"/>
        <v/>
      </c>
      <c r="AW23" s="267" t="str">
        <f t="shared" si="21"/>
        <v/>
      </c>
      <c r="AX23" s="472" t="str">
        <f t="shared" si="22"/>
        <v/>
      </c>
      <c r="AY23" s="472" t="str">
        <f t="shared" si="23"/>
        <v/>
      </c>
      <c r="AZ23" s="472" t="str">
        <f t="shared" si="24"/>
        <v/>
      </c>
      <c r="BA23" s="472" t="str">
        <f t="shared" si="25"/>
        <v/>
      </c>
      <c r="BB23" s="472" t="str">
        <f t="shared" si="26"/>
        <v/>
      </c>
      <c r="BC23" s="472" t="str">
        <f t="shared" si="27"/>
        <v/>
      </c>
    </row>
    <row r="24" spans="1:55" ht="15.75" customHeight="1" thickBot="1">
      <c r="A24" s="55"/>
      <c r="B24" s="458" t="str">
        <f t="shared" si="28"/>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3"/>
        <v/>
      </c>
      <c r="AF24" s="267" t="str">
        <f t="shared" si="4"/>
        <v/>
      </c>
      <c r="AG24" s="267" t="str">
        <f t="shared" si="5"/>
        <v/>
      </c>
      <c r="AH24" s="267" t="str">
        <f t="shared" si="6"/>
        <v/>
      </c>
      <c r="AI24" s="267" t="str">
        <f t="shared" si="7"/>
        <v/>
      </c>
      <c r="AJ24" s="267" t="str">
        <f t="shared" si="8"/>
        <v/>
      </c>
      <c r="AK24" s="267" t="str">
        <f t="shared" si="9"/>
        <v/>
      </c>
      <c r="AL24" s="267" t="str">
        <f t="shared" si="10"/>
        <v/>
      </c>
      <c r="AM24" s="267" t="str">
        <f t="shared" si="11"/>
        <v/>
      </c>
      <c r="AN24" s="267" t="str">
        <f t="shared" si="12"/>
        <v/>
      </c>
      <c r="AO24" s="267" t="str">
        <f t="shared" si="13"/>
        <v/>
      </c>
      <c r="AP24" s="267" t="str">
        <f t="shared" si="14"/>
        <v/>
      </c>
      <c r="AQ24" s="267" t="str">
        <f t="shared" si="15"/>
        <v/>
      </c>
      <c r="AR24" s="267" t="str">
        <f t="shared" si="16"/>
        <v/>
      </c>
      <c r="AS24" s="267" t="str">
        <f t="shared" si="17"/>
        <v/>
      </c>
      <c r="AT24" s="267" t="str">
        <f t="shared" si="18"/>
        <v/>
      </c>
      <c r="AU24" s="267" t="str">
        <f t="shared" si="19"/>
        <v/>
      </c>
      <c r="AV24" s="267" t="str">
        <f t="shared" si="20"/>
        <v/>
      </c>
      <c r="AW24" s="267" t="str">
        <f t="shared" si="21"/>
        <v/>
      </c>
      <c r="AX24" s="472" t="str">
        <f t="shared" si="22"/>
        <v/>
      </c>
      <c r="AY24" s="472" t="str">
        <f t="shared" si="23"/>
        <v/>
      </c>
      <c r="AZ24" s="472" t="str">
        <f t="shared" si="24"/>
        <v/>
      </c>
      <c r="BA24" s="472" t="str">
        <f t="shared" si="25"/>
        <v/>
      </c>
      <c r="BB24" s="472" t="str">
        <f t="shared" si="26"/>
        <v/>
      </c>
      <c r="BC24" s="472" t="str">
        <f t="shared" si="27"/>
        <v/>
      </c>
    </row>
    <row r="25" spans="1:55" ht="15.75" customHeight="1" thickBot="1">
      <c r="A25" s="55"/>
      <c r="B25" s="458" t="str">
        <f t="shared" si="28"/>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3"/>
        <v/>
      </c>
      <c r="AF25" s="267" t="str">
        <f t="shared" si="4"/>
        <v/>
      </c>
      <c r="AG25" s="267" t="str">
        <f t="shared" si="5"/>
        <v/>
      </c>
      <c r="AH25" s="267" t="str">
        <f t="shared" si="6"/>
        <v/>
      </c>
      <c r="AI25" s="267" t="str">
        <f t="shared" si="7"/>
        <v/>
      </c>
      <c r="AJ25" s="267" t="str">
        <f t="shared" si="8"/>
        <v/>
      </c>
      <c r="AK25" s="267" t="str">
        <f t="shared" si="9"/>
        <v/>
      </c>
      <c r="AL25" s="267" t="str">
        <f t="shared" si="10"/>
        <v/>
      </c>
      <c r="AM25" s="267" t="str">
        <f t="shared" si="11"/>
        <v/>
      </c>
      <c r="AN25" s="267" t="str">
        <f t="shared" si="12"/>
        <v/>
      </c>
      <c r="AO25" s="267" t="str">
        <f t="shared" si="13"/>
        <v/>
      </c>
      <c r="AP25" s="267" t="str">
        <f t="shared" si="14"/>
        <v/>
      </c>
      <c r="AQ25" s="267" t="str">
        <f t="shared" si="15"/>
        <v/>
      </c>
      <c r="AR25" s="267" t="str">
        <f t="shared" si="16"/>
        <v/>
      </c>
      <c r="AS25" s="267" t="str">
        <f t="shared" si="17"/>
        <v/>
      </c>
      <c r="AT25" s="267" t="str">
        <f t="shared" si="18"/>
        <v/>
      </c>
      <c r="AU25" s="267" t="str">
        <f t="shared" si="19"/>
        <v/>
      </c>
      <c r="AV25" s="267" t="str">
        <f t="shared" si="20"/>
        <v/>
      </c>
      <c r="AW25" s="267" t="str">
        <f t="shared" si="21"/>
        <v/>
      </c>
      <c r="AX25" s="472" t="str">
        <f t="shared" si="22"/>
        <v/>
      </c>
      <c r="AY25" s="472" t="str">
        <f t="shared" si="23"/>
        <v/>
      </c>
      <c r="AZ25" s="472" t="str">
        <f t="shared" si="24"/>
        <v/>
      </c>
      <c r="BA25" s="472" t="str">
        <f t="shared" si="25"/>
        <v/>
      </c>
      <c r="BB25" s="472" t="str">
        <f t="shared" si="26"/>
        <v/>
      </c>
      <c r="BC25" s="472" t="str">
        <f t="shared" si="27"/>
        <v/>
      </c>
    </row>
    <row r="26" spans="1:55" ht="15.75" customHeight="1" thickBot="1">
      <c r="A26" s="55"/>
      <c r="B26" s="458" t="str">
        <f t="shared" si="28"/>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3"/>
        <v/>
      </c>
      <c r="AF26" s="267" t="str">
        <f t="shared" si="4"/>
        <v/>
      </c>
      <c r="AG26" s="267" t="str">
        <f t="shared" si="5"/>
        <v/>
      </c>
      <c r="AH26" s="267" t="str">
        <f t="shared" si="6"/>
        <v/>
      </c>
      <c r="AI26" s="267" t="str">
        <f t="shared" si="7"/>
        <v/>
      </c>
      <c r="AJ26" s="267" t="str">
        <f t="shared" si="8"/>
        <v/>
      </c>
      <c r="AK26" s="267" t="str">
        <f t="shared" si="9"/>
        <v/>
      </c>
      <c r="AL26" s="267" t="str">
        <f t="shared" si="10"/>
        <v/>
      </c>
      <c r="AM26" s="267" t="str">
        <f t="shared" si="11"/>
        <v/>
      </c>
      <c r="AN26" s="267" t="str">
        <f t="shared" si="12"/>
        <v/>
      </c>
      <c r="AO26" s="267" t="str">
        <f t="shared" si="13"/>
        <v/>
      </c>
      <c r="AP26" s="267" t="str">
        <f t="shared" si="14"/>
        <v/>
      </c>
      <c r="AQ26" s="267" t="str">
        <f t="shared" si="15"/>
        <v/>
      </c>
      <c r="AR26" s="267" t="str">
        <f t="shared" si="16"/>
        <v/>
      </c>
      <c r="AS26" s="267" t="str">
        <f t="shared" si="17"/>
        <v/>
      </c>
      <c r="AT26" s="267" t="str">
        <f t="shared" si="18"/>
        <v/>
      </c>
      <c r="AU26" s="267" t="str">
        <f t="shared" si="19"/>
        <v/>
      </c>
      <c r="AV26" s="267" t="str">
        <f t="shared" si="20"/>
        <v/>
      </c>
      <c r="AW26" s="267" t="str">
        <f t="shared" si="21"/>
        <v/>
      </c>
      <c r="AX26" s="472" t="str">
        <f t="shared" si="22"/>
        <v/>
      </c>
      <c r="AY26" s="472" t="str">
        <f t="shared" si="23"/>
        <v/>
      </c>
      <c r="AZ26" s="472" t="str">
        <f t="shared" si="24"/>
        <v/>
      </c>
      <c r="BA26" s="472" t="str">
        <f t="shared" si="25"/>
        <v/>
      </c>
      <c r="BB26" s="472" t="str">
        <f t="shared" si="26"/>
        <v/>
      </c>
      <c r="BC26" s="472" t="str">
        <f t="shared" si="27"/>
        <v/>
      </c>
    </row>
    <row r="27" spans="1:55" ht="15.75" customHeight="1" thickBot="1">
      <c r="A27" s="55"/>
      <c r="B27" s="458" t="str">
        <f t="shared" si="28"/>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3"/>
        <v/>
      </c>
      <c r="AF27" s="267" t="str">
        <f t="shared" si="4"/>
        <v/>
      </c>
      <c r="AG27" s="267" t="str">
        <f t="shared" si="5"/>
        <v/>
      </c>
      <c r="AH27" s="267" t="str">
        <f t="shared" si="6"/>
        <v/>
      </c>
      <c r="AI27" s="267" t="str">
        <f t="shared" si="7"/>
        <v/>
      </c>
      <c r="AJ27" s="267" t="str">
        <f t="shared" si="8"/>
        <v/>
      </c>
      <c r="AK27" s="267" t="str">
        <f t="shared" si="9"/>
        <v/>
      </c>
      <c r="AL27" s="267" t="str">
        <f t="shared" si="10"/>
        <v/>
      </c>
      <c r="AM27" s="267" t="str">
        <f t="shared" si="11"/>
        <v/>
      </c>
      <c r="AN27" s="267" t="str">
        <f t="shared" si="12"/>
        <v/>
      </c>
      <c r="AO27" s="267" t="str">
        <f t="shared" si="13"/>
        <v/>
      </c>
      <c r="AP27" s="267" t="str">
        <f t="shared" si="14"/>
        <v/>
      </c>
      <c r="AQ27" s="267" t="str">
        <f t="shared" si="15"/>
        <v/>
      </c>
      <c r="AR27" s="267" t="str">
        <f t="shared" si="16"/>
        <v/>
      </c>
      <c r="AS27" s="267" t="str">
        <f t="shared" si="17"/>
        <v/>
      </c>
      <c r="AT27" s="267" t="str">
        <f t="shared" si="18"/>
        <v/>
      </c>
      <c r="AU27" s="267" t="str">
        <f t="shared" si="19"/>
        <v/>
      </c>
      <c r="AV27" s="267" t="str">
        <f t="shared" si="20"/>
        <v/>
      </c>
      <c r="AW27" s="267" t="str">
        <f t="shared" si="21"/>
        <v/>
      </c>
      <c r="AX27" s="472" t="str">
        <f t="shared" si="22"/>
        <v/>
      </c>
      <c r="AY27" s="472" t="str">
        <f t="shared" si="23"/>
        <v/>
      </c>
      <c r="AZ27" s="472" t="str">
        <f t="shared" si="24"/>
        <v/>
      </c>
      <c r="BA27" s="472" t="str">
        <f t="shared" si="25"/>
        <v/>
      </c>
      <c r="BB27" s="472" t="str">
        <f t="shared" si="26"/>
        <v/>
      </c>
      <c r="BC27" s="472" t="str">
        <f t="shared" si="27"/>
        <v/>
      </c>
    </row>
    <row r="28" spans="1:55" ht="15.75" customHeight="1" thickBot="1">
      <c r="A28" s="55"/>
      <c r="B28" s="458" t="str">
        <f t="shared" si="28"/>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3"/>
        <v/>
      </c>
      <c r="AF28" s="267" t="str">
        <f t="shared" si="4"/>
        <v/>
      </c>
      <c r="AG28" s="267" t="str">
        <f t="shared" si="5"/>
        <v/>
      </c>
      <c r="AH28" s="267" t="str">
        <f t="shared" si="6"/>
        <v/>
      </c>
      <c r="AI28" s="267" t="str">
        <f t="shared" si="7"/>
        <v/>
      </c>
      <c r="AJ28" s="267" t="str">
        <f t="shared" si="8"/>
        <v/>
      </c>
      <c r="AK28" s="267" t="str">
        <f t="shared" si="9"/>
        <v/>
      </c>
      <c r="AL28" s="267" t="str">
        <f t="shared" si="10"/>
        <v/>
      </c>
      <c r="AM28" s="267" t="str">
        <f t="shared" si="11"/>
        <v/>
      </c>
      <c r="AN28" s="267" t="str">
        <f t="shared" si="12"/>
        <v/>
      </c>
      <c r="AO28" s="267" t="str">
        <f t="shared" si="13"/>
        <v/>
      </c>
      <c r="AP28" s="267" t="str">
        <f t="shared" si="14"/>
        <v/>
      </c>
      <c r="AQ28" s="267" t="str">
        <f t="shared" si="15"/>
        <v/>
      </c>
      <c r="AR28" s="267" t="str">
        <f t="shared" si="16"/>
        <v/>
      </c>
      <c r="AS28" s="267" t="str">
        <f t="shared" si="17"/>
        <v/>
      </c>
      <c r="AT28" s="267" t="str">
        <f t="shared" si="18"/>
        <v/>
      </c>
      <c r="AU28" s="267" t="str">
        <f t="shared" si="19"/>
        <v/>
      </c>
      <c r="AV28" s="267" t="str">
        <f t="shared" si="20"/>
        <v/>
      </c>
      <c r="AW28" s="267" t="str">
        <f t="shared" si="21"/>
        <v/>
      </c>
      <c r="AX28" s="472" t="str">
        <f t="shared" si="22"/>
        <v/>
      </c>
      <c r="AY28" s="472" t="str">
        <f t="shared" si="23"/>
        <v/>
      </c>
      <c r="AZ28" s="472" t="str">
        <f t="shared" si="24"/>
        <v/>
      </c>
      <c r="BA28" s="472" t="str">
        <f t="shared" si="25"/>
        <v/>
      </c>
      <c r="BB28" s="472" t="str">
        <f t="shared" si="26"/>
        <v/>
      </c>
      <c r="BC28" s="472" t="str">
        <f t="shared" si="27"/>
        <v/>
      </c>
    </row>
    <row r="29" spans="1:55" ht="15.75" customHeight="1" thickBot="1">
      <c r="A29" s="55"/>
      <c r="B29" s="458" t="str">
        <f t="shared" si="28"/>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3"/>
        <v/>
      </c>
      <c r="AF29" s="267" t="str">
        <f t="shared" si="4"/>
        <v/>
      </c>
      <c r="AG29" s="267" t="str">
        <f t="shared" si="5"/>
        <v/>
      </c>
      <c r="AH29" s="267" t="str">
        <f t="shared" si="6"/>
        <v/>
      </c>
      <c r="AI29" s="267" t="str">
        <f t="shared" si="7"/>
        <v/>
      </c>
      <c r="AJ29" s="267" t="str">
        <f t="shared" si="8"/>
        <v/>
      </c>
      <c r="AK29" s="267" t="str">
        <f t="shared" si="9"/>
        <v/>
      </c>
      <c r="AL29" s="267" t="str">
        <f t="shared" si="10"/>
        <v/>
      </c>
      <c r="AM29" s="267" t="str">
        <f t="shared" si="11"/>
        <v/>
      </c>
      <c r="AN29" s="267" t="str">
        <f t="shared" si="12"/>
        <v/>
      </c>
      <c r="AO29" s="267" t="str">
        <f t="shared" si="13"/>
        <v/>
      </c>
      <c r="AP29" s="267" t="str">
        <f t="shared" si="14"/>
        <v/>
      </c>
      <c r="AQ29" s="267" t="str">
        <f t="shared" si="15"/>
        <v/>
      </c>
      <c r="AR29" s="267" t="str">
        <f t="shared" si="16"/>
        <v/>
      </c>
      <c r="AS29" s="267" t="str">
        <f t="shared" si="17"/>
        <v/>
      </c>
      <c r="AT29" s="267" t="str">
        <f t="shared" si="18"/>
        <v/>
      </c>
      <c r="AU29" s="267" t="str">
        <f t="shared" si="19"/>
        <v/>
      </c>
      <c r="AV29" s="267" t="str">
        <f t="shared" si="20"/>
        <v/>
      </c>
      <c r="AW29" s="267" t="str">
        <f t="shared" si="21"/>
        <v/>
      </c>
      <c r="AX29" s="472" t="str">
        <f t="shared" si="22"/>
        <v/>
      </c>
      <c r="AY29" s="472" t="str">
        <f t="shared" si="23"/>
        <v/>
      </c>
      <c r="AZ29" s="472" t="str">
        <f t="shared" si="24"/>
        <v/>
      </c>
      <c r="BA29" s="472" t="str">
        <f t="shared" si="25"/>
        <v/>
      </c>
      <c r="BB29" s="472" t="str">
        <f t="shared" si="26"/>
        <v/>
      </c>
      <c r="BC29" s="472" t="str">
        <f t="shared" si="27"/>
        <v/>
      </c>
    </row>
    <row r="30" spans="1:55" ht="15.75" customHeight="1" thickBot="1">
      <c r="A30" s="55"/>
      <c r="B30" s="458" t="str">
        <f t="shared" si="28"/>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3"/>
        <v/>
      </c>
      <c r="AF30" s="267" t="str">
        <f t="shared" si="4"/>
        <v/>
      </c>
      <c r="AG30" s="267" t="str">
        <f t="shared" si="5"/>
        <v/>
      </c>
      <c r="AH30" s="267" t="str">
        <f t="shared" si="6"/>
        <v/>
      </c>
      <c r="AI30" s="267" t="str">
        <f t="shared" si="7"/>
        <v/>
      </c>
      <c r="AJ30" s="267" t="str">
        <f t="shared" si="8"/>
        <v/>
      </c>
      <c r="AK30" s="267" t="str">
        <f t="shared" si="9"/>
        <v/>
      </c>
      <c r="AL30" s="267" t="str">
        <f t="shared" si="10"/>
        <v/>
      </c>
      <c r="AM30" s="267" t="str">
        <f t="shared" si="11"/>
        <v/>
      </c>
      <c r="AN30" s="267" t="str">
        <f t="shared" si="12"/>
        <v/>
      </c>
      <c r="AO30" s="267" t="str">
        <f t="shared" si="13"/>
        <v/>
      </c>
      <c r="AP30" s="267" t="str">
        <f t="shared" si="14"/>
        <v/>
      </c>
      <c r="AQ30" s="267" t="str">
        <f t="shared" si="15"/>
        <v/>
      </c>
      <c r="AR30" s="267" t="str">
        <f t="shared" si="16"/>
        <v/>
      </c>
      <c r="AS30" s="267" t="str">
        <f t="shared" si="17"/>
        <v/>
      </c>
      <c r="AT30" s="267" t="str">
        <f t="shared" si="18"/>
        <v/>
      </c>
      <c r="AU30" s="267" t="str">
        <f t="shared" si="19"/>
        <v/>
      </c>
      <c r="AV30" s="267" t="str">
        <f t="shared" si="20"/>
        <v/>
      </c>
      <c r="AW30" s="267" t="str">
        <f t="shared" si="21"/>
        <v/>
      </c>
      <c r="AX30" s="472" t="str">
        <f t="shared" si="22"/>
        <v/>
      </c>
      <c r="AY30" s="472" t="str">
        <f t="shared" si="23"/>
        <v/>
      </c>
      <c r="AZ30" s="472" t="str">
        <f t="shared" si="24"/>
        <v/>
      </c>
      <c r="BA30" s="472" t="str">
        <f t="shared" si="25"/>
        <v/>
      </c>
      <c r="BB30" s="472" t="str">
        <f t="shared" si="26"/>
        <v/>
      </c>
      <c r="BC30" s="472" t="str">
        <f t="shared" si="27"/>
        <v/>
      </c>
    </row>
    <row r="31" spans="1:55" ht="15.75" customHeight="1" thickBot="1">
      <c r="A31" s="55"/>
      <c r="B31" s="458" t="str">
        <f t="shared" si="28"/>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3"/>
        <v/>
      </c>
      <c r="AF31" s="267" t="str">
        <f t="shared" si="4"/>
        <v/>
      </c>
      <c r="AG31" s="267" t="str">
        <f t="shared" si="5"/>
        <v/>
      </c>
      <c r="AH31" s="267" t="str">
        <f t="shared" si="6"/>
        <v/>
      </c>
      <c r="AI31" s="267" t="str">
        <f t="shared" si="7"/>
        <v/>
      </c>
      <c r="AJ31" s="267" t="str">
        <f t="shared" si="8"/>
        <v/>
      </c>
      <c r="AK31" s="267" t="str">
        <f t="shared" si="9"/>
        <v/>
      </c>
      <c r="AL31" s="267" t="str">
        <f t="shared" si="10"/>
        <v/>
      </c>
      <c r="AM31" s="267" t="str">
        <f t="shared" si="11"/>
        <v/>
      </c>
      <c r="AN31" s="267" t="str">
        <f t="shared" si="12"/>
        <v/>
      </c>
      <c r="AO31" s="267" t="str">
        <f t="shared" si="13"/>
        <v/>
      </c>
      <c r="AP31" s="267" t="str">
        <f t="shared" si="14"/>
        <v/>
      </c>
      <c r="AQ31" s="267" t="str">
        <f t="shared" si="15"/>
        <v/>
      </c>
      <c r="AR31" s="267" t="str">
        <f t="shared" si="16"/>
        <v/>
      </c>
      <c r="AS31" s="267" t="str">
        <f t="shared" si="17"/>
        <v/>
      </c>
      <c r="AT31" s="267" t="str">
        <f t="shared" si="18"/>
        <v/>
      </c>
      <c r="AU31" s="267" t="str">
        <f t="shared" si="19"/>
        <v/>
      </c>
      <c r="AV31" s="267" t="str">
        <f t="shared" si="20"/>
        <v/>
      </c>
      <c r="AW31" s="267" t="str">
        <f t="shared" si="21"/>
        <v/>
      </c>
      <c r="AX31" s="472" t="str">
        <f t="shared" si="22"/>
        <v/>
      </c>
      <c r="AY31" s="472" t="str">
        <f t="shared" si="23"/>
        <v/>
      </c>
      <c r="AZ31" s="472" t="str">
        <f t="shared" si="24"/>
        <v/>
      </c>
      <c r="BA31" s="472" t="str">
        <f t="shared" si="25"/>
        <v/>
      </c>
      <c r="BB31" s="472" t="str">
        <f t="shared" si="26"/>
        <v/>
      </c>
      <c r="BC31" s="472" t="str">
        <f t="shared" si="27"/>
        <v/>
      </c>
    </row>
    <row r="32" spans="1:55" ht="15.75" customHeight="1" thickBot="1">
      <c r="A32" s="55"/>
      <c r="B32" s="458" t="str">
        <f t="shared" si="28"/>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3"/>
        <v/>
      </c>
      <c r="AF32" s="267" t="str">
        <f t="shared" si="4"/>
        <v/>
      </c>
      <c r="AG32" s="267" t="str">
        <f t="shared" si="5"/>
        <v/>
      </c>
      <c r="AH32" s="267" t="str">
        <f t="shared" si="6"/>
        <v/>
      </c>
      <c r="AI32" s="267" t="str">
        <f t="shared" si="7"/>
        <v/>
      </c>
      <c r="AJ32" s="267" t="str">
        <f t="shared" si="8"/>
        <v/>
      </c>
      <c r="AK32" s="267" t="str">
        <f t="shared" si="9"/>
        <v/>
      </c>
      <c r="AL32" s="267" t="str">
        <f t="shared" si="10"/>
        <v/>
      </c>
      <c r="AM32" s="267" t="str">
        <f t="shared" si="11"/>
        <v/>
      </c>
      <c r="AN32" s="267" t="str">
        <f t="shared" si="12"/>
        <v/>
      </c>
      <c r="AO32" s="267" t="str">
        <f t="shared" si="13"/>
        <v/>
      </c>
      <c r="AP32" s="267" t="str">
        <f t="shared" si="14"/>
        <v/>
      </c>
      <c r="AQ32" s="267" t="str">
        <f t="shared" si="15"/>
        <v/>
      </c>
      <c r="AR32" s="267" t="str">
        <f t="shared" si="16"/>
        <v/>
      </c>
      <c r="AS32" s="267" t="str">
        <f t="shared" si="17"/>
        <v/>
      </c>
      <c r="AT32" s="267" t="str">
        <f t="shared" si="18"/>
        <v/>
      </c>
      <c r="AU32" s="267" t="str">
        <f t="shared" si="19"/>
        <v/>
      </c>
      <c r="AV32" s="267" t="str">
        <f t="shared" si="20"/>
        <v/>
      </c>
      <c r="AW32" s="267" t="str">
        <f t="shared" si="21"/>
        <v/>
      </c>
      <c r="AX32" s="472" t="str">
        <f t="shared" si="22"/>
        <v/>
      </c>
      <c r="AY32" s="472" t="str">
        <f t="shared" si="23"/>
        <v/>
      </c>
      <c r="AZ32" s="472" t="str">
        <f t="shared" si="24"/>
        <v/>
      </c>
      <c r="BA32" s="472" t="str">
        <f t="shared" si="25"/>
        <v/>
      </c>
      <c r="BB32" s="472" t="str">
        <f t="shared" si="26"/>
        <v/>
      </c>
      <c r="BC32" s="472" t="str">
        <f t="shared" si="27"/>
        <v/>
      </c>
    </row>
    <row r="33" spans="1:55" ht="15.75" customHeight="1" thickBot="1">
      <c r="A33" s="55"/>
      <c r="B33" s="458" t="str">
        <f t="shared" si="28"/>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3"/>
        <v/>
      </c>
      <c r="AF33" s="267" t="str">
        <f t="shared" si="4"/>
        <v/>
      </c>
      <c r="AG33" s="267" t="str">
        <f t="shared" si="5"/>
        <v/>
      </c>
      <c r="AH33" s="267" t="str">
        <f t="shared" si="6"/>
        <v/>
      </c>
      <c r="AI33" s="267" t="str">
        <f t="shared" si="7"/>
        <v/>
      </c>
      <c r="AJ33" s="267" t="str">
        <f t="shared" si="8"/>
        <v/>
      </c>
      <c r="AK33" s="267" t="str">
        <f t="shared" si="9"/>
        <v/>
      </c>
      <c r="AL33" s="267" t="str">
        <f t="shared" si="10"/>
        <v/>
      </c>
      <c r="AM33" s="267" t="str">
        <f t="shared" si="11"/>
        <v/>
      </c>
      <c r="AN33" s="267" t="str">
        <f t="shared" si="12"/>
        <v/>
      </c>
      <c r="AO33" s="267" t="str">
        <f t="shared" si="13"/>
        <v/>
      </c>
      <c r="AP33" s="267" t="str">
        <f t="shared" si="14"/>
        <v/>
      </c>
      <c r="AQ33" s="267" t="str">
        <f t="shared" si="15"/>
        <v/>
      </c>
      <c r="AR33" s="267" t="str">
        <f t="shared" si="16"/>
        <v/>
      </c>
      <c r="AS33" s="267" t="str">
        <f t="shared" si="17"/>
        <v/>
      </c>
      <c r="AT33" s="267" t="str">
        <f t="shared" si="18"/>
        <v/>
      </c>
      <c r="AU33" s="267" t="str">
        <f t="shared" si="19"/>
        <v/>
      </c>
      <c r="AV33" s="267" t="str">
        <f t="shared" si="20"/>
        <v/>
      </c>
      <c r="AW33" s="267" t="str">
        <f t="shared" si="21"/>
        <v/>
      </c>
      <c r="AX33" s="472" t="str">
        <f t="shared" si="22"/>
        <v/>
      </c>
      <c r="AY33" s="472" t="str">
        <f t="shared" si="23"/>
        <v/>
      </c>
      <c r="AZ33" s="472" t="str">
        <f t="shared" si="24"/>
        <v/>
      </c>
      <c r="BA33" s="472" t="str">
        <f t="shared" si="25"/>
        <v/>
      </c>
      <c r="BB33" s="472" t="str">
        <f t="shared" si="26"/>
        <v/>
      </c>
      <c r="BC33" s="472" t="str">
        <f t="shared" si="27"/>
        <v/>
      </c>
    </row>
    <row r="34" spans="1:55" ht="15.75" customHeight="1" thickBot="1">
      <c r="A34" s="55"/>
      <c r="B34" s="458" t="str">
        <f t="shared" si="28"/>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3"/>
        <v/>
      </c>
      <c r="AF34" s="267" t="str">
        <f t="shared" si="4"/>
        <v/>
      </c>
      <c r="AG34" s="267" t="str">
        <f t="shared" si="5"/>
        <v/>
      </c>
      <c r="AH34" s="267" t="str">
        <f t="shared" si="6"/>
        <v/>
      </c>
      <c r="AI34" s="267" t="str">
        <f t="shared" si="7"/>
        <v/>
      </c>
      <c r="AJ34" s="267" t="str">
        <f t="shared" si="8"/>
        <v/>
      </c>
      <c r="AK34" s="267" t="str">
        <f t="shared" si="9"/>
        <v/>
      </c>
      <c r="AL34" s="267" t="str">
        <f t="shared" si="10"/>
        <v/>
      </c>
      <c r="AM34" s="267" t="str">
        <f t="shared" si="11"/>
        <v/>
      </c>
      <c r="AN34" s="267" t="str">
        <f t="shared" si="12"/>
        <v/>
      </c>
      <c r="AO34" s="267" t="str">
        <f t="shared" si="13"/>
        <v/>
      </c>
      <c r="AP34" s="267" t="str">
        <f t="shared" si="14"/>
        <v/>
      </c>
      <c r="AQ34" s="267" t="str">
        <f t="shared" si="15"/>
        <v/>
      </c>
      <c r="AR34" s="267" t="str">
        <f t="shared" si="16"/>
        <v/>
      </c>
      <c r="AS34" s="267" t="str">
        <f t="shared" si="17"/>
        <v/>
      </c>
      <c r="AT34" s="267" t="str">
        <f t="shared" si="18"/>
        <v/>
      </c>
      <c r="AU34" s="267" t="str">
        <f t="shared" si="19"/>
        <v/>
      </c>
      <c r="AV34" s="267" t="str">
        <f t="shared" si="20"/>
        <v/>
      </c>
      <c r="AW34" s="267" t="str">
        <f t="shared" si="21"/>
        <v/>
      </c>
      <c r="AX34" s="472" t="str">
        <f t="shared" si="22"/>
        <v/>
      </c>
      <c r="AY34" s="472" t="str">
        <f t="shared" si="23"/>
        <v/>
      </c>
      <c r="AZ34" s="472" t="str">
        <f t="shared" si="24"/>
        <v/>
      </c>
      <c r="BA34" s="472" t="str">
        <f t="shared" si="25"/>
        <v/>
      </c>
      <c r="BB34" s="472" t="str">
        <f t="shared" si="26"/>
        <v/>
      </c>
      <c r="BC34" s="472" t="str">
        <f t="shared" si="27"/>
        <v/>
      </c>
    </row>
    <row r="35" spans="1:55" ht="15.75" customHeight="1" thickBot="1">
      <c r="A35" s="55"/>
      <c r="B35" s="458" t="str">
        <f t="shared" si="28"/>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3"/>
        <v/>
      </c>
      <c r="AF35" s="267" t="str">
        <f t="shared" si="4"/>
        <v/>
      </c>
      <c r="AG35" s="267" t="str">
        <f t="shared" si="5"/>
        <v/>
      </c>
      <c r="AH35" s="267" t="str">
        <f t="shared" si="6"/>
        <v/>
      </c>
      <c r="AI35" s="267" t="str">
        <f t="shared" si="7"/>
        <v/>
      </c>
      <c r="AJ35" s="267" t="str">
        <f t="shared" si="8"/>
        <v/>
      </c>
      <c r="AK35" s="267" t="str">
        <f t="shared" si="9"/>
        <v/>
      </c>
      <c r="AL35" s="267" t="str">
        <f t="shared" si="10"/>
        <v/>
      </c>
      <c r="AM35" s="267" t="str">
        <f t="shared" si="11"/>
        <v/>
      </c>
      <c r="AN35" s="267" t="str">
        <f t="shared" si="12"/>
        <v/>
      </c>
      <c r="AO35" s="267" t="str">
        <f t="shared" si="13"/>
        <v/>
      </c>
      <c r="AP35" s="267" t="str">
        <f t="shared" si="14"/>
        <v/>
      </c>
      <c r="AQ35" s="267" t="str">
        <f t="shared" si="15"/>
        <v/>
      </c>
      <c r="AR35" s="267" t="str">
        <f t="shared" si="16"/>
        <v/>
      </c>
      <c r="AS35" s="267" t="str">
        <f t="shared" si="17"/>
        <v/>
      </c>
      <c r="AT35" s="267" t="str">
        <f t="shared" si="18"/>
        <v/>
      </c>
      <c r="AU35" s="267" t="str">
        <f t="shared" si="19"/>
        <v/>
      </c>
      <c r="AV35" s="267" t="str">
        <f t="shared" si="20"/>
        <v/>
      </c>
      <c r="AW35" s="267" t="str">
        <f t="shared" si="21"/>
        <v/>
      </c>
      <c r="AX35" s="472" t="str">
        <f t="shared" si="22"/>
        <v/>
      </c>
      <c r="AY35" s="472" t="str">
        <f t="shared" si="23"/>
        <v/>
      </c>
      <c r="AZ35" s="472" t="str">
        <f t="shared" si="24"/>
        <v/>
      </c>
      <c r="BA35" s="472" t="str">
        <f t="shared" si="25"/>
        <v/>
      </c>
      <c r="BB35" s="472" t="str">
        <f t="shared" si="26"/>
        <v/>
      </c>
      <c r="BC35" s="472" t="str">
        <f t="shared" si="27"/>
        <v/>
      </c>
    </row>
    <row r="36" spans="1:55" ht="15.75" customHeight="1" thickBot="1">
      <c r="A36" s="55"/>
      <c r="B36" s="458" t="str">
        <f t="shared" si="28"/>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3"/>
        <v/>
      </c>
      <c r="AF36" s="267" t="str">
        <f t="shared" si="4"/>
        <v/>
      </c>
      <c r="AG36" s="267" t="str">
        <f t="shared" si="5"/>
        <v/>
      </c>
      <c r="AH36" s="267" t="str">
        <f t="shared" si="6"/>
        <v/>
      </c>
      <c r="AI36" s="267" t="str">
        <f t="shared" si="7"/>
        <v/>
      </c>
      <c r="AJ36" s="267" t="str">
        <f t="shared" si="8"/>
        <v/>
      </c>
      <c r="AK36" s="267" t="str">
        <f t="shared" si="9"/>
        <v/>
      </c>
      <c r="AL36" s="267" t="str">
        <f t="shared" si="10"/>
        <v/>
      </c>
      <c r="AM36" s="267" t="str">
        <f t="shared" si="11"/>
        <v/>
      </c>
      <c r="AN36" s="267" t="str">
        <f t="shared" si="12"/>
        <v/>
      </c>
      <c r="AO36" s="267" t="str">
        <f t="shared" si="13"/>
        <v/>
      </c>
      <c r="AP36" s="267" t="str">
        <f t="shared" si="14"/>
        <v/>
      </c>
      <c r="AQ36" s="267" t="str">
        <f t="shared" si="15"/>
        <v/>
      </c>
      <c r="AR36" s="267" t="str">
        <f t="shared" si="16"/>
        <v/>
      </c>
      <c r="AS36" s="267" t="str">
        <f t="shared" si="17"/>
        <v/>
      </c>
      <c r="AT36" s="267" t="str">
        <f t="shared" si="18"/>
        <v/>
      </c>
      <c r="AU36" s="267" t="str">
        <f t="shared" si="19"/>
        <v/>
      </c>
      <c r="AV36" s="267" t="str">
        <f t="shared" si="20"/>
        <v/>
      </c>
      <c r="AW36" s="267" t="str">
        <f t="shared" si="21"/>
        <v/>
      </c>
      <c r="AX36" s="472" t="str">
        <f t="shared" si="22"/>
        <v/>
      </c>
      <c r="AY36" s="472" t="str">
        <f t="shared" si="23"/>
        <v/>
      </c>
      <c r="AZ36" s="472" t="str">
        <f t="shared" si="24"/>
        <v/>
      </c>
      <c r="BA36" s="472" t="str">
        <f t="shared" si="25"/>
        <v/>
      </c>
      <c r="BB36" s="472" t="str">
        <f t="shared" si="26"/>
        <v/>
      </c>
      <c r="BC36" s="472" t="str">
        <f t="shared" si="27"/>
        <v/>
      </c>
    </row>
    <row r="37" spans="1:55" ht="15.75" customHeight="1" thickBot="1">
      <c r="A37" s="55"/>
      <c r="B37" s="458" t="str">
        <f t="shared" si="28"/>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3"/>
        <v/>
      </c>
      <c r="AF37" s="267" t="str">
        <f t="shared" si="4"/>
        <v/>
      </c>
      <c r="AG37" s="267" t="str">
        <f t="shared" si="5"/>
        <v/>
      </c>
      <c r="AH37" s="267" t="str">
        <f t="shared" si="6"/>
        <v/>
      </c>
      <c r="AI37" s="267" t="str">
        <f t="shared" si="7"/>
        <v/>
      </c>
      <c r="AJ37" s="267" t="str">
        <f t="shared" si="8"/>
        <v/>
      </c>
      <c r="AK37" s="267" t="str">
        <f t="shared" si="9"/>
        <v/>
      </c>
      <c r="AL37" s="267" t="str">
        <f t="shared" si="10"/>
        <v/>
      </c>
      <c r="AM37" s="267" t="str">
        <f t="shared" si="11"/>
        <v/>
      </c>
      <c r="AN37" s="267" t="str">
        <f t="shared" si="12"/>
        <v/>
      </c>
      <c r="AO37" s="267" t="str">
        <f t="shared" si="13"/>
        <v/>
      </c>
      <c r="AP37" s="267" t="str">
        <f t="shared" si="14"/>
        <v/>
      </c>
      <c r="AQ37" s="267" t="str">
        <f t="shared" si="15"/>
        <v/>
      </c>
      <c r="AR37" s="267" t="str">
        <f t="shared" si="16"/>
        <v/>
      </c>
      <c r="AS37" s="267" t="str">
        <f t="shared" si="17"/>
        <v/>
      </c>
      <c r="AT37" s="267" t="str">
        <f t="shared" si="18"/>
        <v/>
      </c>
      <c r="AU37" s="267" t="str">
        <f t="shared" si="19"/>
        <v/>
      </c>
      <c r="AV37" s="267" t="str">
        <f t="shared" si="20"/>
        <v/>
      </c>
      <c r="AW37" s="267" t="str">
        <f t="shared" si="21"/>
        <v/>
      </c>
      <c r="AX37" s="472" t="str">
        <f t="shared" si="22"/>
        <v/>
      </c>
      <c r="AY37" s="472" t="str">
        <f t="shared" si="23"/>
        <v/>
      </c>
      <c r="AZ37" s="472" t="str">
        <f t="shared" si="24"/>
        <v/>
      </c>
      <c r="BA37" s="472" t="str">
        <f t="shared" si="25"/>
        <v/>
      </c>
      <c r="BB37" s="472" t="str">
        <f t="shared" si="26"/>
        <v/>
      </c>
      <c r="BC37" s="472" t="str">
        <f t="shared" si="27"/>
        <v/>
      </c>
    </row>
    <row r="38" spans="1:55" ht="15.75" customHeight="1" thickBot="1">
      <c r="A38" s="55"/>
      <c r="B38" s="458" t="str">
        <f t="shared" si="28"/>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3"/>
        <v/>
      </c>
      <c r="AF38" s="267" t="str">
        <f t="shared" si="4"/>
        <v/>
      </c>
      <c r="AG38" s="267" t="str">
        <f t="shared" si="5"/>
        <v/>
      </c>
      <c r="AH38" s="267" t="str">
        <f t="shared" si="6"/>
        <v/>
      </c>
      <c r="AI38" s="267" t="str">
        <f t="shared" si="7"/>
        <v/>
      </c>
      <c r="AJ38" s="267" t="str">
        <f t="shared" si="8"/>
        <v/>
      </c>
      <c r="AK38" s="267" t="str">
        <f t="shared" si="9"/>
        <v/>
      </c>
      <c r="AL38" s="267" t="str">
        <f t="shared" si="10"/>
        <v/>
      </c>
      <c r="AM38" s="267" t="str">
        <f t="shared" si="11"/>
        <v/>
      </c>
      <c r="AN38" s="267" t="str">
        <f t="shared" si="12"/>
        <v/>
      </c>
      <c r="AO38" s="267" t="str">
        <f t="shared" si="13"/>
        <v/>
      </c>
      <c r="AP38" s="267" t="str">
        <f t="shared" si="14"/>
        <v/>
      </c>
      <c r="AQ38" s="267" t="str">
        <f t="shared" si="15"/>
        <v/>
      </c>
      <c r="AR38" s="267" t="str">
        <f t="shared" si="16"/>
        <v/>
      </c>
      <c r="AS38" s="267" t="str">
        <f t="shared" si="17"/>
        <v/>
      </c>
      <c r="AT38" s="267" t="str">
        <f t="shared" si="18"/>
        <v/>
      </c>
      <c r="AU38" s="267" t="str">
        <f t="shared" si="19"/>
        <v/>
      </c>
      <c r="AV38" s="267" t="str">
        <f t="shared" si="20"/>
        <v/>
      </c>
      <c r="AW38" s="267" t="str">
        <f t="shared" si="21"/>
        <v/>
      </c>
      <c r="AX38" s="472" t="str">
        <f t="shared" si="22"/>
        <v/>
      </c>
      <c r="AY38" s="472" t="str">
        <f t="shared" si="23"/>
        <v/>
      </c>
      <c r="AZ38" s="472" t="str">
        <f t="shared" si="24"/>
        <v/>
      </c>
      <c r="BA38" s="472" t="str">
        <f t="shared" si="25"/>
        <v/>
      </c>
      <c r="BB38" s="472" t="str">
        <f t="shared" si="26"/>
        <v/>
      </c>
      <c r="BC38" s="472" t="str">
        <f t="shared" si="27"/>
        <v/>
      </c>
    </row>
    <row r="39" spans="1:55" ht="15.75" customHeight="1" thickBot="1">
      <c r="A39" s="55"/>
      <c r="B39" s="458" t="str">
        <f t="shared" si="28"/>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3"/>
        <v/>
      </c>
      <c r="AF39" s="267" t="str">
        <f t="shared" si="4"/>
        <v/>
      </c>
      <c r="AG39" s="267" t="str">
        <f t="shared" si="5"/>
        <v/>
      </c>
      <c r="AH39" s="267" t="str">
        <f t="shared" si="6"/>
        <v/>
      </c>
      <c r="AI39" s="267" t="str">
        <f t="shared" si="7"/>
        <v/>
      </c>
      <c r="AJ39" s="267" t="str">
        <f t="shared" si="8"/>
        <v/>
      </c>
      <c r="AK39" s="267" t="str">
        <f t="shared" si="9"/>
        <v/>
      </c>
      <c r="AL39" s="267" t="str">
        <f t="shared" si="10"/>
        <v/>
      </c>
      <c r="AM39" s="267" t="str">
        <f t="shared" si="11"/>
        <v/>
      </c>
      <c r="AN39" s="267" t="str">
        <f t="shared" si="12"/>
        <v/>
      </c>
      <c r="AO39" s="267" t="str">
        <f t="shared" si="13"/>
        <v/>
      </c>
      <c r="AP39" s="267" t="str">
        <f t="shared" si="14"/>
        <v/>
      </c>
      <c r="AQ39" s="267" t="str">
        <f t="shared" si="15"/>
        <v/>
      </c>
      <c r="AR39" s="267" t="str">
        <f t="shared" si="16"/>
        <v/>
      </c>
      <c r="AS39" s="267" t="str">
        <f t="shared" si="17"/>
        <v/>
      </c>
      <c r="AT39" s="267" t="str">
        <f t="shared" si="18"/>
        <v/>
      </c>
      <c r="AU39" s="267" t="str">
        <f t="shared" si="19"/>
        <v/>
      </c>
      <c r="AV39" s="267" t="str">
        <f t="shared" si="20"/>
        <v/>
      </c>
      <c r="AW39" s="267" t="str">
        <f t="shared" si="21"/>
        <v/>
      </c>
      <c r="AX39" s="472" t="str">
        <f t="shared" si="22"/>
        <v/>
      </c>
      <c r="AY39" s="472" t="str">
        <f t="shared" si="23"/>
        <v/>
      </c>
      <c r="AZ39" s="472" t="str">
        <f t="shared" si="24"/>
        <v/>
      </c>
      <c r="BA39" s="472" t="str">
        <f t="shared" si="25"/>
        <v/>
      </c>
      <c r="BB39" s="472" t="str">
        <f t="shared" si="26"/>
        <v/>
      </c>
      <c r="BC39" s="472" t="str">
        <f t="shared" si="27"/>
        <v/>
      </c>
    </row>
    <row r="40" spans="1:55" ht="15.75" customHeight="1" thickBot="1">
      <c r="A40" s="55"/>
      <c r="B40" s="458" t="str">
        <f t="shared" si="28"/>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3"/>
        <v/>
      </c>
      <c r="AF40" s="267" t="str">
        <f t="shared" si="4"/>
        <v/>
      </c>
      <c r="AG40" s="267" t="str">
        <f t="shared" si="5"/>
        <v/>
      </c>
      <c r="AH40" s="267" t="str">
        <f t="shared" si="6"/>
        <v/>
      </c>
      <c r="AI40" s="267" t="str">
        <f t="shared" si="7"/>
        <v/>
      </c>
      <c r="AJ40" s="267" t="str">
        <f t="shared" si="8"/>
        <v/>
      </c>
      <c r="AK40" s="267" t="str">
        <f t="shared" si="9"/>
        <v/>
      </c>
      <c r="AL40" s="267" t="str">
        <f t="shared" si="10"/>
        <v/>
      </c>
      <c r="AM40" s="267" t="str">
        <f t="shared" si="11"/>
        <v/>
      </c>
      <c r="AN40" s="267" t="str">
        <f t="shared" si="12"/>
        <v/>
      </c>
      <c r="AO40" s="267" t="str">
        <f t="shared" si="13"/>
        <v/>
      </c>
      <c r="AP40" s="267" t="str">
        <f t="shared" si="14"/>
        <v/>
      </c>
      <c r="AQ40" s="267" t="str">
        <f t="shared" si="15"/>
        <v/>
      </c>
      <c r="AR40" s="267" t="str">
        <f t="shared" si="16"/>
        <v/>
      </c>
      <c r="AS40" s="267" t="str">
        <f t="shared" si="17"/>
        <v/>
      </c>
      <c r="AT40" s="267" t="str">
        <f t="shared" si="18"/>
        <v/>
      </c>
      <c r="AU40" s="267" t="str">
        <f t="shared" si="19"/>
        <v/>
      </c>
      <c r="AV40" s="267" t="str">
        <f t="shared" si="20"/>
        <v/>
      </c>
      <c r="AW40" s="267" t="str">
        <f t="shared" si="21"/>
        <v/>
      </c>
      <c r="AX40" s="472" t="str">
        <f t="shared" si="22"/>
        <v/>
      </c>
      <c r="AY40" s="472" t="str">
        <f t="shared" si="23"/>
        <v/>
      </c>
      <c r="AZ40" s="472" t="str">
        <f t="shared" si="24"/>
        <v/>
      </c>
      <c r="BA40" s="472" t="str">
        <f t="shared" si="25"/>
        <v/>
      </c>
      <c r="BB40" s="472" t="str">
        <f t="shared" si="26"/>
        <v/>
      </c>
      <c r="BC40" s="472" t="str">
        <f t="shared" si="27"/>
        <v/>
      </c>
    </row>
    <row r="41" spans="1:55" ht="15.75" customHeight="1" thickBot="1">
      <c r="A41" s="55"/>
      <c r="B41" s="458" t="str">
        <f t="shared" si="28"/>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3"/>
        <v/>
      </c>
      <c r="AF41" s="267" t="str">
        <f t="shared" si="4"/>
        <v/>
      </c>
      <c r="AG41" s="267" t="str">
        <f t="shared" si="5"/>
        <v/>
      </c>
      <c r="AH41" s="267" t="str">
        <f t="shared" si="6"/>
        <v/>
      </c>
      <c r="AI41" s="267" t="str">
        <f t="shared" si="7"/>
        <v/>
      </c>
      <c r="AJ41" s="267" t="str">
        <f t="shared" si="8"/>
        <v/>
      </c>
      <c r="AK41" s="267" t="str">
        <f t="shared" si="9"/>
        <v/>
      </c>
      <c r="AL41" s="267" t="str">
        <f t="shared" si="10"/>
        <v/>
      </c>
      <c r="AM41" s="267" t="str">
        <f t="shared" si="11"/>
        <v/>
      </c>
      <c r="AN41" s="267" t="str">
        <f t="shared" si="12"/>
        <v/>
      </c>
      <c r="AO41" s="267" t="str">
        <f t="shared" si="13"/>
        <v/>
      </c>
      <c r="AP41" s="267" t="str">
        <f t="shared" si="14"/>
        <v/>
      </c>
      <c r="AQ41" s="267" t="str">
        <f t="shared" si="15"/>
        <v/>
      </c>
      <c r="AR41" s="267" t="str">
        <f t="shared" si="16"/>
        <v/>
      </c>
      <c r="AS41" s="267" t="str">
        <f t="shared" si="17"/>
        <v/>
      </c>
      <c r="AT41" s="267" t="str">
        <f t="shared" si="18"/>
        <v/>
      </c>
      <c r="AU41" s="267" t="str">
        <f t="shared" si="19"/>
        <v/>
      </c>
      <c r="AV41" s="267" t="str">
        <f t="shared" si="20"/>
        <v/>
      </c>
      <c r="AW41" s="267" t="str">
        <f t="shared" si="21"/>
        <v/>
      </c>
      <c r="AX41" s="472" t="str">
        <f t="shared" si="22"/>
        <v/>
      </c>
      <c r="AY41" s="472" t="str">
        <f t="shared" si="23"/>
        <v/>
      </c>
      <c r="AZ41" s="472" t="str">
        <f t="shared" si="24"/>
        <v/>
      </c>
      <c r="BA41" s="472" t="str">
        <f t="shared" si="25"/>
        <v/>
      </c>
      <c r="BB41" s="472" t="str">
        <f t="shared" si="26"/>
        <v/>
      </c>
      <c r="BC41" s="472" t="str">
        <f t="shared" si="27"/>
        <v/>
      </c>
    </row>
    <row r="42" spans="1:55" ht="15.75" customHeight="1" thickBot="1">
      <c r="A42" s="55"/>
      <c r="B42" s="458" t="str">
        <f t="shared" si="28"/>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3"/>
        <v/>
      </c>
      <c r="AF42" s="267" t="str">
        <f t="shared" si="4"/>
        <v/>
      </c>
      <c r="AG42" s="267" t="str">
        <f t="shared" si="5"/>
        <v/>
      </c>
      <c r="AH42" s="267" t="str">
        <f t="shared" si="6"/>
        <v/>
      </c>
      <c r="AI42" s="267" t="str">
        <f t="shared" si="7"/>
        <v/>
      </c>
      <c r="AJ42" s="267" t="str">
        <f t="shared" si="8"/>
        <v/>
      </c>
      <c r="AK42" s="267" t="str">
        <f t="shared" si="9"/>
        <v/>
      </c>
      <c r="AL42" s="267" t="str">
        <f t="shared" si="10"/>
        <v/>
      </c>
      <c r="AM42" s="267" t="str">
        <f t="shared" si="11"/>
        <v/>
      </c>
      <c r="AN42" s="267" t="str">
        <f t="shared" si="12"/>
        <v/>
      </c>
      <c r="AO42" s="267" t="str">
        <f t="shared" si="13"/>
        <v/>
      </c>
      <c r="AP42" s="267" t="str">
        <f t="shared" si="14"/>
        <v/>
      </c>
      <c r="AQ42" s="267" t="str">
        <f t="shared" si="15"/>
        <v/>
      </c>
      <c r="AR42" s="267" t="str">
        <f t="shared" si="16"/>
        <v/>
      </c>
      <c r="AS42" s="267" t="str">
        <f t="shared" si="17"/>
        <v/>
      </c>
      <c r="AT42" s="267" t="str">
        <f t="shared" si="18"/>
        <v/>
      </c>
      <c r="AU42" s="267" t="str">
        <f t="shared" si="19"/>
        <v/>
      </c>
      <c r="AV42" s="267" t="str">
        <f t="shared" si="20"/>
        <v/>
      </c>
      <c r="AW42" s="267" t="str">
        <f t="shared" si="21"/>
        <v/>
      </c>
      <c r="AX42" s="472" t="str">
        <f t="shared" si="22"/>
        <v/>
      </c>
      <c r="AY42" s="472" t="str">
        <f t="shared" si="23"/>
        <v/>
      </c>
      <c r="AZ42" s="472" t="str">
        <f t="shared" si="24"/>
        <v/>
      </c>
      <c r="BA42" s="472" t="str">
        <f t="shared" si="25"/>
        <v/>
      </c>
      <c r="BB42" s="472" t="str">
        <f t="shared" si="26"/>
        <v/>
      </c>
      <c r="BC42" s="472" t="str">
        <f t="shared" si="27"/>
        <v/>
      </c>
    </row>
    <row r="43" spans="1:55" ht="15.75" customHeight="1" thickBot="1">
      <c r="A43" s="55"/>
      <c r="B43" s="458" t="str">
        <f t="shared" si="28"/>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3"/>
        <v/>
      </c>
      <c r="AF43" s="267" t="str">
        <f t="shared" si="4"/>
        <v/>
      </c>
      <c r="AG43" s="267" t="str">
        <f t="shared" si="5"/>
        <v/>
      </c>
      <c r="AH43" s="267" t="str">
        <f t="shared" si="6"/>
        <v/>
      </c>
      <c r="AI43" s="267" t="str">
        <f t="shared" si="7"/>
        <v/>
      </c>
      <c r="AJ43" s="267" t="str">
        <f t="shared" si="8"/>
        <v/>
      </c>
      <c r="AK43" s="267" t="str">
        <f t="shared" si="9"/>
        <v/>
      </c>
      <c r="AL43" s="267" t="str">
        <f t="shared" si="10"/>
        <v/>
      </c>
      <c r="AM43" s="267" t="str">
        <f t="shared" si="11"/>
        <v/>
      </c>
      <c r="AN43" s="267" t="str">
        <f t="shared" si="12"/>
        <v/>
      </c>
      <c r="AO43" s="267" t="str">
        <f t="shared" si="13"/>
        <v/>
      </c>
      <c r="AP43" s="267" t="str">
        <f t="shared" si="14"/>
        <v/>
      </c>
      <c r="AQ43" s="267" t="str">
        <f t="shared" si="15"/>
        <v/>
      </c>
      <c r="AR43" s="267" t="str">
        <f t="shared" si="16"/>
        <v/>
      </c>
      <c r="AS43" s="267" t="str">
        <f t="shared" si="17"/>
        <v/>
      </c>
      <c r="AT43" s="267" t="str">
        <f t="shared" si="18"/>
        <v/>
      </c>
      <c r="AU43" s="267" t="str">
        <f t="shared" si="19"/>
        <v/>
      </c>
      <c r="AV43" s="267" t="str">
        <f t="shared" si="20"/>
        <v/>
      </c>
      <c r="AW43" s="267" t="str">
        <f t="shared" si="21"/>
        <v/>
      </c>
      <c r="AX43" s="472" t="str">
        <f t="shared" si="22"/>
        <v/>
      </c>
      <c r="AY43" s="472" t="str">
        <f t="shared" si="23"/>
        <v/>
      </c>
      <c r="AZ43" s="472" t="str">
        <f t="shared" si="24"/>
        <v/>
      </c>
      <c r="BA43" s="472" t="str">
        <f t="shared" si="25"/>
        <v/>
      </c>
      <c r="BB43" s="472" t="str">
        <f t="shared" si="26"/>
        <v/>
      </c>
      <c r="BC43" s="472" t="str">
        <f t="shared" si="27"/>
        <v/>
      </c>
    </row>
    <row r="44" spans="1:55" ht="15.75" customHeight="1" thickBot="1">
      <c r="A44" s="55"/>
      <c r="B44" s="458" t="str">
        <f t="shared" si="28"/>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3"/>
        <v/>
      </c>
      <c r="AF44" s="267" t="str">
        <f t="shared" si="4"/>
        <v/>
      </c>
      <c r="AG44" s="267" t="str">
        <f t="shared" si="5"/>
        <v/>
      </c>
      <c r="AH44" s="267" t="str">
        <f t="shared" si="6"/>
        <v/>
      </c>
      <c r="AI44" s="267" t="str">
        <f t="shared" si="7"/>
        <v/>
      </c>
      <c r="AJ44" s="267" t="str">
        <f t="shared" si="8"/>
        <v/>
      </c>
      <c r="AK44" s="267" t="str">
        <f t="shared" si="9"/>
        <v/>
      </c>
      <c r="AL44" s="267" t="str">
        <f t="shared" si="10"/>
        <v/>
      </c>
      <c r="AM44" s="267" t="str">
        <f t="shared" si="11"/>
        <v/>
      </c>
      <c r="AN44" s="267" t="str">
        <f t="shared" si="12"/>
        <v/>
      </c>
      <c r="AO44" s="267" t="str">
        <f t="shared" si="13"/>
        <v/>
      </c>
      <c r="AP44" s="267" t="str">
        <f t="shared" si="14"/>
        <v/>
      </c>
      <c r="AQ44" s="267" t="str">
        <f t="shared" si="15"/>
        <v/>
      </c>
      <c r="AR44" s="267" t="str">
        <f t="shared" si="16"/>
        <v/>
      </c>
      <c r="AS44" s="267" t="str">
        <f t="shared" si="17"/>
        <v/>
      </c>
      <c r="AT44" s="267" t="str">
        <f t="shared" si="18"/>
        <v/>
      </c>
      <c r="AU44" s="267" t="str">
        <f t="shared" si="19"/>
        <v/>
      </c>
      <c r="AV44" s="267" t="str">
        <f t="shared" si="20"/>
        <v/>
      </c>
      <c r="AW44" s="267" t="str">
        <f t="shared" si="21"/>
        <v/>
      </c>
      <c r="AX44" s="472" t="str">
        <f t="shared" si="22"/>
        <v/>
      </c>
      <c r="AY44" s="472" t="str">
        <f t="shared" si="23"/>
        <v/>
      </c>
      <c r="AZ44" s="472" t="str">
        <f t="shared" si="24"/>
        <v/>
      </c>
      <c r="BA44" s="472" t="str">
        <f t="shared" si="25"/>
        <v/>
      </c>
      <c r="BB44" s="472" t="str">
        <f t="shared" si="26"/>
        <v/>
      </c>
      <c r="BC44" s="472" t="str">
        <f t="shared" si="27"/>
        <v/>
      </c>
    </row>
    <row r="45" spans="1:55" ht="15.75" customHeight="1" thickBot="1">
      <c r="A45" s="55"/>
      <c r="B45" s="458" t="str">
        <f t="shared" si="28"/>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3"/>
        <v/>
      </c>
      <c r="AF45" s="267" t="str">
        <f t="shared" si="4"/>
        <v/>
      </c>
      <c r="AG45" s="267" t="str">
        <f t="shared" si="5"/>
        <v/>
      </c>
      <c r="AH45" s="267" t="str">
        <f t="shared" si="6"/>
        <v/>
      </c>
      <c r="AI45" s="267" t="str">
        <f t="shared" si="7"/>
        <v/>
      </c>
      <c r="AJ45" s="267" t="str">
        <f t="shared" si="8"/>
        <v/>
      </c>
      <c r="AK45" s="267" t="str">
        <f t="shared" si="9"/>
        <v/>
      </c>
      <c r="AL45" s="267" t="str">
        <f t="shared" si="10"/>
        <v/>
      </c>
      <c r="AM45" s="267" t="str">
        <f t="shared" si="11"/>
        <v/>
      </c>
      <c r="AN45" s="267" t="str">
        <f t="shared" si="12"/>
        <v/>
      </c>
      <c r="AO45" s="267" t="str">
        <f t="shared" si="13"/>
        <v/>
      </c>
      <c r="AP45" s="267" t="str">
        <f t="shared" si="14"/>
        <v/>
      </c>
      <c r="AQ45" s="267" t="str">
        <f t="shared" si="15"/>
        <v/>
      </c>
      <c r="AR45" s="267" t="str">
        <f t="shared" si="16"/>
        <v/>
      </c>
      <c r="AS45" s="267" t="str">
        <f t="shared" si="17"/>
        <v/>
      </c>
      <c r="AT45" s="267" t="str">
        <f t="shared" si="18"/>
        <v/>
      </c>
      <c r="AU45" s="267" t="str">
        <f t="shared" si="19"/>
        <v/>
      </c>
      <c r="AV45" s="267" t="str">
        <f t="shared" si="20"/>
        <v/>
      </c>
      <c r="AW45" s="267" t="str">
        <f t="shared" si="21"/>
        <v/>
      </c>
      <c r="AX45" s="472" t="str">
        <f t="shared" si="22"/>
        <v/>
      </c>
      <c r="AY45" s="472" t="str">
        <f t="shared" si="23"/>
        <v/>
      </c>
      <c r="AZ45" s="472" t="str">
        <f t="shared" si="24"/>
        <v/>
      </c>
      <c r="BA45" s="472" t="str">
        <f t="shared" si="25"/>
        <v/>
      </c>
      <c r="BB45" s="472" t="str">
        <f t="shared" si="26"/>
        <v/>
      </c>
      <c r="BC45" s="472" t="str">
        <f t="shared" si="27"/>
        <v/>
      </c>
    </row>
    <row r="46" spans="1:55" ht="15.75" customHeight="1" thickBot="1">
      <c r="A46" s="55"/>
      <c r="B46" s="458" t="str">
        <f t="shared" si="28"/>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3"/>
        <v/>
      </c>
      <c r="AF46" s="267" t="str">
        <f t="shared" si="4"/>
        <v/>
      </c>
      <c r="AG46" s="267" t="str">
        <f t="shared" si="5"/>
        <v/>
      </c>
      <c r="AH46" s="267" t="str">
        <f t="shared" si="6"/>
        <v/>
      </c>
      <c r="AI46" s="267" t="str">
        <f t="shared" si="7"/>
        <v/>
      </c>
      <c r="AJ46" s="267" t="str">
        <f t="shared" si="8"/>
        <v/>
      </c>
      <c r="AK46" s="267" t="str">
        <f t="shared" si="9"/>
        <v/>
      </c>
      <c r="AL46" s="267" t="str">
        <f t="shared" si="10"/>
        <v/>
      </c>
      <c r="AM46" s="267" t="str">
        <f t="shared" si="11"/>
        <v/>
      </c>
      <c r="AN46" s="267" t="str">
        <f t="shared" si="12"/>
        <v/>
      </c>
      <c r="AO46" s="267" t="str">
        <f t="shared" si="13"/>
        <v/>
      </c>
      <c r="AP46" s="267" t="str">
        <f t="shared" si="14"/>
        <v/>
      </c>
      <c r="AQ46" s="267" t="str">
        <f t="shared" si="15"/>
        <v/>
      </c>
      <c r="AR46" s="267" t="str">
        <f t="shared" si="16"/>
        <v/>
      </c>
      <c r="AS46" s="267" t="str">
        <f t="shared" si="17"/>
        <v/>
      </c>
      <c r="AT46" s="267" t="str">
        <f t="shared" si="18"/>
        <v/>
      </c>
      <c r="AU46" s="267" t="str">
        <f t="shared" si="19"/>
        <v/>
      </c>
      <c r="AV46" s="267" t="str">
        <f t="shared" si="20"/>
        <v/>
      </c>
      <c r="AW46" s="267" t="str">
        <f t="shared" si="21"/>
        <v/>
      </c>
      <c r="AX46" s="472" t="str">
        <f t="shared" si="22"/>
        <v/>
      </c>
      <c r="AY46" s="472" t="str">
        <f t="shared" si="23"/>
        <v/>
      </c>
      <c r="AZ46" s="472" t="str">
        <f t="shared" si="24"/>
        <v/>
      </c>
      <c r="BA46" s="472" t="str">
        <f t="shared" si="25"/>
        <v/>
      </c>
      <c r="BB46" s="472" t="str">
        <f t="shared" si="26"/>
        <v/>
      </c>
      <c r="BC46" s="472" t="str">
        <f t="shared" si="27"/>
        <v/>
      </c>
    </row>
    <row r="47" spans="1:55" ht="15.75" customHeight="1" thickBot="1">
      <c r="A47" s="55"/>
      <c r="B47" s="458" t="str">
        <f t="shared" si="28"/>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3"/>
        <v/>
      </c>
      <c r="AF47" s="267" t="str">
        <f t="shared" si="4"/>
        <v/>
      </c>
      <c r="AG47" s="267" t="str">
        <f t="shared" si="5"/>
        <v/>
      </c>
      <c r="AH47" s="267" t="str">
        <f t="shared" si="6"/>
        <v/>
      </c>
      <c r="AI47" s="267" t="str">
        <f t="shared" si="7"/>
        <v/>
      </c>
      <c r="AJ47" s="267" t="str">
        <f t="shared" si="8"/>
        <v/>
      </c>
      <c r="AK47" s="267" t="str">
        <f t="shared" si="9"/>
        <v/>
      </c>
      <c r="AL47" s="267" t="str">
        <f t="shared" si="10"/>
        <v/>
      </c>
      <c r="AM47" s="267" t="str">
        <f t="shared" si="11"/>
        <v/>
      </c>
      <c r="AN47" s="267" t="str">
        <f t="shared" si="12"/>
        <v/>
      </c>
      <c r="AO47" s="267" t="str">
        <f t="shared" si="13"/>
        <v/>
      </c>
      <c r="AP47" s="267" t="str">
        <f t="shared" si="14"/>
        <v/>
      </c>
      <c r="AQ47" s="267" t="str">
        <f t="shared" si="15"/>
        <v/>
      </c>
      <c r="AR47" s="267" t="str">
        <f t="shared" si="16"/>
        <v/>
      </c>
      <c r="AS47" s="267" t="str">
        <f t="shared" si="17"/>
        <v/>
      </c>
      <c r="AT47" s="267" t="str">
        <f t="shared" si="18"/>
        <v/>
      </c>
      <c r="AU47" s="267" t="str">
        <f t="shared" si="19"/>
        <v/>
      </c>
      <c r="AV47" s="267" t="str">
        <f t="shared" si="20"/>
        <v/>
      </c>
      <c r="AW47" s="267" t="str">
        <f t="shared" si="21"/>
        <v/>
      </c>
      <c r="AX47" s="472" t="str">
        <f t="shared" si="22"/>
        <v/>
      </c>
      <c r="AY47" s="472" t="str">
        <f t="shared" si="23"/>
        <v/>
      </c>
      <c r="AZ47" s="472" t="str">
        <f t="shared" si="24"/>
        <v/>
      </c>
      <c r="BA47" s="472" t="str">
        <f t="shared" si="25"/>
        <v/>
      </c>
      <c r="BB47" s="472" t="str">
        <f t="shared" si="26"/>
        <v/>
      </c>
      <c r="BC47" s="472" t="str">
        <f t="shared" si="27"/>
        <v/>
      </c>
    </row>
    <row r="48" spans="1:55" ht="15.75" customHeight="1" thickBot="1">
      <c r="A48" s="55"/>
      <c r="B48" s="458" t="str">
        <f t="shared" si="28"/>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3"/>
        <v/>
      </c>
      <c r="AF48" s="267" t="str">
        <f t="shared" si="4"/>
        <v/>
      </c>
      <c r="AG48" s="267" t="str">
        <f t="shared" si="5"/>
        <v/>
      </c>
      <c r="AH48" s="267" t="str">
        <f t="shared" si="6"/>
        <v/>
      </c>
      <c r="AI48" s="267" t="str">
        <f t="shared" si="7"/>
        <v/>
      </c>
      <c r="AJ48" s="267" t="str">
        <f t="shared" si="8"/>
        <v/>
      </c>
      <c r="AK48" s="267" t="str">
        <f t="shared" si="9"/>
        <v/>
      </c>
      <c r="AL48" s="267" t="str">
        <f t="shared" si="10"/>
        <v/>
      </c>
      <c r="AM48" s="267" t="str">
        <f t="shared" si="11"/>
        <v/>
      </c>
      <c r="AN48" s="267" t="str">
        <f t="shared" si="12"/>
        <v/>
      </c>
      <c r="AO48" s="267" t="str">
        <f t="shared" si="13"/>
        <v/>
      </c>
      <c r="AP48" s="267" t="str">
        <f t="shared" si="14"/>
        <v/>
      </c>
      <c r="AQ48" s="267" t="str">
        <f t="shared" si="15"/>
        <v/>
      </c>
      <c r="AR48" s="267" t="str">
        <f t="shared" si="16"/>
        <v/>
      </c>
      <c r="AS48" s="267" t="str">
        <f t="shared" si="17"/>
        <v/>
      </c>
      <c r="AT48" s="267" t="str">
        <f t="shared" si="18"/>
        <v/>
      </c>
      <c r="AU48" s="267" t="str">
        <f t="shared" si="19"/>
        <v/>
      </c>
      <c r="AV48" s="267" t="str">
        <f t="shared" si="20"/>
        <v/>
      </c>
      <c r="AW48" s="267" t="str">
        <f t="shared" si="21"/>
        <v/>
      </c>
      <c r="AX48" s="472" t="str">
        <f t="shared" si="22"/>
        <v/>
      </c>
      <c r="AY48" s="472" t="str">
        <f t="shared" si="23"/>
        <v/>
      </c>
      <c r="AZ48" s="472" t="str">
        <f t="shared" si="24"/>
        <v/>
      </c>
      <c r="BA48" s="472" t="str">
        <f t="shared" si="25"/>
        <v/>
      </c>
      <c r="BB48" s="472" t="str">
        <f t="shared" si="26"/>
        <v/>
      </c>
      <c r="BC48" s="472" t="str">
        <f t="shared" si="27"/>
        <v/>
      </c>
    </row>
    <row r="49" spans="1:55" ht="15.75" customHeight="1" thickBot="1">
      <c r="A49" s="55"/>
      <c r="B49" s="458" t="str">
        <f t="shared" si="28"/>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3"/>
        <v/>
      </c>
      <c r="AF49" s="267" t="str">
        <f t="shared" si="4"/>
        <v/>
      </c>
      <c r="AG49" s="267" t="str">
        <f t="shared" si="5"/>
        <v/>
      </c>
      <c r="AH49" s="267" t="str">
        <f t="shared" si="6"/>
        <v/>
      </c>
      <c r="AI49" s="267" t="str">
        <f t="shared" si="7"/>
        <v/>
      </c>
      <c r="AJ49" s="267" t="str">
        <f t="shared" si="8"/>
        <v/>
      </c>
      <c r="AK49" s="267" t="str">
        <f t="shared" si="9"/>
        <v/>
      </c>
      <c r="AL49" s="267" t="str">
        <f t="shared" si="10"/>
        <v/>
      </c>
      <c r="AM49" s="267" t="str">
        <f t="shared" si="11"/>
        <v/>
      </c>
      <c r="AN49" s="267" t="str">
        <f t="shared" si="12"/>
        <v/>
      </c>
      <c r="AO49" s="267" t="str">
        <f t="shared" si="13"/>
        <v/>
      </c>
      <c r="AP49" s="267" t="str">
        <f t="shared" si="14"/>
        <v/>
      </c>
      <c r="AQ49" s="267" t="str">
        <f t="shared" si="15"/>
        <v/>
      </c>
      <c r="AR49" s="267" t="str">
        <f t="shared" si="16"/>
        <v/>
      </c>
      <c r="AS49" s="267" t="str">
        <f t="shared" si="17"/>
        <v/>
      </c>
      <c r="AT49" s="267" t="str">
        <f t="shared" si="18"/>
        <v/>
      </c>
      <c r="AU49" s="267" t="str">
        <f t="shared" si="19"/>
        <v/>
      </c>
      <c r="AV49" s="267" t="str">
        <f t="shared" si="20"/>
        <v/>
      </c>
      <c r="AW49" s="267" t="str">
        <f t="shared" si="21"/>
        <v/>
      </c>
      <c r="AX49" s="472" t="str">
        <f t="shared" si="22"/>
        <v/>
      </c>
      <c r="AY49" s="472" t="str">
        <f t="shared" si="23"/>
        <v/>
      </c>
      <c r="AZ49" s="472" t="str">
        <f t="shared" si="24"/>
        <v/>
      </c>
      <c r="BA49" s="472" t="str">
        <f t="shared" si="25"/>
        <v/>
      </c>
      <c r="BB49" s="472" t="str">
        <f t="shared" si="26"/>
        <v/>
      </c>
      <c r="BC49" s="472" t="str">
        <f t="shared" si="27"/>
        <v/>
      </c>
    </row>
    <row r="50" spans="1:55" ht="15.75" customHeight="1" thickBot="1">
      <c r="A50" s="55"/>
      <c r="B50" s="458" t="str">
        <f t="shared" si="28"/>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3"/>
        <v/>
      </c>
      <c r="AF50" s="267" t="str">
        <f t="shared" si="4"/>
        <v/>
      </c>
      <c r="AG50" s="267" t="str">
        <f t="shared" si="5"/>
        <v/>
      </c>
      <c r="AH50" s="267" t="str">
        <f t="shared" si="6"/>
        <v/>
      </c>
      <c r="AI50" s="267" t="str">
        <f t="shared" si="7"/>
        <v/>
      </c>
      <c r="AJ50" s="267" t="str">
        <f t="shared" si="8"/>
        <v/>
      </c>
      <c r="AK50" s="267" t="str">
        <f t="shared" si="9"/>
        <v/>
      </c>
      <c r="AL50" s="267" t="str">
        <f t="shared" si="10"/>
        <v/>
      </c>
      <c r="AM50" s="267" t="str">
        <f t="shared" si="11"/>
        <v/>
      </c>
      <c r="AN50" s="267" t="str">
        <f t="shared" si="12"/>
        <v/>
      </c>
      <c r="AO50" s="267" t="str">
        <f t="shared" si="13"/>
        <v/>
      </c>
      <c r="AP50" s="267" t="str">
        <f t="shared" si="14"/>
        <v/>
      </c>
      <c r="AQ50" s="267" t="str">
        <f t="shared" si="15"/>
        <v/>
      </c>
      <c r="AR50" s="267" t="str">
        <f t="shared" si="16"/>
        <v/>
      </c>
      <c r="AS50" s="267" t="str">
        <f t="shared" si="17"/>
        <v/>
      </c>
      <c r="AT50" s="267" t="str">
        <f t="shared" si="18"/>
        <v/>
      </c>
      <c r="AU50" s="267" t="str">
        <f t="shared" si="19"/>
        <v/>
      </c>
      <c r="AV50" s="267" t="str">
        <f t="shared" si="20"/>
        <v/>
      </c>
      <c r="AW50" s="267" t="str">
        <f t="shared" si="21"/>
        <v/>
      </c>
      <c r="AX50" s="472" t="str">
        <f t="shared" si="22"/>
        <v/>
      </c>
      <c r="AY50" s="472" t="str">
        <f t="shared" si="23"/>
        <v/>
      </c>
      <c r="AZ50" s="472" t="str">
        <f t="shared" si="24"/>
        <v/>
      </c>
      <c r="BA50" s="472" t="str">
        <f t="shared" si="25"/>
        <v/>
      </c>
      <c r="BB50" s="472" t="str">
        <f t="shared" si="26"/>
        <v/>
      </c>
      <c r="BC50" s="472" t="str">
        <f t="shared" si="27"/>
        <v/>
      </c>
    </row>
    <row r="51" spans="1:55" ht="15.75" customHeight="1" thickBot="1">
      <c r="A51" s="55"/>
      <c r="B51" s="458" t="str">
        <f t="shared" si="28"/>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3"/>
        <v/>
      </c>
      <c r="AF51" s="267" t="str">
        <f t="shared" si="4"/>
        <v/>
      </c>
      <c r="AG51" s="267" t="str">
        <f t="shared" si="5"/>
        <v/>
      </c>
      <c r="AH51" s="267" t="str">
        <f t="shared" si="6"/>
        <v/>
      </c>
      <c r="AI51" s="267" t="str">
        <f t="shared" si="7"/>
        <v/>
      </c>
      <c r="AJ51" s="267" t="str">
        <f t="shared" si="8"/>
        <v/>
      </c>
      <c r="AK51" s="267" t="str">
        <f t="shared" si="9"/>
        <v/>
      </c>
      <c r="AL51" s="267" t="str">
        <f t="shared" si="10"/>
        <v/>
      </c>
      <c r="AM51" s="267" t="str">
        <f t="shared" si="11"/>
        <v/>
      </c>
      <c r="AN51" s="267" t="str">
        <f t="shared" si="12"/>
        <v/>
      </c>
      <c r="AO51" s="267" t="str">
        <f t="shared" si="13"/>
        <v/>
      </c>
      <c r="AP51" s="267" t="str">
        <f t="shared" si="14"/>
        <v/>
      </c>
      <c r="AQ51" s="267" t="str">
        <f t="shared" si="15"/>
        <v/>
      </c>
      <c r="AR51" s="267" t="str">
        <f t="shared" si="16"/>
        <v/>
      </c>
      <c r="AS51" s="267" t="str">
        <f t="shared" si="17"/>
        <v/>
      </c>
      <c r="AT51" s="267" t="str">
        <f t="shared" si="18"/>
        <v/>
      </c>
      <c r="AU51" s="267" t="str">
        <f t="shared" si="19"/>
        <v/>
      </c>
      <c r="AV51" s="267" t="str">
        <f t="shared" si="20"/>
        <v/>
      </c>
      <c r="AW51" s="267" t="str">
        <f t="shared" si="21"/>
        <v/>
      </c>
      <c r="AX51" s="472" t="str">
        <f t="shared" si="22"/>
        <v/>
      </c>
      <c r="AY51" s="472" t="str">
        <f t="shared" si="23"/>
        <v/>
      </c>
      <c r="AZ51" s="472" t="str">
        <f t="shared" si="24"/>
        <v/>
      </c>
      <c r="BA51" s="472" t="str">
        <f t="shared" si="25"/>
        <v/>
      </c>
      <c r="BB51" s="472" t="str">
        <f t="shared" si="26"/>
        <v/>
      </c>
      <c r="BC51" s="472" t="str">
        <f t="shared" si="27"/>
        <v/>
      </c>
    </row>
    <row r="52" spans="1:55" ht="15.75" customHeight="1" thickBot="1">
      <c r="A52" s="55"/>
      <c r="B52" s="458" t="str">
        <f t="shared" si="28"/>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3"/>
        <v/>
      </c>
      <c r="AF52" s="267" t="str">
        <f t="shared" si="4"/>
        <v/>
      </c>
      <c r="AG52" s="267" t="str">
        <f t="shared" si="5"/>
        <v/>
      </c>
      <c r="AH52" s="267" t="str">
        <f t="shared" si="6"/>
        <v/>
      </c>
      <c r="AI52" s="267" t="str">
        <f t="shared" si="7"/>
        <v/>
      </c>
      <c r="AJ52" s="267" t="str">
        <f t="shared" si="8"/>
        <v/>
      </c>
      <c r="AK52" s="267" t="str">
        <f t="shared" si="9"/>
        <v/>
      </c>
      <c r="AL52" s="267" t="str">
        <f t="shared" si="10"/>
        <v/>
      </c>
      <c r="AM52" s="267" t="str">
        <f t="shared" si="11"/>
        <v/>
      </c>
      <c r="AN52" s="267" t="str">
        <f t="shared" si="12"/>
        <v/>
      </c>
      <c r="AO52" s="267" t="str">
        <f t="shared" si="13"/>
        <v/>
      </c>
      <c r="AP52" s="267" t="str">
        <f t="shared" si="14"/>
        <v/>
      </c>
      <c r="AQ52" s="267" t="str">
        <f t="shared" si="15"/>
        <v/>
      </c>
      <c r="AR52" s="267" t="str">
        <f t="shared" si="16"/>
        <v/>
      </c>
      <c r="AS52" s="267" t="str">
        <f t="shared" si="17"/>
        <v/>
      </c>
      <c r="AT52" s="267" t="str">
        <f t="shared" si="18"/>
        <v/>
      </c>
      <c r="AU52" s="267" t="str">
        <f t="shared" si="19"/>
        <v/>
      </c>
      <c r="AV52" s="267" t="str">
        <f t="shared" si="20"/>
        <v/>
      </c>
      <c r="AW52" s="267" t="str">
        <f t="shared" si="21"/>
        <v/>
      </c>
      <c r="AX52" s="472" t="str">
        <f t="shared" si="22"/>
        <v/>
      </c>
      <c r="AY52" s="472" t="str">
        <f t="shared" si="23"/>
        <v/>
      </c>
      <c r="AZ52" s="472" t="str">
        <f t="shared" si="24"/>
        <v/>
      </c>
      <c r="BA52" s="472" t="str">
        <f t="shared" si="25"/>
        <v/>
      </c>
      <c r="BB52" s="472" t="str">
        <f t="shared" si="26"/>
        <v/>
      </c>
      <c r="BC52" s="472" t="str">
        <f t="shared" si="27"/>
        <v/>
      </c>
    </row>
    <row r="53" spans="1:55" ht="15.75" customHeight="1" thickBot="1">
      <c r="A53" s="55"/>
      <c r="B53" s="458" t="str">
        <f t="shared" si="28"/>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3"/>
        <v/>
      </c>
      <c r="AF53" s="267" t="str">
        <f t="shared" si="4"/>
        <v/>
      </c>
      <c r="AG53" s="267" t="str">
        <f t="shared" si="5"/>
        <v/>
      </c>
      <c r="AH53" s="267" t="str">
        <f t="shared" si="6"/>
        <v/>
      </c>
      <c r="AI53" s="267" t="str">
        <f t="shared" si="7"/>
        <v/>
      </c>
      <c r="AJ53" s="267" t="str">
        <f t="shared" si="8"/>
        <v/>
      </c>
      <c r="AK53" s="267" t="str">
        <f t="shared" si="9"/>
        <v/>
      </c>
      <c r="AL53" s="267" t="str">
        <f t="shared" si="10"/>
        <v/>
      </c>
      <c r="AM53" s="267" t="str">
        <f t="shared" si="11"/>
        <v/>
      </c>
      <c r="AN53" s="267" t="str">
        <f t="shared" si="12"/>
        <v/>
      </c>
      <c r="AO53" s="267" t="str">
        <f t="shared" si="13"/>
        <v/>
      </c>
      <c r="AP53" s="267" t="str">
        <f t="shared" si="14"/>
        <v/>
      </c>
      <c r="AQ53" s="267" t="str">
        <f t="shared" si="15"/>
        <v/>
      </c>
      <c r="AR53" s="267" t="str">
        <f t="shared" si="16"/>
        <v/>
      </c>
      <c r="AS53" s="267" t="str">
        <f t="shared" si="17"/>
        <v/>
      </c>
      <c r="AT53" s="267" t="str">
        <f t="shared" si="18"/>
        <v/>
      </c>
      <c r="AU53" s="267" t="str">
        <f t="shared" si="19"/>
        <v/>
      </c>
      <c r="AV53" s="267" t="str">
        <f t="shared" si="20"/>
        <v/>
      </c>
      <c r="AW53" s="267" t="str">
        <f t="shared" si="21"/>
        <v/>
      </c>
      <c r="AX53" s="472" t="str">
        <f t="shared" si="22"/>
        <v/>
      </c>
      <c r="AY53" s="472" t="str">
        <f t="shared" si="23"/>
        <v/>
      </c>
      <c r="AZ53" s="472" t="str">
        <f t="shared" si="24"/>
        <v/>
      </c>
      <c r="BA53" s="472" t="str">
        <f t="shared" si="25"/>
        <v/>
      </c>
      <c r="BB53" s="472" t="str">
        <f t="shared" si="26"/>
        <v/>
      </c>
      <c r="BC53" s="472" t="str">
        <f t="shared" si="27"/>
        <v/>
      </c>
    </row>
    <row r="54" spans="1:55" ht="15.75" customHeight="1" thickBot="1">
      <c r="A54" s="55"/>
      <c r="B54" s="458" t="str">
        <f t="shared" si="28"/>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3"/>
        <v/>
      </c>
      <c r="AF54" s="267" t="str">
        <f t="shared" si="4"/>
        <v/>
      </c>
      <c r="AG54" s="267" t="str">
        <f t="shared" si="5"/>
        <v/>
      </c>
      <c r="AH54" s="267" t="str">
        <f t="shared" si="6"/>
        <v/>
      </c>
      <c r="AI54" s="267" t="str">
        <f t="shared" si="7"/>
        <v/>
      </c>
      <c r="AJ54" s="267" t="str">
        <f t="shared" si="8"/>
        <v/>
      </c>
      <c r="AK54" s="267" t="str">
        <f t="shared" si="9"/>
        <v/>
      </c>
      <c r="AL54" s="267" t="str">
        <f t="shared" si="10"/>
        <v/>
      </c>
      <c r="AM54" s="267" t="str">
        <f t="shared" si="11"/>
        <v/>
      </c>
      <c r="AN54" s="267" t="str">
        <f t="shared" si="12"/>
        <v/>
      </c>
      <c r="AO54" s="267" t="str">
        <f t="shared" si="13"/>
        <v/>
      </c>
      <c r="AP54" s="267" t="str">
        <f t="shared" si="14"/>
        <v/>
      </c>
      <c r="AQ54" s="267" t="str">
        <f t="shared" si="15"/>
        <v/>
      </c>
      <c r="AR54" s="267" t="str">
        <f t="shared" si="16"/>
        <v/>
      </c>
      <c r="AS54" s="267" t="str">
        <f t="shared" si="17"/>
        <v/>
      </c>
      <c r="AT54" s="267" t="str">
        <f t="shared" si="18"/>
        <v/>
      </c>
      <c r="AU54" s="267" t="str">
        <f t="shared" si="19"/>
        <v/>
      </c>
      <c r="AV54" s="267" t="str">
        <f t="shared" si="20"/>
        <v/>
      </c>
      <c r="AW54" s="267" t="str">
        <f t="shared" si="21"/>
        <v/>
      </c>
      <c r="AX54" s="472" t="str">
        <f t="shared" si="22"/>
        <v/>
      </c>
      <c r="AY54" s="472" t="str">
        <f t="shared" si="23"/>
        <v/>
      </c>
      <c r="AZ54" s="472" t="str">
        <f t="shared" si="24"/>
        <v/>
      </c>
      <c r="BA54" s="472" t="str">
        <f t="shared" si="25"/>
        <v/>
      </c>
      <c r="BB54" s="472" t="str">
        <f t="shared" si="26"/>
        <v/>
      </c>
      <c r="BC54" s="472" t="str">
        <f t="shared" si="27"/>
        <v/>
      </c>
    </row>
    <row r="55" spans="1:55" ht="15.75" customHeight="1" thickBot="1">
      <c r="A55" s="55"/>
      <c r="B55" s="458" t="str">
        <f t="shared" si="28"/>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3"/>
        <v/>
      </c>
      <c r="AF55" s="267" t="str">
        <f t="shared" si="4"/>
        <v/>
      </c>
      <c r="AG55" s="267" t="str">
        <f t="shared" si="5"/>
        <v/>
      </c>
      <c r="AH55" s="267" t="str">
        <f t="shared" si="6"/>
        <v/>
      </c>
      <c r="AI55" s="267" t="str">
        <f t="shared" si="7"/>
        <v/>
      </c>
      <c r="AJ55" s="267" t="str">
        <f t="shared" si="8"/>
        <v/>
      </c>
      <c r="AK55" s="267" t="str">
        <f t="shared" si="9"/>
        <v/>
      </c>
      <c r="AL55" s="267" t="str">
        <f t="shared" si="10"/>
        <v/>
      </c>
      <c r="AM55" s="267" t="str">
        <f t="shared" si="11"/>
        <v/>
      </c>
      <c r="AN55" s="267" t="str">
        <f t="shared" si="12"/>
        <v/>
      </c>
      <c r="AO55" s="267" t="str">
        <f t="shared" si="13"/>
        <v/>
      </c>
      <c r="AP55" s="267" t="str">
        <f t="shared" si="14"/>
        <v/>
      </c>
      <c r="AQ55" s="267" t="str">
        <f t="shared" si="15"/>
        <v/>
      </c>
      <c r="AR55" s="267" t="str">
        <f t="shared" si="16"/>
        <v/>
      </c>
      <c r="AS55" s="267" t="str">
        <f t="shared" si="17"/>
        <v/>
      </c>
      <c r="AT55" s="267" t="str">
        <f t="shared" si="18"/>
        <v/>
      </c>
      <c r="AU55" s="267" t="str">
        <f t="shared" si="19"/>
        <v/>
      </c>
      <c r="AV55" s="267" t="str">
        <f t="shared" si="20"/>
        <v/>
      </c>
      <c r="AW55" s="267" t="str">
        <f t="shared" si="21"/>
        <v/>
      </c>
      <c r="AX55" s="472" t="str">
        <f t="shared" si="22"/>
        <v/>
      </c>
      <c r="AY55" s="472" t="str">
        <f t="shared" si="23"/>
        <v/>
      </c>
      <c r="AZ55" s="472" t="str">
        <f t="shared" si="24"/>
        <v/>
      </c>
      <c r="BA55" s="472" t="str">
        <f t="shared" si="25"/>
        <v/>
      </c>
      <c r="BB55" s="472" t="str">
        <f t="shared" si="26"/>
        <v/>
      </c>
      <c r="BC55" s="472" t="str">
        <f t="shared" si="27"/>
        <v/>
      </c>
    </row>
    <row r="56" spans="1:55" ht="15.75" customHeight="1" thickBot="1">
      <c r="A56" s="55"/>
      <c r="B56" s="458" t="str">
        <f t="shared" si="28"/>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3"/>
        <v/>
      </c>
      <c r="AF56" s="267" t="str">
        <f t="shared" si="4"/>
        <v/>
      </c>
      <c r="AG56" s="267" t="str">
        <f t="shared" si="5"/>
        <v/>
      </c>
      <c r="AH56" s="267" t="str">
        <f t="shared" si="6"/>
        <v/>
      </c>
      <c r="AI56" s="267" t="str">
        <f t="shared" si="7"/>
        <v/>
      </c>
      <c r="AJ56" s="267" t="str">
        <f t="shared" si="8"/>
        <v/>
      </c>
      <c r="AK56" s="267" t="str">
        <f t="shared" si="9"/>
        <v/>
      </c>
      <c r="AL56" s="267" t="str">
        <f t="shared" si="10"/>
        <v/>
      </c>
      <c r="AM56" s="267" t="str">
        <f t="shared" si="11"/>
        <v/>
      </c>
      <c r="AN56" s="267" t="str">
        <f t="shared" si="12"/>
        <v/>
      </c>
      <c r="AO56" s="267" t="str">
        <f t="shared" si="13"/>
        <v/>
      </c>
      <c r="AP56" s="267" t="str">
        <f t="shared" si="14"/>
        <v/>
      </c>
      <c r="AQ56" s="267" t="str">
        <f t="shared" si="15"/>
        <v/>
      </c>
      <c r="AR56" s="267" t="str">
        <f t="shared" si="16"/>
        <v/>
      </c>
      <c r="AS56" s="267" t="str">
        <f t="shared" si="17"/>
        <v/>
      </c>
      <c r="AT56" s="267" t="str">
        <f t="shared" si="18"/>
        <v/>
      </c>
      <c r="AU56" s="267" t="str">
        <f t="shared" si="19"/>
        <v/>
      </c>
      <c r="AV56" s="267" t="str">
        <f t="shared" si="20"/>
        <v/>
      </c>
      <c r="AW56" s="267" t="str">
        <f t="shared" si="21"/>
        <v/>
      </c>
      <c r="AX56" s="472" t="str">
        <f t="shared" si="22"/>
        <v/>
      </c>
      <c r="AY56" s="472" t="str">
        <f t="shared" si="23"/>
        <v/>
      </c>
      <c r="AZ56" s="472" t="str">
        <f t="shared" si="24"/>
        <v/>
      </c>
      <c r="BA56" s="472" t="str">
        <f t="shared" si="25"/>
        <v/>
      </c>
      <c r="BB56" s="472" t="str">
        <f t="shared" si="26"/>
        <v/>
      </c>
      <c r="BC56" s="472" t="str">
        <f t="shared" si="27"/>
        <v/>
      </c>
    </row>
    <row r="57" spans="1:55" ht="15.75" customHeight="1" thickBot="1">
      <c r="A57" s="55"/>
      <c r="B57" s="458" t="str">
        <f t="shared" si="28"/>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si="2"/>
        <v/>
      </c>
      <c r="AE57" s="267" t="str">
        <f t="shared" si="3"/>
        <v/>
      </c>
      <c r="AF57" s="267" t="str">
        <f t="shared" si="4"/>
        <v/>
      </c>
      <c r="AG57" s="267" t="str">
        <f t="shared" si="5"/>
        <v/>
      </c>
      <c r="AH57" s="267" t="str">
        <f t="shared" si="6"/>
        <v/>
      </c>
      <c r="AI57" s="267" t="str">
        <f t="shared" si="7"/>
        <v/>
      </c>
      <c r="AJ57" s="267" t="str">
        <f t="shared" si="8"/>
        <v/>
      </c>
      <c r="AK57" s="267" t="str">
        <f t="shared" si="9"/>
        <v/>
      </c>
      <c r="AL57" s="267" t="str">
        <f t="shared" si="10"/>
        <v/>
      </c>
      <c r="AM57" s="267" t="str">
        <f t="shared" si="11"/>
        <v/>
      </c>
      <c r="AN57" s="267" t="str">
        <f t="shared" si="12"/>
        <v/>
      </c>
      <c r="AO57" s="267" t="str">
        <f t="shared" si="13"/>
        <v/>
      </c>
      <c r="AP57" s="267" t="str">
        <f t="shared" si="14"/>
        <v/>
      </c>
      <c r="AQ57" s="267" t="str">
        <f t="shared" si="15"/>
        <v/>
      </c>
      <c r="AR57" s="267" t="str">
        <f t="shared" si="16"/>
        <v/>
      </c>
      <c r="AS57" s="267" t="str">
        <f t="shared" si="17"/>
        <v/>
      </c>
      <c r="AT57" s="267" t="str">
        <f t="shared" si="18"/>
        <v/>
      </c>
      <c r="AU57" s="267" t="str">
        <f t="shared" si="19"/>
        <v/>
      </c>
      <c r="AV57" s="267" t="str">
        <f t="shared" si="20"/>
        <v/>
      </c>
      <c r="AW57" s="267" t="str">
        <f t="shared" si="21"/>
        <v/>
      </c>
      <c r="AX57" s="472" t="str">
        <f t="shared" si="22"/>
        <v/>
      </c>
      <c r="AY57" s="472" t="str">
        <f t="shared" si="23"/>
        <v/>
      </c>
      <c r="AZ57" s="472" t="str">
        <f t="shared" si="24"/>
        <v/>
      </c>
      <c r="BA57" s="472" t="str">
        <f t="shared" si="25"/>
        <v/>
      </c>
      <c r="BB57" s="472" t="str">
        <f t="shared" si="26"/>
        <v/>
      </c>
      <c r="BC57" s="472" t="str">
        <f t="shared" si="27"/>
        <v/>
      </c>
    </row>
    <row r="58" spans="1:55" ht="15.75" customHeight="1" thickBot="1">
      <c r="A58" s="55"/>
      <c r="B58" s="458" t="str">
        <f t="shared" si="28"/>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2"/>
        <v/>
      </c>
      <c r="AE58" s="267" t="str">
        <f t="shared" si="3"/>
        <v/>
      </c>
      <c r="AF58" s="267" t="str">
        <f t="shared" si="4"/>
        <v/>
      </c>
      <c r="AG58" s="267" t="str">
        <f t="shared" si="5"/>
        <v/>
      </c>
      <c r="AH58" s="267" t="str">
        <f t="shared" si="6"/>
        <v/>
      </c>
      <c r="AI58" s="267" t="str">
        <f t="shared" si="7"/>
        <v/>
      </c>
      <c r="AJ58" s="267" t="str">
        <f t="shared" si="8"/>
        <v/>
      </c>
      <c r="AK58" s="267" t="str">
        <f t="shared" si="9"/>
        <v/>
      </c>
      <c r="AL58" s="267" t="str">
        <f t="shared" si="10"/>
        <v/>
      </c>
      <c r="AM58" s="267" t="str">
        <f t="shared" si="11"/>
        <v/>
      </c>
      <c r="AN58" s="267" t="str">
        <f t="shared" si="12"/>
        <v/>
      </c>
      <c r="AO58" s="267" t="str">
        <f t="shared" si="13"/>
        <v/>
      </c>
      <c r="AP58" s="267" t="str">
        <f t="shared" si="14"/>
        <v/>
      </c>
      <c r="AQ58" s="267" t="str">
        <f t="shared" si="15"/>
        <v/>
      </c>
      <c r="AR58" s="267" t="str">
        <f t="shared" si="16"/>
        <v/>
      </c>
      <c r="AS58" s="267" t="str">
        <f t="shared" si="17"/>
        <v/>
      </c>
      <c r="AT58" s="267" t="str">
        <f t="shared" si="18"/>
        <v/>
      </c>
      <c r="AU58" s="267" t="str">
        <f t="shared" si="19"/>
        <v/>
      </c>
      <c r="AV58" s="267" t="str">
        <f t="shared" si="20"/>
        <v/>
      </c>
      <c r="AW58" s="267" t="str">
        <f t="shared" si="21"/>
        <v/>
      </c>
      <c r="AX58" s="472" t="str">
        <f t="shared" si="22"/>
        <v/>
      </c>
      <c r="AY58" s="472" t="str">
        <f t="shared" si="23"/>
        <v/>
      </c>
      <c r="AZ58" s="472" t="str">
        <f t="shared" si="24"/>
        <v/>
      </c>
      <c r="BA58" s="472" t="str">
        <f t="shared" si="25"/>
        <v/>
      </c>
      <c r="BB58" s="472" t="str">
        <f t="shared" si="26"/>
        <v/>
      </c>
      <c r="BC58" s="472" t="str">
        <f t="shared" si="27"/>
        <v/>
      </c>
    </row>
    <row r="59" spans="1:55" ht="15.75" customHeight="1" thickBot="1">
      <c r="A59" s="55"/>
      <c r="B59" s="458" t="str">
        <f t="shared" si="28"/>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2"/>
        <v/>
      </c>
      <c r="AE59" s="267" t="str">
        <f t="shared" si="3"/>
        <v/>
      </c>
      <c r="AF59" s="267" t="str">
        <f t="shared" si="4"/>
        <v/>
      </c>
      <c r="AG59" s="267" t="str">
        <f t="shared" si="5"/>
        <v/>
      </c>
      <c r="AH59" s="267" t="str">
        <f t="shared" si="6"/>
        <v/>
      </c>
      <c r="AI59" s="267" t="str">
        <f t="shared" si="7"/>
        <v/>
      </c>
      <c r="AJ59" s="267" t="str">
        <f t="shared" si="8"/>
        <v/>
      </c>
      <c r="AK59" s="267" t="str">
        <f t="shared" si="9"/>
        <v/>
      </c>
      <c r="AL59" s="267" t="str">
        <f t="shared" si="10"/>
        <v/>
      </c>
      <c r="AM59" s="267" t="str">
        <f t="shared" si="11"/>
        <v/>
      </c>
      <c r="AN59" s="267" t="str">
        <f t="shared" si="12"/>
        <v/>
      </c>
      <c r="AO59" s="267" t="str">
        <f t="shared" si="13"/>
        <v/>
      </c>
      <c r="AP59" s="267" t="str">
        <f t="shared" si="14"/>
        <v/>
      </c>
      <c r="AQ59" s="267" t="str">
        <f t="shared" si="15"/>
        <v/>
      </c>
      <c r="AR59" s="267" t="str">
        <f t="shared" si="16"/>
        <v/>
      </c>
      <c r="AS59" s="267" t="str">
        <f t="shared" si="17"/>
        <v/>
      </c>
      <c r="AT59" s="267" t="str">
        <f t="shared" si="18"/>
        <v/>
      </c>
      <c r="AU59" s="267" t="str">
        <f t="shared" si="19"/>
        <v/>
      </c>
      <c r="AV59" s="267" t="str">
        <f t="shared" si="20"/>
        <v/>
      </c>
      <c r="AW59" s="267" t="str">
        <f t="shared" si="21"/>
        <v/>
      </c>
      <c r="AX59" s="472" t="str">
        <f t="shared" ref="AX59:AX90" si="29">IF(AD59="","",SUMIF($E$12:$X$12,"Resolución de problemas-Numérico Variacional",$AD59:$AW59)+SUMIF($E$12:$X$12,"Resolución de problemas-Espacial Métrico",$AD59:$AW59)+SUMIF($E$12:$X$12,"Resolución de problemas-Aleatorio",$AD59:$AW59))</f>
        <v/>
      </c>
      <c r="AY59" s="472" t="str">
        <f t="shared" ref="AY59:AY90" si="30">IF(AE59="","",SUMIF($E$12:$X$12,"Comunicación-Numérico Variacional",$AD59:$AW59)+SUMIF($E$12:$X$12,"Comunicación-Espacial Métrico",$AD59:$AW59)+SUMIF($E$12:$X$12,"Comunicación-Aleatorio",$AD59:$AW59))</f>
        <v/>
      </c>
      <c r="AZ59" s="472" t="str">
        <f t="shared" ref="AZ59:AZ90" si="31">IF(AF59="","",SUMIF($E$12:$X$12,"Razonamiento-Numérico Variacional",$AD59:$AW59)+SUMIF($E$12:$X$12,"Razonamiento-Espacial Métrico",$AD59:$AW59)+SUMIF($E$12:$X$12,"Razonamiento-Aleatorio",$AD59:$AW59))</f>
        <v/>
      </c>
      <c r="BA59" s="472" t="str">
        <f t="shared" ref="BA59:BA90" si="32">IF(AG59="","",SUMIF(E$11:X$11,"Numérico Variacional",AD59:AW59))</f>
        <v/>
      </c>
      <c r="BB59" s="472" t="str">
        <f t="shared" ref="BB59:BB90" si="33">IF(AH59="","",SUMIF(E$11:X$11,"Espacial Métrico",AD59:AW59))</f>
        <v/>
      </c>
      <c r="BC59" s="472" t="str">
        <f t="shared" ref="BC59:BC90" si="34">IF(AI59="","",SUMIF(E$11:X$11,"Aleatorio",AD59:AW59))</f>
        <v/>
      </c>
    </row>
    <row r="60" spans="1:55" ht="15.75" customHeight="1" thickBot="1">
      <c r="A60" s="55"/>
      <c r="B60" s="458" t="str">
        <f t="shared" si="28"/>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2"/>
        <v/>
      </c>
      <c r="AE60" s="267" t="str">
        <f t="shared" si="3"/>
        <v/>
      </c>
      <c r="AF60" s="267" t="str">
        <f t="shared" si="4"/>
        <v/>
      </c>
      <c r="AG60" s="267" t="str">
        <f t="shared" si="5"/>
        <v/>
      </c>
      <c r="AH60" s="267" t="str">
        <f t="shared" si="6"/>
        <v/>
      </c>
      <c r="AI60" s="267" t="str">
        <f t="shared" si="7"/>
        <v/>
      </c>
      <c r="AJ60" s="267" t="str">
        <f t="shared" si="8"/>
        <v/>
      </c>
      <c r="AK60" s="267" t="str">
        <f t="shared" si="9"/>
        <v/>
      </c>
      <c r="AL60" s="267" t="str">
        <f t="shared" si="10"/>
        <v/>
      </c>
      <c r="AM60" s="267" t="str">
        <f t="shared" si="11"/>
        <v/>
      </c>
      <c r="AN60" s="267" t="str">
        <f t="shared" si="12"/>
        <v/>
      </c>
      <c r="AO60" s="267" t="str">
        <f t="shared" si="13"/>
        <v/>
      </c>
      <c r="AP60" s="267" t="str">
        <f t="shared" si="14"/>
        <v/>
      </c>
      <c r="AQ60" s="267" t="str">
        <f t="shared" si="15"/>
        <v/>
      </c>
      <c r="AR60" s="267" t="str">
        <f t="shared" si="16"/>
        <v/>
      </c>
      <c r="AS60" s="267" t="str">
        <f t="shared" si="17"/>
        <v/>
      </c>
      <c r="AT60" s="267" t="str">
        <f t="shared" si="18"/>
        <v/>
      </c>
      <c r="AU60" s="267" t="str">
        <f t="shared" si="19"/>
        <v/>
      </c>
      <c r="AV60" s="267" t="str">
        <f t="shared" si="20"/>
        <v/>
      </c>
      <c r="AW60" s="267" t="str">
        <f t="shared" si="21"/>
        <v/>
      </c>
      <c r="AX60" s="472" t="str">
        <f t="shared" si="29"/>
        <v/>
      </c>
      <c r="AY60" s="472" t="str">
        <f t="shared" si="30"/>
        <v/>
      </c>
      <c r="AZ60" s="472" t="str">
        <f t="shared" si="31"/>
        <v/>
      </c>
      <c r="BA60" s="472" t="str">
        <f t="shared" si="32"/>
        <v/>
      </c>
      <c r="BB60" s="472" t="str">
        <f t="shared" si="33"/>
        <v/>
      </c>
      <c r="BC60" s="472" t="str">
        <f t="shared" si="34"/>
        <v/>
      </c>
    </row>
    <row r="61" spans="1:55" ht="15.75" customHeight="1" thickBot="1">
      <c r="A61" s="55"/>
      <c r="B61" s="458" t="str">
        <f t="shared" si="28"/>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2"/>
        <v/>
      </c>
      <c r="AE61" s="267" t="str">
        <f t="shared" si="3"/>
        <v/>
      </c>
      <c r="AF61" s="267" t="str">
        <f t="shared" si="4"/>
        <v/>
      </c>
      <c r="AG61" s="267" t="str">
        <f t="shared" si="5"/>
        <v/>
      </c>
      <c r="AH61" s="267" t="str">
        <f t="shared" si="6"/>
        <v/>
      </c>
      <c r="AI61" s="267" t="str">
        <f t="shared" si="7"/>
        <v/>
      </c>
      <c r="AJ61" s="267" t="str">
        <f t="shared" si="8"/>
        <v/>
      </c>
      <c r="AK61" s="267" t="str">
        <f t="shared" si="9"/>
        <v/>
      </c>
      <c r="AL61" s="267" t="str">
        <f t="shared" si="10"/>
        <v/>
      </c>
      <c r="AM61" s="267" t="str">
        <f t="shared" si="11"/>
        <v/>
      </c>
      <c r="AN61" s="267" t="str">
        <f t="shared" si="12"/>
        <v/>
      </c>
      <c r="AO61" s="267" t="str">
        <f t="shared" si="13"/>
        <v/>
      </c>
      <c r="AP61" s="267" t="str">
        <f t="shared" si="14"/>
        <v/>
      </c>
      <c r="AQ61" s="267" t="str">
        <f t="shared" si="15"/>
        <v/>
      </c>
      <c r="AR61" s="267" t="str">
        <f t="shared" si="16"/>
        <v/>
      </c>
      <c r="AS61" s="267" t="str">
        <f t="shared" si="17"/>
        <v/>
      </c>
      <c r="AT61" s="267" t="str">
        <f t="shared" si="18"/>
        <v/>
      </c>
      <c r="AU61" s="267" t="str">
        <f t="shared" si="19"/>
        <v/>
      </c>
      <c r="AV61" s="267" t="str">
        <f t="shared" si="20"/>
        <v/>
      </c>
      <c r="AW61" s="267" t="str">
        <f t="shared" si="21"/>
        <v/>
      </c>
      <c r="AX61" s="472" t="str">
        <f t="shared" si="29"/>
        <v/>
      </c>
      <c r="AY61" s="472" t="str">
        <f t="shared" si="30"/>
        <v/>
      </c>
      <c r="AZ61" s="472" t="str">
        <f t="shared" si="31"/>
        <v/>
      </c>
      <c r="BA61" s="472" t="str">
        <f t="shared" si="32"/>
        <v/>
      </c>
      <c r="BB61" s="472" t="str">
        <f t="shared" si="33"/>
        <v/>
      </c>
      <c r="BC61" s="472" t="str">
        <f t="shared" si="34"/>
        <v/>
      </c>
    </row>
    <row r="62" spans="1:55" ht="15.75" customHeight="1" thickBot="1">
      <c r="A62" s="55"/>
      <c r="B62" s="458" t="str">
        <f t="shared" si="28"/>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2"/>
        <v/>
      </c>
      <c r="AE62" s="267" t="str">
        <f t="shared" si="3"/>
        <v/>
      </c>
      <c r="AF62" s="267" t="str">
        <f t="shared" si="4"/>
        <v/>
      </c>
      <c r="AG62" s="267" t="str">
        <f t="shared" si="5"/>
        <v/>
      </c>
      <c r="AH62" s="267" t="str">
        <f t="shared" si="6"/>
        <v/>
      </c>
      <c r="AI62" s="267" t="str">
        <f t="shared" si="7"/>
        <v/>
      </c>
      <c r="AJ62" s="267" t="str">
        <f t="shared" si="8"/>
        <v/>
      </c>
      <c r="AK62" s="267" t="str">
        <f t="shared" si="9"/>
        <v/>
      </c>
      <c r="AL62" s="267" t="str">
        <f t="shared" si="10"/>
        <v/>
      </c>
      <c r="AM62" s="267" t="str">
        <f t="shared" si="11"/>
        <v/>
      </c>
      <c r="AN62" s="267" t="str">
        <f t="shared" si="12"/>
        <v/>
      </c>
      <c r="AO62" s="267" t="str">
        <f t="shared" si="13"/>
        <v/>
      </c>
      <c r="AP62" s="267" t="str">
        <f t="shared" si="14"/>
        <v/>
      </c>
      <c r="AQ62" s="267" t="str">
        <f t="shared" si="15"/>
        <v/>
      </c>
      <c r="AR62" s="267" t="str">
        <f t="shared" si="16"/>
        <v/>
      </c>
      <c r="AS62" s="267" t="str">
        <f t="shared" si="17"/>
        <v/>
      </c>
      <c r="AT62" s="267" t="str">
        <f t="shared" si="18"/>
        <v/>
      </c>
      <c r="AU62" s="267" t="str">
        <f t="shared" si="19"/>
        <v/>
      </c>
      <c r="AV62" s="267" t="str">
        <f t="shared" si="20"/>
        <v/>
      </c>
      <c r="AW62" s="267" t="str">
        <f t="shared" si="21"/>
        <v/>
      </c>
      <c r="AX62" s="472" t="str">
        <f t="shared" si="29"/>
        <v/>
      </c>
      <c r="AY62" s="472" t="str">
        <f t="shared" si="30"/>
        <v/>
      </c>
      <c r="AZ62" s="472" t="str">
        <f t="shared" si="31"/>
        <v/>
      </c>
      <c r="BA62" s="472" t="str">
        <f t="shared" si="32"/>
        <v/>
      </c>
      <c r="BB62" s="472" t="str">
        <f t="shared" si="33"/>
        <v/>
      </c>
      <c r="BC62" s="472" t="str">
        <f t="shared" si="34"/>
        <v/>
      </c>
    </row>
    <row r="63" spans="1:55" ht="15.75" customHeight="1" thickBot="1">
      <c r="A63" s="55"/>
      <c r="B63" s="458" t="str">
        <f t="shared" si="28"/>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2"/>
        <v/>
      </c>
      <c r="AE63" s="267" t="str">
        <f t="shared" si="3"/>
        <v/>
      </c>
      <c r="AF63" s="267" t="str">
        <f t="shared" si="4"/>
        <v/>
      </c>
      <c r="AG63" s="267" t="str">
        <f t="shared" si="5"/>
        <v/>
      </c>
      <c r="AH63" s="267" t="str">
        <f t="shared" si="6"/>
        <v/>
      </c>
      <c r="AI63" s="267" t="str">
        <f t="shared" si="7"/>
        <v/>
      </c>
      <c r="AJ63" s="267" t="str">
        <f t="shared" si="8"/>
        <v/>
      </c>
      <c r="AK63" s="267" t="str">
        <f t="shared" si="9"/>
        <v/>
      </c>
      <c r="AL63" s="267" t="str">
        <f t="shared" si="10"/>
        <v/>
      </c>
      <c r="AM63" s="267" t="str">
        <f t="shared" si="11"/>
        <v/>
      </c>
      <c r="AN63" s="267" t="str">
        <f t="shared" si="12"/>
        <v/>
      </c>
      <c r="AO63" s="267" t="str">
        <f t="shared" si="13"/>
        <v/>
      </c>
      <c r="AP63" s="267" t="str">
        <f t="shared" si="14"/>
        <v/>
      </c>
      <c r="AQ63" s="267" t="str">
        <f t="shared" si="15"/>
        <v/>
      </c>
      <c r="AR63" s="267" t="str">
        <f t="shared" si="16"/>
        <v/>
      </c>
      <c r="AS63" s="267" t="str">
        <f t="shared" si="17"/>
        <v/>
      </c>
      <c r="AT63" s="267" t="str">
        <f t="shared" si="18"/>
        <v/>
      </c>
      <c r="AU63" s="267" t="str">
        <f t="shared" si="19"/>
        <v/>
      </c>
      <c r="AV63" s="267" t="str">
        <f t="shared" si="20"/>
        <v/>
      </c>
      <c r="AW63" s="267" t="str">
        <f t="shared" si="21"/>
        <v/>
      </c>
      <c r="AX63" s="472" t="str">
        <f t="shared" si="29"/>
        <v/>
      </c>
      <c r="AY63" s="472" t="str">
        <f t="shared" si="30"/>
        <v/>
      </c>
      <c r="AZ63" s="472" t="str">
        <f t="shared" si="31"/>
        <v/>
      </c>
      <c r="BA63" s="472" t="str">
        <f t="shared" si="32"/>
        <v/>
      </c>
      <c r="BB63" s="472" t="str">
        <f t="shared" si="33"/>
        <v/>
      </c>
      <c r="BC63" s="472" t="str">
        <f t="shared" si="34"/>
        <v/>
      </c>
    </row>
    <row r="64" spans="1:55" ht="15.75" customHeight="1" thickBot="1">
      <c r="A64" s="55"/>
      <c r="B64" s="458" t="str">
        <f t="shared" si="28"/>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2"/>
        <v/>
      </c>
      <c r="AE64" s="267" t="str">
        <f t="shared" si="3"/>
        <v/>
      </c>
      <c r="AF64" s="267" t="str">
        <f t="shared" si="4"/>
        <v/>
      </c>
      <c r="AG64" s="267" t="str">
        <f t="shared" si="5"/>
        <v/>
      </c>
      <c r="AH64" s="267" t="str">
        <f t="shared" si="6"/>
        <v/>
      </c>
      <c r="AI64" s="267" t="str">
        <f t="shared" si="7"/>
        <v/>
      </c>
      <c r="AJ64" s="267" t="str">
        <f t="shared" si="8"/>
        <v/>
      </c>
      <c r="AK64" s="267" t="str">
        <f t="shared" si="9"/>
        <v/>
      </c>
      <c r="AL64" s="267" t="str">
        <f t="shared" si="10"/>
        <v/>
      </c>
      <c r="AM64" s="267" t="str">
        <f t="shared" si="11"/>
        <v/>
      </c>
      <c r="AN64" s="267" t="str">
        <f t="shared" si="12"/>
        <v/>
      </c>
      <c r="AO64" s="267" t="str">
        <f t="shared" si="13"/>
        <v/>
      </c>
      <c r="AP64" s="267" t="str">
        <f t="shared" si="14"/>
        <v/>
      </c>
      <c r="AQ64" s="267" t="str">
        <f t="shared" si="15"/>
        <v/>
      </c>
      <c r="AR64" s="267" t="str">
        <f t="shared" si="16"/>
        <v/>
      </c>
      <c r="AS64" s="267" t="str">
        <f t="shared" si="17"/>
        <v/>
      </c>
      <c r="AT64" s="267" t="str">
        <f t="shared" si="18"/>
        <v/>
      </c>
      <c r="AU64" s="267" t="str">
        <f t="shared" si="19"/>
        <v/>
      </c>
      <c r="AV64" s="267" t="str">
        <f t="shared" si="20"/>
        <v/>
      </c>
      <c r="AW64" s="267" t="str">
        <f t="shared" si="21"/>
        <v/>
      </c>
      <c r="AX64" s="472" t="str">
        <f t="shared" si="29"/>
        <v/>
      </c>
      <c r="AY64" s="472" t="str">
        <f t="shared" si="30"/>
        <v/>
      </c>
      <c r="AZ64" s="472" t="str">
        <f t="shared" si="31"/>
        <v/>
      </c>
      <c r="BA64" s="472" t="str">
        <f t="shared" si="32"/>
        <v/>
      </c>
      <c r="BB64" s="472" t="str">
        <f t="shared" si="33"/>
        <v/>
      </c>
      <c r="BC64" s="472" t="str">
        <f t="shared" si="34"/>
        <v/>
      </c>
    </row>
    <row r="65" spans="1:55" ht="15.75" customHeight="1" thickBot="1">
      <c r="A65" s="55"/>
      <c r="B65" s="458" t="str">
        <f t="shared" si="28"/>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2"/>
        <v/>
      </c>
      <c r="AE65" s="267" t="str">
        <f t="shared" si="3"/>
        <v/>
      </c>
      <c r="AF65" s="267" t="str">
        <f t="shared" si="4"/>
        <v/>
      </c>
      <c r="AG65" s="267" t="str">
        <f t="shared" si="5"/>
        <v/>
      </c>
      <c r="AH65" s="267" t="str">
        <f t="shared" si="6"/>
        <v/>
      </c>
      <c r="AI65" s="267" t="str">
        <f t="shared" si="7"/>
        <v/>
      </c>
      <c r="AJ65" s="267" t="str">
        <f t="shared" si="8"/>
        <v/>
      </c>
      <c r="AK65" s="267" t="str">
        <f t="shared" si="9"/>
        <v/>
      </c>
      <c r="AL65" s="267" t="str">
        <f t="shared" si="10"/>
        <v/>
      </c>
      <c r="AM65" s="267" t="str">
        <f t="shared" si="11"/>
        <v/>
      </c>
      <c r="AN65" s="267" t="str">
        <f t="shared" si="12"/>
        <v/>
      </c>
      <c r="AO65" s="267" t="str">
        <f t="shared" si="13"/>
        <v/>
      </c>
      <c r="AP65" s="267" t="str">
        <f t="shared" si="14"/>
        <v/>
      </c>
      <c r="AQ65" s="267" t="str">
        <f t="shared" si="15"/>
        <v/>
      </c>
      <c r="AR65" s="267" t="str">
        <f t="shared" si="16"/>
        <v/>
      </c>
      <c r="AS65" s="267" t="str">
        <f t="shared" si="17"/>
        <v/>
      </c>
      <c r="AT65" s="267" t="str">
        <f t="shared" si="18"/>
        <v/>
      </c>
      <c r="AU65" s="267" t="str">
        <f t="shared" si="19"/>
        <v/>
      </c>
      <c r="AV65" s="267" t="str">
        <f t="shared" si="20"/>
        <v/>
      </c>
      <c r="AW65" s="267" t="str">
        <f t="shared" si="21"/>
        <v/>
      </c>
      <c r="AX65" s="472" t="str">
        <f t="shared" si="29"/>
        <v/>
      </c>
      <c r="AY65" s="472" t="str">
        <f t="shared" si="30"/>
        <v/>
      </c>
      <c r="AZ65" s="472" t="str">
        <f t="shared" si="31"/>
        <v/>
      </c>
      <c r="BA65" s="472" t="str">
        <f t="shared" si="32"/>
        <v/>
      </c>
      <c r="BB65" s="472" t="str">
        <f t="shared" si="33"/>
        <v/>
      </c>
      <c r="BC65" s="472" t="str">
        <f t="shared" si="34"/>
        <v/>
      </c>
    </row>
    <row r="66" spans="1:55" ht="15.75" customHeight="1" thickBot="1">
      <c r="A66" s="55"/>
      <c r="B66" s="458" t="str">
        <f t="shared" si="28"/>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2"/>
        <v/>
      </c>
      <c r="AE66" s="267" t="str">
        <f t="shared" si="3"/>
        <v/>
      </c>
      <c r="AF66" s="267" t="str">
        <f t="shared" si="4"/>
        <v/>
      </c>
      <c r="AG66" s="267" t="str">
        <f t="shared" si="5"/>
        <v/>
      </c>
      <c r="AH66" s="267" t="str">
        <f t="shared" si="6"/>
        <v/>
      </c>
      <c r="AI66" s="267" t="str">
        <f t="shared" si="7"/>
        <v/>
      </c>
      <c r="AJ66" s="267" t="str">
        <f t="shared" si="8"/>
        <v/>
      </c>
      <c r="AK66" s="267" t="str">
        <f t="shared" si="9"/>
        <v/>
      </c>
      <c r="AL66" s="267" t="str">
        <f t="shared" si="10"/>
        <v/>
      </c>
      <c r="AM66" s="267" t="str">
        <f t="shared" si="11"/>
        <v/>
      </c>
      <c r="AN66" s="267" t="str">
        <f t="shared" si="12"/>
        <v/>
      </c>
      <c r="AO66" s="267" t="str">
        <f t="shared" si="13"/>
        <v/>
      </c>
      <c r="AP66" s="267" t="str">
        <f t="shared" si="14"/>
        <v/>
      </c>
      <c r="AQ66" s="267" t="str">
        <f t="shared" si="15"/>
        <v/>
      </c>
      <c r="AR66" s="267" t="str">
        <f t="shared" si="16"/>
        <v/>
      </c>
      <c r="AS66" s="267" t="str">
        <f t="shared" si="17"/>
        <v/>
      </c>
      <c r="AT66" s="267" t="str">
        <f t="shared" si="18"/>
        <v/>
      </c>
      <c r="AU66" s="267" t="str">
        <f t="shared" si="19"/>
        <v/>
      </c>
      <c r="AV66" s="267" t="str">
        <f t="shared" si="20"/>
        <v/>
      </c>
      <c r="AW66" s="267" t="str">
        <f t="shared" si="21"/>
        <v/>
      </c>
      <c r="AX66" s="472" t="str">
        <f t="shared" si="29"/>
        <v/>
      </c>
      <c r="AY66" s="472" t="str">
        <f t="shared" si="30"/>
        <v/>
      </c>
      <c r="AZ66" s="472" t="str">
        <f t="shared" si="31"/>
        <v/>
      </c>
      <c r="BA66" s="472" t="str">
        <f t="shared" si="32"/>
        <v/>
      </c>
      <c r="BB66" s="472" t="str">
        <f t="shared" si="33"/>
        <v/>
      </c>
      <c r="BC66" s="472" t="str">
        <f t="shared" si="34"/>
        <v/>
      </c>
    </row>
    <row r="67" spans="1:55" ht="15.75" customHeight="1" thickBot="1">
      <c r="A67" s="55"/>
      <c r="B67" s="458" t="str">
        <f t="shared" si="28"/>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2"/>
        <v/>
      </c>
      <c r="AE67" s="267" t="str">
        <f t="shared" si="3"/>
        <v/>
      </c>
      <c r="AF67" s="267" t="str">
        <f t="shared" si="4"/>
        <v/>
      </c>
      <c r="AG67" s="267" t="str">
        <f t="shared" si="5"/>
        <v/>
      </c>
      <c r="AH67" s="267" t="str">
        <f t="shared" si="6"/>
        <v/>
      </c>
      <c r="AI67" s="267" t="str">
        <f t="shared" si="7"/>
        <v/>
      </c>
      <c r="AJ67" s="267" t="str">
        <f t="shared" si="8"/>
        <v/>
      </c>
      <c r="AK67" s="267" t="str">
        <f t="shared" si="9"/>
        <v/>
      </c>
      <c r="AL67" s="267" t="str">
        <f t="shared" si="10"/>
        <v/>
      </c>
      <c r="AM67" s="267" t="str">
        <f t="shared" si="11"/>
        <v/>
      </c>
      <c r="AN67" s="267" t="str">
        <f t="shared" si="12"/>
        <v/>
      </c>
      <c r="AO67" s="267" t="str">
        <f t="shared" si="13"/>
        <v/>
      </c>
      <c r="AP67" s="267" t="str">
        <f t="shared" si="14"/>
        <v/>
      </c>
      <c r="AQ67" s="267" t="str">
        <f t="shared" si="15"/>
        <v/>
      </c>
      <c r="AR67" s="267" t="str">
        <f t="shared" si="16"/>
        <v/>
      </c>
      <c r="AS67" s="267" t="str">
        <f t="shared" si="17"/>
        <v/>
      </c>
      <c r="AT67" s="267" t="str">
        <f t="shared" si="18"/>
        <v/>
      </c>
      <c r="AU67" s="267" t="str">
        <f t="shared" si="19"/>
        <v/>
      </c>
      <c r="AV67" s="267" t="str">
        <f t="shared" si="20"/>
        <v/>
      </c>
      <c r="AW67" s="267" t="str">
        <f t="shared" si="21"/>
        <v/>
      </c>
      <c r="AX67" s="472" t="str">
        <f t="shared" si="29"/>
        <v/>
      </c>
      <c r="AY67" s="472" t="str">
        <f t="shared" si="30"/>
        <v/>
      </c>
      <c r="AZ67" s="472" t="str">
        <f t="shared" si="31"/>
        <v/>
      </c>
      <c r="BA67" s="472" t="str">
        <f t="shared" si="32"/>
        <v/>
      </c>
      <c r="BB67" s="472" t="str">
        <f t="shared" si="33"/>
        <v/>
      </c>
      <c r="BC67" s="472" t="str">
        <f t="shared" si="34"/>
        <v/>
      </c>
    </row>
    <row r="68" spans="1:55" ht="15.75" customHeight="1" thickBot="1">
      <c r="A68" s="55"/>
      <c r="B68" s="458" t="str">
        <f t="shared" si="28"/>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2"/>
        <v/>
      </c>
      <c r="AE68" s="267" t="str">
        <f t="shared" si="3"/>
        <v/>
      </c>
      <c r="AF68" s="267" t="str">
        <f t="shared" si="4"/>
        <v/>
      </c>
      <c r="AG68" s="267" t="str">
        <f t="shared" si="5"/>
        <v/>
      </c>
      <c r="AH68" s="267" t="str">
        <f t="shared" si="6"/>
        <v/>
      </c>
      <c r="AI68" s="267" t="str">
        <f t="shared" si="7"/>
        <v/>
      </c>
      <c r="AJ68" s="267" t="str">
        <f t="shared" si="8"/>
        <v/>
      </c>
      <c r="AK68" s="267" t="str">
        <f t="shared" si="9"/>
        <v/>
      </c>
      <c r="AL68" s="267" t="str">
        <f t="shared" si="10"/>
        <v/>
      </c>
      <c r="AM68" s="267" t="str">
        <f t="shared" si="11"/>
        <v/>
      </c>
      <c r="AN68" s="267" t="str">
        <f t="shared" si="12"/>
        <v/>
      </c>
      <c r="AO68" s="267" t="str">
        <f t="shared" si="13"/>
        <v/>
      </c>
      <c r="AP68" s="267" t="str">
        <f t="shared" si="14"/>
        <v/>
      </c>
      <c r="AQ68" s="267" t="str">
        <f t="shared" si="15"/>
        <v/>
      </c>
      <c r="AR68" s="267" t="str">
        <f t="shared" si="16"/>
        <v/>
      </c>
      <c r="AS68" s="267" t="str">
        <f t="shared" si="17"/>
        <v/>
      </c>
      <c r="AT68" s="267" t="str">
        <f t="shared" si="18"/>
        <v/>
      </c>
      <c r="AU68" s="267" t="str">
        <f t="shared" si="19"/>
        <v/>
      </c>
      <c r="AV68" s="267" t="str">
        <f t="shared" si="20"/>
        <v/>
      </c>
      <c r="AW68" s="267" t="str">
        <f t="shared" si="21"/>
        <v/>
      </c>
      <c r="AX68" s="472" t="str">
        <f t="shared" si="29"/>
        <v/>
      </c>
      <c r="AY68" s="472" t="str">
        <f t="shared" si="30"/>
        <v/>
      </c>
      <c r="AZ68" s="472" t="str">
        <f t="shared" si="31"/>
        <v/>
      </c>
      <c r="BA68" s="472" t="str">
        <f t="shared" si="32"/>
        <v/>
      </c>
      <c r="BB68" s="472" t="str">
        <f t="shared" si="33"/>
        <v/>
      </c>
      <c r="BC68" s="472" t="str">
        <f t="shared" si="34"/>
        <v/>
      </c>
    </row>
    <row r="69" spans="1:55" ht="15.75" customHeight="1" thickBot="1">
      <c r="A69" s="55"/>
      <c r="B69" s="458" t="str">
        <f t="shared" si="28"/>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2"/>
        <v/>
      </c>
      <c r="AE69" s="267" t="str">
        <f t="shared" si="3"/>
        <v/>
      </c>
      <c r="AF69" s="267" t="str">
        <f t="shared" si="4"/>
        <v/>
      </c>
      <c r="AG69" s="267" t="str">
        <f t="shared" si="5"/>
        <v/>
      </c>
      <c r="AH69" s="267" t="str">
        <f t="shared" si="6"/>
        <v/>
      </c>
      <c r="AI69" s="267" t="str">
        <f t="shared" si="7"/>
        <v/>
      </c>
      <c r="AJ69" s="267" t="str">
        <f t="shared" si="8"/>
        <v/>
      </c>
      <c r="AK69" s="267" t="str">
        <f t="shared" si="9"/>
        <v/>
      </c>
      <c r="AL69" s="267" t="str">
        <f t="shared" si="10"/>
        <v/>
      </c>
      <c r="AM69" s="267" t="str">
        <f t="shared" si="11"/>
        <v/>
      </c>
      <c r="AN69" s="267" t="str">
        <f t="shared" si="12"/>
        <v/>
      </c>
      <c r="AO69" s="267" t="str">
        <f t="shared" si="13"/>
        <v/>
      </c>
      <c r="AP69" s="267" t="str">
        <f t="shared" si="14"/>
        <v/>
      </c>
      <c r="AQ69" s="267" t="str">
        <f t="shared" si="15"/>
        <v/>
      </c>
      <c r="AR69" s="267" t="str">
        <f t="shared" si="16"/>
        <v/>
      </c>
      <c r="AS69" s="267" t="str">
        <f t="shared" si="17"/>
        <v/>
      </c>
      <c r="AT69" s="267" t="str">
        <f t="shared" si="18"/>
        <v/>
      </c>
      <c r="AU69" s="267" t="str">
        <f t="shared" si="19"/>
        <v/>
      </c>
      <c r="AV69" s="267" t="str">
        <f t="shared" si="20"/>
        <v/>
      </c>
      <c r="AW69" s="267" t="str">
        <f t="shared" si="21"/>
        <v/>
      </c>
      <c r="AX69" s="472" t="str">
        <f t="shared" si="29"/>
        <v/>
      </c>
      <c r="AY69" s="472" t="str">
        <f t="shared" si="30"/>
        <v/>
      </c>
      <c r="AZ69" s="472" t="str">
        <f t="shared" si="31"/>
        <v/>
      </c>
      <c r="BA69" s="472" t="str">
        <f t="shared" si="32"/>
        <v/>
      </c>
      <c r="BB69" s="472" t="str">
        <f t="shared" si="33"/>
        <v/>
      </c>
      <c r="BC69" s="472" t="str">
        <f t="shared" si="34"/>
        <v/>
      </c>
    </row>
    <row r="70" spans="1:55" ht="15.75" customHeight="1" thickBot="1">
      <c r="A70" s="55"/>
      <c r="B70" s="458" t="str">
        <f t="shared" si="28"/>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2"/>
        <v/>
      </c>
      <c r="AE70" s="267" t="str">
        <f t="shared" si="3"/>
        <v/>
      </c>
      <c r="AF70" s="267" t="str">
        <f t="shared" si="4"/>
        <v/>
      </c>
      <c r="AG70" s="267" t="str">
        <f t="shared" si="5"/>
        <v/>
      </c>
      <c r="AH70" s="267" t="str">
        <f t="shared" si="6"/>
        <v/>
      </c>
      <c r="AI70" s="267" t="str">
        <f t="shared" si="7"/>
        <v/>
      </c>
      <c r="AJ70" s="267" t="str">
        <f t="shared" si="8"/>
        <v/>
      </c>
      <c r="AK70" s="267" t="str">
        <f t="shared" si="9"/>
        <v/>
      </c>
      <c r="AL70" s="267" t="str">
        <f t="shared" si="10"/>
        <v/>
      </c>
      <c r="AM70" s="267" t="str">
        <f t="shared" si="11"/>
        <v/>
      </c>
      <c r="AN70" s="267" t="str">
        <f t="shared" si="12"/>
        <v/>
      </c>
      <c r="AO70" s="267" t="str">
        <f t="shared" si="13"/>
        <v/>
      </c>
      <c r="AP70" s="267" t="str">
        <f t="shared" si="14"/>
        <v/>
      </c>
      <c r="AQ70" s="267" t="str">
        <f t="shared" si="15"/>
        <v/>
      </c>
      <c r="AR70" s="267" t="str">
        <f t="shared" si="16"/>
        <v/>
      </c>
      <c r="AS70" s="267" t="str">
        <f t="shared" si="17"/>
        <v/>
      </c>
      <c r="AT70" s="267" t="str">
        <f t="shared" si="18"/>
        <v/>
      </c>
      <c r="AU70" s="267" t="str">
        <f t="shared" si="19"/>
        <v/>
      </c>
      <c r="AV70" s="267" t="str">
        <f t="shared" si="20"/>
        <v/>
      </c>
      <c r="AW70" s="267" t="str">
        <f t="shared" si="21"/>
        <v/>
      </c>
      <c r="AX70" s="472" t="str">
        <f t="shared" si="29"/>
        <v/>
      </c>
      <c r="AY70" s="472" t="str">
        <f t="shared" si="30"/>
        <v/>
      </c>
      <c r="AZ70" s="472" t="str">
        <f t="shared" si="31"/>
        <v/>
      </c>
      <c r="BA70" s="472" t="str">
        <f t="shared" si="32"/>
        <v/>
      </c>
      <c r="BB70" s="472" t="str">
        <f t="shared" si="33"/>
        <v/>
      </c>
      <c r="BC70" s="472" t="str">
        <f t="shared" si="34"/>
        <v/>
      </c>
    </row>
    <row r="71" spans="1:55" ht="15.75" customHeight="1" thickBot="1">
      <c r="A71" s="55"/>
      <c r="B71" s="458" t="str">
        <f t="shared" si="28"/>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2"/>
        <v/>
      </c>
      <c r="AE71" s="267" t="str">
        <f t="shared" si="3"/>
        <v/>
      </c>
      <c r="AF71" s="267" t="str">
        <f t="shared" si="4"/>
        <v/>
      </c>
      <c r="AG71" s="267" t="str">
        <f t="shared" si="5"/>
        <v/>
      </c>
      <c r="AH71" s="267" t="str">
        <f t="shared" si="6"/>
        <v/>
      </c>
      <c r="AI71" s="267" t="str">
        <f t="shared" si="7"/>
        <v/>
      </c>
      <c r="AJ71" s="267" t="str">
        <f t="shared" si="8"/>
        <v/>
      </c>
      <c r="AK71" s="267" t="str">
        <f t="shared" si="9"/>
        <v/>
      </c>
      <c r="AL71" s="267" t="str">
        <f t="shared" si="10"/>
        <v/>
      </c>
      <c r="AM71" s="267" t="str">
        <f t="shared" si="11"/>
        <v/>
      </c>
      <c r="AN71" s="267" t="str">
        <f t="shared" si="12"/>
        <v/>
      </c>
      <c r="AO71" s="267" t="str">
        <f t="shared" si="13"/>
        <v/>
      </c>
      <c r="AP71" s="267" t="str">
        <f t="shared" si="14"/>
        <v/>
      </c>
      <c r="AQ71" s="267" t="str">
        <f t="shared" si="15"/>
        <v/>
      </c>
      <c r="AR71" s="267" t="str">
        <f t="shared" si="16"/>
        <v/>
      </c>
      <c r="AS71" s="267" t="str">
        <f t="shared" si="17"/>
        <v/>
      </c>
      <c r="AT71" s="267" t="str">
        <f t="shared" si="18"/>
        <v/>
      </c>
      <c r="AU71" s="267" t="str">
        <f t="shared" si="19"/>
        <v/>
      </c>
      <c r="AV71" s="267" t="str">
        <f t="shared" si="20"/>
        <v/>
      </c>
      <c r="AW71" s="267" t="str">
        <f t="shared" si="21"/>
        <v/>
      </c>
      <c r="AX71" s="472" t="str">
        <f t="shared" si="29"/>
        <v/>
      </c>
      <c r="AY71" s="472" t="str">
        <f t="shared" si="30"/>
        <v/>
      </c>
      <c r="AZ71" s="472" t="str">
        <f t="shared" si="31"/>
        <v/>
      </c>
      <c r="BA71" s="472" t="str">
        <f t="shared" si="32"/>
        <v/>
      </c>
      <c r="BB71" s="472" t="str">
        <f t="shared" si="33"/>
        <v/>
      </c>
      <c r="BC71" s="472" t="str">
        <f t="shared" si="34"/>
        <v/>
      </c>
    </row>
    <row r="72" spans="1:55" ht="15.75" customHeight="1" thickBot="1">
      <c r="A72" s="55"/>
      <c r="B72" s="458" t="str">
        <f t="shared" si="28"/>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2"/>
        <v/>
      </c>
      <c r="AE72" s="267" t="str">
        <f t="shared" si="3"/>
        <v/>
      </c>
      <c r="AF72" s="267" t="str">
        <f t="shared" si="4"/>
        <v/>
      </c>
      <c r="AG72" s="267" t="str">
        <f t="shared" si="5"/>
        <v/>
      </c>
      <c r="AH72" s="267" t="str">
        <f t="shared" si="6"/>
        <v/>
      </c>
      <c r="AI72" s="267" t="str">
        <f t="shared" si="7"/>
        <v/>
      </c>
      <c r="AJ72" s="267" t="str">
        <f t="shared" si="8"/>
        <v/>
      </c>
      <c r="AK72" s="267" t="str">
        <f t="shared" si="9"/>
        <v/>
      </c>
      <c r="AL72" s="267" t="str">
        <f t="shared" si="10"/>
        <v/>
      </c>
      <c r="AM72" s="267" t="str">
        <f t="shared" si="11"/>
        <v/>
      </c>
      <c r="AN72" s="267" t="str">
        <f t="shared" si="12"/>
        <v/>
      </c>
      <c r="AO72" s="267" t="str">
        <f t="shared" si="13"/>
        <v/>
      </c>
      <c r="AP72" s="267" t="str">
        <f t="shared" si="14"/>
        <v/>
      </c>
      <c r="AQ72" s="267" t="str">
        <f t="shared" si="15"/>
        <v/>
      </c>
      <c r="AR72" s="267" t="str">
        <f t="shared" si="16"/>
        <v/>
      </c>
      <c r="AS72" s="267" t="str">
        <f t="shared" si="17"/>
        <v/>
      </c>
      <c r="AT72" s="267" t="str">
        <f t="shared" si="18"/>
        <v/>
      </c>
      <c r="AU72" s="267" t="str">
        <f t="shared" si="19"/>
        <v/>
      </c>
      <c r="AV72" s="267" t="str">
        <f t="shared" si="20"/>
        <v/>
      </c>
      <c r="AW72" s="267" t="str">
        <f t="shared" si="21"/>
        <v/>
      </c>
      <c r="AX72" s="472" t="str">
        <f t="shared" si="29"/>
        <v/>
      </c>
      <c r="AY72" s="472" t="str">
        <f t="shared" si="30"/>
        <v/>
      </c>
      <c r="AZ72" s="472" t="str">
        <f t="shared" si="31"/>
        <v/>
      </c>
      <c r="BA72" s="472" t="str">
        <f t="shared" si="32"/>
        <v/>
      </c>
      <c r="BB72" s="472" t="str">
        <f t="shared" si="33"/>
        <v/>
      </c>
      <c r="BC72" s="472" t="str">
        <f t="shared" si="34"/>
        <v/>
      </c>
    </row>
    <row r="73" spans="1:55" ht="15.75" customHeight="1" thickBot="1">
      <c r="A73" s="55"/>
      <c r="B73" s="458" t="str">
        <f t="shared" si="28"/>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2"/>
        <v/>
      </c>
      <c r="AE73" s="267" t="str">
        <f t="shared" si="3"/>
        <v/>
      </c>
      <c r="AF73" s="267" t="str">
        <f t="shared" si="4"/>
        <v/>
      </c>
      <c r="AG73" s="267" t="str">
        <f t="shared" si="5"/>
        <v/>
      </c>
      <c r="AH73" s="267" t="str">
        <f t="shared" si="6"/>
        <v/>
      </c>
      <c r="AI73" s="267" t="str">
        <f t="shared" si="7"/>
        <v/>
      </c>
      <c r="AJ73" s="267" t="str">
        <f t="shared" si="8"/>
        <v/>
      </c>
      <c r="AK73" s="267" t="str">
        <f t="shared" si="9"/>
        <v/>
      </c>
      <c r="AL73" s="267" t="str">
        <f t="shared" si="10"/>
        <v/>
      </c>
      <c r="AM73" s="267" t="str">
        <f t="shared" si="11"/>
        <v/>
      </c>
      <c r="AN73" s="267" t="str">
        <f t="shared" si="12"/>
        <v/>
      </c>
      <c r="AO73" s="267" t="str">
        <f t="shared" si="13"/>
        <v/>
      </c>
      <c r="AP73" s="267" t="str">
        <f t="shared" si="14"/>
        <v/>
      </c>
      <c r="AQ73" s="267" t="str">
        <f t="shared" si="15"/>
        <v/>
      </c>
      <c r="AR73" s="267" t="str">
        <f t="shared" si="16"/>
        <v/>
      </c>
      <c r="AS73" s="267" t="str">
        <f t="shared" si="17"/>
        <v/>
      </c>
      <c r="AT73" s="267" t="str">
        <f t="shared" si="18"/>
        <v/>
      </c>
      <c r="AU73" s="267" t="str">
        <f t="shared" si="19"/>
        <v/>
      </c>
      <c r="AV73" s="267" t="str">
        <f t="shared" si="20"/>
        <v/>
      </c>
      <c r="AW73" s="267" t="str">
        <f t="shared" si="21"/>
        <v/>
      </c>
      <c r="AX73" s="472" t="str">
        <f t="shared" si="29"/>
        <v/>
      </c>
      <c r="AY73" s="472" t="str">
        <f t="shared" si="30"/>
        <v/>
      </c>
      <c r="AZ73" s="472" t="str">
        <f t="shared" si="31"/>
        <v/>
      </c>
      <c r="BA73" s="472" t="str">
        <f t="shared" si="32"/>
        <v/>
      </c>
      <c r="BB73" s="472" t="str">
        <f t="shared" si="33"/>
        <v/>
      </c>
      <c r="BC73" s="472" t="str">
        <f t="shared" si="34"/>
        <v/>
      </c>
    </row>
    <row r="74" spans="1:55" ht="15.75" customHeight="1" thickBot="1">
      <c r="A74" s="55"/>
      <c r="B74" s="458" t="str">
        <f t="shared" si="28"/>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2"/>
        <v/>
      </c>
      <c r="AE74" s="267" t="str">
        <f t="shared" si="3"/>
        <v/>
      </c>
      <c r="AF74" s="267" t="str">
        <f t="shared" si="4"/>
        <v/>
      </c>
      <c r="AG74" s="267" t="str">
        <f t="shared" si="5"/>
        <v/>
      </c>
      <c r="AH74" s="267" t="str">
        <f t="shared" si="6"/>
        <v/>
      </c>
      <c r="AI74" s="267" t="str">
        <f t="shared" si="7"/>
        <v/>
      </c>
      <c r="AJ74" s="267" t="str">
        <f t="shared" si="8"/>
        <v/>
      </c>
      <c r="AK74" s="267" t="str">
        <f t="shared" si="9"/>
        <v/>
      </c>
      <c r="AL74" s="267" t="str">
        <f t="shared" si="10"/>
        <v/>
      </c>
      <c r="AM74" s="267" t="str">
        <f t="shared" si="11"/>
        <v/>
      </c>
      <c r="AN74" s="267" t="str">
        <f t="shared" si="12"/>
        <v/>
      </c>
      <c r="AO74" s="267" t="str">
        <f t="shared" si="13"/>
        <v/>
      </c>
      <c r="AP74" s="267" t="str">
        <f t="shared" si="14"/>
        <v/>
      </c>
      <c r="AQ74" s="267" t="str">
        <f t="shared" si="15"/>
        <v/>
      </c>
      <c r="AR74" s="267" t="str">
        <f t="shared" si="16"/>
        <v/>
      </c>
      <c r="AS74" s="267" t="str">
        <f t="shared" si="17"/>
        <v/>
      </c>
      <c r="AT74" s="267" t="str">
        <f t="shared" si="18"/>
        <v/>
      </c>
      <c r="AU74" s="267" t="str">
        <f t="shared" si="19"/>
        <v/>
      </c>
      <c r="AV74" s="267" t="str">
        <f t="shared" si="20"/>
        <v/>
      </c>
      <c r="AW74" s="267" t="str">
        <f t="shared" si="21"/>
        <v/>
      </c>
      <c r="AX74" s="472" t="str">
        <f t="shared" si="29"/>
        <v/>
      </c>
      <c r="AY74" s="472" t="str">
        <f t="shared" si="30"/>
        <v/>
      </c>
      <c r="AZ74" s="472" t="str">
        <f t="shared" si="31"/>
        <v/>
      </c>
      <c r="BA74" s="472" t="str">
        <f t="shared" si="32"/>
        <v/>
      </c>
      <c r="BB74" s="472" t="str">
        <f t="shared" si="33"/>
        <v/>
      </c>
      <c r="BC74" s="472" t="str">
        <f t="shared" si="34"/>
        <v/>
      </c>
    </row>
    <row r="75" spans="1:55" ht="15.75" customHeight="1" thickBot="1">
      <c r="A75" s="55"/>
      <c r="B75" s="458" t="str">
        <f t="shared" si="28"/>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2"/>
        <v/>
      </c>
      <c r="AE75" s="267" t="str">
        <f t="shared" si="3"/>
        <v/>
      </c>
      <c r="AF75" s="267" t="str">
        <f t="shared" si="4"/>
        <v/>
      </c>
      <c r="AG75" s="267" t="str">
        <f t="shared" si="5"/>
        <v/>
      </c>
      <c r="AH75" s="267" t="str">
        <f t="shared" si="6"/>
        <v/>
      </c>
      <c r="AI75" s="267" t="str">
        <f t="shared" si="7"/>
        <v/>
      </c>
      <c r="AJ75" s="267" t="str">
        <f t="shared" si="8"/>
        <v/>
      </c>
      <c r="AK75" s="267" t="str">
        <f t="shared" si="9"/>
        <v/>
      </c>
      <c r="AL75" s="267" t="str">
        <f t="shared" si="10"/>
        <v/>
      </c>
      <c r="AM75" s="267" t="str">
        <f t="shared" si="11"/>
        <v/>
      </c>
      <c r="AN75" s="267" t="str">
        <f t="shared" si="12"/>
        <v/>
      </c>
      <c r="AO75" s="267" t="str">
        <f t="shared" si="13"/>
        <v/>
      </c>
      <c r="AP75" s="267" t="str">
        <f t="shared" si="14"/>
        <v/>
      </c>
      <c r="AQ75" s="267" t="str">
        <f t="shared" si="15"/>
        <v/>
      </c>
      <c r="AR75" s="267" t="str">
        <f t="shared" si="16"/>
        <v/>
      </c>
      <c r="AS75" s="267" t="str">
        <f t="shared" si="17"/>
        <v/>
      </c>
      <c r="AT75" s="267" t="str">
        <f t="shared" si="18"/>
        <v/>
      </c>
      <c r="AU75" s="267" t="str">
        <f t="shared" si="19"/>
        <v/>
      </c>
      <c r="AV75" s="267" t="str">
        <f t="shared" si="20"/>
        <v/>
      </c>
      <c r="AW75" s="267" t="str">
        <f t="shared" si="21"/>
        <v/>
      </c>
      <c r="AX75" s="472" t="str">
        <f t="shared" si="29"/>
        <v/>
      </c>
      <c r="AY75" s="472" t="str">
        <f t="shared" si="30"/>
        <v/>
      </c>
      <c r="AZ75" s="472" t="str">
        <f t="shared" si="31"/>
        <v/>
      </c>
      <c r="BA75" s="472" t="str">
        <f t="shared" si="32"/>
        <v/>
      </c>
      <c r="BB75" s="472" t="str">
        <f t="shared" si="33"/>
        <v/>
      </c>
      <c r="BC75" s="472" t="str">
        <f t="shared" si="34"/>
        <v/>
      </c>
    </row>
    <row r="76" spans="1:55" ht="15.75" customHeight="1" thickBot="1">
      <c r="A76" s="55"/>
      <c r="B76" s="458" t="str">
        <f t="shared" si="28"/>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2"/>
        <v/>
      </c>
      <c r="AE76" s="267" t="str">
        <f t="shared" si="3"/>
        <v/>
      </c>
      <c r="AF76" s="267" t="str">
        <f t="shared" si="4"/>
        <v/>
      </c>
      <c r="AG76" s="267" t="str">
        <f t="shared" si="5"/>
        <v/>
      </c>
      <c r="AH76" s="267" t="str">
        <f t="shared" si="6"/>
        <v/>
      </c>
      <c r="AI76" s="267" t="str">
        <f t="shared" si="7"/>
        <v/>
      </c>
      <c r="AJ76" s="267" t="str">
        <f t="shared" si="8"/>
        <v/>
      </c>
      <c r="AK76" s="267" t="str">
        <f t="shared" si="9"/>
        <v/>
      </c>
      <c r="AL76" s="267" t="str">
        <f t="shared" si="10"/>
        <v/>
      </c>
      <c r="AM76" s="267" t="str">
        <f t="shared" si="11"/>
        <v/>
      </c>
      <c r="AN76" s="267" t="str">
        <f t="shared" si="12"/>
        <v/>
      </c>
      <c r="AO76" s="267" t="str">
        <f t="shared" si="13"/>
        <v/>
      </c>
      <c r="AP76" s="267" t="str">
        <f t="shared" si="14"/>
        <v/>
      </c>
      <c r="AQ76" s="267" t="str">
        <f t="shared" si="15"/>
        <v/>
      </c>
      <c r="AR76" s="267" t="str">
        <f t="shared" si="16"/>
        <v/>
      </c>
      <c r="AS76" s="267" t="str">
        <f t="shared" si="17"/>
        <v/>
      </c>
      <c r="AT76" s="267" t="str">
        <f t="shared" si="18"/>
        <v/>
      </c>
      <c r="AU76" s="267" t="str">
        <f t="shared" si="19"/>
        <v/>
      </c>
      <c r="AV76" s="267" t="str">
        <f t="shared" si="20"/>
        <v/>
      </c>
      <c r="AW76" s="267" t="str">
        <f t="shared" si="21"/>
        <v/>
      </c>
      <c r="AX76" s="472" t="str">
        <f t="shared" si="29"/>
        <v/>
      </c>
      <c r="AY76" s="472" t="str">
        <f t="shared" si="30"/>
        <v/>
      </c>
      <c r="AZ76" s="472" t="str">
        <f t="shared" si="31"/>
        <v/>
      </c>
      <c r="BA76" s="472" t="str">
        <f t="shared" si="32"/>
        <v/>
      </c>
      <c r="BB76" s="472" t="str">
        <f t="shared" si="33"/>
        <v/>
      </c>
      <c r="BC76" s="472" t="str">
        <f t="shared" si="34"/>
        <v/>
      </c>
    </row>
    <row r="77" spans="1:55" ht="15.75" customHeight="1" thickBot="1">
      <c r="A77" s="55"/>
      <c r="B77" s="458" t="str">
        <f t="shared" si="28"/>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2"/>
        <v/>
      </c>
      <c r="AE77" s="267" t="str">
        <f t="shared" si="3"/>
        <v/>
      </c>
      <c r="AF77" s="267" t="str">
        <f t="shared" si="4"/>
        <v/>
      </c>
      <c r="AG77" s="267" t="str">
        <f t="shared" si="5"/>
        <v/>
      </c>
      <c r="AH77" s="267" t="str">
        <f t="shared" si="6"/>
        <v/>
      </c>
      <c r="AI77" s="267" t="str">
        <f t="shared" si="7"/>
        <v/>
      </c>
      <c r="AJ77" s="267" t="str">
        <f t="shared" si="8"/>
        <v/>
      </c>
      <c r="AK77" s="267" t="str">
        <f t="shared" si="9"/>
        <v/>
      </c>
      <c r="AL77" s="267" t="str">
        <f t="shared" si="10"/>
        <v/>
      </c>
      <c r="AM77" s="267" t="str">
        <f t="shared" si="11"/>
        <v/>
      </c>
      <c r="AN77" s="267" t="str">
        <f t="shared" si="12"/>
        <v/>
      </c>
      <c r="AO77" s="267" t="str">
        <f t="shared" si="13"/>
        <v/>
      </c>
      <c r="AP77" s="267" t="str">
        <f t="shared" si="14"/>
        <v/>
      </c>
      <c r="AQ77" s="267" t="str">
        <f t="shared" si="15"/>
        <v/>
      </c>
      <c r="AR77" s="267" t="str">
        <f t="shared" si="16"/>
        <v/>
      </c>
      <c r="AS77" s="267" t="str">
        <f t="shared" si="17"/>
        <v/>
      </c>
      <c r="AT77" s="267" t="str">
        <f t="shared" si="18"/>
        <v/>
      </c>
      <c r="AU77" s="267" t="str">
        <f t="shared" si="19"/>
        <v/>
      </c>
      <c r="AV77" s="267" t="str">
        <f t="shared" si="20"/>
        <v/>
      </c>
      <c r="AW77" s="267" t="str">
        <f t="shared" si="21"/>
        <v/>
      </c>
      <c r="AX77" s="472" t="str">
        <f t="shared" si="29"/>
        <v/>
      </c>
      <c r="AY77" s="472" t="str">
        <f t="shared" si="30"/>
        <v/>
      </c>
      <c r="AZ77" s="472" t="str">
        <f t="shared" si="31"/>
        <v/>
      </c>
      <c r="BA77" s="472" t="str">
        <f t="shared" si="32"/>
        <v/>
      </c>
      <c r="BB77" s="472" t="str">
        <f t="shared" si="33"/>
        <v/>
      </c>
      <c r="BC77" s="472" t="str">
        <f t="shared" si="34"/>
        <v/>
      </c>
    </row>
    <row r="78" spans="1:55" ht="15.75" customHeight="1" thickBot="1">
      <c r="A78" s="55"/>
      <c r="B78" s="458" t="str">
        <f t="shared" si="28"/>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2"/>
        <v/>
      </c>
      <c r="AE78" s="267" t="str">
        <f t="shared" si="3"/>
        <v/>
      </c>
      <c r="AF78" s="267" t="str">
        <f t="shared" si="4"/>
        <v/>
      </c>
      <c r="AG78" s="267" t="str">
        <f t="shared" si="5"/>
        <v/>
      </c>
      <c r="AH78" s="267" t="str">
        <f t="shared" si="6"/>
        <v/>
      </c>
      <c r="AI78" s="267" t="str">
        <f t="shared" si="7"/>
        <v/>
      </c>
      <c r="AJ78" s="267" t="str">
        <f t="shared" si="8"/>
        <v/>
      </c>
      <c r="AK78" s="267" t="str">
        <f t="shared" si="9"/>
        <v/>
      </c>
      <c r="AL78" s="267" t="str">
        <f t="shared" si="10"/>
        <v/>
      </c>
      <c r="AM78" s="267" t="str">
        <f t="shared" si="11"/>
        <v/>
      </c>
      <c r="AN78" s="267" t="str">
        <f t="shared" si="12"/>
        <v/>
      </c>
      <c r="AO78" s="267" t="str">
        <f t="shared" si="13"/>
        <v/>
      </c>
      <c r="AP78" s="267" t="str">
        <f t="shared" si="14"/>
        <v/>
      </c>
      <c r="AQ78" s="267" t="str">
        <f t="shared" si="15"/>
        <v/>
      </c>
      <c r="AR78" s="267" t="str">
        <f t="shared" si="16"/>
        <v/>
      </c>
      <c r="AS78" s="267" t="str">
        <f t="shared" si="17"/>
        <v/>
      </c>
      <c r="AT78" s="267" t="str">
        <f t="shared" si="18"/>
        <v/>
      </c>
      <c r="AU78" s="267" t="str">
        <f t="shared" si="19"/>
        <v/>
      </c>
      <c r="AV78" s="267" t="str">
        <f t="shared" si="20"/>
        <v/>
      </c>
      <c r="AW78" s="267" t="str">
        <f t="shared" si="21"/>
        <v/>
      </c>
      <c r="AX78" s="472" t="str">
        <f t="shared" si="29"/>
        <v/>
      </c>
      <c r="AY78" s="472" t="str">
        <f t="shared" si="30"/>
        <v/>
      </c>
      <c r="AZ78" s="472" t="str">
        <f t="shared" si="31"/>
        <v/>
      </c>
      <c r="BA78" s="472" t="str">
        <f t="shared" si="32"/>
        <v/>
      </c>
      <c r="BB78" s="472" t="str">
        <f t="shared" si="33"/>
        <v/>
      </c>
      <c r="BC78" s="472" t="str">
        <f t="shared" si="34"/>
        <v/>
      </c>
    </row>
    <row r="79" spans="1:55" ht="15.75" customHeight="1" thickBot="1">
      <c r="A79" s="55"/>
      <c r="B79" s="458" t="str">
        <f t="shared" si="28"/>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2"/>
        <v/>
      </c>
      <c r="AE79" s="267" t="str">
        <f t="shared" si="3"/>
        <v/>
      </c>
      <c r="AF79" s="267" t="str">
        <f t="shared" si="4"/>
        <v/>
      </c>
      <c r="AG79" s="267" t="str">
        <f t="shared" si="5"/>
        <v/>
      </c>
      <c r="AH79" s="267" t="str">
        <f t="shared" si="6"/>
        <v/>
      </c>
      <c r="AI79" s="267" t="str">
        <f t="shared" si="7"/>
        <v/>
      </c>
      <c r="AJ79" s="267" t="str">
        <f t="shared" si="8"/>
        <v/>
      </c>
      <c r="AK79" s="267" t="str">
        <f t="shared" si="9"/>
        <v/>
      </c>
      <c r="AL79" s="267" t="str">
        <f t="shared" si="10"/>
        <v/>
      </c>
      <c r="AM79" s="267" t="str">
        <f t="shared" si="11"/>
        <v/>
      </c>
      <c r="AN79" s="267" t="str">
        <f t="shared" si="12"/>
        <v/>
      </c>
      <c r="AO79" s="267" t="str">
        <f t="shared" si="13"/>
        <v/>
      </c>
      <c r="AP79" s="267" t="str">
        <f t="shared" si="14"/>
        <v/>
      </c>
      <c r="AQ79" s="267" t="str">
        <f t="shared" si="15"/>
        <v/>
      </c>
      <c r="AR79" s="267" t="str">
        <f t="shared" si="16"/>
        <v/>
      </c>
      <c r="AS79" s="267" t="str">
        <f t="shared" si="17"/>
        <v/>
      </c>
      <c r="AT79" s="267" t="str">
        <f t="shared" si="18"/>
        <v/>
      </c>
      <c r="AU79" s="267" t="str">
        <f t="shared" si="19"/>
        <v/>
      </c>
      <c r="AV79" s="267" t="str">
        <f t="shared" si="20"/>
        <v/>
      </c>
      <c r="AW79" s="267" t="str">
        <f t="shared" si="21"/>
        <v/>
      </c>
      <c r="AX79" s="472" t="str">
        <f t="shared" si="29"/>
        <v/>
      </c>
      <c r="AY79" s="472" t="str">
        <f t="shared" si="30"/>
        <v/>
      </c>
      <c r="AZ79" s="472" t="str">
        <f t="shared" si="31"/>
        <v/>
      </c>
      <c r="BA79" s="472" t="str">
        <f t="shared" si="32"/>
        <v/>
      </c>
      <c r="BB79" s="472" t="str">
        <f t="shared" si="33"/>
        <v/>
      </c>
      <c r="BC79" s="472" t="str">
        <f t="shared" si="34"/>
        <v/>
      </c>
    </row>
    <row r="80" spans="1:55" ht="15.75" customHeight="1" thickBot="1">
      <c r="A80" s="55"/>
      <c r="B80" s="458" t="str">
        <f t="shared" si="28"/>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2"/>
        <v/>
      </c>
      <c r="AE80" s="267" t="str">
        <f t="shared" si="3"/>
        <v/>
      </c>
      <c r="AF80" s="267" t="str">
        <f t="shared" si="4"/>
        <v/>
      </c>
      <c r="AG80" s="267" t="str">
        <f t="shared" si="5"/>
        <v/>
      </c>
      <c r="AH80" s="267" t="str">
        <f t="shared" si="6"/>
        <v/>
      </c>
      <c r="AI80" s="267" t="str">
        <f t="shared" si="7"/>
        <v/>
      </c>
      <c r="AJ80" s="267" t="str">
        <f t="shared" si="8"/>
        <v/>
      </c>
      <c r="AK80" s="267" t="str">
        <f t="shared" si="9"/>
        <v/>
      </c>
      <c r="AL80" s="267" t="str">
        <f t="shared" si="10"/>
        <v/>
      </c>
      <c r="AM80" s="267" t="str">
        <f t="shared" si="11"/>
        <v/>
      </c>
      <c r="AN80" s="267" t="str">
        <f t="shared" si="12"/>
        <v/>
      </c>
      <c r="AO80" s="267" t="str">
        <f t="shared" si="13"/>
        <v/>
      </c>
      <c r="AP80" s="267" t="str">
        <f t="shared" si="14"/>
        <v/>
      </c>
      <c r="AQ80" s="267" t="str">
        <f t="shared" si="15"/>
        <v/>
      </c>
      <c r="AR80" s="267" t="str">
        <f t="shared" si="16"/>
        <v/>
      </c>
      <c r="AS80" s="267" t="str">
        <f t="shared" si="17"/>
        <v/>
      </c>
      <c r="AT80" s="267" t="str">
        <f t="shared" si="18"/>
        <v/>
      </c>
      <c r="AU80" s="267" t="str">
        <f t="shared" si="19"/>
        <v/>
      </c>
      <c r="AV80" s="267" t="str">
        <f t="shared" si="20"/>
        <v/>
      </c>
      <c r="AW80" s="267" t="str">
        <f t="shared" si="21"/>
        <v/>
      </c>
      <c r="AX80" s="472" t="str">
        <f t="shared" si="29"/>
        <v/>
      </c>
      <c r="AY80" s="472" t="str">
        <f t="shared" si="30"/>
        <v/>
      </c>
      <c r="AZ80" s="472" t="str">
        <f t="shared" si="31"/>
        <v/>
      </c>
      <c r="BA80" s="472" t="str">
        <f t="shared" si="32"/>
        <v/>
      </c>
      <c r="BB80" s="472" t="str">
        <f t="shared" si="33"/>
        <v/>
      </c>
      <c r="BC80" s="472" t="str">
        <f t="shared" si="34"/>
        <v/>
      </c>
    </row>
    <row r="81" spans="1:55" ht="15.75" customHeight="1" thickBot="1">
      <c r="A81" s="55"/>
      <c r="B81" s="458" t="str">
        <f t="shared" si="28"/>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ref="AD81:AD90" si="35">IF(E81="","",(IF(E81=E$92,1,0)))</f>
        <v/>
      </c>
      <c r="AE81" s="267" t="str">
        <f t="shared" ref="AE81:AE90" si="36">IF(F81="","",(IF(F81=F$92,1,0)))</f>
        <v/>
      </c>
      <c r="AF81" s="267" t="str">
        <f t="shared" ref="AF81:AF90" si="37">IF(G81="","",(IF(G81=G$92,1,0)))</f>
        <v/>
      </c>
      <c r="AG81" s="267" t="str">
        <f t="shared" ref="AG81:AG90" si="38">IF(H81="","",(IF(H81=H$92,1,0)))</f>
        <v/>
      </c>
      <c r="AH81" s="267" t="str">
        <f t="shared" ref="AH81:AH90" si="39">IF(I81="","",(IF(I81=I$92,1,0)))</f>
        <v/>
      </c>
      <c r="AI81" s="267" t="str">
        <f t="shared" ref="AI81:AI90" si="40">IF(J81="","",(IF(J81=J$92,1,0)))</f>
        <v/>
      </c>
      <c r="AJ81" s="267" t="str">
        <f t="shared" ref="AJ81:AJ90" si="41">IF(K81="","",(IF(K81=K$92,1,0)))</f>
        <v/>
      </c>
      <c r="AK81" s="267" t="str">
        <f t="shared" ref="AK81:AK90" si="42">IF(L81="","",(IF(L81=L$92,1,0)))</f>
        <v/>
      </c>
      <c r="AL81" s="267" t="str">
        <f t="shared" ref="AL81:AL90" si="43">IF(M81="","",(IF(M81=M$92,1,0)))</f>
        <v/>
      </c>
      <c r="AM81" s="267" t="str">
        <f t="shared" ref="AM81:AM90" si="44">IF(N81="","",(IF(N81=N$92,1,0)))</f>
        <v/>
      </c>
      <c r="AN81" s="267" t="str">
        <f t="shared" ref="AN81:AN90" si="45">IF(O81="","",(IF(O81=O$92,1,0)))</f>
        <v/>
      </c>
      <c r="AO81" s="267" t="str">
        <f t="shared" ref="AO81:AO90" si="46">IF(P81="","",(IF(P81=P$92,1,0)))</f>
        <v/>
      </c>
      <c r="AP81" s="267" t="str">
        <f t="shared" ref="AP81:AP90" si="47">IF(Q81="","",(IF(Q81=Q$92,1,0)))</f>
        <v/>
      </c>
      <c r="AQ81" s="267" t="str">
        <f t="shared" ref="AQ81:AQ90" si="48">IF(R81="","",(IF(R81=R$92,1,0)))</f>
        <v/>
      </c>
      <c r="AR81" s="267" t="str">
        <f t="shared" ref="AR81:AR90" si="49">IF(S81="","",(IF(S81=S$92,1,0)))</f>
        <v/>
      </c>
      <c r="AS81" s="267" t="str">
        <f t="shared" ref="AS81:AS90" si="50">IF(T81="","",(IF(T81=T$92,1,0)))</f>
        <v/>
      </c>
      <c r="AT81" s="267" t="str">
        <f t="shared" ref="AT81:AT90" si="51">IF(U81="","",(IF(U81=U$92,1,0)))</f>
        <v/>
      </c>
      <c r="AU81" s="267" t="str">
        <f t="shared" ref="AU81:AU90" si="52">IF(V81="","",(IF(V81=V$92,1,0)))</f>
        <v/>
      </c>
      <c r="AV81" s="267" t="str">
        <f t="shared" ref="AV81:AV90" si="53">IF(W81="","",(IF(W81=W$92,1,0)))</f>
        <v/>
      </c>
      <c r="AW81" s="267" t="str">
        <f t="shared" ref="AW81:AW90" si="54">IF(X81="","",(IF(X81=X$92,1,0)))</f>
        <v/>
      </c>
      <c r="AX81" s="472" t="str">
        <f t="shared" si="29"/>
        <v/>
      </c>
      <c r="AY81" s="472" t="str">
        <f t="shared" si="30"/>
        <v/>
      </c>
      <c r="AZ81" s="472" t="str">
        <f t="shared" si="31"/>
        <v/>
      </c>
      <c r="BA81" s="472" t="str">
        <f t="shared" si="32"/>
        <v/>
      </c>
      <c r="BB81" s="472" t="str">
        <f t="shared" si="33"/>
        <v/>
      </c>
      <c r="BC81" s="472" t="str">
        <f t="shared" si="34"/>
        <v/>
      </c>
    </row>
    <row r="82" spans="1:55" ht="15.75" customHeight="1" thickBot="1">
      <c r="A82" s="55"/>
      <c r="B82" s="458" t="str">
        <f t="shared" ref="B82:B90" si="55">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35"/>
        <v/>
      </c>
      <c r="AE82" s="267" t="str">
        <f t="shared" si="36"/>
        <v/>
      </c>
      <c r="AF82" s="267" t="str">
        <f t="shared" si="37"/>
        <v/>
      </c>
      <c r="AG82" s="267" t="str">
        <f t="shared" si="38"/>
        <v/>
      </c>
      <c r="AH82" s="267" t="str">
        <f t="shared" si="39"/>
        <v/>
      </c>
      <c r="AI82" s="267" t="str">
        <f t="shared" si="40"/>
        <v/>
      </c>
      <c r="AJ82" s="267" t="str">
        <f t="shared" si="41"/>
        <v/>
      </c>
      <c r="AK82" s="267" t="str">
        <f t="shared" si="42"/>
        <v/>
      </c>
      <c r="AL82" s="267" t="str">
        <f t="shared" si="43"/>
        <v/>
      </c>
      <c r="AM82" s="267" t="str">
        <f t="shared" si="44"/>
        <v/>
      </c>
      <c r="AN82" s="267" t="str">
        <f t="shared" si="45"/>
        <v/>
      </c>
      <c r="AO82" s="267" t="str">
        <f t="shared" si="46"/>
        <v/>
      </c>
      <c r="AP82" s="267" t="str">
        <f t="shared" si="47"/>
        <v/>
      </c>
      <c r="AQ82" s="267" t="str">
        <f t="shared" si="48"/>
        <v/>
      </c>
      <c r="AR82" s="267" t="str">
        <f t="shared" si="49"/>
        <v/>
      </c>
      <c r="AS82" s="267" t="str">
        <f t="shared" si="50"/>
        <v/>
      </c>
      <c r="AT82" s="267" t="str">
        <f t="shared" si="51"/>
        <v/>
      </c>
      <c r="AU82" s="267" t="str">
        <f t="shared" si="52"/>
        <v/>
      </c>
      <c r="AV82" s="267" t="str">
        <f t="shared" si="53"/>
        <v/>
      </c>
      <c r="AW82" s="267" t="str">
        <f t="shared" si="54"/>
        <v/>
      </c>
      <c r="AX82" s="472" t="str">
        <f t="shared" si="29"/>
        <v/>
      </c>
      <c r="AY82" s="472" t="str">
        <f t="shared" si="30"/>
        <v/>
      </c>
      <c r="AZ82" s="472" t="str">
        <f t="shared" si="31"/>
        <v/>
      </c>
      <c r="BA82" s="472" t="str">
        <f t="shared" si="32"/>
        <v/>
      </c>
      <c r="BB82" s="472" t="str">
        <f t="shared" si="33"/>
        <v/>
      </c>
      <c r="BC82" s="472" t="str">
        <f t="shared" si="34"/>
        <v/>
      </c>
    </row>
    <row r="83" spans="1:55" ht="15.75" customHeight="1" thickBot="1">
      <c r="A83" s="55"/>
      <c r="B83" s="458" t="str">
        <f t="shared" si="55"/>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35"/>
        <v/>
      </c>
      <c r="AE83" s="267" t="str">
        <f t="shared" si="36"/>
        <v/>
      </c>
      <c r="AF83" s="267" t="str">
        <f t="shared" si="37"/>
        <v/>
      </c>
      <c r="AG83" s="267" t="str">
        <f t="shared" si="38"/>
        <v/>
      </c>
      <c r="AH83" s="267" t="str">
        <f t="shared" si="39"/>
        <v/>
      </c>
      <c r="AI83" s="267" t="str">
        <f t="shared" si="40"/>
        <v/>
      </c>
      <c r="AJ83" s="267" t="str">
        <f t="shared" si="41"/>
        <v/>
      </c>
      <c r="AK83" s="267" t="str">
        <f t="shared" si="42"/>
        <v/>
      </c>
      <c r="AL83" s="267" t="str">
        <f t="shared" si="43"/>
        <v/>
      </c>
      <c r="AM83" s="267" t="str">
        <f t="shared" si="44"/>
        <v/>
      </c>
      <c r="AN83" s="267" t="str">
        <f t="shared" si="45"/>
        <v/>
      </c>
      <c r="AO83" s="267" t="str">
        <f t="shared" si="46"/>
        <v/>
      </c>
      <c r="AP83" s="267" t="str">
        <f t="shared" si="47"/>
        <v/>
      </c>
      <c r="AQ83" s="267" t="str">
        <f t="shared" si="48"/>
        <v/>
      </c>
      <c r="AR83" s="267" t="str">
        <f t="shared" si="49"/>
        <v/>
      </c>
      <c r="AS83" s="267" t="str">
        <f t="shared" si="50"/>
        <v/>
      </c>
      <c r="AT83" s="267" t="str">
        <f t="shared" si="51"/>
        <v/>
      </c>
      <c r="AU83" s="267" t="str">
        <f t="shared" si="52"/>
        <v/>
      </c>
      <c r="AV83" s="267" t="str">
        <f t="shared" si="53"/>
        <v/>
      </c>
      <c r="AW83" s="267" t="str">
        <f t="shared" si="54"/>
        <v/>
      </c>
      <c r="AX83" s="472" t="str">
        <f t="shared" si="29"/>
        <v/>
      </c>
      <c r="AY83" s="472" t="str">
        <f t="shared" si="30"/>
        <v/>
      </c>
      <c r="AZ83" s="472" t="str">
        <f t="shared" si="31"/>
        <v/>
      </c>
      <c r="BA83" s="472" t="str">
        <f t="shared" si="32"/>
        <v/>
      </c>
      <c r="BB83" s="472" t="str">
        <f t="shared" si="33"/>
        <v/>
      </c>
      <c r="BC83" s="472" t="str">
        <f t="shared" si="34"/>
        <v/>
      </c>
    </row>
    <row r="84" spans="1:55" ht="15.75" customHeight="1" thickBot="1">
      <c r="A84" s="55"/>
      <c r="B84" s="458" t="str">
        <f t="shared" si="55"/>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35"/>
        <v/>
      </c>
      <c r="AE84" s="267" t="str">
        <f t="shared" si="36"/>
        <v/>
      </c>
      <c r="AF84" s="267" t="str">
        <f t="shared" si="37"/>
        <v/>
      </c>
      <c r="AG84" s="267" t="str">
        <f t="shared" si="38"/>
        <v/>
      </c>
      <c r="AH84" s="267" t="str">
        <f t="shared" si="39"/>
        <v/>
      </c>
      <c r="AI84" s="267" t="str">
        <f t="shared" si="40"/>
        <v/>
      </c>
      <c r="AJ84" s="267" t="str">
        <f t="shared" si="41"/>
        <v/>
      </c>
      <c r="AK84" s="267" t="str">
        <f t="shared" si="42"/>
        <v/>
      </c>
      <c r="AL84" s="267" t="str">
        <f t="shared" si="43"/>
        <v/>
      </c>
      <c r="AM84" s="267" t="str">
        <f t="shared" si="44"/>
        <v/>
      </c>
      <c r="AN84" s="267" t="str">
        <f t="shared" si="45"/>
        <v/>
      </c>
      <c r="AO84" s="267" t="str">
        <f t="shared" si="46"/>
        <v/>
      </c>
      <c r="AP84" s="267" t="str">
        <f t="shared" si="47"/>
        <v/>
      </c>
      <c r="AQ84" s="267" t="str">
        <f t="shared" si="48"/>
        <v/>
      </c>
      <c r="AR84" s="267" t="str">
        <f t="shared" si="49"/>
        <v/>
      </c>
      <c r="AS84" s="267" t="str">
        <f t="shared" si="50"/>
        <v/>
      </c>
      <c r="AT84" s="267" t="str">
        <f t="shared" si="51"/>
        <v/>
      </c>
      <c r="AU84" s="267" t="str">
        <f t="shared" si="52"/>
        <v/>
      </c>
      <c r="AV84" s="267" t="str">
        <f t="shared" si="53"/>
        <v/>
      </c>
      <c r="AW84" s="267" t="str">
        <f t="shared" si="54"/>
        <v/>
      </c>
      <c r="AX84" s="472" t="str">
        <f t="shared" si="29"/>
        <v/>
      </c>
      <c r="AY84" s="472" t="str">
        <f t="shared" si="30"/>
        <v/>
      </c>
      <c r="AZ84" s="472" t="str">
        <f t="shared" si="31"/>
        <v/>
      </c>
      <c r="BA84" s="472" t="str">
        <f t="shared" si="32"/>
        <v/>
      </c>
      <c r="BB84" s="472" t="str">
        <f t="shared" si="33"/>
        <v/>
      </c>
      <c r="BC84" s="472" t="str">
        <f t="shared" si="34"/>
        <v/>
      </c>
    </row>
    <row r="85" spans="1:55" ht="15.75" customHeight="1" thickBot="1">
      <c r="A85" s="55"/>
      <c r="B85" s="458" t="str">
        <f t="shared" si="55"/>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35"/>
        <v/>
      </c>
      <c r="AE85" s="267" t="str">
        <f t="shared" si="36"/>
        <v/>
      </c>
      <c r="AF85" s="267" t="str">
        <f t="shared" si="37"/>
        <v/>
      </c>
      <c r="AG85" s="267" t="str">
        <f t="shared" si="38"/>
        <v/>
      </c>
      <c r="AH85" s="267" t="str">
        <f t="shared" si="39"/>
        <v/>
      </c>
      <c r="AI85" s="267" t="str">
        <f t="shared" si="40"/>
        <v/>
      </c>
      <c r="AJ85" s="267" t="str">
        <f t="shared" si="41"/>
        <v/>
      </c>
      <c r="AK85" s="267" t="str">
        <f t="shared" si="42"/>
        <v/>
      </c>
      <c r="AL85" s="267" t="str">
        <f t="shared" si="43"/>
        <v/>
      </c>
      <c r="AM85" s="267" t="str">
        <f t="shared" si="44"/>
        <v/>
      </c>
      <c r="AN85" s="267" t="str">
        <f t="shared" si="45"/>
        <v/>
      </c>
      <c r="AO85" s="267" t="str">
        <f t="shared" si="46"/>
        <v/>
      </c>
      <c r="AP85" s="267" t="str">
        <f t="shared" si="47"/>
        <v/>
      </c>
      <c r="AQ85" s="267" t="str">
        <f t="shared" si="48"/>
        <v/>
      </c>
      <c r="AR85" s="267" t="str">
        <f t="shared" si="49"/>
        <v/>
      </c>
      <c r="AS85" s="267" t="str">
        <f t="shared" si="50"/>
        <v/>
      </c>
      <c r="AT85" s="267" t="str">
        <f t="shared" si="51"/>
        <v/>
      </c>
      <c r="AU85" s="267" t="str">
        <f t="shared" si="52"/>
        <v/>
      </c>
      <c r="AV85" s="267" t="str">
        <f t="shared" si="53"/>
        <v/>
      </c>
      <c r="AW85" s="267" t="str">
        <f t="shared" si="54"/>
        <v/>
      </c>
      <c r="AX85" s="472" t="str">
        <f t="shared" si="29"/>
        <v/>
      </c>
      <c r="AY85" s="472" t="str">
        <f t="shared" si="30"/>
        <v/>
      </c>
      <c r="AZ85" s="472" t="str">
        <f t="shared" si="31"/>
        <v/>
      </c>
      <c r="BA85" s="472" t="str">
        <f t="shared" si="32"/>
        <v/>
      </c>
      <c r="BB85" s="472" t="str">
        <f t="shared" si="33"/>
        <v/>
      </c>
      <c r="BC85" s="472" t="str">
        <f t="shared" si="34"/>
        <v/>
      </c>
    </row>
    <row r="86" spans="1:55" ht="15.75" customHeight="1" thickBot="1">
      <c r="A86" s="55"/>
      <c r="B86" s="458" t="str">
        <f t="shared" si="55"/>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35"/>
        <v/>
      </c>
      <c r="AE86" s="267" t="str">
        <f t="shared" si="36"/>
        <v/>
      </c>
      <c r="AF86" s="267" t="str">
        <f t="shared" si="37"/>
        <v/>
      </c>
      <c r="AG86" s="267" t="str">
        <f t="shared" si="38"/>
        <v/>
      </c>
      <c r="AH86" s="267" t="str">
        <f t="shared" si="39"/>
        <v/>
      </c>
      <c r="AI86" s="267" t="str">
        <f t="shared" si="40"/>
        <v/>
      </c>
      <c r="AJ86" s="267" t="str">
        <f t="shared" si="41"/>
        <v/>
      </c>
      <c r="AK86" s="267" t="str">
        <f t="shared" si="42"/>
        <v/>
      </c>
      <c r="AL86" s="267" t="str">
        <f t="shared" si="43"/>
        <v/>
      </c>
      <c r="AM86" s="267" t="str">
        <f t="shared" si="44"/>
        <v/>
      </c>
      <c r="AN86" s="267" t="str">
        <f t="shared" si="45"/>
        <v/>
      </c>
      <c r="AO86" s="267" t="str">
        <f t="shared" si="46"/>
        <v/>
      </c>
      <c r="AP86" s="267" t="str">
        <f t="shared" si="47"/>
        <v/>
      </c>
      <c r="AQ86" s="267" t="str">
        <f t="shared" si="48"/>
        <v/>
      </c>
      <c r="AR86" s="267" t="str">
        <f t="shared" si="49"/>
        <v/>
      </c>
      <c r="AS86" s="267" t="str">
        <f t="shared" si="50"/>
        <v/>
      </c>
      <c r="AT86" s="267" t="str">
        <f t="shared" si="51"/>
        <v/>
      </c>
      <c r="AU86" s="267" t="str">
        <f t="shared" si="52"/>
        <v/>
      </c>
      <c r="AV86" s="267" t="str">
        <f t="shared" si="53"/>
        <v/>
      </c>
      <c r="AW86" s="267" t="str">
        <f t="shared" si="54"/>
        <v/>
      </c>
      <c r="AX86" s="472" t="str">
        <f t="shared" si="29"/>
        <v/>
      </c>
      <c r="AY86" s="472" t="str">
        <f t="shared" si="30"/>
        <v/>
      </c>
      <c r="AZ86" s="472" t="str">
        <f t="shared" si="31"/>
        <v/>
      </c>
      <c r="BA86" s="472" t="str">
        <f t="shared" si="32"/>
        <v/>
      </c>
      <c r="BB86" s="472" t="str">
        <f t="shared" si="33"/>
        <v/>
      </c>
      <c r="BC86" s="472" t="str">
        <f t="shared" si="34"/>
        <v/>
      </c>
    </row>
    <row r="87" spans="1:55" ht="15.75" customHeight="1" thickBot="1">
      <c r="A87" s="55"/>
      <c r="B87" s="458" t="str">
        <f t="shared" si="55"/>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35"/>
        <v/>
      </c>
      <c r="AE87" s="267" t="str">
        <f t="shared" si="36"/>
        <v/>
      </c>
      <c r="AF87" s="267" t="str">
        <f t="shared" si="37"/>
        <v/>
      </c>
      <c r="AG87" s="267" t="str">
        <f t="shared" si="38"/>
        <v/>
      </c>
      <c r="AH87" s="267" t="str">
        <f t="shared" si="39"/>
        <v/>
      </c>
      <c r="AI87" s="267" t="str">
        <f t="shared" si="40"/>
        <v/>
      </c>
      <c r="AJ87" s="267" t="str">
        <f t="shared" si="41"/>
        <v/>
      </c>
      <c r="AK87" s="267" t="str">
        <f t="shared" si="42"/>
        <v/>
      </c>
      <c r="AL87" s="267" t="str">
        <f t="shared" si="43"/>
        <v/>
      </c>
      <c r="AM87" s="267" t="str">
        <f t="shared" si="44"/>
        <v/>
      </c>
      <c r="AN87" s="267" t="str">
        <f t="shared" si="45"/>
        <v/>
      </c>
      <c r="AO87" s="267" t="str">
        <f t="shared" si="46"/>
        <v/>
      </c>
      <c r="AP87" s="267" t="str">
        <f t="shared" si="47"/>
        <v/>
      </c>
      <c r="AQ87" s="267" t="str">
        <f t="shared" si="48"/>
        <v/>
      </c>
      <c r="AR87" s="267" t="str">
        <f t="shared" si="49"/>
        <v/>
      </c>
      <c r="AS87" s="267" t="str">
        <f t="shared" si="50"/>
        <v/>
      </c>
      <c r="AT87" s="267" t="str">
        <f t="shared" si="51"/>
        <v/>
      </c>
      <c r="AU87" s="267" t="str">
        <f t="shared" si="52"/>
        <v/>
      </c>
      <c r="AV87" s="267" t="str">
        <f t="shared" si="53"/>
        <v/>
      </c>
      <c r="AW87" s="267" t="str">
        <f t="shared" si="54"/>
        <v/>
      </c>
      <c r="AX87" s="472" t="str">
        <f t="shared" si="29"/>
        <v/>
      </c>
      <c r="AY87" s="472" t="str">
        <f t="shared" si="30"/>
        <v/>
      </c>
      <c r="AZ87" s="472" t="str">
        <f t="shared" si="31"/>
        <v/>
      </c>
      <c r="BA87" s="472" t="str">
        <f t="shared" si="32"/>
        <v/>
      </c>
      <c r="BB87" s="472" t="str">
        <f t="shared" si="33"/>
        <v/>
      </c>
      <c r="BC87" s="472" t="str">
        <f t="shared" si="34"/>
        <v/>
      </c>
    </row>
    <row r="88" spans="1:55" ht="15.75" customHeight="1" thickBot="1">
      <c r="A88" s="55"/>
      <c r="B88" s="458" t="str">
        <f t="shared" si="55"/>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35"/>
        <v/>
      </c>
      <c r="AE88" s="267" t="str">
        <f t="shared" si="36"/>
        <v/>
      </c>
      <c r="AF88" s="267" t="str">
        <f t="shared" si="37"/>
        <v/>
      </c>
      <c r="AG88" s="267" t="str">
        <f t="shared" si="38"/>
        <v/>
      </c>
      <c r="AH88" s="267" t="str">
        <f t="shared" si="39"/>
        <v/>
      </c>
      <c r="AI88" s="267" t="str">
        <f t="shared" si="40"/>
        <v/>
      </c>
      <c r="AJ88" s="267" t="str">
        <f t="shared" si="41"/>
        <v/>
      </c>
      <c r="AK88" s="267" t="str">
        <f t="shared" si="42"/>
        <v/>
      </c>
      <c r="AL88" s="267" t="str">
        <f t="shared" si="43"/>
        <v/>
      </c>
      <c r="AM88" s="267" t="str">
        <f t="shared" si="44"/>
        <v/>
      </c>
      <c r="AN88" s="267" t="str">
        <f t="shared" si="45"/>
        <v/>
      </c>
      <c r="AO88" s="267" t="str">
        <f t="shared" si="46"/>
        <v/>
      </c>
      <c r="AP88" s="267" t="str">
        <f t="shared" si="47"/>
        <v/>
      </c>
      <c r="AQ88" s="267" t="str">
        <f t="shared" si="48"/>
        <v/>
      </c>
      <c r="AR88" s="267" t="str">
        <f t="shared" si="49"/>
        <v/>
      </c>
      <c r="AS88" s="267" t="str">
        <f t="shared" si="50"/>
        <v/>
      </c>
      <c r="AT88" s="267" t="str">
        <f t="shared" si="51"/>
        <v/>
      </c>
      <c r="AU88" s="267" t="str">
        <f t="shared" si="52"/>
        <v/>
      </c>
      <c r="AV88" s="267" t="str">
        <f t="shared" si="53"/>
        <v/>
      </c>
      <c r="AW88" s="267" t="str">
        <f t="shared" si="54"/>
        <v/>
      </c>
      <c r="AX88" s="472" t="str">
        <f t="shared" si="29"/>
        <v/>
      </c>
      <c r="AY88" s="472" t="str">
        <f t="shared" si="30"/>
        <v/>
      </c>
      <c r="AZ88" s="472" t="str">
        <f t="shared" si="31"/>
        <v/>
      </c>
      <c r="BA88" s="472" t="str">
        <f t="shared" si="32"/>
        <v/>
      </c>
      <c r="BB88" s="472" t="str">
        <f t="shared" si="33"/>
        <v/>
      </c>
      <c r="BC88" s="472" t="str">
        <f t="shared" si="34"/>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35"/>
        <v/>
      </c>
      <c r="AE89" s="267" t="str">
        <f t="shared" si="36"/>
        <v/>
      </c>
      <c r="AF89" s="267" t="str">
        <f t="shared" si="37"/>
        <v/>
      </c>
      <c r="AG89" s="267" t="str">
        <f t="shared" si="38"/>
        <v/>
      </c>
      <c r="AH89" s="267" t="str">
        <f t="shared" si="39"/>
        <v/>
      </c>
      <c r="AI89" s="267" t="str">
        <f t="shared" si="40"/>
        <v/>
      </c>
      <c r="AJ89" s="267" t="str">
        <f t="shared" si="41"/>
        <v/>
      </c>
      <c r="AK89" s="267" t="str">
        <f t="shared" si="42"/>
        <v/>
      </c>
      <c r="AL89" s="267" t="str">
        <f t="shared" si="43"/>
        <v/>
      </c>
      <c r="AM89" s="267" t="str">
        <f t="shared" si="44"/>
        <v/>
      </c>
      <c r="AN89" s="267" t="str">
        <f t="shared" si="45"/>
        <v/>
      </c>
      <c r="AO89" s="267" t="str">
        <f t="shared" si="46"/>
        <v/>
      </c>
      <c r="AP89" s="267" t="str">
        <f t="shared" si="47"/>
        <v/>
      </c>
      <c r="AQ89" s="267" t="str">
        <f t="shared" si="48"/>
        <v/>
      </c>
      <c r="AR89" s="267" t="str">
        <f t="shared" si="49"/>
        <v/>
      </c>
      <c r="AS89" s="267" t="str">
        <f t="shared" si="50"/>
        <v/>
      </c>
      <c r="AT89" s="267" t="str">
        <f t="shared" si="51"/>
        <v/>
      </c>
      <c r="AU89" s="267" t="str">
        <f t="shared" si="52"/>
        <v/>
      </c>
      <c r="AV89" s="267" t="str">
        <f t="shared" si="53"/>
        <v/>
      </c>
      <c r="AW89" s="267" t="str">
        <f t="shared" si="54"/>
        <v/>
      </c>
      <c r="AX89" s="472" t="str">
        <f t="shared" si="29"/>
        <v/>
      </c>
      <c r="AY89" s="472" t="str">
        <f t="shared" si="30"/>
        <v/>
      </c>
      <c r="AZ89" s="472" t="str">
        <f t="shared" si="31"/>
        <v/>
      </c>
      <c r="BA89" s="472" t="str">
        <f t="shared" si="32"/>
        <v/>
      </c>
      <c r="BB89" s="472" t="str">
        <f t="shared" si="33"/>
        <v/>
      </c>
      <c r="BC89" s="472" t="str">
        <f t="shared" si="34"/>
        <v/>
      </c>
    </row>
    <row r="90" spans="1:55" ht="15.75" customHeight="1" thickBot="1">
      <c r="A90" s="55"/>
      <c r="B90" s="458" t="str">
        <f t="shared" si="55"/>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35"/>
        <v/>
      </c>
      <c r="AE90" s="267" t="str">
        <f t="shared" si="36"/>
        <v/>
      </c>
      <c r="AF90" s="267" t="str">
        <f t="shared" si="37"/>
        <v/>
      </c>
      <c r="AG90" s="267" t="str">
        <f t="shared" si="38"/>
        <v/>
      </c>
      <c r="AH90" s="267" t="str">
        <f t="shared" si="39"/>
        <v/>
      </c>
      <c r="AI90" s="267" t="str">
        <f t="shared" si="40"/>
        <v/>
      </c>
      <c r="AJ90" s="267" t="str">
        <f t="shared" si="41"/>
        <v/>
      </c>
      <c r="AK90" s="267" t="str">
        <f t="shared" si="42"/>
        <v/>
      </c>
      <c r="AL90" s="267" t="str">
        <f t="shared" si="43"/>
        <v/>
      </c>
      <c r="AM90" s="267" t="str">
        <f t="shared" si="44"/>
        <v/>
      </c>
      <c r="AN90" s="267" t="str">
        <f t="shared" si="45"/>
        <v/>
      </c>
      <c r="AO90" s="267" t="str">
        <f t="shared" si="46"/>
        <v/>
      </c>
      <c r="AP90" s="267" t="str">
        <f t="shared" si="47"/>
        <v/>
      </c>
      <c r="AQ90" s="267" t="str">
        <f t="shared" si="48"/>
        <v/>
      </c>
      <c r="AR90" s="267" t="str">
        <f t="shared" si="49"/>
        <v/>
      </c>
      <c r="AS90" s="267" t="str">
        <f t="shared" si="50"/>
        <v/>
      </c>
      <c r="AT90" s="267" t="str">
        <f t="shared" si="51"/>
        <v/>
      </c>
      <c r="AU90" s="267" t="str">
        <f t="shared" si="52"/>
        <v/>
      </c>
      <c r="AV90" s="267" t="str">
        <f t="shared" si="53"/>
        <v/>
      </c>
      <c r="AW90" s="267" t="str">
        <f t="shared" si="54"/>
        <v/>
      </c>
      <c r="AX90" s="472" t="str">
        <f t="shared" si="29"/>
        <v/>
      </c>
      <c r="AY90" s="472" t="str">
        <f t="shared" si="30"/>
        <v/>
      </c>
      <c r="AZ90" s="472" t="str">
        <f t="shared" si="31"/>
        <v/>
      </c>
      <c r="BA90" s="472" t="str">
        <f t="shared" si="32"/>
        <v/>
      </c>
      <c r="BB90" s="472" t="str">
        <f t="shared" si="33"/>
        <v/>
      </c>
      <c r="BC90" s="472"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56">AVERAGE(AY16:AY90)</f>
        <v>#DIV/0!</v>
      </c>
      <c r="AZ91" s="473" t="e">
        <f t="shared" si="56"/>
        <v>#DIV/0!</v>
      </c>
      <c r="BA91" s="473" t="e">
        <f t="shared" si="56"/>
        <v>#DIV/0!</v>
      </c>
      <c r="BB91" s="473" t="e">
        <f t="shared" si="56"/>
        <v>#DIV/0!</v>
      </c>
      <c r="BC91" s="473" t="e">
        <f t="shared" si="56"/>
        <v>#DIV/0!</v>
      </c>
    </row>
    <row r="92" spans="1:55" ht="15.75" customHeight="1">
      <c r="A92" s="55"/>
      <c r="B92" s="59"/>
      <c r="C92" s="589" t="s">
        <v>4</v>
      </c>
      <c r="D92" s="590"/>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57">COUNTIF(F16:F90,F92)</f>
        <v>0</v>
      </c>
      <c r="G93" s="482">
        <f t="shared" si="57"/>
        <v>0</v>
      </c>
      <c r="H93" s="482">
        <f t="shared" si="57"/>
        <v>0</v>
      </c>
      <c r="I93" s="482">
        <f t="shared" si="57"/>
        <v>0</v>
      </c>
      <c r="J93" s="482">
        <f t="shared" si="57"/>
        <v>0</v>
      </c>
      <c r="K93" s="482">
        <f t="shared" si="57"/>
        <v>0</v>
      </c>
      <c r="L93" s="482">
        <f t="shared" si="57"/>
        <v>0</v>
      </c>
      <c r="M93" s="482">
        <f t="shared" si="57"/>
        <v>0</v>
      </c>
      <c r="N93" s="482">
        <f t="shared" si="57"/>
        <v>0</v>
      </c>
      <c r="O93" s="482">
        <f t="shared" si="57"/>
        <v>0</v>
      </c>
      <c r="P93" s="482">
        <f t="shared" si="57"/>
        <v>0</v>
      </c>
      <c r="Q93" s="482">
        <f t="shared" si="57"/>
        <v>0</v>
      </c>
      <c r="R93" s="482">
        <f t="shared" si="57"/>
        <v>0</v>
      </c>
      <c r="S93" s="482">
        <f t="shared" si="57"/>
        <v>0</v>
      </c>
      <c r="T93" s="482">
        <f t="shared" si="57"/>
        <v>0</v>
      </c>
      <c r="U93" s="482">
        <f t="shared" si="57"/>
        <v>0</v>
      </c>
      <c r="V93" s="482">
        <f t="shared" si="57"/>
        <v>0</v>
      </c>
      <c r="W93" s="482">
        <f t="shared" si="57"/>
        <v>0</v>
      </c>
      <c r="X93" s="482">
        <f t="shared" si="57"/>
        <v>0</v>
      </c>
      <c r="Y93" s="111"/>
      <c r="Z93" s="111"/>
      <c r="AA93" s="111"/>
      <c r="AB93" s="111"/>
      <c r="AC93" s="111"/>
      <c r="AD93" s="58"/>
      <c r="AE93" s="58"/>
      <c r="AF93" s="58"/>
      <c r="AG93" s="58"/>
    </row>
    <row r="94" spans="1:55" ht="15.75" customHeight="1">
      <c r="A94" s="55"/>
      <c r="B94" s="59"/>
      <c r="C94" s="2" t="s">
        <v>6</v>
      </c>
      <c r="D94" s="2"/>
      <c r="E94" s="483" t="e">
        <f t="shared" ref="E94:X94" si="58">(COUNTIF(E16:E90,E$92))/(COUNTA(E16:E90))</f>
        <v>#DIV/0!</v>
      </c>
      <c r="F94" s="483" t="e">
        <f t="shared" si="58"/>
        <v>#DIV/0!</v>
      </c>
      <c r="G94" s="483" t="e">
        <f t="shared" si="58"/>
        <v>#DIV/0!</v>
      </c>
      <c r="H94" s="483" t="e">
        <f t="shared" si="58"/>
        <v>#DIV/0!</v>
      </c>
      <c r="I94" s="483" t="e">
        <f t="shared" si="58"/>
        <v>#DIV/0!</v>
      </c>
      <c r="J94" s="483" t="e">
        <f t="shared" si="58"/>
        <v>#DIV/0!</v>
      </c>
      <c r="K94" s="483" t="e">
        <f t="shared" si="58"/>
        <v>#DIV/0!</v>
      </c>
      <c r="L94" s="483" t="e">
        <f t="shared" si="58"/>
        <v>#DIV/0!</v>
      </c>
      <c r="M94" s="483" t="e">
        <f t="shared" si="58"/>
        <v>#DIV/0!</v>
      </c>
      <c r="N94" s="483" t="e">
        <f t="shared" si="58"/>
        <v>#DIV/0!</v>
      </c>
      <c r="O94" s="483" t="e">
        <f t="shared" si="58"/>
        <v>#DIV/0!</v>
      </c>
      <c r="P94" s="483" t="e">
        <f t="shared" si="58"/>
        <v>#DIV/0!</v>
      </c>
      <c r="Q94" s="483" t="e">
        <f t="shared" si="58"/>
        <v>#DIV/0!</v>
      </c>
      <c r="R94" s="483" t="e">
        <f t="shared" si="58"/>
        <v>#DIV/0!</v>
      </c>
      <c r="S94" s="483" t="e">
        <f t="shared" si="58"/>
        <v>#DIV/0!</v>
      </c>
      <c r="T94" s="483" t="e">
        <f t="shared" si="58"/>
        <v>#DIV/0!</v>
      </c>
      <c r="U94" s="483" t="e">
        <f t="shared" si="58"/>
        <v>#DIV/0!</v>
      </c>
      <c r="V94" s="483" t="e">
        <f t="shared" si="58"/>
        <v>#DIV/0!</v>
      </c>
      <c r="W94" s="483" t="e">
        <f t="shared" si="58"/>
        <v>#DIV/0!</v>
      </c>
      <c r="X94" s="483" t="e">
        <f t="shared" si="58"/>
        <v>#DIV/0!</v>
      </c>
      <c r="Y94" s="107"/>
      <c r="Z94" s="107"/>
      <c r="AA94" s="107"/>
      <c r="AB94" s="107"/>
      <c r="AC94" s="107"/>
      <c r="AD94" s="58"/>
      <c r="AE94" s="58"/>
      <c r="AF94" s="58"/>
      <c r="AG94" s="58"/>
    </row>
    <row r="95" spans="1:55" ht="15.75" customHeight="1">
      <c r="A95" s="55"/>
      <c r="B95" s="59"/>
      <c r="C95" s="3" t="s">
        <v>7</v>
      </c>
      <c r="D95" s="3"/>
      <c r="E95" s="484" t="e">
        <f t="shared" ref="E95:X95" si="59">(COUNTIF(E$16:E$90,"A"))/(COUNTA(E$16:E$90))</f>
        <v>#DIV/0!</v>
      </c>
      <c r="F95" s="484" t="e">
        <f t="shared" si="59"/>
        <v>#DIV/0!</v>
      </c>
      <c r="G95" s="484" t="e">
        <f t="shared" si="59"/>
        <v>#DIV/0!</v>
      </c>
      <c r="H95" s="484" t="e">
        <f t="shared" si="59"/>
        <v>#DIV/0!</v>
      </c>
      <c r="I95" s="484" t="e">
        <f t="shared" si="59"/>
        <v>#DIV/0!</v>
      </c>
      <c r="J95" s="484" t="e">
        <f t="shared" si="59"/>
        <v>#DIV/0!</v>
      </c>
      <c r="K95" s="484" t="e">
        <f t="shared" si="59"/>
        <v>#DIV/0!</v>
      </c>
      <c r="L95" s="484" t="e">
        <f t="shared" si="59"/>
        <v>#DIV/0!</v>
      </c>
      <c r="M95" s="484" t="e">
        <f t="shared" si="59"/>
        <v>#DIV/0!</v>
      </c>
      <c r="N95" s="484" t="e">
        <f t="shared" si="59"/>
        <v>#DIV/0!</v>
      </c>
      <c r="O95" s="484" t="e">
        <f t="shared" si="59"/>
        <v>#DIV/0!</v>
      </c>
      <c r="P95" s="484" t="e">
        <f t="shared" si="59"/>
        <v>#DIV/0!</v>
      </c>
      <c r="Q95" s="484" t="e">
        <f t="shared" si="59"/>
        <v>#DIV/0!</v>
      </c>
      <c r="R95" s="484" t="e">
        <f t="shared" si="59"/>
        <v>#DIV/0!</v>
      </c>
      <c r="S95" s="484" t="e">
        <f t="shared" si="59"/>
        <v>#DIV/0!</v>
      </c>
      <c r="T95" s="484" t="e">
        <f t="shared" si="59"/>
        <v>#DIV/0!</v>
      </c>
      <c r="U95" s="484" t="e">
        <f t="shared" si="59"/>
        <v>#DIV/0!</v>
      </c>
      <c r="V95" s="484" t="e">
        <f t="shared" si="59"/>
        <v>#DIV/0!</v>
      </c>
      <c r="W95" s="484" t="e">
        <f t="shared" si="59"/>
        <v>#DIV/0!</v>
      </c>
      <c r="X95" s="484" t="e">
        <f t="shared" si="59"/>
        <v>#DIV/0!</v>
      </c>
      <c r="Y95" s="108"/>
      <c r="Z95" s="108"/>
      <c r="AA95" s="108"/>
      <c r="AB95" s="108"/>
      <c r="AC95" s="108"/>
      <c r="AD95" s="58"/>
      <c r="AE95" s="58"/>
      <c r="AF95" s="58"/>
      <c r="AG95" s="58"/>
    </row>
    <row r="96" spans="1:55" ht="15.75" customHeight="1">
      <c r="A96" s="55"/>
      <c r="B96" s="59"/>
      <c r="C96" s="3" t="s">
        <v>8</v>
      </c>
      <c r="D96" s="3"/>
      <c r="E96" s="484" t="e">
        <f t="shared" ref="E96:X96" si="60">(COUNTIF(E$16:E$90,"B"))/(COUNTA(E$16:E$90))</f>
        <v>#DIV/0!</v>
      </c>
      <c r="F96" s="484" t="e">
        <f t="shared" si="60"/>
        <v>#DIV/0!</v>
      </c>
      <c r="G96" s="484" t="e">
        <f t="shared" si="60"/>
        <v>#DIV/0!</v>
      </c>
      <c r="H96" s="484" t="e">
        <f t="shared" si="60"/>
        <v>#DIV/0!</v>
      </c>
      <c r="I96" s="484" t="e">
        <f t="shared" si="60"/>
        <v>#DIV/0!</v>
      </c>
      <c r="J96" s="484" t="e">
        <f t="shared" si="60"/>
        <v>#DIV/0!</v>
      </c>
      <c r="K96" s="484" t="e">
        <f t="shared" si="60"/>
        <v>#DIV/0!</v>
      </c>
      <c r="L96" s="484" t="e">
        <f t="shared" si="60"/>
        <v>#DIV/0!</v>
      </c>
      <c r="M96" s="484" t="e">
        <f t="shared" si="60"/>
        <v>#DIV/0!</v>
      </c>
      <c r="N96" s="484" t="e">
        <f t="shared" si="60"/>
        <v>#DIV/0!</v>
      </c>
      <c r="O96" s="484" t="e">
        <f t="shared" si="60"/>
        <v>#DIV/0!</v>
      </c>
      <c r="P96" s="484" t="e">
        <f t="shared" si="60"/>
        <v>#DIV/0!</v>
      </c>
      <c r="Q96" s="484" t="e">
        <f t="shared" si="60"/>
        <v>#DIV/0!</v>
      </c>
      <c r="R96" s="484" t="e">
        <f t="shared" si="60"/>
        <v>#DIV/0!</v>
      </c>
      <c r="S96" s="484" t="e">
        <f t="shared" si="60"/>
        <v>#DIV/0!</v>
      </c>
      <c r="T96" s="484" t="e">
        <f t="shared" si="60"/>
        <v>#DIV/0!</v>
      </c>
      <c r="U96" s="484" t="e">
        <f t="shared" si="60"/>
        <v>#DIV/0!</v>
      </c>
      <c r="V96" s="484" t="e">
        <f t="shared" si="60"/>
        <v>#DIV/0!</v>
      </c>
      <c r="W96" s="484" t="e">
        <f t="shared" si="60"/>
        <v>#DIV/0!</v>
      </c>
      <c r="X96" s="484" t="e">
        <f t="shared" si="60"/>
        <v>#DIV/0!</v>
      </c>
      <c r="Y96" s="108"/>
      <c r="Z96" s="108"/>
      <c r="AA96" s="108"/>
      <c r="AB96" s="108"/>
      <c r="AC96" s="108"/>
      <c r="AD96" s="58"/>
      <c r="AE96" s="58"/>
      <c r="AF96" s="58"/>
      <c r="AG96" s="58"/>
    </row>
    <row r="97" spans="1:49" ht="15.75" customHeight="1">
      <c r="A97" s="55"/>
      <c r="B97" s="59"/>
      <c r="C97" s="3" t="s">
        <v>9</v>
      </c>
      <c r="D97" s="3"/>
      <c r="E97" s="484" t="e">
        <f t="shared" ref="E97:X97" si="61">(COUNTIF(E$16:E$90,"C"))/(COUNTA(E$16:E$90))</f>
        <v>#DIV/0!</v>
      </c>
      <c r="F97" s="484" t="e">
        <f t="shared" si="61"/>
        <v>#DIV/0!</v>
      </c>
      <c r="G97" s="484" t="e">
        <f t="shared" si="61"/>
        <v>#DIV/0!</v>
      </c>
      <c r="H97" s="484" t="e">
        <f t="shared" si="61"/>
        <v>#DIV/0!</v>
      </c>
      <c r="I97" s="484" t="e">
        <f t="shared" si="61"/>
        <v>#DIV/0!</v>
      </c>
      <c r="J97" s="484" t="e">
        <f t="shared" si="61"/>
        <v>#DIV/0!</v>
      </c>
      <c r="K97" s="484" t="e">
        <f t="shared" si="61"/>
        <v>#DIV/0!</v>
      </c>
      <c r="L97" s="484" t="e">
        <f t="shared" si="61"/>
        <v>#DIV/0!</v>
      </c>
      <c r="M97" s="484" t="e">
        <f t="shared" si="61"/>
        <v>#DIV/0!</v>
      </c>
      <c r="N97" s="484" t="e">
        <f t="shared" si="61"/>
        <v>#DIV/0!</v>
      </c>
      <c r="O97" s="484" t="e">
        <f t="shared" si="61"/>
        <v>#DIV/0!</v>
      </c>
      <c r="P97" s="484" t="e">
        <f t="shared" si="61"/>
        <v>#DIV/0!</v>
      </c>
      <c r="Q97" s="484" t="e">
        <f t="shared" si="61"/>
        <v>#DIV/0!</v>
      </c>
      <c r="R97" s="484" t="e">
        <f t="shared" si="61"/>
        <v>#DIV/0!</v>
      </c>
      <c r="S97" s="484" t="e">
        <f t="shared" si="61"/>
        <v>#DIV/0!</v>
      </c>
      <c r="T97" s="484" t="e">
        <f t="shared" si="61"/>
        <v>#DIV/0!</v>
      </c>
      <c r="U97" s="484" t="e">
        <f t="shared" si="61"/>
        <v>#DIV/0!</v>
      </c>
      <c r="V97" s="484" t="e">
        <f t="shared" si="61"/>
        <v>#DIV/0!</v>
      </c>
      <c r="W97" s="484" t="e">
        <f t="shared" si="61"/>
        <v>#DIV/0!</v>
      </c>
      <c r="X97" s="484" t="e">
        <f t="shared" si="61"/>
        <v>#DIV/0!</v>
      </c>
      <c r="Y97" s="108"/>
      <c r="Z97" s="108"/>
      <c r="AA97" s="108"/>
      <c r="AB97" s="108"/>
      <c r="AC97" s="108"/>
      <c r="AD97" s="58"/>
      <c r="AE97" s="58"/>
      <c r="AF97" s="58"/>
      <c r="AG97" s="58"/>
    </row>
    <row r="98" spans="1:49" ht="15.75" customHeight="1">
      <c r="A98" s="55"/>
      <c r="B98" s="59"/>
      <c r="C98" s="43" t="s">
        <v>10</v>
      </c>
      <c r="D98" s="43"/>
      <c r="E98" s="484" t="e">
        <f t="shared" ref="E98:X98" si="62">(COUNTIF(E$16:E$90,"D"))/(COUNTA(E$16:E$90))</f>
        <v>#DIV/0!</v>
      </c>
      <c r="F98" s="484" t="e">
        <f t="shared" si="62"/>
        <v>#DIV/0!</v>
      </c>
      <c r="G98" s="484" t="e">
        <f t="shared" si="62"/>
        <v>#DIV/0!</v>
      </c>
      <c r="H98" s="484" t="e">
        <f t="shared" si="62"/>
        <v>#DIV/0!</v>
      </c>
      <c r="I98" s="484" t="e">
        <f t="shared" si="62"/>
        <v>#DIV/0!</v>
      </c>
      <c r="J98" s="484" t="e">
        <f t="shared" si="62"/>
        <v>#DIV/0!</v>
      </c>
      <c r="K98" s="484" t="e">
        <f t="shared" si="62"/>
        <v>#DIV/0!</v>
      </c>
      <c r="L98" s="484" t="e">
        <f t="shared" si="62"/>
        <v>#DIV/0!</v>
      </c>
      <c r="M98" s="484" t="e">
        <f t="shared" si="62"/>
        <v>#DIV/0!</v>
      </c>
      <c r="N98" s="484" t="e">
        <f t="shared" si="62"/>
        <v>#DIV/0!</v>
      </c>
      <c r="O98" s="484" t="e">
        <f t="shared" si="62"/>
        <v>#DIV/0!</v>
      </c>
      <c r="P98" s="484" t="e">
        <f t="shared" si="62"/>
        <v>#DIV/0!</v>
      </c>
      <c r="Q98" s="484" t="e">
        <f t="shared" si="62"/>
        <v>#DIV/0!</v>
      </c>
      <c r="R98" s="484" t="e">
        <f t="shared" si="62"/>
        <v>#DIV/0!</v>
      </c>
      <c r="S98" s="484" t="e">
        <f t="shared" si="62"/>
        <v>#DIV/0!</v>
      </c>
      <c r="T98" s="484" t="e">
        <f t="shared" si="62"/>
        <v>#DIV/0!</v>
      </c>
      <c r="U98" s="484" t="e">
        <f t="shared" si="62"/>
        <v>#DIV/0!</v>
      </c>
      <c r="V98" s="484" t="e">
        <f t="shared" si="62"/>
        <v>#DIV/0!</v>
      </c>
      <c r="W98" s="484" t="e">
        <f t="shared" si="62"/>
        <v>#DIV/0!</v>
      </c>
      <c r="X98" s="484" t="e">
        <f t="shared" si="62"/>
        <v>#DIV/0!</v>
      </c>
      <c r="Y98" s="108"/>
      <c r="Z98" s="108"/>
      <c r="AA98" s="108"/>
      <c r="AB98" s="108"/>
      <c r="AC98" s="108"/>
      <c r="AD98" s="58"/>
      <c r="AE98" s="58"/>
      <c r="AF98" s="58"/>
      <c r="AG98" s="58"/>
    </row>
    <row r="99" spans="1:49" ht="15.75" customHeight="1">
      <c r="A99" s="55"/>
      <c r="B99" s="59"/>
      <c r="C99" s="74" t="s">
        <v>11</v>
      </c>
      <c r="D99" s="75"/>
      <c r="E99" s="485" t="e">
        <f t="shared" ref="E99:N104" si="63">(E$93-((COUNTA(E$16:E$90)-E$93)/4-1))/COUNTA(E$16:E$90)</f>
        <v>#DIV/0!</v>
      </c>
      <c r="F99" s="485" t="e">
        <f t="shared" si="63"/>
        <v>#DIV/0!</v>
      </c>
      <c r="G99" s="485" t="e">
        <f t="shared" si="63"/>
        <v>#DIV/0!</v>
      </c>
      <c r="H99" s="485" t="e">
        <f t="shared" si="63"/>
        <v>#DIV/0!</v>
      </c>
      <c r="I99" s="485" t="e">
        <f t="shared" si="63"/>
        <v>#DIV/0!</v>
      </c>
      <c r="J99" s="485" t="e">
        <f t="shared" si="63"/>
        <v>#DIV/0!</v>
      </c>
      <c r="K99" s="485" t="e">
        <f t="shared" si="63"/>
        <v>#DIV/0!</v>
      </c>
      <c r="L99" s="485" t="e">
        <f t="shared" si="63"/>
        <v>#DIV/0!</v>
      </c>
      <c r="M99" s="485" t="e">
        <f t="shared" si="63"/>
        <v>#DIV/0!</v>
      </c>
      <c r="N99" s="485" t="e">
        <f t="shared" si="63"/>
        <v>#DIV/0!</v>
      </c>
      <c r="O99" s="485" t="e">
        <f t="shared" ref="O99:X104" si="64">(O$93-((COUNTA(O$16:O$90)-O$93)/4-1))/COUNTA(O$16:O$90)</f>
        <v>#DIV/0!</v>
      </c>
      <c r="P99" s="485" t="e">
        <f t="shared" si="64"/>
        <v>#DIV/0!</v>
      </c>
      <c r="Q99" s="485" t="e">
        <f t="shared" si="64"/>
        <v>#DIV/0!</v>
      </c>
      <c r="R99" s="485" t="e">
        <f t="shared" si="64"/>
        <v>#DIV/0!</v>
      </c>
      <c r="S99" s="485" t="e">
        <f t="shared" si="64"/>
        <v>#DIV/0!</v>
      </c>
      <c r="T99" s="485" t="e">
        <f t="shared" si="64"/>
        <v>#DIV/0!</v>
      </c>
      <c r="U99" s="485" t="e">
        <f t="shared" si="64"/>
        <v>#DIV/0!</v>
      </c>
      <c r="V99" s="485" t="e">
        <f t="shared" si="64"/>
        <v>#DIV/0!</v>
      </c>
      <c r="W99" s="485" t="e">
        <f t="shared" si="64"/>
        <v>#DIV/0!</v>
      </c>
      <c r="X99" s="485" t="e">
        <f t="shared" si="64"/>
        <v>#DIV/0!</v>
      </c>
      <c r="Y99" s="109"/>
      <c r="Z99" s="109"/>
      <c r="AA99" s="109"/>
      <c r="AB99" s="109"/>
      <c r="AC99" s="109"/>
      <c r="AD99" s="58"/>
      <c r="AE99" s="58"/>
      <c r="AF99" s="58"/>
      <c r="AG99" s="58"/>
    </row>
    <row r="100" spans="1:49" ht="15.75" customHeight="1">
      <c r="A100" s="55"/>
      <c r="B100" s="59"/>
      <c r="C100" s="78" t="s">
        <v>12</v>
      </c>
      <c r="D100" s="79"/>
      <c r="E100" s="486" t="e">
        <f t="shared" si="63"/>
        <v>#DIV/0!</v>
      </c>
      <c r="F100" s="486" t="e">
        <f t="shared" si="63"/>
        <v>#DIV/0!</v>
      </c>
      <c r="G100" s="486" t="e">
        <f t="shared" si="63"/>
        <v>#DIV/0!</v>
      </c>
      <c r="H100" s="486" t="e">
        <f t="shared" si="63"/>
        <v>#DIV/0!</v>
      </c>
      <c r="I100" s="486" t="e">
        <f t="shared" si="63"/>
        <v>#DIV/0!</v>
      </c>
      <c r="J100" s="486" t="e">
        <f t="shared" si="63"/>
        <v>#DIV/0!</v>
      </c>
      <c r="K100" s="486" t="e">
        <f t="shared" si="63"/>
        <v>#DIV/0!</v>
      </c>
      <c r="L100" s="486" t="e">
        <f t="shared" si="63"/>
        <v>#DIV/0!</v>
      </c>
      <c r="M100" s="486" t="e">
        <f t="shared" si="63"/>
        <v>#DIV/0!</v>
      </c>
      <c r="N100" s="486" t="e">
        <f t="shared" si="63"/>
        <v>#DIV/0!</v>
      </c>
      <c r="O100" s="486" t="e">
        <f t="shared" si="64"/>
        <v>#DIV/0!</v>
      </c>
      <c r="P100" s="486" t="e">
        <f t="shared" si="64"/>
        <v>#DIV/0!</v>
      </c>
      <c r="Q100" s="486" t="e">
        <f t="shared" si="64"/>
        <v>#DIV/0!</v>
      </c>
      <c r="R100" s="486" t="e">
        <f t="shared" si="64"/>
        <v>#DIV/0!</v>
      </c>
      <c r="S100" s="486" t="e">
        <f t="shared" si="64"/>
        <v>#DIV/0!</v>
      </c>
      <c r="T100" s="486" t="e">
        <f t="shared" si="64"/>
        <v>#DIV/0!</v>
      </c>
      <c r="U100" s="486" t="e">
        <f t="shared" si="64"/>
        <v>#DIV/0!</v>
      </c>
      <c r="V100" s="486" t="e">
        <f t="shared" si="64"/>
        <v>#DIV/0!</v>
      </c>
      <c r="W100" s="486" t="e">
        <f t="shared" si="64"/>
        <v>#DIV/0!</v>
      </c>
      <c r="X100" s="486" t="e">
        <f t="shared" si="64"/>
        <v>#DIV/0!</v>
      </c>
      <c r="Y100" s="55"/>
      <c r="Z100" s="55"/>
      <c r="AA100" s="55"/>
      <c r="AB100" s="55"/>
      <c r="AC100" s="55"/>
      <c r="AD100" s="55"/>
      <c r="AE100" s="58"/>
      <c r="AF100" s="58"/>
      <c r="AG100" s="58"/>
    </row>
    <row r="101" spans="1:49" ht="15.75" customHeight="1">
      <c r="A101" s="55"/>
      <c r="B101" s="59"/>
      <c r="C101" s="76" t="s">
        <v>13</v>
      </c>
      <c r="D101" s="77"/>
      <c r="E101" s="486" t="e">
        <f t="shared" si="63"/>
        <v>#DIV/0!</v>
      </c>
      <c r="F101" s="486" t="e">
        <f t="shared" si="63"/>
        <v>#DIV/0!</v>
      </c>
      <c r="G101" s="486" t="e">
        <f t="shared" si="63"/>
        <v>#DIV/0!</v>
      </c>
      <c r="H101" s="486" t="e">
        <f t="shared" si="63"/>
        <v>#DIV/0!</v>
      </c>
      <c r="I101" s="486" t="e">
        <f t="shared" si="63"/>
        <v>#DIV/0!</v>
      </c>
      <c r="J101" s="486" t="e">
        <f t="shared" si="63"/>
        <v>#DIV/0!</v>
      </c>
      <c r="K101" s="486" t="e">
        <f t="shared" si="63"/>
        <v>#DIV/0!</v>
      </c>
      <c r="L101" s="486" t="e">
        <f t="shared" si="63"/>
        <v>#DIV/0!</v>
      </c>
      <c r="M101" s="486" t="e">
        <f t="shared" si="63"/>
        <v>#DIV/0!</v>
      </c>
      <c r="N101" s="486" t="e">
        <f t="shared" si="63"/>
        <v>#DIV/0!</v>
      </c>
      <c r="O101" s="486" t="e">
        <f t="shared" si="64"/>
        <v>#DIV/0!</v>
      </c>
      <c r="P101" s="486" t="e">
        <f t="shared" si="64"/>
        <v>#DIV/0!</v>
      </c>
      <c r="Q101" s="486" t="e">
        <f t="shared" si="64"/>
        <v>#DIV/0!</v>
      </c>
      <c r="R101" s="486" t="e">
        <f t="shared" si="64"/>
        <v>#DIV/0!</v>
      </c>
      <c r="S101" s="486" t="e">
        <f t="shared" si="64"/>
        <v>#DIV/0!</v>
      </c>
      <c r="T101" s="486" t="e">
        <f t="shared" si="64"/>
        <v>#DIV/0!</v>
      </c>
      <c r="U101" s="486" t="e">
        <f t="shared" si="64"/>
        <v>#DIV/0!</v>
      </c>
      <c r="V101" s="486" t="e">
        <f t="shared" si="64"/>
        <v>#DIV/0!</v>
      </c>
      <c r="W101" s="486" t="e">
        <f t="shared" si="64"/>
        <v>#DIV/0!</v>
      </c>
      <c r="X101" s="486" t="e">
        <f t="shared" si="64"/>
        <v>#DIV/0!</v>
      </c>
      <c r="Y101" s="55"/>
      <c r="Z101" s="55"/>
      <c r="AA101" s="55"/>
      <c r="AB101" s="55"/>
      <c r="AC101" s="55"/>
      <c r="AD101" s="55"/>
      <c r="AE101" s="58"/>
      <c r="AF101" s="58"/>
      <c r="AG101" s="58"/>
    </row>
    <row r="102" spans="1:49" ht="15.75" customHeight="1">
      <c r="A102" s="55"/>
      <c r="B102" s="59"/>
      <c r="C102" s="80" t="s">
        <v>14</v>
      </c>
      <c r="D102" s="81"/>
      <c r="E102" s="486" t="e">
        <f t="shared" si="63"/>
        <v>#DIV/0!</v>
      </c>
      <c r="F102" s="486" t="e">
        <f t="shared" si="63"/>
        <v>#DIV/0!</v>
      </c>
      <c r="G102" s="486" t="e">
        <f t="shared" si="63"/>
        <v>#DIV/0!</v>
      </c>
      <c r="H102" s="486" t="e">
        <f t="shared" si="63"/>
        <v>#DIV/0!</v>
      </c>
      <c r="I102" s="486" t="e">
        <f t="shared" si="63"/>
        <v>#DIV/0!</v>
      </c>
      <c r="J102" s="486" t="e">
        <f t="shared" si="63"/>
        <v>#DIV/0!</v>
      </c>
      <c r="K102" s="486" t="e">
        <f t="shared" si="63"/>
        <v>#DIV/0!</v>
      </c>
      <c r="L102" s="486" t="e">
        <f t="shared" si="63"/>
        <v>#DIV/0!</v>
      </c>
      <c r="M102" s="486" t="e">
        <f t="shared" si="63"/>
        <v>#DIV/0!</v>
      </c>
      <c r="N102" s="486" t="e">
        <f t="shared" si="63"/>
        <v>#DIV/0!</v>
      </c>
      <c r="O102" s="486" t="e">
        <f t="shared" si="64"/>
        <v>#DIV/0!</v>
      </c>
      <c r="P102" s="486" t="e">
        <f t="shared" si="64"/>
        <v>#DIV/0!</v>
      </c>
      <c r="Q102" s="486" t="e">
        <f t="shared" si="64"/>
        <v>#DIV/0!</v>
      </c>
      <c r="R102" s="486" t="e">
        <f t="shared" si="64"/>
        <v>#DIV/0!</v>
      </c>
      <c r="S102" s="486" t="e">
        <f t="shared" si="64"/>
        <v>#DIV/0!</v>
      </c>
      <c r="T102" s="486" t="e">
        <f t="shared" si="64"/>
        <v>#DIV/0!</v>
      </c>
      <c r="U102" s="486" t="e">
        <f t="shared" si="64"/>
        <v>#DIV/0!</v>
      </c>
      <c r="V102" s="486" t="e">
        <f t="shared" si="64"/>
        <v>#DIV/0!</v>
      </c>
      <c r="W102" s="486" t="e">
        <f t="shared" si="64"/>
        <v>#DIV/0!</v>
      </c>
      <c r="X102" s="486" t="e">
        <f t="shared" si="64"/>
        <v>#DIV/0!</v>
      </c>
      <c r="Y102" s="55"/>
      <c r="Z102" s="55"/>
      <c r="AA102" s="55"/>
      <c r="AB102" s="55"/>
      <c r="AC102" s="55"/>
      <c r="AD102" s="55"/>
      <c r="AE102" s="58"/>
      <c r="AF102" s="58"/>
      <c r="AG102" s="58"/>
    </row>
    <row r="103" spans="1:49" ht="15.75" customHeight="1">
      <c r="A103" s="55"/>
      <c r="B103" s="59"/>
      <c r="C103" s="82" t="s">
        <v>15</v>
      </c>
      <c r="D103" s="83"/>
      <c r="E103" s="486" t="e">
        <f t="shared" si="63"/>
        <v>#DIV/0!</v>
      </c>
      <c r="F103" s="486" t="e">
        <f t="shared" si="63"/>
        <v>#DIV/0!</v>
      </c>
      <c r="G103" s="486" t="e">
        <f t="shared" si="63"/>
        <v>#DIV/0!</v>
      </c>
      <c r="H103" s="486" t="e">
        <f t="shared" si="63"/>
        <v>#DIV/0!</v>
      </c>
      <c r="I103" s="486" t="e">
        <f t="shared" si="63"/>
        <v>#DIV/0!</v>
      </c>
      <c r="J103" s="486" t="e">
        <f t="shared" si="63"/>
        <v>#DIV/0!</v>
      </c>
      <c r="K103" s="486" t="e">
        <f t="shared" si="63"/>
        <v>#DIV/0!</v>
      </c>
      <c r="L103" s="486" t="e">
        <f t="shared" si="63"/>
        <v>#DIV/0!</v>
      </c>
      <c r="M103" s="486" t="e">
        <f t="shared" si="63"/>
        <v>#DIV/0!</v>
      </c>
      <c r="N103" s="486" t="e">
        <f t="shared" si="63"/>
        <v>#DIV/0!</v>
      </c>
      <c r="O103" s="486" t="e">
        <f t="shared" si="64"/>
        <v>#DIV/0!</v>
      </c>
      <c r="P103" s="486" t="e">
        <f t="shared" si="64"/>
        <v>#DIV/0!</v>
      </c>
      <c r="Q103" s="486" t="e">
        <f t="shared" si="64"/>
        <v>#DIV/0!</v>
      </c>
      <c r="R103" s="486" t="e">
        <f t="shared" si="64"/>
        <v>#DIV/0!</v>
      </c>
      <c r="S103" s="486" t="e">
        <f t="shared" si="64"/>
        <v>#DIV/0!</v>
      </c>
      <c r="T103" s="486" t="e">
        <f t="shared" si="64"/>
        <v>#DIV/0!</v>
      </c>
      <c r="U103" s="486" t="e">
        <f t="shared" si="64"/>
        <v>#DIV/0!</v>
      </c>
      <c r="V103" s="486" t="e">
        <f t="shared" si="64"/>
        <v>#DIV/0!</v>
      </c>
      <c r="W103" s="486" t="e">
        <f t="shared" si="64"/>
        <v>#DIV/0!</v>
      </c>
      <c r="X103" s="486" t="e">
        <f t="shared" si="64"/>
        <v>#DIV/0!</v>
      </c>
      <c r="Y103" s="55"/>
      <c r="Z103" s="55"/>
      <c r="AA103" s="55"/>
      <c r="AB103" s="55"/>
      <c r="AC103" s="55"/>
      <c r="AD103" s="55"/>
      <c r="AE103" s="58"/>
      <c r="AF103" s="58"/>
      <c r="AG103" s="58"/>
    </row>
    <row r="104" spans="1:49" ht="15.75" customHeight="1">
      <c r="A104" s="55"/>
      <c r="B104" s="59"/>
      <c r="C104" s="84" t="s">
        <v>16</v>
      </c>
      <c r="D104" s="85"/>
      <c r="E104" s="486" t="e">
        <f t="shared" si="63"/>
        <v>#DIV/0!</v>
      </c>
      <c r="F104" s="486" t="e">
        <f t="shared" si="63"/>
        <v>#DIV/0!</v>
      </c>
      <c r="G104" s="486" t="e">
        <f t="shared" si="63"/>
        <v>#DIV/0!</v>
      </c>
      <c r="H104" s="486" t="e">
        <f t="shared" si="63"/>
        <v>#DIV/0!</v>
      </c>
      <c r="I104" s="486" t="e">
        <f t="shared" si="63"/>
        <v>#DIV/0!</v>
      </c>
      <c r="J104" s="486" t="e">
        <f t="shared" si="63"/>
        <v>#DIV/0!</v>
      </c>
      <c r="K104" s="486" t="e">
        <f t="shared" si="63"/>
        <v>#DIV/0!</v>
      </c>
      <c r="L104" s="486" t="e">
        <f t="shared" si="63"/>
        <v>#DIV/0!</v>
      </c>
      <c r="M104" s="486" t="e">
        <f t="shared" si="63"/>
        <v>#DIV/0!</v>
      </c>
      <c r="N104" s="486" t="e">
        <f t="shared" si="63"/>
        <v>#DIV/0!</v>
      </c>
      <c r="O104" s="486" t="e">
        <f t="shared" si="64"/>
        <v>#DIV/0!</v>
      </c>
      <c r="P104" s="486" t="e">
        <f t="shared" si="64"/>
        <v>#DIV/0!</v>
      </c>
      <c r="Q104" s="486" t="e">
        <f t="shared" si="64"/>
        <v>#DIV/0!</v>
      </c>
      <c r="R104" s="486" t="e">
        <f t="shared" si="64"/>
        <v>#DIV/0!</v>
      </c>
      <c r="S104" s="486" t="e">
        <f t="shared" si="64"/>
        <v>#DIV/0!</v>
      </c>
      <c r="T104" s="486" t="e">
        <f t="shared" si="64"/>
        <v>#DIV/0!</v>
      </c>
      <c r="U104" s="486" t="e">
        <f t="shared" si="64"/>
        <v>#DIV/0!</v>
      </c>
      <c r="V104" s="486" t="e">
        <f t="shared" si="64"/>
        <v>#DIV/0!</v>
      </c>
      <c r="W104" s="486" t="e">
        <f t="shared" si="64"/>
        <v>#DIV/0!</v>
      </c>
      <c r="X104" s="486" t="e">
        <f t="shared" si="64"/>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65">F$11</f>
        <v>0</v>
      </c>
      <c r="G108" s="492">
        <f t="shared" si="65"/>
        <v>0</v>
      </c>
      <c r="H108" s="492">
        <f t="shared" si="65"/>
        <v>0</v>
      </c>
      <c r="I108" s="492">
        <f t="shared" si="65"/>
        <v>0</v>
      </c>
      <c r="J108" s="492">
        <f t="shared" si="65"/>
        <v>0</v>
      </c>
      <c r="K108" s="492">
        <f t="shared" si="65"/>
        <v>0</v>
      </c>
      <c r="L108" s="492">
        <f t="shared" si="65"/>
        <v>0</v>
      </c>
      <c r="M108" s="492">
        <f t="shared" si="65"/>
        <v>0</v>
      </c>
      <c r="N108" s="492">
        <f t="shared" si="65"/>
        <v>0</v>
      </c>
      <c r="O108" s="492">
        <f t="shared" si="65"/>
        <v>0</v>
      </c>
      <c r="P108" s="492">
        <f t="shared" si="65"/>
        <v>0</v>
      </c>
      <c r="Q108" s="492">
        <f t="shared" si="65"/>
        <v>0</v>
      </c>
      <c r="R108" s="492">
        <f t="shared" si="65"/>
        <v>0</v>
      </c>
      <c r="S108" s="492">
        <f t="shared" si="65"/>
        <v>0</v>
      </c>
      <c r="T108" s="492">
        <f t="shared" si="65"/>
        <v>0</v>
      </c>
      <c r="U108" s="492">
        <f t="shared" si="65"/>
        <v>0</v>
      </c>
      <c r="V108" s="492">
        <f t="shared" si="65"/>
        <v>0</v>
      </c>
      <c r="W108" s="492">
        <f t="shared" si="65"/>
        <v>0</v>
      </c>
      <c r="X108" s="492">
        <f t="shared" si="65"/>
        <v>0</v>
      </c>
      <c r="Y108" s="192" t="s">
        <v>57</v>
      </c>
      <c r="Z108" s="162"/>
      <c r="AA108" s="162"/>
      <c r="AB108" s="162"/>
      <c r="AC108" s="162"/>
      <c r="AD108" s="162"/>
      <c r="AE108" s="301"/>
      <c r="AF108" s="301"/>
      <c r="AG108" s="30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66">E$11</f>
        <v>0</v>
      </c>
      <c r="F109" s="492">
        <f t="shared" si="65"/>
        <v>0</v>
      </c>
      <c r="G109" s="492">
        <f t="shared" si="65"/>
        <v>0</v>
      </c>
      <c r="H109" s="492">
        <f t="shared" si="65"/>
        <v>0</v>
      </c>
      <c r="I109" s="492">
        <f t="shared" si="65"/>
        <v>0</v>
      </c>
      <c r="J109" s="492">
        <f t="shared" si="65"/>
        <v>0</v>
      </c>
      <c r="K109" s="492">
        <f t="shared" si="65"/>
        <v>0</v>
      </c>
      <c r="L109" s="492">
        <f t="shared" si="65"/>
        <v>0</v>
      </c>
      <c r="M109" s="492">
        <f t="shared" si="65"/>
        <v>0</v>
      </c>
      <c r="N109" s="492">
        <f t="shared" si="65"/>
        <v>0</v>
      </c>
      <c r="O109" s="492">
        <f t="shared" si="65"/>
        <v>0</v>
      </c>
      <c r="P109" s="492">
        <f t="shared" si="65"/>
        <v>0</v>
      </c>
      <c r="Q109" s="492">
        <f t="shared" si="65"/>
        <v>0</v>
      </c>
      <c r="R109" s="492">
        <f t="shared" si="65"/>
        <v>0</v>
      </c>
      <c r="S109" s="492">
        <f t="shared" si="65"/>
        <v>0</v>
      </c>
      <c r="T109" s="492">
        <f t="shared" si="65"/>
        <v>0</v>
      </c>
      <c r="U109" s="492">
        <f t="shared" si="65"/>
        <v>0</v>
      </c>
      <c r="V109" s="492">
        <f t="shared" si="65"/>
        <v>0</v>
      </c>
      <c r="W109" s="492">
        <f t="shared" si="65"/>
        <v>0</v>
      </c>
      <c r="X109" s="492">
        <f t="shared" si="65"/>
        <v>0</v>
      </c>
      <c r="Y109" s="192" t="s">
        <v>57</v>
      </c>
      <c r="Z109" s="162"/>
      <c r="AA109" s="162"/>
      <c r="AB109" s="162"/>
      <c r="AC109" s="162"/>
      <c r="AD109" s="162"/>
      <c r="AE109" s="301"/>
      <c r="AF109" s="301"/>
      <c r="AG109" s="30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66"/>
        <v>0</v>
      </c>
      <c r="F110" s="492">
        <f t="shared" si="65"/>
        <v>0</v>
      </c>
      <c r="G110" s="492">
        <f t="shared" si="65"/>
        <v>0</v>
      </c>
      <c r="H110" s="492">
        <f t="shared" si="65"/>
        <v>0</v>
      </c>
      <c r="I110" s="492">
        <f t="shared" si="65"/>
        <v>0</v>
      </c>
      <c r="J110" s="492">
        <f t="shared" si="65"/>
        <v>0</v>
      </c>
      <c r="K110" s="492">
        <f t="shared" si="65"/>
        <v>0</v>
      </c>
      <c r="L110" s="492">
        <f t="shared" si="65"/>
        <v>0</v>
      </c>
      <c r="M110" s="492">
        <f t="shared" si="65"/>
        <v>0</v>
      </c>
      <c r="N110" s="492">
        <f t="shared" si="65"/>
        <v>0</v>
      </c>
      <c r="O110" s="492">
        <f t="shared" si="65"/>
        <v>0</v>
      </c>
      <c r="P110" s="492">
        <f t="shared" si="65"/>
        <v>0</v>
      </c>
      <c r="Q110" s="492">
        <f t="shared" si="65"/>
        <v>0</v>
      </c>
      <c r="R110" s="492">
        <f t="shared" si="65"/>
        <v>0</v>
      </c>
      <c r="S110" s="492">
        <f t="shared" si="65"/>
        <v>0</v>
      </c>
      <c r="T110" s="492">
        <f t="shared" si="65"/>
        <v>0</v>
      </c>
      <c r="U110" s="492">
        <f t="shared" si="65"/>
        <v>0</v>
      </c>
      <c r="V110" s="492">
        <f t="shared" si="65"/>
        <v>0</v>
      </c>
      <c r="W110" s="492">
        <f t="shared" si="65"/>
        <v>0</v>
      </c>
      <c r="X110" s="492">
        <f t="shared" si="65"/>
        <v>0</v>
      </c>
      <c r="Y110" s="192" t="s">
        <v>57</v>
      </c>
      <c r="Z110" s="162"/>
      <c r="AA110" s="162"/>
      <c r="AB110" s="162"/>
      <c r="AC110" s="162"/>
      <c r="AD110" s="162"/>
      <c r="AE110" s="301"/>
      <c r="AF110" s="301"/>
      <c r="AG110" s="30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01"/>
      <c r="AF111" s="301"/>
      <c r="AG111" s="30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67">F$12</f>
        <v>0</v>
      </c>
      <c r="G112" s="492">
        <f t="shared" si="67"/>
        <v>0</v>
      </c>
      <c r="H112" s="492">
        <f t="shared" si="67"/>
        <v>0</v>
      </c>
      <c r="I112" s="492">
        <f t="shared" si="67"/>
        <v>0</v>
      </c>
      <c r="J112" s="492">
        <f t="shared" si="67"/>
        <v>0</v>
      </c>
      <c r="K112" s="492">
        <f t="shared" si="67"/>
        <v>0</v>
      </c>
      <c r="L112" s="492">
        <f t="shared" si="67"/>
        <v>0</v>
      </c>
      <c r="M112" s="492">
        <f t="shared" si="67"/>
        <v>0</v>
      </c>
      <c r="N112" s="492">
        <f t="shared" si="67"/>
        <v>0</v>
      </c>
      <c r="O112" s="492">
        <f t="shared" si="67"/>
        <v>0</v>
      </c>
      <c r="P112" s="492">
        <f t="shared" si="67"/>
        <v>0</v>
      </c>
      <c r="Q112" s="492">
        <f t="shared" si="67"/>
        <v>0</v>
      </c>
      <c r="R112" s="492">
        <f t="shared" si="67"/>
        <v>0</v>
      </c>
      <c r="S112" s="492">
        <f t="shared" si="67"/>
        <v>0</v>
      </c>
      <c r="T112" s="492">
        <f t="shared" si="67"/>
        <v>0</v>
      </c>
      <c r="U112" s="492">
        <f t="shared" si="67"/>
        <v>0</v>
      </c>
      <c r="V112" s="492">
        <f t="shared" si="67"/>
        <v>0</v>
      </c>
      <c r="W112" s="492">
        <f t="shared" si="67"/>
        <v>0</v>
      </c>
      <c r="X112" s="492">
        <f t="shared" si="67"/>
        <v>0</v>
      </c>
      <c r="Y112" s="192" t="s">
        <v>57</v>
      </c>
      <c r="Z112" s="162"/>
      <c r="AA112" s="162"/>
      <c r="AB112" s="162"/>
      <c r="AC112" s="162"/>
      <c r="AD112" s="162"/>
      <c r="AE112" s="301"/>
      <c r="AF112" s="301"/>
      <c r="AG112" s="30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68">E$12</f>
        <v>0</v>
      </c>
      <c r="F113" s="492">
        <f t="shared" si="67"/>
        <v>0</v>
      </c>
      <c r="G113" s="492">
        <f t="shared" si="67"/>
        <v>0</v>
      </c>
      <c r="H113" s="492">
        <f t="shared" si="67"/>
        <v>0</v>
      </c>
      <c r="I113" s="492">
        <f t="shared" si="67"/>
        <v>0</v>
      </c>
      <c r="J113" s="492">
        <f t="shared" si="67"/>
        <v>0</v>
      </c>
      <c r="K113" s="492">
        <f t="shared" si="67"/>
        <v>0</v>
      </c>
      <c r="L113" s="492">
        <f t="shared" si="67"/>
        <v>0</v>
      </c>
      <c r="M113" s="492">
        <f t="shared" si="67"/>
        <v>0</v>
      </c>
      <c r="N113" s="492">
        <f t="shared" si="67"/>
        <v>0</v>
      </c>
      <c r="O113" s="492">
        <f t="shared" si="67"/>
        <v>0</v>
      </c>
      <c r="P113" s="492">
        <f t="shared" si="67"/>
        <v>0</v>
      </c>
      <c r="Q113" s="492">
        <f t="shared" si="67"/>
        <v>0</v>
      </c>
      <c r="R113" s="492">
        <f t="shared" si="67"/>
        <v>0</v>
      </c>
      <c r="S113" s="492">
        <f t="shared" si="67"/>
        <v>0</v>
      </c>
      <c r="T113" s="492">
        <f t="shared" si="67"/>
        <v>0</v>
      </c>
      <c r="U113" s="492">
        <f t="shared" si="67"/>
        <v>0</v>
      </c>
      <c r="V113" s="492">
        <f t="shared" si="67"/>
        <v>0</v>
      </c>
      <c r="W113" s="492">
        <f t="shared" si="67"/>
        <v>0</v>
      </c>
      <c r="X113" s="492">
        <f t="shared" si="67"/>
        <v>0</v>
      </c>
      <c r="Y113" s="192" t="s">
        <v>57</v>
      </c>
      <c r="Z113" s="162"/>
      <c r="AA113" s="162"/>
      <c r="AB113" s="162"/>
      <c r="AC113" s="162"/>
      <c r="AD113" s="301"/>
      <c r="AE113" s="301"/>
      <c r="AF113" s="301"/>
      <c r="AG113" s="30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68"/>
        <v>0</v>
      </c>
      <c r="F114" s="492">
        <f t="shared" si="67"/>
        <v>0</v>
      </c>
      <c r="G114" s="492">
        <f t="shared" si="67"/>
        <v>0</v>
      </c>
      <c r="H114" s="492">
        <f t="shared" si="67"/>
        <v>0</v>
      </c>
      <c r="I114" s="492">
        <f t="shared" si="67"/>
        <v>0</v>
      </c>
      <c r="J114" s="492">
        <f t="shared" si="67"/>
        <v>0</v>
      </c>
      <c r="K114" s="492">
        <f t="shared" si="67"/>
        <v>0</v>
      </c>
      <c r="L114" s="492">
        <f t="shared" si="67"/>
        <v>0</v>
      </c>
      <c r="M114" s="492">
        <f t="shared" si="67"/>
        <v>0</v>
      </c>
      <c r="N114" s="492">
        <f t="shared" si="67"/>
        <v>0</v>
      </c>
      <c r="O114" s="492">
        <f t="shared" si="67"/>
        <v>0</v>
      </c>
      <c r="P114" s="492">
        <f t="shared" si="67"/>
        <v>0</v>
      </c>
      <c r="Q114" s="492">
        <f t="shared" si="67"/>
        <v>0</v>
      </c>
      <c r="R114" s="492">
        <f t="shared" si="67"/>
        <v>0</v>
      </c>
      <c r="S114" s="492">
        <f t="shared" si="67"/>
        <v>0</v>
      </c>
      <c r="T114" s="492">
        <f t="shared" si="67"/>
        <v>0</v>
      </c>
      <c r="U114" s="492">
        <f t="shared" si="67"/>
        <v>0</v>
      </c>
      <c r="V114" s="492">
        <f t="shared" si="67"/>
        <v>0</v>
      </c>
      <c r="W114" s="492">
        <f t="shared" si="67"/>
        <v>0</v>
      </c>
      <c r="X114" s="492">
        <f t="shared" si="67"/>
        <v>0</v>
      </c>
      <c r="Y114" s="192" t="s">
        <v>57</v>
      </c>
      <c r="Z114" s="162"/>
      <c r="AA114" s="162"/>
      <c r="AB114" s="162"/>
      <c r="AC114" s="162"/>
      <c r="AD114" s="301"/>
      <c r="AE114" s="301"/>
      <c r="AF114" s="301"/>
      <c r="AG114" s="30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0" customWidth="1"/>
    <col min="2" max="2" width="12.75" style="324" customWidth="1"/>
    <col min="3" max="3" width="33.5" style="320" customWidth="1"/>
    <col min="4" max="24" width="6.875" style="320" customWidth="1"/>
    <col min="25" max="27" width="10.75" style="320" customWidth="1"/>
    <col min="28" max="28" width="12.25" style="320" bestFit="1" customWidth="1"/>
    <col min="29" max="29" width="10.75" style="320" customWidth="1"/>
    <col min="30" max="49" width="4.875" style="110" hidden="1" customWidth="1"/>
    <col min="50" max="55" width="4.875" style="320" customWidth="1"/>
    <col min="56" max="16384" width="12.625" style="320"/>
  </cols>
  <sheetData>
    <row r="1" spans="1:80" ht="23.25">
      <c r="B1" s="53"/>
      <c r="C1" s="54"/>
      <c r="D1" s="54"/>
      <c r="E1" s="515" t="s">
        <v>19</v>
      </c>
      <c r="F1" s="594"/>
      <c r="G1" s="594"/>
      <c r="H1" s="594"/>
      <c r="I1" s="594"/>
      <c r="J1" s="594"/>
      <c r="K1" s="594"/>
      <c r="L1" s="594"/>
      <c r="M1" s="594"/>
      <c r="N1" s="594"/>
      <c r="O1" s="594"/>
      <c r="P1" s="594"/>
      <c r="Q1" s="594"/>
      <c r="R1" s="594"/>
      <c r="S1" s="594"/>
      <c r="T1" s="594"/>
      <c r="U1" s="594"/>
      <c r="V1" s="594"/>
      <c r="W1" s="594"/>
      <c r="X1" s="594"/>
      <c r="AD1" s="58"/>
      <c r="AE1" s="58"/>
      <c r="AF1" s="58"/>
      <c r="AG1" s="58"/>
    </row>
    <row r="2" spans="1:80" ht="23.25">
      <c r="B2" s="53"/>
      <c r="C2" s="54"/>
      <c r="D2" s="54"/>
      <c r="E2" s="518" t="s">
        <v>778</v>
      </c>
      <c r="F2" s="518"/>
      <c r="G2" s="518"/>
      <c r="H2" s="518"/>
      <c r="I2" s="518"/>
      <c r="J2" s="518"/>
      <c r="K2" s="518"/>
      <c r="L2" s="518"/>
      <c r="M2" s="518"/>
      <c r="N2" s="518"/>
      <c r="O2" s="518"/>
      <c r="P2" s="518"/>
      <c r="Q2" s="518"/>
      <c r="R2" s="518"/>
      <c r="S2" s="518"/>
      <c r="T2" s="518"/>
      <c r="U2" s="518"/>
      <c r="V2" s="518"/>
      <c r="W2" s="518"/>
      <c r="X2" s="518"/>
      <c r="Y2" s="322"/>
      <c r="Z2" s="322"/>
      <c r="AA2" s="322"/>
      <c r="AB2" s="322"/>
      <c r="AC2" s="322"/>
      <c r="AD2" s="58"/>
      <c r="AE2" s="58"/>
      <c r="AF2" s="58"/>
      <c r="AG2" s="58"/>
    </row>
    <row r="3" spans="1:80">
      <c r="A3" s="55"/>
      <c r="B3" s="231"/>
      <c r="E3" s="56"/>
      <c r="F3" s="56"/>
      <c r="G3" s="56"/>
      <c r="H3" s="56"/>
      <c r="I3" s="56"/>
      <c r="J3" s="56"/>
      <c r="K3" s="56"/>
      <c r="L3" s="56"/>
      <c r="M3" s="56"/>
      <c r="N3" s="56"/>
      <c r="O3" s="56"/>
      <c r="P3" s="56"/>
      <c r="Q3" s="56"/>
      <c r="R3" s="56"/>
      <c r="S3" s="56"/>
      <c r="T3" s="57"/>
      <c r="U3" s="233"/>
      <c r="V3" s="234"/>
      <c r="W3" s="234"/>
      <c r="X3" s="234"/>
      <c r="Y3" s="322"/>
      <c r="Z3" s="322"/>
      <c r="AA3" s="322"/>
      <c r="AB3" s="322"/>
      <c r="AC3" s="322"/>
      <c r="AD3" s="58"/>
      <c r="AE3" s="58"/>
      <c r="AF3" s="58"/>
      <c r="AG3" s="58"/>
    </row>
    <row r="4" spans="1:80" ht="19.5" thickBot="1">
      <c r="A4" s="55"/>
      <c r="B4" s="204" t="s">
        <v>20</v>
      </c>
      <c r="C4" s="272"/>
      <c r="D4" s="323"/>
      <c r="E4" s="276" t="s">
        <v>746</v>
      </c>
      <c r="F4" s="275"/>
      <c r="G4" s="275"/>
      <c r="H4" s="275"/>
      <c r="I4" s="275"/>
      <c r="J4" s="275"/>
      <c r="K4" s="275"/>
      <c r="L4" s="275"/>
      <c r="M4" s="275"/>
      <c r="N4" s="275"/>
      <c r="O4" s="275"/>
      <c r="P4" s="275"/>
      <c r="Q4" s="275"/>
      <c r="R4" s="275"/>
      <c r="S4" s="275"/>
      <c r="T4" s="275"/>
      <c r="U4" s="275"/>
      <c r="V4" s="275"/>
      <c r="W4" s="275"/>
      <c r="X4" s="275"/>
      <c r="Y4" s="322"/>
      <c r="Z4" s="322"/>
      <c r="AA4" s="322"/>
      <c r="AB4" s="322"/>
      <c r="AC4" s="322"/>
      <c r="AD4" s="58"/>
      <c r="AE4" s="58"/>
      <c r="AF4" s="58"/>
      <c r="AG4" s="58"/>
    </row>
    <row r="5" spans="1:80" ht="16.5" thickTop="1">
      <c r="A5" s="55"/>
      <c r="B5" s="204" t="s">
        <v>21</v>
      </c>
      <c r="C5" s="477" t="str">
        <f>ExA_MATEMATICAS!C5</f>
        <v>_5°</v>
      </c>
      <c r="D5" s="283" t="s">
        <v>784</v>
      </c>
      <c r="E5" s="233"/>
      <c r="F5" s="234"/>
      <c r="G5" s="234"/>
      <c r="H5" s="234"/>
      <c r="I5" s="234"/>
      <c r="J5" s="58"/>
      <c r="K5" s="58"/>
      <c r="L5" s="58"/>
      <c r="M5" s="58"/>
      <c r="N5" s="58"/>
      <c r="O5" s="58"/>
      <c r="P5" s="58"/>
      <c r="Q5" s="58"/>
      <c r="R5" s="58"/>
      <c r="S5" s="58"/>
      <c r="T5" s="321"/>
      <c r="U5" s="233"/>
      <c r="V5" s="234"/>
      <c r="W5" s="234"/>
      <c r="X5" s="234"/>
      <c r="Y5" s="322"/>
      <c r="Z5" s="322"/>
      <c r="AA5" s="322"/>
      <c r="AB5" s="322"/>
      <c r="AC5" s="322"/>
      <c r="AD5" s="58"/>
      <c r="AE5" s="58"/>
      <c r="AF5" s="58"/>
      <c r="AG5" s="58"/>
    </row>
    <row r="6" spans="1:80" ht="18.75">
      <c r="A6" s="55"/>
      <c r="B6" s="204" t="s">
        <v>745</v>
      </c>
      <c r="C6" s="270" t="s">
        <v>747</v>
      </c>
      <c r="D6" s="323"/>
      <c r="E6" s="321"/>
      <c r="F6" s="322"/>
      <c r="G6" s="322"/>
      <c r="H6" s="322"/>
      <c r="I6" s="322"/>
      <c r="J6" s="58"/>
      <c r="K6" s="58"/>
      <c r="L6" s="58"/>
      <c r="M6" s="58"/>
      <c r="N6" s="58"/>
      <c r="O6" s="58"/>
      <c r="P6" s="58"/>
      <c r="Q6" s="58"/>
      <c r="R6" s="58"/>
      <c r="S6" s="58"/>
      <c r="T6" s="321"/>
      <c r="U6" s="321"/>
      <c r="V6" s="322"/>
      <c r="W6" s="322"/>
      <c r="X6" s="322"/>
      <c r="Y6" s="322"/>
      <c r="Z6" s="322"/>
      <c r="AA6" s="322"/>
      <c r="AB6" s="322"/>
      <c r="AC6" s="322"/>
      <c r="AD6" s="58"/>
      <c r="AE6" s="58"/>
      <c r="AF6" s="58"/>
      <c r="AG6" s="58"/>
    </row>
    <row r="7" spans="1:80" ht="18.75">
      <c r="A7" s="55"/>
      <c r="B7" s="273" t="s">
        <v>767</v>
      </c>
      <c r="C7" s="278" t="s">
        <v>771</v>
      </c>
      <c r="D7" s="323"/>
      <c r="E7" s="232"/>
      <c r="F7" s="319"/>
      <c r="G7" s="319"/>
      <c r="H7" s="319"/>
      <c r="I7" s="319"/>
      <c r="J7" s="319"/>
      <c r="K7" s="319"/>
      <c r="L7" s="319"/>
      <c r="M7" s="319"/>
      <c r="N7" s="319"/>
      <c r="O7" s="319"/>
      <c r="P7" s="319"/>
      <c r="Q7" s="319"/>
      <c r="R7" s="319"/>
      <c r="S7" s="58"/>
      <c r="T7" s="58"/>
      <c r="U7" s="58"/>
      <c r="V7" s="58"/>
      <c r="W7" s="58"/>
      <c r="X7" s="58"/>
      <c r="Y7" s="58"/>
      <c r="Z7" s="58"/>
      <c r="AA7" s="58"/>
      <c r="AB7" s="58"/>
      <c r="AC7" s="58"/>
      <c r="AD7" s="58"/>
      <c r="AE7" s="58"/>
      <c r="AF7" s="58"/>
      <c r="AG7" s="58"/>
    </row>
    <row r="8" spans="1:80" ht="19.5" thickBot="1">
      <c r="A8" s="55"/>
      <c r="B8" s="204" t="s">
        <v>22</v>
      </c>
      <c r="C8" s="278"/>
      <c r="D8" s="323"/>
      <c r="E8" s="58"/>
      <c r="S8" s="58"/>
      <c r="T8" s="58"/>
      <c r="U8" s="58"/>
      <c r="V8" s="58"/>
      <c r="W8" s="58"/>
      <c r="X8" s="58"/>
      <c r="Y8" s="58"/>
      <c r="Z8" s="58"/>
      <c r="AA8" s="58"/>
      <c r="AB8" s="58"/>
      <c r="AC8" s="58"/>
      <c r="AD8" s="58"/>
      <c r="AE8" s="58"/>
      <c r="AF8" s="58"/>
      <c r="AG8" s="58"/>
      <c r="AW8" s="111"/>
      <c r="AX8" s="250"/>
      <c r="AY8" s="251"/>
      <c r="AZ8" s="251"/>
      <c r="BA8" s="251"/>
      <c r="BB8" s="251"/>
      <c r="BC8" s="251"/>
      <c r="BD8" s="250"/>
      <c r="BE8" s="251"/>
      <c r="BF8" s="251"/>
      <c r="BG8" s="251"/>
      <c r="BH8" s="192"/>
      <c r="BI8" s="113"/>
      <c r="BJ8" s="113"/>
      <c r="BK8" s="113"/>
      <c r="BL8" s="113"/>
      <c r="BM8" s="113"/>
      <c r="BN8" s="113"/>
      <c r="BO8" s="113"/>
      <c r="BP8" s="113"/>
      <c r="BQ8" s="113"/>
      <c r="BR8" s="113"/>
      <c r="BS8" s="113"/>
      <c r="BT8" s="113"/>
      <c r="BU8" s="113"/>
      <c r="BV8" s="113"/>
      <c r="BW8" s="192"/>
      <c r="BX8" s="250"/>
      <c r="BY8" s="251"/>
      <c r="BZ8" s="251"/>
      <c r="CA8" s="251"/>
      <c r="CB8" s="160"/>
    </row>
    <row r="9" spans="1:80" ht="21.75" thickBot="1">
      <c r="A9" s="55"/>
      <c r="B9" s="59"/>
      <c r="C9" s="55"/>
      <c r="D9" s="323"/>
      <c r="E9" s="521" t="s">
        <v>23</v>
      </c>
      <c r="F9" s="522"/>
      <c r="G9" s="522"/>
      <c r="H9" s="522"/>
      <c r="I9" s="522"/>
      <c r="J9" s="522"/>
      <c r="K9" s="522"/>
      <c r="L9" s="522"/>
      <c r="M9" s="522"/>
      <c r="N9" s="522"/>
      <c r="O9" s="522"/>
      <c r="P9" s="522"/>
      <c r="Q9" s="522"/>
      <c r="R9" s="522"/>
      <c r="S9" s="522"/>
      <c r="T9" s="522"/>
      <c r="U9" s="522"/>
      <c r="V9" s="522"/>
      <c r="W9" s="522"/>
      <c r="X9" s="523"/>
      <c r="Y9" s="322"/>
      <c r="Z9" s="322"/>
      <c r="AA9" s="322"/>
      <c r="AB9" s="322"/>
      <c r="AC9" s="322"/>
      <c r="AD9" s="58"/>
      <c r="AE9" s="58"/>
      <c r="AF9" s="58"/>
      <c r="AG9" s="58"/>
      <c r="AW9" s="111"/>
      <c r="AX9" s="324"/>
      <c r="AY9" s="324"/>
      <c r="AZ9" s="251"/>
      <c r="BA9" s="251"/>
      <c r="BB9" s="251"/>
      <c r="BC9" s="251"/>
      <c r="BD9" s="252"/>
      <c r="BE9" s="250"/>
      <c r="BF9" s="251"/>
      <c r="BG9" s="251"/>
      <c r="BH9" s="253"/>
      <c r="BI9" s="118"/>
      <c r="BJ9" s="118"/>
      <c r="BK9" s="118"/>
      <c r="BL9" s="118"/>
      <c r="BM9" s="118"/>
      <c r="BN9" s="118"/>
      <c r="BO9" s="118"/>
      <c r="BP9" s="118"/>
      <c r="BQ9" s="118"/>
      <c r="BR9" s="118"/>
      <c r="BS9" s="118"/>
      <c r="BT9" s="118"/>
      <c r="BU9" s="118"/>
      <c r="BV9" s="118"/>
      <c r="BW9" s="253"/>
      <c r="BX9" s="252"/>
      <c r="BY9" s="250"/>
      <c r="BZ9" s="251"/>
      <c r="CA9" s="251"/>
      <c r="CB9" s="160"/>
    </row>
    <row r="10" spans="1:80" ht="18.75">
      <c r="A10" s="55"/>
      <c r="B10" s="59"/>
      <c r="C10" s="55"/>
      <c r="D10" s="323"/>
      <c r="E10" s="486" t="e">
        <f t="shared" ref="E10:X10" si="0">(E$93-((COUNTA(E$16:E$90)-E$93)/4-1))/COUNTA(E$16:E$90)</f>
        <v>#DIV/0!</v>
      </c>
      <c r="F10" s="486" t="e">
        <f t="shared" si="0"/>
        <v>#DIV/0!</v>
      </c>
      <c r="G10" s="486" t="e">
        <f t="shared" si="0"/>
        <v>#DIV/0!</v>
      </c>
      <c r="H10" s="486" t="e">
        <f t="shared" si="0"/>
        <v>#DIV/0!</v>
      </c>
      <c r="I10" s="486" t="e">
        <f t="shared" si="0"/>
        <v>#DIV/0!</v>
      </c>
      <c r="J10" s="486" t="e">
        <f t="shared" si="0"/>
        <v>#DIV/0!</v>
      </c>
      <c r="K10" s="486" t="e">
        <f t="shared" si="0"/>
        <v>#DIV/0!</v>
      </c>
      <c r="L10" s="486" t="e">
        <f t="shared" si="0"/>
        <v>#DIV/0!</v>
      </c>
      <c r="M10" s="486" t="e">
        <f t="shared" si="0"/>
        <v>#DIV/0!</v>
      </c>
      <c r="N10" s="486" t="e">
        <f t="shared" si="0"/>
        <v>#DIV/0!</v>
      </c>
      <c r="O10" s="486" t="e">
        <f t="shared" si="0"/>
        <v>#DIV/0!</v>
      </c>
      <c r="P10" s="486" t="e">
        <f t="shared" si="0"/>
        <v>#DIV/0!</v>
      </c>
      <c r="Q10" s="486" t="e">
        <f t="shared" si="0"/>
        <v>#DIV/0!</v>
      </c>
      <c r="R10" s="486" t="e">
        <f t="shared" si="0"/>
        <v>#DIV/0!</v>
      </c>
      <c r="S10" s="486" t="e">
        <f t="shared" si="0"/>
        <v>#DIV/0!</v>
      </c>
      <c r="T10" s="486" t="e">
        <f t="shared" si="0"/>
        <v>#DIV/0!</v>
      </c>
      <c r="U10" s="486" t="e">
        <f t="shared" si="0"/>
        <v>#DIV/0!</v>
      </c>
      <c r="V10" s="486" t="e">
        <f t="shared" si="0"/>
        <v>#DIV/0!</v>
      </c>
      <c r="W10" s="486" t="e">
        <f t="shared" si="0"/>
        <v>#DIV/0!</v>
      </c>
      <c r="X10" s="486" t="e">
        <f t="shared" si="0"/>
        <v>#DIV/0!</v>
      </c>
      <c r="Y10" s="58"/>
      <c r="Z10" s="58"/>
      <c r="AA10" s="58"/>
      <c r="AB10" s="58"/>
      <c r="AC10" s="58"/>
      <c r="AD10" s="58"/>
      <c r="AE10" s="58"/>
      <c r="AF10" s="58"/>
      <c r="AG10" s="58"/>
      <c r="AW10" s="111"/>
      <c r="BD10" s="252"/>
      <c r="BE10" s="250"/>
      <c r="BF10" s="251"/>
      <c r="BG10" s="251"/>
      <c r="BH10" s="253"/>
      <c r="BI10" s="118"/>
      <c r="BJ10" s="118"/>
      <c r="BK10" s="118"/>
      <c r="BL10" s="118"/>
      <c r="BM10" s="118"/>
      <c r="BN10" s="118"/>
      <c r="BO10" s="118"/>
      <c r="BP10" s="118"/>
      <c r="BQ10" s="118"/>
      <c r="BR10" s="118"/>
      <c r="BS10" s="118"/>
      <c r="BT10" s="118"/>
      <c r="BU10" s="118"/>
      <c r="BV10" s="118"/>
      <c r="BW10" s="253"/>
      <c r="BX10" s="252"/>
      <c r="BY10" s="250"/>
      <c r="BZ10" s="251"/>
      <c r="CA10" s="251"/>
      <c r="CB10" s="160"/>
    </row>
    <row r="11" spans="1:80" ht="19.5" thickBot="1">
      <c r="A11" s="55"/>
      <c r="B11" s="59"/>
      <c r="C11" s="591" t="s">
        <v>17</v>
      </c>
      <c r="D11" s="592"/>
      <c r="E11" s="306"/>
      <c r="F11" s="306"/>
      <c r="G11" s="306"/>
      <c r="H11" s="306"/>
      <c r="I11" s="306"/>
      <c r="J11" s="306"/>
      <c r="K11" s="306"/>
      <c r="L11" s="306"/>
      <c r="M11" s="306"/>
      <c r="N11" s="306"/>
      <c r="O11" s="306"/>
      <c r="P11" s="306"/>
      <c r="Q11" s="306"/>
      <c r="R11" s="306"/>
      <c r="S11" s="306"/>
      <c r="T11" s="306"/>
      <c r="U11" s="306"/>
      <c r="V11" s="306"/>
      <c r="W11" s="306"/>
      <c r="X11" s="306"/>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2"/>
      <c r="BE11" s="250"/>
      <c r="BF11" s="251"/>
      <c r="BG11" s="251"/>
      <c r="BH11" s="253"/>
      <c r="BI11" s="118"/>
      <c r="BJ11" s="118"/>
      <c r="BK11" s="118"/>
      <c r="BL11" s="118"/>
      <c r="BM11" s="118"/>
      <c r="BN11" s="118"/>
      <c r="BO11" s="118"/>
      <c r="BP11" s="118"/>
      <c r="BQ11" s="118"/>
      <c r="BR11" s="118"/>
      <c r="BS11" s="118"/>
      <c r="BT11" s="118"/>
      <c r="BU11" s="118"/>
      <c r="BV11" s="118"/>
      <c r="BW11" s="253"/>
      <c r="BX11" s="252"/>
      <c r="BY11" s="250"/>
      <c r="BZ11" s="251"/>
      <c r="CA11" s="251"/>
      <c r="CB11" s="160"/>
    </row>
    <row r="12" spans="1:80" ht="19.5" thickBot="1">
      <c r="A12" s="55"/>
      <c r="B12" s="59"/>
      <c r="C12" s="591" t="s">
        <v>18</v>
      </c>
      <c r="D12" s="591"/>
      <c r="E12" s="306"/>
      <c r="F12" s="306"/>
      <c r="G12" s="306"/>
      <c r="H12" s="306"/>
      <c r="I12" s="306"/>
      <c r="J12" s="306"/>
      <c r="K12" s="306"/>
      <c r="L12" s="306"/>
      <c r="M12" s="306"/>
      <c r="N12" s="306"/>
      <c r="O12" s="306"/>
      <c r="P12" s="306"/>
      <c r="Q12" s="306"/>
      <c r="R12" s="306"/>
      <c r="S12" s="306"/>
      <c r="T12" s="306"/>
      <c r="U12" s="306"/>
      <c r="V12" s="306"/>
      <c r="W12" s="306"/>
      <c r="X12" s="306"/>
      <c r="Y12" s="118" t="s">
        <v>57</v>
      </c>
      <c r="Z12" s="58"/>
      <c r="AA12" s="58"/>
      <c r="AB12" s="58"/>
      <c r="AC12" s="58"/>
      <c r="AD12" s="58"/>
      <c r="AE12" s="58"/>
      <c r="AF12" s="58"/>
      <c r="AG12" s="58"/>
      <c r="AX12" s="595" t="s">
        <v>743</v>
      </c>
      <c r="AY12" s="596"/>
      <c r="AZ12" s="596"/>
      <c r="BA12" s="596"/>
      <c r="BB12" s="596"/>
      <c r="BC12" s="597"/>
    </row>
    <row r="13" spans="1:80" ht="19.5" thickBot="1">
      <c r="A13" s="55"/>
      <c r="B13" s="59"/>
      <c r="C13" s="591" t="s">
        <v>65</v>
      </c>
      <c r="D13" s="591"/>
      <c r="E13" s="230"/>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4">
        <f>COUNTIFS($E$12:$X$12,"Resolución de problemas-Numérico Variacional")+COUNTIF($E$12:$X$12,"Resolución de problemas-Espacial Métrico")+COUNTIF($E$12:$X$12,"Resolución de problemas-Aleatorio")</f>
        <v>0</v>
      </c>
      <c r="AY13" s="475">
        <f>COUNTIFS($E$12:$X$12,"Comunicación-Numérico Variacional")+COUNTIF($E$12:$X$12,"Comunicación-Espacial Métrico")+COUNTIF($E$12:$X$12,"Comunicación-Aleatorio")</f>
        <v>0</v>
      </c>
      <c r="AZ13" s="476">
        <f>COUNTIFS($E$12:$X$12,"Razonamiento-Numérico Variacional")+COUNTIF($E$12:$X$12,"Razonamiento-Espacial Métrico")+COUNTIF($E$12:$X$12,"Razonamiento-Aleatorio")</f>
        <v>0</v>
      </c>
      <c r="BA13" s="474">
        <f>COUNTIFS($E$11:$X$11,"Numérico Variacional")</f>
        <v>0</v>
      </c>
      <c r="BB13" s="475">
        <f>COUNTIF($E$11:$X$11,"Espacial Métrico")</f>
        <v>0</v>
      </c>
      <c r="BC13" s="476">
        <f>COUNTIF($E$11:$X$11,"Aleatorio")</f>
        <v>0</v>
      </c>
    </row>
    <row r="14" spans="1:80" ht="19.5" thickBot="1">
      <c r="A14" s="55"/>
      <c r="B14" s="59"/>
      <c r="C14" s="593" t="s">
        <v>55</v>
      </c>
      <c r="D14" s="593"/>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8" t="s">
        <v>104</v>
      </c>
      <c r="AY14" s="599"/>
      <c r="AZ14" s="600"/>
      <c r="BA14" s="601" t="s">
        <v>105</v>
      </c>
      <c r="BB14" s="602"/>
      <c r="BC14" s="603"/>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61" t="s">
        <v>100</v>
      </c>
      <c r="AY15" s="262" t="s">
        <v>2</v>
      </c>
      <c r="AZ15" s="263" t="s">
        <v>101</v>
      </c>
      <c r="BA15" s="264" t="s">
        <v>102</v>
      </c>
      <c r="BB15" s="265" t="s">
        <v>103</v>
      </c>
      <c r="BC15" s="266" t="s">
        <v>1</v>
      </c>
    </row>
    <row r="16" spans="1:80" ht="19.5" thickBot="1">
      <c r="A16" s="55"/>
      <c r="B16" s="457" t="str">
        <f>IF(C16&lt;&gt;"",1,"")</f>
        <v/>
      </c>
      <c r="C16" s="249"/>
      <c r="D16" s="240"/>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7" t="str">
        <f>IF(E16="","",(IF(E16=E$92,1,0)))</f>
        <v/>
      </c>
      <c r="AE16" s="267" t="str">
        <f t="shared" ref="AE16:AW29" si="1">IF(F16="","",(IF(F16=F$92,1,0)))</f>
        <v/>
      </c>
      <c r="AF16" s="267" t="str">
        <f t="shared" si="1"/>
        <v/>
      </c>
      <c r="AG16" s="267" t="str">
        <f t="shared" si="1"/>
        <v/>
      </c>
      <c r="AH16" s="267" t="str">
        <f t="shared" si="1"/>
        <v/>
      </c>
      <c r="AI16" s="267" t="str">
        <f t="shared" si="1"/>
        <v/>
      </c>
      <c r="AJ16" s="267" t="str">
        <f t="shared" si="1"/>
        <v/>
      </c>
      <c r="AK16" s="267" t="str">
        <f t="shared" si="1"/>
        <v/>
      </c>
      <c r="AL16" s="267" t="str">
        <f t="shared" si="1"/>
        <v/>
      </c>
      <c r="AM16" s="267" t="str">
        <f t="shared" si="1"/>
        <v/>
      </c>
      <c r="AN16" s="267" t="str">
        <f t="shared" si="1"/>
        <v/>
      </c>
      <c r="AO16" s="267" t="str">
        <f t="shared" si="1"/>
        <v/>
      </c>
      <c r="AP16" s="267" t="str">
        <f t="shared" si="1"/>
        <v/>
      </c>
      <c r="AQ16" s="267" t="str">
        <f t="shared" si="1"/>
        <v/>
      </c>
      <c r="AR16" s="267" t="str">
        <f t="shared" si="1"/>
        <v/>
      </c>
      <c r="AS16" s="267" t="str">
        <f t="shared" si="1"/>
        <v/>
      </c>
      <c r="AT16" s="267" t="str">
        <f t="shared" si="1"/>
        <v/>
      </c>
      <c r="AU16" s="267" t="str">
        <f t="shared" si="1"/>
        <v/>
      </c>
      <c r="AV16" s="267" t="str">
        <f t="shared" si="1"/>
        <v/>
      </c>
      <c r="AW16" s="267" t="str">
        <f t="shared" si="1"/>
        <v/>
      </c>
      <c r="AX16" s="472" t="str">
        <f>IF(AD16="","",SUMIF($E$12:$X$12,"Resolución de problemas-Numérico Variacional",$AD16:$AW16)+SUMIF($E$12:$X$12,"Resolución de problemas-Espacial Métrico",$AD16:$AW16)+SUMIF($E$12:$X$12,"Resolución de problemas-Aleatorio",$AD16:$AW16))</f>
        <v/>
      </c>
      <c r="AY16" s="472" t="str">
        <f>IF(AE16="","",SUMIF($E$12:$X$12,"Comunicación-Numérico Variacional",$AD16:$AW16)+SUMIF($E$12:$X$12,"Comunicación-Espacial Métrico",$AD16:$AW16)+SUMIF($E$12:$X$12,"Comunicación-Aleatorio",$AD16:$AW16))</f>
        <v/>
      </c>
      <c r="AZ16" s="472" t="str">
        <f>IF(AF16="","",SUMIF($E$12:$X$12,"Razonamiento-Numérico Variacional",$AD16:$AW16)+SUMIF($E$12:$X$12,"Razonamiento-Espacial Métrico",$AD16:$AW16)+SUMIF($E$12:$X$12,"Razonamiento-Aleatorio",$AD16:$AW16))</f>
        <v/>
      </c>
      <c r="BA16" s="472" t="str">
        <f>IF(AG16="","",SUMIF(E$11:X$11,"Numérico Variacional",AD16:AW16))</f>
        <v/>
      </c>
      <c r="BB16" s="472" t="str">
        <f>IF(AH16="","",SUMIF(E$11:X$11,"Espacial Métrico",AD16:AW16))</f>
        <v/>
      </c>
      <c r="BC16" s="472" t="str">
        <f>IF(AI16="","",SUMIF(E$11:X$11,"Aleatorio",AD16:AW16))</f>
        <v/>
      </c>
    </row>
    <row r="17" spans="1:55" ht="19.5" thickBot="1">
      <c r="A17" s="55"/>
      <c r="B17" s="458" t="str">
        <f>IF(C17&lt;&gt;"",1+B16,"")</f>
        <v/>
      </c>
      <c r="C17" s="239"/>
      <c r="D17" s="242"/>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7" t="str">
        <f t="shared" ref="AD17:AN56" si="2">IF(E17="","",(IF(E17=E$92,1,0)))</f>
        <v/>
      </c>
      <c r="AE17" s="267" t="str">
        <f t="shared" si="1"/>
        <v/>
      </c>
      <c r="AF17" s="267" t="str">
        <f t="shared" si="1"/>
        <v/>
      </c>
      <c r="AG17" s="267" t="str">
        <f t="shared" si="1"/>
        <v/>
      </c>
      <c r="AH17" s="267" t="str">
        <f t="shared" si="1"/>
        <v/>
      </c>
      <c r="AI17" s="267" t="str">
        <f t="shared" si="1"/>
        <v/>
      </c>
      <c r="AJ17" s="267" t="str">
        <f t="shared" si="1"/>
        <v/>
      </c>
      <c r="AK17" s="267" t="str">
        <f t="shared" si="1"/>
        <v/>
      </c>
      <c r="AL17" s="267" t="str">
        <f t="shared" si="1"/>
        <v/>
      </c>
      <c r="AM17" s="267" t="str">
        <f t="shared" si="1"/>
        <v/>
      </c>
      <c r="AN17" s="267" t="str">
        <f t="shared" si="1"/>
        <v/>
      </c>
      <c r="AO17" s="267" t="str">
        <f t="shared" si="1"/>
        <v/>
      </c>
      <c r="AP17" s="267" t="str">
        <f t="shared" si="1"/>
        <v/>
      </c>
      <c r="AQ17" s="267" t="str">
        <f t="shared" si="1"/>
        <v/>
      </c>
      <c r="AR17" s="267" t="str">
        <f t="shared" si="1"/>
        <v/>
      </c>
      <c r="AS17" s="267" t="str">
        <f t="shared" si="1"/>
        <v/>
      </c>
      <c r="AT17" s="267" t="str">
        <f t="shared" si="1"/>
        <v/>
      </c>
      <c r="AU17" s="267" t="str">
        <f t="shared" si="1"/>
        <v/>
      </c>
      <c r="AV17" s="267" t="str">
        <f t="shared" si="1"/>
        <v/>
      </c>
      <c r="AW17" s="267" t="str">
        <f t="shared" si="1"/>
        <v/>
      </c>
      <c r="AX17" s="472" t="str">
        <f t="shared" ref="AX17:AX80" si="3">IF(AD17="","",SUMIF($E$12:$X$12,"Resolución de problemas-Numérico Variacional",$AD17:$AW17)+SUMIF($E$12:$X$12,"Resolución de problemas-Espacial Métrico",$AD17:$AW17)+SUMIF($E$12:$X$12,"Resolución de problemas-Aleatorio",$AD17:$AW17))</f>
        <v/>
      </c>
      <c r="AY17" s="472" t="str">
        <f t="shared" ref="AY17:AY80" si="4">IF(AE17="","",SUMIF($E$12:$X$12,"Comunicación-Numérico Variacional",$AD17:$AW17)+SUMIF($E$12:$X$12,"Comunicación-Espacial Métrico",$AD17:$AW17)+SUMIF($E$12:$X$12,"Comunicación-Aleatorio",$AD17:$AW17))</f>
        <v/>
      </c>
      <c r="AZ17" s="472" t="str">
        <f t="shared" ref="AZ17:AZ80" si="5">IF(AF17="","",SUMIF($E$12:$X$12,"Razonamiento-Numérico Variacional",$AD17:$AW17)+SUMIF($E$12:$X$12,"Razonamiento-Espacial Métrico",$AD17:$AW17)+SUMIF($E$12:$X$12,"Razonamiento-Aleatorio",$AD17:$AW17))</f>
        <v/>
      </c>
      <c r="BA17" s="472" t="str">
        <f t="shared" ref="BA17:BA80" si="6">IF(AG17="","",SUMIF(E$11:X$11,"Numérico Variacional",AD17:AW17))</f>
        <v/>
      </c>
      <c r="BB17" s="472" t="str">
        <f t="shared" ref="BB17:BB80" si="7">IF(AH17="","",SUMIF(E$11:X$11,"Espacial Métrico",AD17:AW17))</f>
        <v/>
      </c>
      <c r="BC17" s="472" t="str">
        <f t="shared" ref="BC17:BC80" si="8">IF(AI17="","",SUMIF(E$11:X$11,"Aleatorio",AD17:AW17))</f>
        <v/>
      </c>
    </row>
    <row r="18" spans="1:55" ht="19.5" thickBot="1">
      <c r="A18" s="55"/>
      <c r="B18" s="458" t="str">
        <f t="shared" ref="B18:B81" si="9">IF(C18&lt;&gt;"",1+B17,"")</f>
        <v/>
      </c>
      <c r="C18" s="241"/>
      <c r="D18" s="242"/>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7" t="str">
        <f t="shared" si="2"/>
        <v/>
      </c>
      <c r="AE18" s="267" t="str">
        <f t="shared" si="1"/>
        <v/>
      </c>
      <c r="AF18" s="267" t="str">
        <f t="shared" si="1"/>
        <v/>
      </c>
      <c r="AG18" s="267" t="str">
        <f t="shared" si="1"/>
        <v/>
      </c>
      <c r="AH18" s="267" t="str">
        <f t="shared" si="1"/>
        <v/>
      </c>
      <c r="AI18" s="267" t="str">
        <f t="shared" si="1"/>
        <v/>
      </c>
      <c r="AJ18" s="267" t="str">
        <f t="shared" si="1"/>
        <v/>
      </c>
      <c r="AK18" s="267" t="str">
        <f t="shared" si="1"/>
        <v/>
      </c>
      <c r="AL18" s="267" t="str">
        <f t="shared" si="1"/>
        <v/>
      </c>
      <c r="AM18" s="267" t="str">
        <f t="shared" si="1"/>
        <v/>
      </c>
      <c r="AN18" s="267" t="str">
        <f t="shared" si="1"/>
        <v/>
      </c>
      <c r="AO18" s="267" t="str">
        <f t="shared" si="1"/>
        <v/>
      </c>
      <c r="AP18" s="267" t="str">
        <f t="shared" si="1"/>
        <v/>
      </c>
      <c r="AQ18" s="267" t="str">
        <f t="shared" si="1"/>
        <v/>
      </c>
      <c r="AR18" s="267" t="str">
        <f t="shared" si="1"/>
        <v/>
      </c>
      <c r="AS18" s="267" t="str">
        <f t="shared" si="1"/>
        <v/>
      </c>
      <c r="AT18" s="267" t="str">
        <f t="shared" si="1"/>
        <v/>
      </c>
      <c r="AU18" s="267" t="str">
        <f t="shared" si="1"/>
        <v/>
      </c>
      <c r="AV18" s="267" t="str">
        <f t="shared" si="1"/>
        <v/>
      </c>
      <c r="AW18" s="267" t="str">
        <f t="shared" si="1"/>
        <v/>
      </c>
      <c r="AX18" s="472" t="str">
        <f t="shared" si="3"/>
        <v/>
      </c>
      <c r="AY18" s="472" t="str">
        <f t="shared" si="4"/>
        <v/>
      </c>
      <c r="AZ18" s="472" t="str">
        <f t="shared" si="5"/>
        <v/>
      </c>
      <c r="BA18" s="472" t="str">
        <f t="shared" si="6"/>
        <v/>
      </c>
      <c r="BB18" s="472" t="str">
        <f t="shared" si="7"/>
        <v/>
      </c>
      <c r="BC18" s="472" t="str">
        <f t="shared" si="8"/>
        <v/>
      </c>
    </row>
    <row r="19" spans="1:55" ht="19.5" thickBot="1">
      <c r="A19" s="55"/>
      <c r="B19" s="458" t="str">
        <f t="shared" si="9"/>
        <v/>
      </c>
      <c r="C19" s="241"/>
      <c r="D19" s="242"/>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7" t="str">
        <f t="shared" si="2"/>
        <v/>
      </c>
      <c r="AE19" s="267" t="str">
        <f t="shared" si="1"/>
        <v/>
      </c>
      <c r="AF19" s="267" t="str">
        <f t="shared" si="1"/>
        <v/>
      </c>
      <c r="AG19" s="267" t="str">
        <f t="shared" si="1"/>
        <v/>
      </c>
      <c r="AH19" s="267" t="str">
        <f t="shared" si="1"/>
        <v/>
      </c>
      <c r="AI19" s="267" t="str">
        <f t="shared" si="1"/>
        <v/>
      </c>
      <c r="AJ19" s="267" t="str">
        <f t="shared" si="1"/>
        <v/>
      </c>
      <c r="AK19" s="267" t="str">
        <f t="shared" si="1"/>
        <v/>
      </c>
      <c r="AL19" s="267" t="str">
        <f t="shared" si="1"/>
        <v/>
      </c>
      <c r="AM19" s="267" t="str">
        <f t="shared" si="1"/>
        <v/>
      </c>
      <c r="AN19" s="267" t="str">
        <f t="shared" si="1"/>
        <v/>
      </c>
      <c r="AO19" s="267" t="str">
        <f t="shared" si="1"/>
        <v/>
      </c>
      <c r="AP19" s="267" t="str">
        <f t="shared" si="1"/>
        <v/>
      </c>
      <c r="AQ19" s="267" t="str">
        <f t="shared" si="1"/>
        <v/>
      </c>
      <c r="AR19" s="267" t="str">
        <f t="shared" si="1"/>
        <v/>
      </c>
      <c r="AS19" s="267" t="str">
        <f t="shared" si="1"/>
        <v/>
      </c>
      <c r="AT19" s="267" t="str">
        <f t="shared" si="1"/>
        <v/>
      </c>
      <c r="AU19" s="267" t="str">
        <f t="shared" si="1"/>
        <v/>
      </c>
      <c r="AV19" s="267" t="str">
        <f t="shared" si="1"/>
        <v/>
      </c>
      <c r="AW19" s="267" t="str">
        <f t="shared" si="1"/>
        <v/>
      </c>
      <c r="AX19" s="472" t="str">
        <f t="shared" si="3"/>
        <v/>
      </c>
      <c r="AY19" s="472" t="str">
        <f t="shared" si="4"/>
        <v/>
      </c>
      <c r="AZ19" s="472" t="str">
        <f t="shared" si="5"/>
        <v/>
      </c>
      <c r="BA19" s="472" t="str">
        <f t="shared" si="6"/>
        <v/>
      </c>
      <c r="BB19" s="472" t="str">
        <f t="shared" si="7"/>
        <v/>
      </c>
      <c r="BC19" s="472" t="str">
        <f t="shared" si="8"/>
        <v/>
      </c>
    </row>
    <row r="20" spans="1:55" ht="19.5" thickBot="1">
      <c r="A20" s="55"/>
      <c r="B20" s="458" t="str">
        <f t="shared" si="9"/>
        <v/>
      </c>
      <c r="C20" s="241"/>
      <c r="D20" s="242"/>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7" t="str">
        <f t="shared" si="2"/>
        <v/>
      </c>
      <c r="AE20" s="267" t="str">
        <f t="shared" si="1"/>
        <v/>
      </c>
      <c r="AF20" s="267" t="str">
        <f t="shared" si="1"/>
        <v/>
      </c>
      <c r="AG20" s="267" t="str">
        <f t="shared" si="1"/>
        <v/>
      </c>
      <c r="AH20" s="267" t="str">
        <f t="shared" si="1"/>
        <v/>
      </c>
      <c r="AI20" s="267" t="str">
        <f t="shared" si="1"/>
        <v/>
      </c>
      <c r="AJ20" s="267" t="str">
        <f t="shared" si="1"/>
        <v/>
      </c>
      <c r="AK20" s="267" t="str">
        <f t="shared" si="1"/>
        <v/>
      </c>
      <c r="AL20" s="267" t="str">
        <f t="shared" si="1"/>
        <v/>
      </c>
      <c r="AM20" s="267" t="str">
        <f t="shared" si="1"/>
        <v/>
      </c>
      <c r="AN20" s="267" t="str">
        <f t="shared" si="1"/>
        <v/>
      </c>
      <c r="AO20" s="267" t="str">
        <f t="shared" si="1"/>
        <v/>
      </c>
      <c r="AP20" s="267" t="str">
        <f t="shared" si="1"/>
        <v/>
      </c>
      <c r="AQ20" s="267" t="str">
        <f t="shared" si="1"/>
        <v/>
      </c>
      <c r="AR20" s="267" t="str">
        <f t="shared" si="1"/>
        <v/>
      </c>
      <c r="AS20" s="267" t="str">
        <f t="shared" si="1"/>
        <v/>
      </c>
      <c r="AT20" s="267" t="str">
        <f t="shared" si="1"/>
        <v/>
      </c>
      <c r="AU20" s="267" t="str">
        <f t="shared" si="1"/>
        <v/>
      </c>
      <c r="AV20" s="267" t="str">
        <f t="shared" si="1"/>
        <v/>
      </c>
      <c r="AW20" s="267" t="str">
        <f t="shared" si="1"/>
        <v/>
      </c>
      <c r="AX20" s="472" t="str">
        <f t="shared" si="3"/>
        <v/>
      </c>
      <c r="AY20" s="472" t="str">
        <f t="shared" si="4"/>
        <v/>
      </c>
      <c r="AZ20" s="472" t="str">
        <f t="shared" si="5"/>
        <v/>
      </c>
      <c r="BA20" s="472" t="str">
        <f t="shared" si="6"/>
        <v/>
      </c>
      <c r="BB20" s="472" t="str">
        <f t="shared" si="7"/>
        <v/>
      </c>
      <c r="BC20" s="472" t="str">
        <f t="shared" si="8"/>
        <v/>
      </c>
    </row>
    <row r="21" spans="1:55" ht="19.5" thickBot="1">
      <c r="A21" s="55"/>
      <c r="B21" s="458" t="str">
        <f t="shared" si="9"/>
        <v/>
      </c>
      <c r="C21" s="241"/>
      <c r="D21" s="242"/>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7" t="str">
        <f t="shared" si="2"/>
        <v/>
      </c>
      <c r="AE21" s="267" t="str">
        <f t="shared" si="1"/>
        <v/>
      </c>
      <c r="AF21" s="267" t="str">
        <f t="shared" si="1"/>
        <v/>
      </c>
      <c r="AG21" s="267" t="str">
        <f t="shared" si="1"/>
        <v/>
      </c>
      <c r="AH21" s="267" t="str">
        <f t="shared" si="1"/>
        <v/>
      </c>
      <c r="AI21" s="267" t="str">
        <f t="shared" si="1"/>
        <v/>
      </c>
      <c r="AJ21" s="267" t="str">
        <f t="shared" si="1"/>
        <v/>
      </c>
      <c r="AK21" s="267" t="str">
        <f t="shared" si="1"/>
        <v/>
      </c>
      <c r="AL21" s="267" t="str">
        <f t="shared" si="1"/>
        <v/>
      </c>
      <c r="AM21" s="267" t="str">
        <f t="shared" si="1"/>
        <v/>
      </c>
      <c r="AN21" s="267" t="str">
        <f t="shared" si="1"/>
        <v/>
      </c>
      <c r="AO21" s="267" t="str">
        <f t="shared" si="1"/>
        <v/>
      </c>
      <c r="AP21" s="267" t="str">
        <f t="shared" si="1"/>
        <v/>
      </c>
      <c r="AQ21" s="267" t="str">
        <f t="shared" si="1"/>
        <v/>
      </c>
      <c r="AR21" s="267" t="str">
        <f t="shared" si="1"/>
        <v/>
      </c>
      <c r="AS21" s="267" t="str">
        <f t="shared" si="1"/>
        <v/>
      </c>
      <c r="AT21" s="267" t="str">
        <f t="shared" si="1"/>
        <v/>
      </c>
      <c r="AU21" s="267" t="str">
        <f t="shared" si="1"/>
        <v/>
      </c>
      <c r="AV21" s="267" t="str">
        <f t="shared" si="1"/>
        <v/>
      </c>
      <c r="AW21" s="267" t="str">
        <f t="shared" si="1"/>
        <v/>
      </c>
      <c r="AX21" s="472" t="str">
        <f t="shared" si="3"/>
        <v/>
      </c>
      <c r="AY21" s="472" t="str">
        <f t="shared" si="4"/>
        <v/>
      </c>
      <c r="AZ21" s="472" t="str">
        <f t="shared" si="5"/>
        <v/>
      </c>
      <c r="BA21" s="472" t="str">
        <f t="shared" si="6"/>
        <v/>
      </c>
      <c r="BB21" s="472" t="str">
        <f t="shared" si="7"/>
        <v/>
      </c>
      <c r="BC21" s="472" t="str">
        <f t="shared" si="8"/>
        <v/>
      </c>
    </row>
    <row r="22" spans="1:55" ht="15.75" customHeight="1" thickBot="1">
      <c r="A22" s="55"/>
      <c r="B22" s="458" t="str">
        <f t="shared" si="9"/>
        <v/>
      </c>
      <c r="C22" s="241"/>
      <c r="D22" s="242"/>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7" t="str">
        <f t="shared" si="2"/>
        <v/>
      </c>
      <c r="AE22" s="267" t="str">
        <f t="shared" si="1"/>
        <v/>
      </c>
      <c r="AF22" s="267" t="str">
        <f t="shared" si="1"/>
        <v/>
      </c>
      <c r="AG22" s="267" t="str">
        <f t="shared" si="1"/>
        <v/>
      </c>
      <c r="AH22" s="267" t="str">
        <f t="shared" si="1"/>
        <v/>
      </c>
      <c r="AI22" s="267" t="str">
        <f t="shared" si="1"/>
        <v/>
      </c>
      <c r="AJ22" s="267" t="str">
        <f t="shared" si="1"/>
        <v/>
      </c>
      <c r="AK22" s="267" t="str">
        <f t="shared" si="1"/>
        <v/>
      </c>
      <c r="AL22" s="267" t="str">
        <f t="shared" si="1"/>
        <v/>
      </c>
      <c r="AM22" s="267" t="str">
        <f t="shared" si="1"/>
        <v/>
      </c>
      <c r="AN22" s="267" t="str">
        <f t="shared" si="1"/>
        <v/>
      </c>
      <c r="AO22" s="267" t="str">
        <f t="shared" si="1"/>
        <v/>
      </c>
      <c r="AP22" s="267" t="str">
        <f t="shared" si="1"/>
        <v/>
      </c>
      <c r="AQ22" s="267" t="str">
        <f t="shared" si="1"/>
        <v/>
      </c>
      <c r="AR22" s="267" t="str">
        <f t="shared" si="1"/>
        <v/>
      </c>
      <c r="AS22" s="267" t="str">
        <f t="shared" si="1"/>
        <v/>
      </c>
      <c r="AT22" s="267" t="str">
        <f t="shared" si="1"/>
        <v/>
      </c>
      <c r="AU22" s="267" t="str">
        <f t="shared" si="1"/>
        <v/>
      </c>
      <c r="AV22" s="267" t="str">
        <f t="shared" si="1"/>
        <v/>
      </c>
      <c r="AW22" s="267" t="str">
        <f t="shared" si="1"/>
        <v/>
      </c>
      <c r="AX22" s="472" t="str">
        <f t="shared" si="3"/>
        <v/>
      </c>
      <c r="AY22" s="472" t="str">
        <f t="shared" si="4"/>
        <v/>
      </c>
      <c r="AZ22" s="472" t="str">
        <f t="shared" si="5"/>
        <v/>
      </c>
      <c r="BA22" s="472" t="str">
        <f t="shared" si="6"/>
        <v/>
      </c>
      <c r="BB22" s="472" t="str">
        <f t="shared" si="7"/>
        <v/>
      </c>
      <c r="BC22" s="472" t="str">
        <f t="shared" si="8"/>
        <v/>
      </c>
    </row>
    <row r="23" spans="1:55" ht="15.75" customHeight="1" thickBot="1">
      <c r="A23" s="55"/>
      <c r="B23" s="458" t="str">
        <f t="shared" si="9"/>
        <v/>
      </c>
      <c r="C23" s="241"/>
      <c r="D23" s="242"/>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7" t="str">
        <f t="shared" si="2"/>
        <v/>
      </c>
      <c r="AE23" s="267" t="str">
        <f t="shared" si="1"/>
        <v/>
      </c>
      <c r="AF23" s="267" t="str">
        <f t="shared" si="1"/>
        <v/>
      </c>
      <c r="AG23" s="267" t="str">
        <f t="shared" si="1"/>
        <v/>
      </c>
      <c r="AH23" s="267" t="str">
        <f t="shared" si="1"/>
        <v/>
      </c>
      <c r="AI23" s="267" t="str">
        <f t="shared" si="1"/>
        <v/>
      </c>
      <c r="AJ23" s="267" t="str">
        <f t="shared" si="1"/>
        <v/>
      </c>
      <c r="AK23" s="267" t="str">
        <f t="shared" si="1"/>
        <v/>
      </c>
      <c r="AL23" s="267" t="str">
        <f t="shared" si="1"/>
        <v/>
      </c>
      <c r="AM23" s="267" t="str">
        <f t="shared" si="1"/>
        <v/>
      </c>
      <c r="AN23" s="267" t="str">
        <f t="shared" si="1"/>
        <v/>
      </c>
      <c r="AO23" s="267" t="str">
        <f t="shared" si="1"/>
        <v/>
      </c>
      <c r="AP23" s="267" t="str">
        <f t="shared" si="1"/>
        <v/>
      </c>
      <c r="AQ23" s="267" t="str">
        <f t="shared" si="1"/>
        <v/>
      </c>
      <c r="AR23" s="267" t="str">
        <f t="shared" si="1"/>
        <v/>
      </c>
      <c r="AS23" s="267" t="str">
        <f t="shared" si="1"/>
        <v/>
      </c>
      <c r="AT23" s="267" t="str">
        <f t="shared" si="1"/>
        <v/>
      </c>
      <c r="AU23" s="267" t="str">
        <f t="shared" si="1"/>
        <v/>
      </c>
      <c r="AV23" s="267" t="str">
        <f t="shared" si="1"/>
        <v/>
      </c>
      <c r="AW23" s="267" t="str">
        <f t="shared" si="1"/>
        <v/>
      </c>
      <c r="AX23" s="472" t="str">
        <f t="shared" si="3"/>
        <v/>
      </c>
      <c r="AY23" s="472" t="str">
        <f t="shared" si="4"/>
        <v/>
      </c>
      <c r="AZ23" s="472" t="str">
        <f t="shared" si="5"/>
        <v/>
      </c>
      <c r="BA23" s="472" t="str">
        <f t="shared" si="6"/>
        <v/>
      </c>
      <c r="BB23" s="472" t="str">
        <f t="shared" si="7"/>
        <v/>
      </c>
      <c r="BC23" s="472" t="str">
        <f t="shared" si="8"/>
        <v/>
      </c>
    </row>
    <row r="24" spans="1:55" ht="15.75" customHeight="1" thickBot="1">
      <c r="A24" s="55"/>
      <c r="B24" s="458" t="str">
        <f t="shared" si="9"/>
        <v/>
      </c>
      <c r="C24" s="241"/>
      <c r="D24" s="242"/>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7" t="str">
        <f t="shared" si="2"/>
        <v/>
      </c>
      <c r="AE24" s="267" t="str">
        <f t="shared" si="1"/>
        <v/>
      </c>
      <c r="AF24" s="267" t="str">
        <f t="shared" si="1"/>
        <v/>
      </c>
      <c r="AG24" s="267" t="str">
        <f t="shared" si="1"/>
        <v/>
      </c>
      <c r="AH24" s="267" t="str">
        <f t="shared" si="1"/>
        <v/>
      </c>
      <c r="AI24" s="267" t="str">
        <f t="shared" si="1"/>
        <v/>
      </c>
      <c r="AJ24" s="267" t="str">
        <f t="shared" si="1"/>
        <v/>
      </c>
      <c r="AK24" s="267" t="str">
        <f t="shared" si="1"/>
        <v/>
      </c>
      <c r="AL24" s="267" t="str">
        <f t="shared" si="1"/>
        <v/>
      </c>
      <c r="AM24" s="267" t="str">
        <f t="shared" si="1"/>
        <v/>
      </c>
      <c r="AN24" s="267" t="str">
        <f t="shared" si="1"/>
        <v/>
      </c>
      <c r="AO24" s="267" t="str">
        <f t="shared" si="1"/>
        <v/>
      </c>
      <c r="AP24" s="267" t="str">
        <f t="shared" si="1"/>
        <v/>
      </c>
      <c r="AQ24" s="267" t="str">
        <f t="shared" si="1"/>
        <v/>
      </c>
      <c r="AR24" s="267" t="str">
        <f t="shared" si="1"/>
        <v/>
      </c>
      <c r="AS24" s="267" t="str">
        <f t="shared" si="1"/>
        <v/>
      </c>
      <c r="AT24" s="267" t="str">
        <f t="shared" si="1"/>
        <v/>
      </c>
      <c r="AU24" s="267" t="str">
        <f t="shared" si="1"/>
        <v/>
      </c>
      <c r="AV24" s="267" t="str">
        <f t="shared" si="1"/>
        <v/>
      </c>
      <c r="AW24" s="267" t="str">
        <f t="shared" si="1"/>
        <v/>
      </c>
      <c r="AX24" s="472" t="str">
        <f t="shared" si="3"/>
        <v/>
      </c>
      <c r="AY24" s="472" t="str">
        <f t="shared" si="4"/>
        <v/>
      </c>
      <c r="AZ24" s="472" t="str">
        <f t="shared" si="5"/>
        <v/>
      </c>
      <c r="BA24" s="472" t="str">
        <f t="shared" si="6"/>
        <v/>
      </c>
      <c r="BB24" s="472" t="str">
        <f t="shared" si="7"/>
        <v/>
      </c>
      <c r="BC24" s="472" t="str">
        <f t="shared" si="8"/>
        <v/>
      </c>
    </row>
    <row r="25" spans="1:55" ht="15.75" customHeight="1" thickBot="1">
      <c r="A25" s="55"/>
      <c r="B25" s="458" t="str">
        <f t="shared" si="9"/>
        <v/>
      </c>
      <c r="C25" s="241"/>
      <c r="D25" s="242"/>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7" t="str">
        <f t="shared" si="2"/>
        <v/>
      </c>
      <c r="AE25" s="267" t="str">
        <f t="shared" si="1"/>
        <v/>
      </c>
      <c r="AF25" s="267" t="str">
        <f t="shared" si="1"/>
        <v/>
      </c>
      <c r="AG25" s="267" t="str">
        <f t="shared" si="1"/>
        <v/>
      </c>
      <c r="AH25" s="267" t="str">
        <f t="shared" si="1"/>
        <v/>
      </c>
      <c r="AI25" s="267" t="str">
        <f t="shared" si="1"/>
        <v/>
      </c>
      <c r="AJ25" s="267" t="str">
        <f t="shared" si="1"/>
        <v/>
      </c>
      <c r="AK25" s="267" t="str">
        <f t="shared" si="1"/>
        <v/>
      </c>
      <c r="AL25" s="267" t="str">
        <f t="shared" si="1"/>
        <v/>
      </c>
      <c r="AM25" s="267" t="str">
        <f t="shared" si="1"/>
        <v/>
      </c>
      <c r="AN25" s="267" t="str">
        <f t="shared" si="1"/>
        <v/>
      </c>
      <c r="AO25" s="267" t="str">
        <f t="shared" si="1"/>
        <v/>
      </c>
      <c r="AP25" s="267" t="str">
        <f t="shared" si="1"/>
        <v/>
      </c>
      <c r="AQ25" s="267" t="str">
        <f t="shared" si="1"/>
        <v/>
      </c>
      <c r="AR25" s="267" t="str">
        <f t="shared" si="1"/>
        <v/>
      </c>
      <c r="AS25" s="267" t="str">
        <f t="shared" si="1"/>
        <v/>
      </c>
      <c r="AT25" s="267" t="str">
        <f t="shared" si="1"/>
        <v/>
      </c>
      <c r="AU25" s="267" t="str">
        <f t="shared" si="1"/>
        <v/>
      </c>
      <c r="AV25" s="267" t="str">
        <f t="shared" si="1"/>
        <v/>
      </c>
      <c r="AW25" s="267" t="str">
        <f t="shared" si="1"/>
        <v/>
      </c>
      <c r="AX25" s="472" t="str">
        <f t="shared" si="3"/>
        <v/>
      </c>
      <c r="AY25" s="472" t="str">
        <f t="shared" si="4"/>
        <v/>
      </c>
      <c r="AZ25" s="472" t="str">
        <f t="shared" si="5"/>
        <v/>
      </c>
      <c r="BA25" s="472" t="str">
        <f t="shared" si="6"/>
        <v/>
      </c>
      <c r="BB25" s="472" t="str">
        <f t="shared" si="7"/>
        <v/>
      </c>
      <c r="BC25" s="472" t="str">
        <f t="shared" si="8"/>
        <v/>
      </c>
    </row>
    <row r="26" spans="1:55" ht="15.75" customHeight="1" thickBot="1">
      <c r="A26" s="55"/>
      <c r="B26" s="458" t="str">
        <f t="shared" si="9"/>
        <v/>
      </c>
      <c r="C26" s="241"/>
      <c r="D26" s="242"/>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7" t="str">
        <f t="shared" si="2"/>
        <v/>
      </c>
      <c r="AE26" s="267" t="str">
        <f t="shared" si="1"/>
        <v/>
      </c>
      <c r="AF26" s="267" t="str">
        <f t="shared" si="1"/>
        <v/>
      </c>
      <c r="AG26" s="267" t="str">
        <f t="shared" si="1"/>
        <v/>
      </c>
      <c r="AH26" s="267" t="str">
        <f t="shared" si="1"/>
        <v/>
      </c>
      <c r="AI26" s="267" t="str">
        <f t="shared" si="1"/>
        <v/>
      </c>
      <c r="AJ26" s="267" t="str">
        <f t="shared" si="1"/>
        <v/>
      </c>
      <c r="AK26" s="267" t="str">
        <f t="shared" si="1"/>
        <v/>
      </c>
      <c r="AL26" s="267" t="str">
        <f t="shared" si="1"/>
        <v/>
      </c>
      <c r="AM26" s="267" t="str">
        <f t="shared" si="1"/>
        <v/>
      </c>
      <c r="AN26" s="267" t="str">
        <f t="shared" si="1"/>
        <v/>
      </c>
      <c r="AO26" s="267" t="str">
        <f t="shared" si="1"/>
        <v/>
      </c>
      <c r="AP26" s="267" t="str">
        <f t="shared" si="1"/>
        <v/>
      </c>
      <c r="AQ26" s="267" t="str">
        <f t="shared" si="1"/>
        <v/>
      </c>
      <c r="AR26" s="267" t="str">
        <f t="shared" si="1"/>
        <v/>
      </c>
      <c r="AS26" s="267" t="str">
        <f t="shared" si="1"/>
        <v/>
      </c>
      <c r="AT26" s="267" t="str">
        <f t="shared" si="1"/>
        <v/>
      </c>
      <c r="AU26" s="267" t="str">
        <f t="shared" si="1"/>
        <v/>
      </c>
      <c r="AV26" s="267" t="str">
        <f t="shared" si="1"/>
        <v/>
      </c>
      <c r="AW26" s="267" t="str">
        <f t="shared" si="1"/>
        <v/>
      </c>
      <c r="AX26" s="472" t="str">
        <f t="shared" si="3"/>
        <v/>
      </c>
      <c r="AY26" s="472" t="str">
        <f t="shared" si="4"/>
        <v/>
      </c>
      <c r="AZ26" s="472" t="str">
        <f t="shared" si="5"/>
        <v/>
      </c>
      <c r="BA26" s="472" t="str">
        <f t="shared" si="6"/>
        <v/>
      </c>
      <c r="BB26" s="472" t="str">
        <f t="shared" si="7"/>
        <v/>
      </c>
      <c r="BC26" s="472" t="str">
        <f t="shared" si="8"/>
        <v/>
      </c>
    </row>
    <row r="27" spans="1:55" ht="15.75" customHeight="1" thickBot="1">
      <c r="A27" s="55"/>
      <c r="B27" s="458" t="str">
        <f t="shared" si="9"/>
        <v/>
      </c>
      <c r="C27" s="241"/>
      <c r="D27" s="242"/>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7" t="str">
        <f t="shared" si="2"/>
        <v/>
      </c>
      <c r="AE27" s="267" t="str">
        <f t="shared" si="1"/>
        <v/>
      </c>
      <c r="AF27" s="267" t="str">
        <f t="shared" si="1"/>
        <v/>
      </c>
      <c r="AG27" s="267" t="str">
        <f t="shared" si="1"/>
        <v/>
      </c>
      <c r="AH27" s="267" t="str">
        <f t="shared" si="1"/>
        <v/>
      </c>
      <c r="AI27" s="267" t="str">
        <f t="shared" si="1"/>
        <v/>
      </c>
      <c r="AJ27" s="267" t="str">
        <f t="shared" si="1"/>
        <v/>
      </c>
      <c r="AK27" s="267" t="str">
        <f t="shared" si="1"/>
        <v/>
      </c>
      <c r="AL27" s="267" t="str">
        <f t="shared" si="1"/>
        <v/>
      </c>
      <c r="AM27" s="267" t="str">
        <f t="shared" si="1"/>
        <v/>
      </c>
      <c r="AN27" s="267" t="str">
        <f t="shared" si="1"/>
        <v/>
      </c>
      <c r="AO27" s="267" t="str">
        <f t="shared" si="1"/>
        <v/>
      </c>
      <c r="AP27" s="267" t="str">
        <f t="shared" si="1"/>
        <v/>
      </c>
      <c r="AQ27" s="267" t="str">
        <f t="shared" si="1"/>
        <v/>
      </c>
      <c r="AR27" s="267" t="str">
        <f t="shared" si="1"/>
        <v/>
      </c>
      <c r="AS27" s="267" t="str">
        <f t="shared" si="1"/>
        <v/>
      </c>
      <c r="AT27" s="267" t="str">
        <f t="shared" si="1"/>
        <v/>
      </c>
      <c r="AU27" s="267" t="str">
        <f t="shared" si="1"/>
        <v/>
      </c>
      <c r="AV27" s="267" t="str">
        <f t="shared" si="1"/>
        <v/>
      </c>
      <c r="AW27" s="267" t="str">
        <f t="shared" si="1"/>
        <v/>
      </c>
      <c r="AX27" s="472" t="str">
        <f t="shared" si="3"/>
        <v/>
      </c>
      <c r="AY27" s="472" t="str">
        <f t="shared" si="4"/>
        <v/>
      </c>
      <c r="AZ27" s="472" t="str">
        <f t="shared" si="5"/>
        <v/>
      </c>
      <c r="BA27" s="472" t="str">
        <f t="shared" si="6"/>
        <v/>
      </c>
      <c r="BB27" s="472" t="str">
        <f t="shared" si="7"/>
        <v/>
      </c>
      <c r="BC27" s="472" t="str">
        <f t="shared" si="8"/>
        <v/>
      </c>
    </row>
    <row r="28" spans="1:55" ht="15.75" customHeight="1" thickBot="1">
      <c r="A28" s="55"/>
      <c r="B28" s="458" t="str">
        <f t="shared" si="9"/>
        <v/>
      </c>
      <c r="C28" s="241"/>
      <c r="D28" s="242"/>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7" t="str">
        <f t="shared" si="2"/>
        <v/>
      </c>
      <c r="AE28" s="267" t="str">
        <f t="shared" si="1"/>
        <v/>
      </c>
      <c r="AF28" s="267" t="str">
        <f t="shared" si="1"/>
        <v/>
      </c>
      <c r="AG28" s="267" t="str">
        <f t="shared" si="1"/>
        <v/>
      </c>
      <c r="AH28" s="267" t="str">
        <f t="shared" si="1"/>
        <v/>
      </c>
      <c r="AI28" s="267" t="str">
        <f t="shared" si="1"/>
        <v/>
      </c>
      <c r="AJ28" s="267" t="str">
        <f t="shared" si="1"/>
        <v/>
      </c>
      <c r="AK28" s="267" t="str">
        <f t="shared" si="1"/>
        <v/>
      </c>
      <c r="AL28" s="267" t="str">
        <f t="shared" si="1"/>
        <v/>
      </c>
      <c r="AM28" s="267" t="str">
        <f t="shared" si="1"/>
        <v/>
      </c>
      <c r="AN28" s="267" t="str">
        <f t="shared" si="1"/>
        <v/>
      </c>
      <c r="AO28" s="267" t="str">
        <f t="shared" si="1"/>
        <v/>
      </c>
      <c r="AP28" s="267" t="str">
        <f t="shared" si="1"/>
        <v/>
      </c>
      <c r="AQ28" s="267" t="str">
        <f t="shared" si="1"/>
        <v/>
      </c>
      <c r="AR28" s="267" t="str">
        <f t="shared" si="1"/>
        <v/>
      </c>
      <c r="AS28" s="267" t="str">
        <f t="shared" si="1"/>
        <v/>
      </c>
      <c r="AT28" s="267" t="str">
        <f t="shared" si="1"/>
        <v/>
      </c>
      <c r="AU28" s="267" t="str">
        <f t="shared" si="1"/>
        <v/>
      </c>
      <c r="AV28" s="267" t="str">
        <f t="shared" si="1"/>
        <v/>
      </c>
      <c r="AW28" s="267" t="str">
        <f t="shared" si="1"/>
        <v/>
      </c>
      <c r="AX28" s="472" t="str">
        <f t="shared" si="3"/>
        <v/>
      </c>
      <c r="AY28" s="472" t="str">
        <f t="shared" si="4"/>
        <v/>
      </c>
      <c r="AZ28" s="472" t="str">
        <f t="shared" si="5"/>
        <v/>
      </c>
      <c r="BA28" s="472" t="str">
        <f t="shared" si="6"/>
        <v/>
      </c>
      <c r="BB28" s="472" t="str">
        <f t="shared" si="7"/>
        <v/>
      </c>
      <c r="BC28" s="472" t="str">
        <f t="shared" si="8"/>
        <v/>
      </c>
    </row>
    <row r="29" spans="1:55" ht="15.75" customHeight="1" thickBot="1">
      <c r="A29" s="55"/>
      <c r="B29" s="458" t="str">
        <f t="shared" si="9"/>
        <v/>
      </c>
      <c r="C29" s="241"/>
      <c r="D29" s="242"/>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7" t="str">
        <f t="shared" si="2"/>
        <v/>
      </c>
      <c r="AE29" s="267" t="str">
        <f t="shared" si="1"/>
        <v/>
      </c>
      <c r="AF29" s="267" t="str">
        <f t="shared" si="1"/>
        <v/>
      </c>
      <c r="AG29" s="267" t="str">
        <f t="shared" si="1"/>
        <v/>
      </c>
      <c r="AH29" s="267" t="str">
        <f t="shared" si="1"/>
        <v/>
      </c>
      <c r="AI29" s="267" t="str">
        <f t="shared" si="1"/>
        <v/>
      </c>
      <c r="AJ29" s="267" t="str">
        <f t="shared" si="1"/>
        <v/>
      </c>
      <c r="AK29" s="267" t="str">
        <f t="shared" si="1"/>
        <v/>
      </c>
      <c r="AL29" s="267" t="str">
        <f t="shared" si="1"/>
        <v/>
      </c>
      <c r="AM29" s="267" t="str">
        <f t="shared" ref="AM29:AW52" si="10">IF(N29="","",(IF(N29=N$92,1,0)))</f>
        <v/>
      </c>
      <c r="AN29" s="267" t="str">
        <f t="shared" si="10"/>
        <v/>
      </c>
      <c r="AO29" s="267" t="str">
        <f t="shared" si="10"/>
        <v/>
      </c>
      <c r="AP29" s="267" t="str">
        <f t="shared" si="10"/>
        <v/>
      </c>
      <c r="AQ29" s="267" t="str">
        <f t="shared" si="10"/>
        <v/>
      </c>
      <c r="AR29" s="267" t="str">
        <f t="shared" si="10"/>
        <v/>
      </c>
      <c r="AS29" s="267" t="str">
        <f t="shared" si="10"/>
        <v/>
      </c>
      <c r="AT29" s="267" t="str">
        <f t="shared" si="10"/>
        <v/>
      </c>
      <c r="AU29" s="267" t="str">
        <f t="shared" si="10"/>
        <v/>
      </c>
      <c r="AV29" s="267" t="str">
        <f t="shared" si="10"/>
        <v/>
      </c>
      <c r="AW29" s="267" t="str">
        <f t="shared" si="10"/>
        <v/>
      </c>
      <c r="AX29" s="472" t="str">
        <f t="shared" si="3"/>
        <v/>
      </c>
      <c r="AY29" s="472" t="str">
        <f t="shared" si="4"/>
        <v/>
      </c>
      <c r="AZ29" s="472" t="str">
        <f t="shared" si="5"/>
        <v/>
      </c>
      <c r="BA29" s="472" t="str">
        <f t="shared" si="6"/>
        <v/>
      </c>
      <c r="BB29" s="472" t="str">
        <f t="shared" si="7"/>
        <v/>
      </c>
      <c r="BC29" s="472" t="str">
        <f t="shared" si="8"/>
        <v/>
      </c>
    </row>
    <row r="30" spans="1:55" ht="15.75" customHeight="1" thickBot="1">
      <c r="A30" s="55"/>
      <c r="B30" s="458" t="str">
        <f t="shared" si="9"/>
        <v/>
      </c>
      <c r="C30" s="243"/>
      <c r="D30" s="242"/>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7" t="str">
        <f t="shared" si="2"/>
        <v/>
      </c>
      <c r="AE30" s="267" t="str">
        <f t="shared" si="2"/>
        <v/>
      </c>
      <c r="AF30" s="267" t="str">
        <f t="shared" si="2"/>
        <v/>
      </c>
      <c r="AG30" s="267" t="str">
        <f t="shared" si="2"/>
        <v/>
      </c>
      <c r="AH30" s="267" t="str">
        <f t="shared" si="2"/>
        <v/>
      </c>
      <c r="AI30" s="267" t="str">
        <f t="shared" si="2"/>
        <v/>
      </c>
      <c r="AJ30" s="267" t="str">
        <f t="shared" si="2"/>
        <v/>
      </c>
      <c r="AK30" s="267" t="str">
        <f t="shared" si="2"/>
        <v/>
      </c>
      <c r="AL30" s="267" t="str">
        <f t="shared" si="2"/>
        <v/>
      </c>
      <c r="AM30" s="267" t="str">
        <f t="shared" si="10"/>
        <v/>
      </c>
      <c r="AN30" s="267" t="str">
        <f t="shared" si="10"/>
        <v/>
      </c>
      <c r="AO30" s="267" t="str">
        <f t="shared" si="10"/>
        <v/>
      </c>
      <c r="AP30" s="267" t="str">
        <f t="shared" si="10"/>
        <v/>
      </c>
      <c r="AQ30" s="267" t="str">
        <f t="shared" si="10"/>
        <v/>
      </c>
      <c r="AR30" s="267" t="str">
        <f t="shared" si="10"/>
        <v/>
      </c>
      <c r="AS30" s="267" t="str">
        <f t="shared" si="10"/>
        <v/>
      </c>
      <c r="AT30" s="267" t="str">
        <f t="shared" si="10"/>
        <v/>
      </c>
      <c r="AU30" s="267" t="str">
        <f t="shared" si="10"/>
        <v/>
      </c>
      <c r="AV30" s="267" t="str">
        <f t="shared" si="10"/>
        <v/>
      </c>
      <c r="AW30" s="267" t="str">
        <f t="shared" si="10"/>
        <v/>
      </c>
      <c r="AX30" s="472" t="str">
        <f t="shared" si="3"/>
        <v/>
      </c>
      <c r="AY30" s="472" t="str">
        <f t="shared" si="4"/>
        <v/>
      </c>
      <c r="AZ30" s="472" t="str">
        <f t="shared" si="5"/>
        <v/>
      </c>
      <c r="BA30" s="472" t="str">
        <f t="shared" si="6"/>
        <v/>
      </c>
      <c r="BB30" s="472" t="str">
        <f t="shared" si="7"/>
        <v/>
      </c>
      <c r="BC30" s="472" t="str">
        <f t="shared" si="8"/>
        <v/>
      </c>
    </row>
    <row r="31" spans="1:55" ht="15.75" customHeight="1" thickBot="1">
      <c r="A31" s="55"/>
      <c r="B31" s="458" t="str">
        <f t="shared" si="9"/>
        <v/>
      </c>
      <c r="C31" s="241"/>
      <c r="D31" s="242"/>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7" t="str">
        <f t="shared" si="2"/>
        <v/>
      </c>
      <c r="AE31" s="267" t="str">
        <f t="shared" si="2"/>
        <v/>
      </c>
      <c r="AF31" s="267" t="str">
        <f t="shared" si="2"/>
        <v/>
      </c>
      <c r="AG31" s="267" t="str">
        <f t="shared" si="2"/>
        <v/>
      </c>
      <c r="AH31" s="267" t="str">
        <f t="shared" si="2"/>
        <v/>
      </c>
      <c r="AI31" s="267" t="str">
        <f t="shared" si="2"/>
        <v/>
      </c>
      <c r="AJ31" s="267" t="str">
        <f t="shared" si="2"/>
        <v/>
      </c>
      <c r="AK31" s="267" t="str">
        <f t="shared" si="2"/>
        <v/>
      </c>
      <c r="AL31" s="267" t="str">
        <f t="shared" si="2"/>
        <v/>
      </c>
      <c r="AM31" s="267" t="str">
        <f t="shared" si="10"/>
        <v/>
      </c>
      <c r="AN31" s="267" t="str">
        <f t="shared" si="10"/>
        <v/>
      </c>
      <c r="AO31" s="267" t="str">
        <f t="shared" si="10"/>
        <v/>
      </c>
      <c r="AP31" s="267" t="str">
        <f t="shared" si="10"/>
        <v/>
      </c>
      <c r="AQ31" s="267" t="str">
        <f t="shared" si="10"/>
        <v/>
      </c>
      <c r="AR31" s="267" t="str">
        <f t="shared" si="10"/>
        <v/>
      </c>
      <c r="AS31" s="267" t="str">
        <f t="shared" si="10"/>
        <v/>
      </c>
      <c r="AT31" s="267" t="str">
        <f t="shared" si="10"/>
        <v/>
      </c>
      <c r="AU31" s="267" t="str">
        <f t="shared" si="10"/>
        <v/>
      </c>
      <c r="AV31" s="267" t="str">
        <f t="shared" si="10"/>
        <v/>
      </c>
      <c r="AW31" s="267" t="str">
        <f t="shared" si="10"/>
        <v/>
      </c>
      <c r="AX31" s="472" t="str">
        <f t="shared" si="3"/>
        <v/>
      </c>
      <c r="AY31" s="472" t="str">
        <f t="shared" si="4"/>
        <v/>
      </c>
      <c r="AZ31" s="472" t="str">
        <f t="shared" si="5"/>
        <v/>
      </c>
      <c r="BA31" s="472" t="str">
        <f t="shared" si="6"/>
        <v/>
      </c>
      <c r="BB31" s="472" t="str">
        <f t="shared" si="7"/>
        <v/>
      </c>
      <c r="BC31" s="472" t="str">
        <f t="shared" si="8"/>
        <v/>
      </c>
    </row>
    <row r="32" spans="1:55" ht="15.75" customHeight="1" thickBot="1">
      <c r="A32" s="55"/>
      <c r="B32" s="458" t="str">
        <f t="shared" si="9"/>
        <v/>
      </c>
      <c r="C32" s="244"/>
      <c r="D32" s="245"/>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7" t="str">
        <f t="shared" si="2"/>
        <v/>
      </c>
      <c r="AE32" s="267" t="str">
        <f t="shared" si="2"/>
        <v/>
      </c>
      <c r="AF32" s="267" t="str">
        <f t="shared" si="2"/>
        <v/>
      </c>
      <c r="AG32" s="267" t="str">
        <f t="shared" si="2"/>
        <v/>
      </c>
      <c r="AH32" s="267" t="str">
        <f t="shared" si="2"/>
        <v/>
      </c>
      <c r="AI32" s="267" t="str">
        <f t="shared" si="2"/>
        <v/>
      </c>
      <c r="AJ32" s="267" t="str">
        <f t="shared" si="2"/>
        <v/>
      </c>
      <c r="AK32" s="267" t="str">
        <f t="shared" si="2"/>
        <v/>
      </c>
      <c r="AL32" s="267" t="str">
        <f t="shared" si="2"/>
        <v/>
      </c>
      <c r="AM32" s="267" t="str">
        <f t="shared" si="10"/>
        <v/>
      </c>
      <c r="AN32" s="267" t="str">
        <f t="shared" si="10"/>
        <v/>
      </c>
      <c r="AO32" s="267" t="str">
        <f t="shared" si="10"/>
        <v/>
      </c>
      <c r="AP32" s="267" t="str">
        <f t="shared" si="10"/>
        <v/>
      </c>
      <c r="AQ32" s="267" t="str">
        <f t="shared" si="10"/>
        <v/>
      </c>
      <c r="AR32" s="267" t="str">
        <f t="shared" si="10"/>
        <v/>
      </c>
      <c r="AS32" s="267" t="str">
        <f t="shared" si="10"/>
        <v/>
      </c>
      <c r="AT32" s="267" t="str">
        <f t="shared" si="10"/>
        <v/>
      </c>
      <c r="AU32" s="267" t="str">
        <f t="shared" si="10"/>
        <v/>
      </c>
      <c r="AV32" s="267" t="str">
        <f t="shared" si="10"/>
        <v/>
      </c>
      <c r="AW32" s="267" t="str">
        <f t="shared" si="10"/>
        <v/>
      </c>
      <c r="AX32" s="472" t="str">
        <f t="shared" si="3"/>
        <v/>
      </c>
      <c r="AY32" s="472" t="str">
        <f t="shared" si="4"/>
        <v/>
      </c>
      <c r="AZ32" s="472" t="str">
        <f t="shared" si="5"/>
        <v/>
      </c>
      <c r="BA32" s="472" t="str">
        <f t="shared" si="6"/>
        <v/>
      </c>
      <c r="BB32" s="472" t="str">
        <f t="shared" si="7"/>
        <v/>
      </c>
      <c r="BC32" s="472" t="str">
        <f t="shared" si="8"/>
        <v/>
      </c>
    </row>
    <row r="33" spans="1:55" ht="15.75" customHeight="1" thickBot="1">
      <c r="A33" s="55"/>
      <c r="B33" s="458" t="str">
        <f t="shared" si="9"/>
        <v/>
      </c>
      <c r="C33" s="244"/>
      <c r="D33" s="245"/>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7" t="str">
        <f t="shared" si="2"/>
        <v/>
      </c>
      <c r="AE33" s="267" t="str">
        <f t="shared" si="2"/>
        <v/>
      </c>
      <c r="AF33" s="267" t="str">
        <f t="shared" si="2"/>
        <v/>
      </c>
      <c r="AG33" s="267" t="str">
        <f t="shared" si="2"/>
        <v/>
      </c>
      <c r="AH33" s="267" t="str">
        <f t="shared" si="2"/>
        <v/>
      </c>
      <c r="AI33" s="267" t="str">
        <f t="shared" si="2"/>
        <v/>
      </c>
      <c r="AJ33" s="267" t="str">
        <f t="shared" si="2"/>
        <v/>
      </c>
      <c r="AK33" s="267" t="str">
        <f t="shared" si="2"/>
        <v/>
      </c>
      <c r="AL33" s="267" t="str">
        <f t="shared" si="2"/>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3"/>
        <v/>
      </c>
      <c r="AY33" s="472" t="str">
        <f t="shared" si="4"/>
        <v/>
      </c>
      <c r="AZ33" s="472" t="str">
        <f t="shared" si="5"/>
        <v/>
      </c>
      <c r="BA33" s="472" t="str">
        <f t="shared" si="6"/>
        <v/>
      </c>
      <c r="BB33" s="472" t="str">
        <f t="shared" si="7"/>
        <v/>
      </c>
      <c r="BC33" s="472" t="str">
        <f t="shared" si="8"/>
        <v/>
      </c>
    </row>
    <row r="34" spans="1:55" ht="15.75" customHeight="1" thickBot="1">
      <c r="A34" s="55"/>
      <c r="B34" s="458" t="str">
        <f t="shared" si="9"/>
        <v/>
      </c>
      <c r="C34" s="244"/>
      <c r="D34" s="245"/>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7" t="str">
        <f t="shared" si="2"/>
        <v/>
      </c>
      <c r="AE34" s="267" t="str">
        <f t="shared" si="2"/>
        <v/>
      </c>
      <c r="AF34" s="267" t="str">
        <f t="shared" si="2"/>
        <v/>
      </c>
      <c r="AG34" s="267" t="str">
        <f t="shared" si="2"/>
        <v/>
      </c>
      <c r="AH34" s="267" t="str">
        <f t="shared" si="2"/>
        <v/>
      </c>
      <c r="AI34" s="267" t="str">
        <f t="shared" si="2"/>
        <v/>
      </c>
      <c r="AJ34" s="267" t="str">
        <f t="shared" si="2"/>
        <v/>
      </c>
      <c r="AK34" s="267" t="str">
        <f t="shared" si="2"/>
        <v/>
      </c>
      <c r="AL34" s="267" t="str">
        <f t="shared" si="2"/>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3"/>
        <v/>
      </c>
      <c r="AY34" s="472" t="str">
        <f t="shared" si="4"/>
        <v/>
      </c>
      <c r="AZ34" s="472" t="str">
        <f t="shared" si="5"/>
        <v/>
      </c>
      <c r="BA34" s="472" t="str">
        <f t="shared" si="6"/>
        <v/>
      </c>
      <c r="BB34" s="472" t="str">
        <f t="shared" si="7"/>
        <v/>
      </c>
      <c r="BC34" s="472" t="str">
        <f t="shared" si="8"/>
        <v/>
      </c>
    </row>
    <row r="35" spans="1:55" ht="15.75" customHeight="1" thickBot="1">
      <c r="A35" s="55"/>
      <c r="B35" s="458" t="str">
        <f t="shared" si="9"/>
        <v/>
      </c>
      <c r="C35" s="244"/>
      <c r="D35" s="245"/>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7" t="str">
        <f t="shared" si="2"/>
        <v/>
      </c>
      <c r="AE35" s="267" t="str">
        <f t="shared" si="2"/>
        <v/>
      </c>
      <c r="AF35" s="267" t="str">
        <f t="shared" si="2"/>
        <v/>
      </c>
      <c r="AG35" s="267" t="str">
        <f t="shared" si="2"/>
        <v/>
      </c>
      <c r="AH35" s="267" t="str">
        <f t="shared" si="2"/>
        <v/>
      </c>
      <c r="AI35" s="267" t="str">
        <f t="shared" si="2"/>
        <v/>
      </c>
      <c r="AJ35" s="267" t="str">
        <f t="shared" si="2"/>
        <v/>
      </c>
      <c r="AK35" s="267" t="str">
        <f t="shared" si="2"/>
        <v/>
      </c>
      <c r="AL35" s="267" t="str">
        <f t="shared" si="2"/>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3"/>
        <v/>
      </c>
      <c r="AY35" s="472" t="str">
        <f t="shared" si="4"/>
        <v/>
      </c>
      <c r="AZ35" s="472" t="str">
        <f t="shared" si="5"/>
        <v/>
      </c>
      <c r="BA35" s="472" t="str">
        <f t="shared" si="6"/>
        <v/>
      </c>
      <c r="BB35" s="472" t="str">
        <f t="shared" si="7"/>
        <v/>
      </c>
      <c r="BC35" s="472" t="str">
        <f t="shared" si="8"/>
        <v/>
      </c>
    </row>
    <row r="36" spans="1:55" ht="15.75" customHeight="1" thickBot="1">
      <c r="A36" s="55"/>
      <c r="B36" s="458" t="str">
        <f t="shared" si="9"/>
        <v/>
      </c>
      <c r="C36" s="244"/>
      <c r="D36" s="245"/>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7" t="str">
        <f t="shared" si="2"/>
        <v/>
      </c>
      <c r="AE36" s="267" t="str">
        <f t="shared" si="2"/>
        <v/>
      </c>
      <c r="AF36" s="267" t="str">
        <f t="shared" si="2"/>
        <v/>
      </c>
      <c r="AG36" s="267" t="str">
        <f t="shared" si="2"/>
        <v/>
      </c>
      <c r="AH36" s="267" t="str">
        <f t="shared" si="2"/>
        <v/>
      </c>
      <c r="AI36" s="267" t="str">
        <f t="shared" si="2"/>
        <v/>
      </c>
      <c r="AJ36" s="267" t="str">
        <f t="shared" si="2"/>
        <v/>
      </c>
      <c r="AK36" s="267" t="str">
        <f t="shared" si="2"/>
        <v/>
      </c>
      <c r="AL36" s="267" t="str">
        <f t="shared" si="2"/>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3"/>
        <v/>
      </c>
      <c r="AY36" s="472" t="str">
        <f t="shared" si="4"/>
        <v/>
      </c>
      <c r="AZ36" s="472" t="str">
        <f t="shared" si="5"/>
        <v/>
      </c>
      <c r="BA36" s="472" t="str">
        <f t="shared" si="6"/>
        <v/>
      </c>
      <c r="BB36" s="472" t="str">
        <f t="shared" si="7"/>
        <v/>
      </c>
      <c r="BC36" s="472" t="str">
        <f t="shared" si="8"/>
        <v/>
      </c>
    </row>
    <row r="37" spans="1:55" ht="15.75" customHeight="1" thickBot="1">
      <c r="A37" s="55"/>
      <c r="B37" s="458" t="str">
        <f t="shared" si="9"/>
        <v/>
      </c>
      <c r="C37" s="244"/>
      <c r="D37" s="245"/>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7" t="str">
        <f t="shared" si="2"/>
        <v/>
      </c>
      <c r="AE37" s="267" t="str">
        <f t="shared" si="2"/>
        <v/>
      </c>
      <c r="AF37" s="267" t="str">
        <f t="shared" si="2"/>
        <v/>
      </c>
      <c r="AG37" s="267" t="str">
        <f t="shared" si="2"/>
        <v/>
      </c>
      <c r="AH37" s="267" t="str">
        <f t="shared" si="2"/>
        <v/>
      </c>
      <c r="AI37" s="267" t="str">
        <f t="shared" si="2"/>
        <v/>
      </c>
      <c r="AJ37" s="267" t="str">
        <f t="shared" si="2"/>
        <v/>
      </c>
      <c r="AK37" s="267" t="str">
        <f t="shared" si="2"/>
        <v/>
      </c>
      <c r="AL37" s="267" t="str">
        <f t="shared" si="2"/>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3"/>
        <v/>
      </c>
      <c r="AY37" s="472" t="str">
        <f t="shared" si="4"/>
        <v/>
      </c>
      <c r="AZ37" s="472" t="str">
        <f t="shared" si="5"/>
        <v/>
      </c>
      <c r="BA37" s="472" t="str">
        <f t="shared" si="6"/>
        <v/>
      </c>
      <c r="BB37" s="472" t="str">
        <f t="shared" si="7"/>
        <v/>
      </c>
      <c r="BC37" s="472" t="str">
        <f t="shared" si="8"/>
        <v/>
      </c>
    </row>
    <row r="38" spans="1:55" ht="15.75" customHeight="1" thickBot="1">
      <c r="A38" s="55"/>
      <c r="B38" s="458" t="str">
        <f t="shared" si="9"/>
        <v/>
      </c>
      <c r="C38" s="244"/>
      <c r="D38" s="245"/>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7" t="str">
        <f t="shared" si="2"/>
        <v/>
      </c>
      <c r="AE38" s="267" t="str">
        <f t="shared" si="2"/>
        <v/>
      </c>
      <c r="AF38" s="267" t="str">
        <f t="shared" si="2"/>
        <v/>
      </c>
      <c r="AG38" s="267" t="str">
        <f t="shared" si="2"/>
        <v/>
      </c>
      <c r="AH38" s="267" t="str">
        <f t="shared" si="2"/>
        <v/>
      </c>
      <c r="AI38" s="267" t="str">
        <f t="shared" si="2"/>
        <v/>
      </c>
      <c r="AJ38" s="267" t="str">
        <f t="shared" si="2"/>
        <v/>
      </c>
      <c r="AK38" s="267" t="str">
        <f t="shared" si="2"/>
        <v/>
      </c>
      <c r="AL38" s="267" t="str">
        <f t="shared" si="2"/>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3"/>
        <v/>
      </c>
      <c r="AY38" s="472" t="str">
        <f t="shared" si="4"/>
        <v/>
      </c>
      <c r="AZ38" s="472" t="str">
        <f t="shared" si="5"/>
        <v/>
      </c>
      <c r="BA38" s="472" t="str">
        <f t="shared" si="6"/>
        <v/>
      </c>
      <c r="BB38" s="472" t="str">
        <f t="shared" si="7"/>
        <v/>
      </c>
      <c r="BC38" s="472" t="str">
        <f t="shared" si="8"/>
        <v/>
      </c>
    </row>
    <row r="39" spans="1:55" ht="15.75" customHeight="1" thickBot="1">
      <c r="A39" s="55"/>
      <c r="B39" s="458" t="str">
        <f t="shared" si="9"/>
        <v/>
      </c>
      <c r="C39" s="244"/>
      <c r="D39" s="245"/>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7" t="str">
        <f t="shared" si="2"/>
        <v/>
      </c>
      <c r="AE39" s="267" t="str">
        <f t="shared" si="2"/>
        <v/>
      </c>
      <c r="AF39" s="267" t="str">
        <f t="shared" si="2"/>
        <v/>
      </c>
      <c r="AG39" s="267" t="str">
        <f t="shared" si="2"/>
        <v/>
      </c>
      <c r="AH39" s="267" t="str">
        <f t="shared" si="2"/>
        <v/>
      </c>
      <c r="AI39" s="267" t="str">
        <f t="shared" si="2"/>
        <v/>
      </c>
      <c r="AJ39" s="267" t="str">
        <f t="shared" si="2"/>
        <v/>
      </c>
      <c r="AK39" s="267" t="str">
        <f t="shared" si="2"/>
        <v/>
      </c>
      <c r="AL39" s="267" t="str">
        <f t="shared" si="2"/>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3"/>
        <v/>
      </c>
      <c r="AY39" s="472" t="str">
        <f t="shared" si="4"/>
        <v/>
      </c>
      <c r="AZ39" s="472" t="str">
        <f t="shared" si="5"/>
        <v/>
      </c>
      <c r="BA39" s="472" t="str">
        <f t="shared" si="6"/>
        <v/>
      </c>
      <c r="BB39" s="472" t="str">
        <f t="shared" si="7"/>
        <v/>
      </c>
      <c r="BC39" s="472" t="str">
        <f t="shared" si="8"/>
        <v/>
      </c>
    </row>
    <row r="40" spans="1:55" ht="15.75" customHeight="1" thickBot="1">
      <c r="A40" s="55"/>
      <c r="B40" s="458" t="str">
        <f t="shared" si="9"/>
        <v/>
      </c>
      <c r="C40" s="244"/>
      <c r="D40" s="245"/>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7" t="str">
        <f t="shared" si="2"/>
        <v/>
      </c>
      <c r="AE40" s="267" t="str">
        <f t="shared" si="2"/>
        <v/>
      </c>
      <c r="AF40" s="267" t="str">
        <f t="shared" si="2"/>
        <v/>
      </c>
      <c r="AG40" s="267" t="str">
        <f t="shared" si="2"/>
        <v/>
      </c>
      <c r="AH40" s="267" t="str">
        <f t="shared" si="2"/>
        <v/>
      </c>
      <c r="AI40" s="267" t="str">
        <f t="shared" si="2"/>
        <v/>
      </c>
      <c r="AJ40" s="267" t="str">
        <f t="shared" si="2"/>
        <v/>
      </c>
      <c r="AK40" s="267" t="str">
        <f t="shared" si="2"/>
        <v/>
      </c>
      <c r="AL40" s="267" t="str">
        <f t="shared" si="2"/>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3"/>
        <v/>
      </c>
      <c r="AY40" s="472" t="str">
        <f t="shared" si="4"/>
        <v/>
      </c>
      <c r="AZ40" s="472" t="str">
        <f t="shared" si="5"/>
        <v/>
      </c>
      <c r="BA40" s="472" t="str">
        <f t="shared" si="6"/>
        <v/>
      </c>
      <c r="BB40" s="472" t="str">
        <f t="shared" si="7"/>
        <v/>
      </c>
      <c r="BC40" s="472" t="str">
        <f t="shared" si="8"/>
        <v/>
      </c>
    </row>
    <row r="41" spans="1:55" ht="15.75" customHeight="1" thickBot="1">
      <c r="A41" s="55"/>
      <c r="B41" s="458" t="str">
        <f t="shared" si="9"/>
        <v/>
      </c>
      <c r="C41" s="244"/>
      <c r="D41" s="245"/>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7" t="str">
        <f t="shared" si="2"/>
        <v/>
      </c>
      <c r="AE41" s="267" t="str">
        <f t="shared" si="2"/>
        <v/>
      </c>
      <c r="AF41" s="267" t="str">
        <f t="shared" si="2"/>
        <v/>
      </c>
      <c r="AG41" s="267" t="str">
        <f t="shared" si="2"/>
        <v/>
      </c>
      <c r="AH41" s="267" t="str">
        <f t="shared" si="2"/>
        <v/>
      </c>
      <c r="AI41" s="267" t="str">
        <f t="shared" si="2"/>
        <v/>
      </c>
      <c r="AJ41" s="267" t="str">
        <f t="shared" si="2"/>
        <v/>
      </c>
      <c r="AK41" s="267" t="str">
        <f t="shared" si="2"/>
        <v/>
      </c>
      <c r="AL41" s="267" t="str">
        <f t="shared" si="2"/>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3"/>
        <v/>
      </c>
      <c r="AY41" s="472" t="str">
        <f t="shared" si="4"/>
        <v/>
      </c>
      <c r="AZ41" s="472" t="str">
        <f t="shared" si="5"/>
        <v/>
      </c>
      <c r="BA41" s="472" t="str">
        <f t="shared" si="6"/>
        <v/>
      </c>
      <c r="BB41" s="472" t="str">
        <f t="shared" si="7"/>
        <v/>
      </c>
      <c r="BC41" s="472" t="str">
        <f t="shared" si="8"/>
        <v/>
      </c>
    </row>
    <row r="42" spans="1:55" ht="15.75" customHeight="1" thickBot="1">
      <c r="A42" s="55"/>
      <c r="B42" s="458" t="str">
        <f t="shared" si="9"/>
        <v/>
      </c>
      <c r="C42" s="244"/>
      <c r="D42" s="245"/>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7" t="str">
        <f t="shared" si="2"/>
        <v/>
      </c>
      <c r="AE42" s="267" t="str">
        <f t="shared" si="2"/>
        <v/>
      </c>
      <c r="AF42" s="267" t="str">
        <f t="shared" si="2"/>
        <v/>
      </c>
      <c r="AG42" s="267" t="str">
        <f t="shared" si="2"/>
        <v/>
      </c>
      <c r="AH42" s="267" t="str">
        <f t="shared" si="2"/>
        <v/>
      </c>
      <c r="AI42" s="267" t="str">
        <f t="shared" si="2"/>
        <v/>
      </c>
      <c r="AJ42" s="267" t="str">
        <f t="shared" si="2"/>
        <v/>
      </c>
      <c r="AK42" s="267" t="str">
        <f t="shared" si="2"/>
        <v/>
      </c>
      <c r="AL42" s="267" t="str">
        <f t="shared" si="2"/>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3"/>
        <v/>
      </c>
      <c r="AY42" s="472" t="str">
        <f t="shared" si="4"/>
        <v/>
      </c>
      <c r="AZ42" s="472" t="str">
        <f t="shared" si="5"/>
        <v/>
      </c>
      <c r="BA42" s="472" t="str">
        <f t="shared" si="6"/>
        <v/>
      </c>
      <c r="BB42" s="472" t="str">
        <f t="shared" si="7"/>
        <v/>
      </c>
      <c r="BC42" s="472" t="str">
        <f t="shared" si="8"/>
        <v/>
      </c>
    </row>
    <row r="43" spans="1:55" ht="15.75" customHeight="1" thickBot="1">
      <c r="A43" s="55"/>
      <c r="B43" s="458" t="str">
        <f t="shared" si="9"/>
        <v/>
      </c>
      <c r="C43" s="244"/>
      <c r="D43" s="245"/>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7" t="str">
        <f t="shared" si="2"/>
        <v/>
      </c>
      <c r="AE43" s="267" t="str">
        <f t="shared" si="2"/>
        <v/>
      </c>
      <c r="AF43" s="267" t="str">
        <f t="shared" si="2"/>
        <v/>
      </c>
      <c r="AG43" s="267" t="str">
        <f t="shared" si="2"/>
        <v/>
      </c>
      <c r="AH43" s="267" t="str">
        <f t="shared" si="2"/>
        <v/>
      </c>
      <c r="AI43" s="267" t="str">
        <f t="shared" si="2"/>
        <v/>
      </c>
      <c r="AJ43" s="267" t="str">
        <f t="shared" si="2"/>
        <v/>
      </c>
      <c r="AK43" s="267" t="str">
        <f t="shared" si="2"/>
        <v/>
      </c>
      <c r="AL43" s="267" t="str">
        <f t="shared" si="2"/>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3"/>
        <v/>
      </c>
      <c r="AY43" s="472" t="str">
        <f t="shared" si="4"/>
        <v/>
      </c>
      <c r="AZ43" s="472" t="str">
        <f t="shared" si="5"/>
        <v/>
      </c>
      <c r="BA43" s="472" t="str">
        <f t="shared" si="6"/>
        <v/>
      </c>
      <c r="BB43" s="472" t="str">
        <f t="shared" si="7"/>
        <v/>
      </c>
      <c r="BC43" s="472" t="str">
        <f t="shared" si="8"/>
        <v/>
      </c>
    </row>
    <row r="44" spans="1:55" ht="15.75" customHeight="1" thickBot="1">
      <c r="A44" s="55"/>
      <c r="B44" s="458" t="str">
        <f t="shared" si="9"/>
        <v/>
      </c>
      <c r="C44" s="244"/>
      <c r="D44" s="245"/>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7" t="str">
        <f t="shared" si="2"/>
        <v/>
      </c>
      <c r="AE44" s="267" t="str">
        <f t="shared" si="2"/>
        <v/>
      </c>
      <c r="AF44" s="267" t="str">
        <f t="shared" si="2"/>
        <v/>
      </c>
      <c r="AG44" s="267" t="str">
        <f t="shared" si="2"/>
        <v/>
      </c>
      <c r="AH44" s="267" t="str">
        <f t="shared" si="2"/>
        <v/>
      </c>
      <c r="AI44" s="267" t="str">
        <f t="shared" si="2"/>
        <v/>
      </c>
      <c r="AJ44" s="267" t="str">
        <f t="shared" si="2"/>
        <v/>
      </c>
      <c r="AK44" s="267" t="str">
        <f t="shared" si="2"/>
        <v/>
      </c>
      <c r="AL44" s="267" t="str">
        <f t="shared" si="2"/>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3"/>
        <v/>
      </c>
      <c r="AY44" s="472" t="str">
        <f t="shared" si="4"/>
        <v/>
      </c>
      <c r="AZ44" s="472" t="str">
        <f t="shared" si="5"/>
        <v/>
      </c>
      <c r="BA44" s="472" t="str">
        <f t="shared" si="6"/>
        <v/>
      </c>
      <c r="BB44" s="472" t="str">
        <f t="shared" si="7"/>
        <v/>
      </c>
      <c r="BC44" s="472" t="str">
        <f t="shared" si="8"/>
        <v/>
      </c>
    </row>
    <row r="45" spans="1:55" ht="15.75" customHeight="1" thickBot="1">
      <c r="A45" s="55"/>
      <c r="B45" s="458" t="str">
        <f t="shared" si="9"/>
        <v/>
      </c>
      <c r="C45" s="244"/>
      <c r="D45" s="245"/>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7" t="str">
        <f t="shared" si="2"/>
        <v/>
      </c>
      <c r="AE45" s="267" t="str">
        <f t="shared" si="2"/>
        <v/>
      </c>
      <c r="AF45" s="267" t="str">
        <f t="shared" si="2"/>
        <v/>
      </c>
      <c r="AG45" s="267" t="str">
        <f t="shared" si="2"/>
        <v/>
      </c>
      <c r="AH45" s="267" t="str">
        <f t="shared" si="2"/>
        <v/>
      </c>
      <c r="AI45" s="267" t="str">
        <f t="shared" si="2"/>
        <v/>
      </c>
      <c r="AJ45" s="267" t="str">
        <f t="shared" si="2"/>
        <v/>
      </c>
      <c r="AK45" s="267" t="str">
        <f t="shared" si="2"/>
        <v/>
      </c>
      <c r="AL45" s="267" t="str">
        <f t="shared" si="2"/>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3"/>
        <v/>
      </c>
      <c r="AY45" s="472" t="str">
        <f t="shared" si="4"/>
        <v/>
      </c>
      <c r="AZ45" s="472" t="str">
        <f t="shared" si="5"/>
        <v/>
      </c>
      <c r="BA45" s="472" t="str">
        <f t="shared" si="6"/>
        <v/>
      </c>
      <c r="BB45" s="472" t="str">
        <f t="shared" si="7"/>
        <v/>
      </c>
      <c r="BC45" s="472" t="str">
        <f t="shared" si="8"/>
        <v/>
      </c>
    </row>
    <row r="46" spans="1:55" ht="15.75" customHeight="1" thickBot="1">
      <c r="A46" s="55"/>
      <c r="B46" s="458" t="str">
        <f t="shared" si="9"/>
        <v/>
      </c>
      <c r="C46" s="244"/>
      <c r="D46" s="245"/>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7" t="str">
        <f t="shared" si="2"/>
        <v/>
      </c>
      <c r="AE46" s="267" t="str">
        <f t="shared" si="2"/>
        <v/>
      </c>
      <c r="AF46" s="267" t="str">
        <f t="shared" si="2"/>
        <v/>
      </c>
      <c r="AG46" s="267" t="str">
        <f t="shared" si="2"/>
        <v/>
      </c>
      <c r="AH46" s="267" t="str">
        <f t="shared" si="2"/>
        <v/>
      </c>
      <c r="AI46" s="267" t="str">
        <f t="shared" si="2"/>
        <v/>
      </c>
      <c r="AJ46" s="267" t="str">
        <f t="shared" si="2"/>
        <v/>
      </c>
      <c r="AK46" s="267" t="str">
        <f t="shared" si="2"/>
        <v/>
      </c>
      <c r="AL46" s="267" t="str">
        <f t="shared" si="2"/>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3"/>
        <v/>
      </c>
      <c r="AY46" s="472" t="str">
        <f t="shared" si="4"/>
        <v/>
      </c>
      <c r="AZ46" s="472" t="str">
        <f t="shared" si="5"/>
        <v/>
      </c>
      <c r="BA46" s="472" t="str">
        <f t="shared" si="6"/>
        <v/>
      </c>
      <c r="BB46" s="472" t="str">
        <f t="shared" si="7"/>
        <v/>
      </c>
      <c r="BC46" s="472" t="str">
        <f t="shared" si="8"/>
        <v/>
      </c>
    </row>
    <row r="47" spans="1:55" ht="15.75" customHeight="1" thickBot="1">
      <c r="A47" s="55"/>
      <c r="B47" s="458" t="str">
        <f t="shared" si="9"/>
        <v/>
      </c>
      <c r="C47" s="244"/>
      <c r="D47" s="245"/>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7" t="str">
        <f t="shared" si="2"/>
        <v/>
      </c>
      <c r="AE47" s="267" t="str">
        <f t="shared" si="2"/>
        <v/>
      </c>
      <c r="AF47" s="267" t="str">
        <f t="shared" si="2"/>
        <v/>
      </c>
      <c r="AG47" s="267" t="str">
        <f t="shared" si="2"/>
        <v/>
      </c>
      <c r="AH47" s="267" t="str">
        <f t="shared" si="2"/>
        <v/>
      </c>
      <c r="AI47" s="267" t="str">
        <f t="shared" si="2"/>
        <v/>
      </c>
      <c r="AJ47" s="267" t="str">
        <f t="shared" si="2"/>
        <v/>
      </c>
      <c r="AK47" s="267" t="str">
        <f t="shared" si="2"/>
        <v/>
      </c>
      <c r="AL47" s="267" t="str">
        <f t="shared" si="2"/>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3"/>
        <v/>
      </c>
      <c r="AY47" s="472" t="str">
        <f t="shared" si="4"/>
        <v/>
      </c>
      <c r="AZ47" s="472" t="str">
        <f t="shared" si="5"/>
        <v/>
      </c>
      <c r="BA47" s="472" t="str">
        <f t="shared" si="6"/>
        <v/>
      </c>
      <c r="BB47" s="472" t="str">
        <f t="shared" si="7"/>
        <v/>
      </c>
      <c r="BC47" s="472" t="str">
        <f t="shared" si="8"/>
        <v/>
      </c>
    </row>
    <row r="48" spans="1:55" ht="15.75" customHeight="1" thickBot="1">
      <c r="A48" s="55"/>
      <c r="B48" s="458" t="str">
        <f t="shared" si="9"/>
        <v/>
      </c>
      <c r="C48" s="244"/>
      <c r="D48" s="245"/>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7" t="str">
        <f t="shared" si="2"/>
        <v/>
      </c>
      <c r="AE48" s="267" t="str">
        <f t="shared" si="2"/>
        <v/>
      </c>
      <c r="AF48" s="267" t="str">
        <f t="shared" si="2"/>
        <v/>
      </c>
      <c r="AG48" s="267" t="str">
        <f t="shared" si="2"/>
        <v/>
      </c>
      <c r="AH48" s="267" t="str">
        <f t="shared" si="2"/>
        <v/>
      </c>
      <c r="AI48" s="267" t="str">
        <f t="shared" si="2"/>
        <v/>
      </c>
      <c r="AJ48" s="267" t="str">
        <f t="shared" si="2"/>
        <v/>
      </c>
      <c r="AK48" s="267" t="str">
        <f t="shared" si="2"/>
        <v/>
      </c>
      <c r="AL48" s="267" t="str">
        <f t="shared" si="2"/>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3"/>
        <v/>
      </c>
      <c r="AY48" s="472" t="str">
        <f t="shared" si="4"/>
        <v/>
      </c>
      <c r="AZ48" s="472" t="str">
        <f t="shared" si="5"/>
        <v/>
      </c>
      <c r="BA48" s="472" t="str">
        <f t="shared" si="6"/>
        <v/>
      </c>
      <c r="BB48" s="472" t="str">
        <f t="shared" si="7"/>
        <v/>
      </c>
      <c r="BC48" s="472" t="str">
        <f t="shared" si="8"/>
        <v/>
      </c>
    </row>
    <row r="49" spans="1:55" ht="15.75" customHeight="1" thickBot="1">
      <c r="A49" s="55"/>
      <c r="B49" s="458" t="str">
        <f t="shared" si="9"/>
        <v/>
      </c>
      <c r="C49" s="244"/>
      <c r="D49" s="245"/>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7" t="str">
        <f t="shared" si="2"/>
        <v/>
      </c>
      <c r="AE49" s="267" t="str">
        <f t="shared" si="2"/>
        <v/>
      </c>
      <c r="AF49" s="267" t="str">
        <f t="shared" si="2"/>
        <v/>
      </c>
      <c r="AG49" s="267" t="str">
        <f t="shared" si="2"/>
        <v/>
      </c>
      <c r="AH49" s="267" t="str">
        <f t="shared" si="2"/>
        <v/>
      </c>
      <c r="AI49" s="267" t="str">
        <f t="shared" si="2"/>
        <v/>
      </c>
      <c r="AJ49" s="267" t="str">
        <f t="shared" si="2"/>
        <v/>
      </c>
      <c r="AK49" s="267" t="str">
        <f t="shared" si="2"/>
        <v/>
      </c>
      <c r="AL49" s="267" t="str">
        <f t="shared" si="2"/>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3"/>
        <v/>
      </c>
      <c r="AY49" s="472" t="str">
        <f t="shared" si="4"/>
        <v/>
      </c>
      <c r="AZ49" s="472" t="str">
        <f t="shared" si="5"/>
        <v/>
      </c>
      <c r="BA49" s="472" t="str">
        <f t="shared" si="6"/>
        <v/>
      </c>
      <c r="BB49" s="472" t="str">
        <f t="shared" si="7"/>
        <v/>
      </c>
      <c r="BC49" s="472" t="str">
        <f t="shared" si="8"/>
        <v/>
      </c>
    </row>
    <row r="50" spans="1:55" ht="15.75" customHeight="1" thickBot="1">
      <c r="A50" s="55"/>
      <c r="B50" s="458" t="str">
        <f t="shared" si="9"/>
        <v/>
      </c>
      <c r="C50" s="244"/>
      <c r="D50" s="245"/>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7" t="str">
        <f t="shared" si="2"/>
        <v/>
      </c>
      <c r="AE50" s="267" t="str">
        <f t="shared" si="2"/>
        <v/>
      </c>
      <c r="AF50" s="267" t="str">
        <f t="shared" si="2"/>
        <v/>
      </c>
      <c r="AG50" s="267" t="str">
        <f t="shared" si="2"/>
        <v/>
      </c>
      <c r="AH50" s="267" t="str">
        <f t="shared" si="2"/>
        <v/>
      </c>
      <c r="AI50" s="267" t="str">
        <f t="shared" si="2"/>
        <v/>
      </c>
      <c r="AJ50" s="267" t="str">
        <f t="shared" si="2"/>
        <v/>
      </c>
      <c r="AK50" s="267" t="str">
        <f t="shared" si="2"/>
        <v/>
      </c>
      <c r="AL50" s="267" t="str">
        <f t="shared" si="2"/>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3"/>
        <v/>
      </c>
      <c r="AY50" s="472" t="str">
        <f t="shared" si="4"/>
        <v/>
      </c>
      <c r="AZ50" s="472" t="str">
        <f t="shared" si="5"/>
        <v/>
      </c>
      <c r="BA50" s="472" t="str">
        <f t="shared" si="6"/>
        <v/>
      </c>
      <c r="BB50" s="472" t="str">
        <f t="shared" si="7"/>
        <v/>
      </c>
      <c r="BC50" s="472" t="str">
        <f t="shared" si="8"/>
        <v/>
      </c>
    </row>
    <row r="51" spans="1:55" ht="15.75" customHeight="1" thickBot="1">
      <c r="A51" s="55"/>
      <c r="B51" s="458" t="str">
        <f t="shared" si="9"/>
        <v/>
      </c>
      <c r="C51" s="244"/>
      <c r="D51" s="245"/>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7" t="str">
        <f t="shared" si="2"/>
        <v/>
      </c>
      <c r="AE51" s="267" t="str">
        <f t="shared" si="2"/>
        <v/>
      </c>
      <c r="AF51" s="267" t="str">
        <f t="shared" si="2"/>
        <v/>
      </c>
      <c r="AG51" s="267" t="str">
        <f t="shared" si="2"/>
        <v/>
      </c>
      <c r="AH51" s="267" t="str">
        <f t="shared" si="2"/>
        <v/>
      </c>
      <c r="AI51" s="267" t="str">
        <f t="shared" si="2"/>
        <v/>
      </c>
      <c r="AJ51" s="267" t="str">
        <f t="shared" si="2"/>
        <v/>
      </c>
      <c r="AK51" s="267" t="str">
        <f t="shared" si="2"/>
        <v/>
      </c>
      <c r="AL51" s="267" t="str">
        <f t="shared" si="2"/>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3"/>
        <v/>
      </c>
      <c r="AY51" s="472" t="str">
        <f t="shared" si="4"/>
        <v/>
      </c>
      <c r="AZ51" s="472" t="str">
        <f t="shared" si="5"/>
        <v/>
      </c>
      <c r="BA51" s="472" t="str">
        <f t="shared" si="6"/>
        <v/>
      </c>
      <c r="BB51" s="472" t="str">
        <f t="shared" si="7"/>
        <v/>
      </c>
      <c r="BC51" s="472" t="str">
        <f t="shared" si="8"/>
        <v/>
      </c>
    </row>
    <row r="52" spans="1:55" ht="15.75" customHeight="1" thickBot="1">
      <c r="A52" s="55"/>
      <c r="B52" s="458" t="str">
        <f t="shared" si="9"/>
        <v/>
      </c>
      <c r="C52" s="244"/>
      <c r="D52" s="245"/>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7" t="str">
        <f t="shared" si="2"/>
        <v/>
      </c>
      <c r="AE52" s="267" t="str">
        <f t="shared" si="2"/>
        <v/>
      </c>
      <c r="AF52" s="267" t="str">
        <f t="shared" si="2"/>
        <v/>
      </c>
      <c r="AG52" s="267" t="str">
        <f t="shared" si="2"/>
        <v/>
      </c>
      <c r="AH52" s="267" t="str">
        <f t="shared" si="2"/>
        <v/>
      </c>
      <c r="AI52" s="267" t="str">
        <f t="shared" si="2"/>
        <v/>
      </c>
      <c r="AJ52" s="267" t="str">
        <f t="shared" si="2"/>
        <v/>
      </c>
      <c r="AK52" s="267" t="str">
        <f t="shared" si="2"/>
        <v/>
      </c>
      <c r="AL52" s="267" t="str">
        <f t="shared" si="2"/>
        <v/>
      </c>
      <c r="AM52" s="267" t="str">
        <f t="shared" si="10"/>
        <v/>
      </c>
      <c r="AN52" s="267" t="str">
        <f t="shared" si="10"/>
        <v/>
      </c>
      <c r="AO52" s="267" t="str">
        <f t="shared" ref="AO52:AW80" si="11">IF(P52="","",(IF(P52=P$92,1,0)))</f>
        <v/>
      </c>
      <c r="AP52" s="267" t="str">
        <f t="shared" si="11"/>
        <v/>
      </c>
      <c r="AQ52" s="267" t="str">
        <f t="shared" si="11"/>
        <v/>
      </c>
      <c r="AR52" s="267" t="str">
        <f t="shared" si="11"/>
        <v/>
      </c>
      <c r="AS52" s="267" t="str">
        <f t="shared" si="11"/>
        <v/>
      </c>
      <c r="AT52" s="267" t="str">
        <f t="shared" si="11"/>
        <v/>
      </c>
      <c r="AU52" s="267" t="str">
        <f t="shared" si="11"/>
        <v/>
      </c>
      <c r="AV52" s="267" t="str">
        <f t="shared" si="11"/>
        <v/>
      </c>
      <c r="AW52" s="267" t="str">
        <f t="shared" si="11"/>
        <v/>
      </c>
      <c r="AX52" s="472" t="str">
        <f t="shared" si="3"/>
        <v/>
      </c>
      <c r="AY52" s="472" t="str">
        <f t="shared" si="4"/>
        <v/>
      </c>
      <c r="AZ52" s="472" t="str">
        <f t="shared" si="5"/>
        <v/>
      </c>
      <c r="BA52" s="472" t="str">
        <f t="shared" si="6"/>
        <v/>
      </c>
      <c r="BB52" s="472" t="str">
        <f t="shared" si="7"/>
        <v/>
      </c>
      <c r="BC52" s="472" t="str">
        <f t="shared" si="8"/>
        <v/>
      </c>
    </row>
    <row r="53" spans="1:55" ht="15.75" customHeight="1" thickBot="1">
      <c r="A53" s="55"/>
      <c r="B53" s="458" t="str">
        <f t="shared" si="9"/>
        <v/>
      </c>
      <c r="C53" s="244"/>
      <c r="D53" s="245"/>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7" t="str">
        <f t="shared" si="2"/>
        <v/>
      </c>
      <c r="AE53" s="267" t="str">
        <f t="shared" si="2"/>
        <v/>
      </c>
      <c r="AF53" s="267" t="str">
        <f t="shared" si="2"/>
        <v/>
      </c>
      <c r="AG53" s="267" t="str">
        <f t="shared" si="2"/>
        <v/>
      </c>
      <c r="AH53" s="267" t="str">
        <f t="shared" si="2"/>
        <v/>
      </c>
      <c r="AI53" s="267" t="str">
        <f t="shared" si="2"/>
        <v/>
      </c>
      <c r="AJ53" s="267" t="str">
        <f t="shared" si="2"/>
        <v/>
      </c>
      <c r="AK53" s="267" t="str">
        <f t="shared" si="2"/>
        <v/>
      </c>
      <c r="AL53" s="267" t="str">
        <f t="shared" si="2"/>
        <v/>
      </c>
      <c r="AM53" s="267" t="str">
        <f t="shared" si="2"/>
        <v/>
      </c>
      <c r="AN53" s="267" t="str">
        <f t="shared" si="2"/>
        <v/>
      </c>
      <c r="AO53" s="267" t="str">
        <f t="shared" si="11"/>
        <v/>
      </c>
      <c r="AP53" s="267" t="str">
        <f t="shared" si="11"/>
        <v/>
      </c>
      <c r="AQ53" s="267" t="str">
        <f t="shared" si="11"/>
        <v/>
      </c>
      <c r="AR53" s="267" t="str">
        <f t="shared" si="11"/>
        <v/>
      </c>
      <c r="AS53" s="267" t="str">
        <f t="shared" si="11"/>
        <v/>
      </c>
      <c r="AT53" s="267" t="str">
        <f t="shared" si="11"/>
        <v/>
      </c>
      <c r="AU53" s="267" t="str">
        <f t="shared" si="11"/>
        <v/>
      </c>
      <c r="AV53" s="267" t="str">
        <f t="shared" si="11"/>
        <v/>
      </c>
      <c r="AW53" s="267" t="str">
        <f t="shared" si="11"/>
        <v/>
      </c>
      <c r="AX53" s="472" t="str">
        <f t="shared" si="3"/>
        <v/>
      </c>
      <c r="AY53" s="472" t="str">
        <f t="shared" si="4"/>
        <v/>
      </c>
      <c r="AZ53" s="472" t="str">
        <f t="shared" si="5"/>
        <v/>
      </c>
      <c r="BA53" s="472" t="str">
        <f t="shared" si="6"/>
        <v/>
      </c>
      <c r="BB53" s="472" t="str">
        <f t="shared" si="7"/>
        <v/>
      </c>
      <c r="BC53" s="472" t="str">
        <f t="shared" si="8"/>
        <v/>
      </c>
    </row>
    <row r="54" spans="1:55" ht="15.75" customHeight="1" thickBot="1">
      <c r="A54" s="55"/>
      <c r="B54" s="458" t="str">
        <f t="shared" si="9"/>
        <v/>
      </c>
      <c r="C54" s="244"/>
      <c r="D54" s="245"/>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7" t="str">
        <f t="shared" si="2"/>
        <v/>
      </c>
      <c r="AE54" s="267" t="str">
        <f t="shared" si="2"/>
        <v/>
      </c>
      <c r="AF54" s="267" t="str">
        <f t="shared" si="2"/>
        <v/>
      </c>
      <c r="AG54" s="267" t="str">
        <f t="shared" si="2"/>
        <v/>
      </c>
      <c r="AH54" s="267" t="str">
        <f t="shared" si="2"/>
        <v/>
      </c>
      <c r="AI54" s="267" t="str">
        <f t="shared" si="2"/>
        <v/>
      </c>
      <c r="AJ54" s="267" t="str">
        <f t="shared" si="2"/>
        <v/>
      </c>
      <c r="AK54" s="267" t="str">
        <f t="shared" si="2"/>
        <v/>
      </c>
      <c r="AL54" s="267" t="str">
        <f t="shared" si="2"/>
        <v/>
      </c>
      <c r="AM54" s="267" t="str">
        <f t="shared" si="2"/>
        <v/>
      </c>
      <c r="AN54" s="267" t="str">
        <f t="shared" si="2"/>
        <v/>
      </c>
      <c r="AO54" s="267" t="str">
        <f t="shared" si="11"/>
        <v/>
      </c>
      <c r="AP54" s="267" t="str">
        <f t="shared" si="11"/>
        <v/>
      </c>
      <c r="AQ54" s="267" t="str">
        <f t="shared" si="11"/>
        <v/>
      </c>
      <c r="AR54" s="267" t="str">
        <f t="shared" si="11"/>
        <v/>
      </c>
      <c r="AS54" s="267" t="str">
        <f t="shared" si="11"/>
        <v/>
      </c>
      <c r="AT54" s="267" t="str">
        <f t="shared" si="11"/>
        <v/>
      </c>
      <c r="AU54" s="267" t="str">
        <f t="shared" si="11"/>
        <v/>
      </c>
      <c r="AV54" s="267" t="str">
        <f t="shared" si="11"/>
        <v/>
      </c>
      <c r="AW54" s="267" t="str">
        <f t="shared" si="11"/>
        <v/>
      </c>
      <c r="AX54" s="472" t="str">
        <f t="shared" si="3"/>
        <v/>
      </c>
      <c r="AY54" s="472" t="str">
        <f t="shared" si="4"/>
        <v/>
      </c>
      <c r="AZ54" s="472" t="str">
        <f t="shared" si="5"/>
        <v/>
      </c>
      <c r="BA54" s="472" t="str">
        <f t="shared" si="6"/>
        <v/>
      </c>
      <c r="BB54" s="472" t="str">
        <f t="shared" si="7"/>
        <v/>
      </c>
      <c r="BC54" s="472" t="str">
        <f t="shared" si="8"/>
        <v/>
      </c>
    </row>
    <row r="55" spans="1:55" ht="15.75" customHeight="1" thickBot="1">
      <c r="A55" s="55"/>
      <c r="B55" s="458" t="str">
        <f t="shared" si="9"/>
        <v/>
      </c>
      <c r="C55" s="244"/>
      <c r="D55" s="245"/>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7" t="str">
        <f t="shared" si="2"/>
        <v/>
      </c>
      <c r="AE55" s="267" t="str">
        <f t="shared" si="2"/>
        <v/>
      </c>
      <c r="AF55" s="267" t="str">
        <f t="shared" si="2"/>
        <v/>
      </c>
      <c r="AG55" s="267" t="str">
        <f t="shared" si="2"/>
        <v/>
      </c>
      <c r="AH55" s="267" t="str">
        <f t="shared" si="2"/>
        <v/>
      </c>
      <c r="AI55" s="267" t="str">
        <f t="shared" si="2"/>
        <v/>
      </c>
      <c r="AJ55" s="267" t="str">
        <f t="shared" si="2"/>
        <v/>
      </c>
      <c r="AK55" s="267" t="str">
        <f t="shared" si="2"/>
        <v/>
      </c>
      <c r="AL55" s="267" t="str">
        <f t="shared" si="2"/>
        <v/>
      </c>
      <c r="AM55" s="267" t="str">
        <f t="shared" si="2"/>
        <v/>
      </c>
      <c r="AN55" s="267" t="str">
        <f t="shared" si="2"/>
        <v/>
      </c>
      <c r="AO55" s="267" t="str">
        <f t="shared" si="11"/>
        <v/>
      </c>
      <c r="AP55" s="267" t="str">
        <f t="shared" si="11"/>
        <v/>
      </c>
      <c r="AQ55" s="267" t="str">
        <f t="shared" si="11"/>
        <v/>
      </c>
      <c r="AR55" s="267" t="str">
        <f t="shared" si="11"/>
        <v/>
      </c>
      <c r="AS55" s="267" t="str">
        <f t="shared" si="11"/>
        <v/>
      </c>
      <c r="AT55" s="267" t="str">
        <f t="shared" si="11"/>
        <v/>
      </c>
      <c r="AU55" s="267" t="str">
        <f t="shared" si="11"/>
        <v/>
      </c>
      <c r="AV55" s="267" t="str">
        <f t="shared" si="11"/>
        <v/>
      </c>
      <c r="AW55" s="267" t="str">
        <f t="shared" si="11"/>
        <v/>
      </c>
      <c r="AX55" s="472" t="str">
        <f t="shared" si="3"/>
        <v/>
      </c>
      <c r="AY55" s="472" t="str">
        <f t="shared" si="4"/>
        <v/>
      </c>
      <c r="AZ55" s="472" t="str">
        <f t="shared" si="5"/>
        <v/>
      </c>
      <c r="BA55" s="472" t="str">
        <f t="shared" si="6"/>
        <v/>
      </c>
      <c r="BB55" s="472" t="str">
        <f t="shared" si="7"/>
        <v/>
      </c>
      <c r="BC55" s="472" t="str">
        <f t="shared" si="8"/>
        <v/>
      </c>
    </row>
    <row r="56" spans="1:55" ht="15.75" customHeight="1" thickBot="1">
      <c r="A56" s="55"/>
      <c r="B56" s="458" t="str">
        <f t="shared" si="9"/>
        <v/>
      </c>
      <c r="C56" s="244"/>
      <c r="D56" s="245"/>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7" t="str">
        <f t="shared" si="2"/>
        <v/>
      </c>
      <c r="AE56" s="267" t="str">
        <f t="shared" si="2"/>
        <v/>
      </c>
      <c r="AF56" s="267" t="str">
        <f t="shared" ref="AF56:AQ83" si="12">IF(G56="","",(IF(G56=G$92,1,0)))</f>
        <v/>
      </c>
      <c r="AG56" s="267" t="str">
        <f t="shared" si="12"/>
        <v/>
      </c>
      <c r="AH56" s="267" t="str">
        <f t="shared" si="12"/>
        <v/>
      </c>
      <c r="AI56" s="267" t="str">
        <f t="shared" si="12"/>
        <v/>
      </c>
      <c r="AJ56" s="267" t="str">
        <f t="shared" si="12"/>
        <v/>
      </c>
      <c r="AK56" s="267" t="str">
        <f t="shared" si="12"/>
        <v/>
      </c>
      <c r="AL56" s="267" t="str">
        <f t="shared" si="12"/>
        <v/>
      </c>
      <c r="AM56" s="267" t="str">
        <f t="shared" si="12"/>
        <v/>
      </c>
      <c r="AN56" s="267" t="str">
        <f t="shared" si="12"/>
        <v/>
      </c>
      <c r="AO56" s="267" t="str">
        <f t="shared" si="11"/>
        <v/>
      </c>
      <c r="AP56" s="267" t="str">
        <f t="shared" si="11"/>
        <v/>
      </c>
      <c r="AQ56" s="267" t="str">
        <f t="shared" si="11"/>
        <v/>
      </c>
      <c r="AR56" s="267" t="str">
        <f t="shared" si="11"/>
        <v/>
      </c>
      <c r="AS56" s="267" t="str">
        <f t="shared" si="11"/>
        <v/>
      </c>
      <c r="AT56" s="267" t="str">
        <f t="shared" si="11"/>
        <v/>
      </c>
      <c r="AU56" s="267" t="str">
        <f t="shared" si="11"/>
        <v/>
      </c>
      <c r="AV56" s="267" t="str">
        <f t="shared" si="11"/>
        <v/>
      </c>
      <c r="AW56" s="267" t="str">
        <f t="shared" si="11"/>
        <v/>
      </c>
      <c r="AX56" s="472" t="str">
        <f t="shared" si="3"/>
        <v/>
      </c>
      <c r="AY56" s="472" t="str">
        <f t="shared" si="4"/>
        <v/>
      </c>
      <c r="AZ56" s="472" t="str">
        <f t="shared" si="5"/>
        <v/>
      </c>
      <c r="BA56" s="472" t="str">
        <f t="shared" si="6"/>
        <v/>
      </c>
      <c r="BB56" s="472" t="str">
        <f t="shared" si="7"/>
        <v/>
      </c>
      <c r="BC56" s="472" t="str">
        <f t="shared" si="8"/>
        <v/>
      </c>
    </row>
    <row r="57" spans="1:55" ht="15.75" customHeight="1" thickBot="1">
      <c r="A57" s="55"/>
      <c r="B57" s="458" t="str">
        <f t="shared" si="9"/>
        <v/>
      </c>
      <c r="C57" s="244"/>
      <c r="D57" s="245"/>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7" t="str">
        <f t="shared" ref="AD57:AK90" si="13">IF(E57="","",(IF(E57=E$92,1,0)))</f>
        <v/>
      </c>
      <c r="AE57" s="267" t="str">
        <f t="shared" si="13"/>
        <v/>
      </c>
      <c r="AF57" s="267" t="str">
        <f t="shared" si="12"/>
        <v/>
      </c>
      <c r="AG57" s="267" t="str">
        <f t="shared" si="12"/>
        <v/>
      </c>
      <c r="AH57" s="267" t="str">
        <f t="shared" si="12"/>
        <v/>
      </c>
      <c r="AI57" s="267" t="str">
        <f t="shared" si="12"/>
        <v/>
      </c>
      <c r="AJ57" s="267" t="str">
        <f t="shared" si="12"/>
        <v/>
      </c>
      <c r="AK57" s="267" t="str">
        <f t="shared" si="12"/>
        <v/>
      </c>
      <c r="AL57" s="267" t="str">
        <f t="shared" si="12"/>
        <v/>
      </c>
      <c r="AM57" s="267" t="str">
        <f t="shared" si="12"/>
        <v/>
      </c>
      <c r="AN57" s="267" t="str">
        <f t="shared" si="12"/>
        <v/>
      </c>
      <c r="AO57" s="267" t="str">
        <f t="shared" si="11"/>
        <v/>
      </c>
      <c r="AP57" s="267" t="str">
        <f t="shared" si="11"/>
        <v/>
      </c>
      <c r="AQ57" s="267" t="str">
        <f t="shared" si="11"/>
        <v/>
      </c>
      <c r="AR57" s="267" t="str">
        <f t="shared" si="11"/>
        <v/>
      </c>
      <c r="AS57" s="267" t="str">
        <f t="shared" si="11"/>
        <v/>
      </c>
      <c r="AT57" s="267" t="str">
        <f t="shared" si="11"/>
        <v/>
      </c>
      <c r="AU57" s="267" t="str">
        <f t="shared" si="11"/>
        <v/>
      </c>
      <c r="AV57" s="267" t="str">
        <f t="shared" si="11"/>
        <v/>
      </c>
      <c r="AW57" s="267" t="str">
        <f t="shared" si="11"/>
        <v/>
      </c>
      <c r="AX57" s="472" t="str">
        <f t="shared" si="3"/>
        <v/>
      </c>
      <c r="AY57" s="472" t="str">
        <f t="shared" si="4"/>
        <v/>
      </c>
      <c r="AZ57" s="472" t="str">
        <f t="shared" si="5"/>
        <v/>
      </c>
      <c r="BA57" s="472" t="str">
        <f t="shared" si="6"/>
        <v/>
      </c>
      <c r="BB57" s="472" t="str">
        <f t="shared" si="7"/>
        <v/>
      </c>
      <c r="BC57" s="472" t="str">
        <f t="shared" si="8"/>
        <v/>
      </c>
    </row>
    <row r="58" spans="1:55" ht="15.75" customHeight="1" thickBot="1">
      <c r="A58" s="55"/>
      <c r="B58" s="458" t="str">
        <f t="shared" si="9"/>
        <v/>
      </c>
      <c r="C58" s="246"/>
      <c r="D58" s="247"/>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7" t="str">
        <f t="shared" si="13"/>
        <v/>
      </c>
      <c r="AE58" s="267" t="str">
        <f t="shared" si="13"/>
        <v/>
      </c>
      <c r="AF58" s="267" t="str">
        <f t="shared" si="12"/>
        <v/>
      </c>
      <c r="AG58" s="267" t="str">
        <f t="shared" si="12"/>
        <v/>
      </c>
      <c r="AH58" s="267" t="str">
        <f t="shared" si="12"/>
        <v/>
      </c>
      <c r="AI58" s="267" t="str">
        <f t="shared" si="12"/>
        <v/>
      </c>
      <c r="AJ58" s="267" t="str">
        <f t="shared" si="12"/>
        <v/>
      </c>
      <c r="AK58" s="267" t="str">
        <f t="shared" si="12"/>
        <v/>
      </c>
      <c r="AL58" s="267" t="str">
        <f t="shared" si="12"/>
        <v/>
      </c>
      <c r="AM58" s="267" t="str">
        <f t="shared" si="12"/>
        <v/>
      </c>
      <c r="AN58" s="267" t="str">
        <f t="shared" si="12"/>
        <v/>
      </c>
      <c r="AO58" s="267" t="str">
        <f t="shared" si="11"/>
        <v/>
      </c>
      <c r="AP58" s="267" t="str">
        <f t="shared" si="11"/>
        <v/>
      </c>
      <c r="AQ58" s="267" t="str">
        <f t="shared" si="11"/>
        <v/>
      </c>
      <c r="AR58" s="267" t="str">
        <f t="shared" si="11"/>
        <v/>
      </c>
      <c r="AS58" s="267" t="str">
        <f t="shared" si="11"/>
        <v/>
      </c>
      <c r="AT58" s="267" t="str">
        <f t="shared" si="11"/>
        <v/>
      </c>
      <c r="AU58" s="267" t="str">
        <f t="shared" si="11"/>
        <v/>
      </c>
      <c r="AV58" s="267" t="str">
        <f t="shared" si="11"/>
        <v/>
      </c>
      <c r="AW58" s="267" t="str">
        <f t="shared" si="11"/>
        <v/>
      </c>
      <c r="AX58" s="472" t="str">
        <f t="shared" si="3"/>
        <v/>
      </c>
      <c r="AY58" s="472" t="str">
        <f t="shared" si="4"/>
        <v/>
      </c>
      <c r="AZ58" s="472" t="str">
        <f t="shared" si="5"/>
        <v/>
      </c>
      <c r="BA58" s="472" t="str">
        <f t="shared" si="6"/>
        <v/>
      </c>
      <c r="BB58" s="472" t="str">
        <f t="shared" si="7"/>
        <v/>
      </c>
      <c r="BC58" s="472" t="str">
        <f t="shared" si="8"/>
        <v/>
      </c>
    </row>
    <row r="59" spans="1:55" ht="15.75" customHeight="1" thickBot="1">
      <c r="A59" s="55"/>
      <c r="B59" s="458" t="str">
        <f t="shared" si="9"/>
        <v/>
      </c>
      <c r="C59" s="244"/>
      <c r="D59" s="245"/>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7" t="str">
        <f t="shared" si="13"/>
        <v/>
      </c>
      <c r="AE59" s="267" t="str">
        <f t="shared" si="13"/>
        <v/>
      </c>
      <c r="AF59" s="267" t="str">
        <f t="shared" si="12"/>
        <v/>
      </c>
      <c r="AG59" s="267" t="str">
        <f t="shared" si="12"/>
        <v/>
      </c>
      <c r="AH59" s="267" t="str">
        <f t="shared" si="12"/>
        <v/>
      </c>
      <c r="AI59" s="267" t="str">
        <f t="shared" si="12"/>
        <v/>
      </c>
      <c r="AJ59" s="267" t="str">
        <f t="shared" si="12"/>
        <v/>
      </c>
      <c r="AK59" s="267" t="str">
        <f t="shared" si="12"/>
        <v/>
      </c>
      <c r="AL59" s="267" t="str">
        <f t="shared" si="12"/>
        <v/>
      </c>
      <c r="AM59" s="267" t="str">
        <f t="shared" si="12"/>
        <v/>
      </c>
      <c r="AN59" s="267" t="str">
        <f t="shared" si="12"/>
        <v/>
      </c>
      <c r="AO59" s="267" t="str">
        <f t="shared" si="11"/>
        <v/>
      </c>
      <c r="AP59" s="267" t="str">
        <f t="shared" si="11"/>
        <v/>
      </c>
      <c r="AQ59" s="267" t="str">
        <f t="shared" si="11"/>
        <v/>
      </c>
      <c r="AR59" s="267" t="str">
        <f t="shared" si="11"/>
        <v/>
      </c>
      <c r="AS59" s="267" t="str">
        <f t="shared" si="11"/>
        <v/>
      </c>
      <c r="AT59" s="267" t="str">
        <f t="shared" si="11"/>
        <v/>
      </c>
      <c r="AU59" s="267" t="str">
        <f t="shared" si="11"/>
        <v/>
      </c>
      <c r="AV59" s="267" t="str">
        <f t="shared" si="11"/>
        <v/>
      </c>
      <c r="AW59" s="267" t="str">
        <f t="shared" si="11"/>
        <v/>
      </c>
      <c r="AX59" s="472" t="str">
        <f t="shared" si="3"/>
        <v/>
      </c>
      <c r="AY59" s="472" t="str">
        <f t="shared" si="4"/>
        <v/>
      </c>
      <c r="AZ59" s="472" t="str">
        <f t="shared" si="5"/>
        <v/>
      </c>
      <c r="BA59" s="472" t="str">
        <f t="shared" si="6"/>
        <v/>
      </c>
      <c r="BB59" s="472" t="str">
        <f t="shared" si="7"/>
        <v/>
      </c>
      <c r="BC59" s="472" t="str">
        <f t="shared" si="8"/>
        <v/>
      </c>
    </row>
    <row r="60" spans="1:55" ht="15.75" customHeight="1" thickBot="1">
      <c r="A60" s="55"/>
      <c r="B60" s="458" t="str">
        <f t="shared" si="9"/>
        <v/>
      </c>
      <c r="C60" s="244"/>
      <c r="D60" s="245"/>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7" t="str">
        <f t="shared" si="13"/>
        <v/>
      </c>
      <c r="AE60" s="267" t="str">
        <f t="shared" si="13"/>
        <v/>
      </c>
      <c r="AF60" s="267" t="str">
        <f t="shared" si="12"/>
        <v/>
      </c>
      <c r="AG60" s="267" t="str">
        <f t="shared" si="12"/>
        <v/>
      </c>
      <c r="AH60" s="267" t="str">
        <f t="shared" si="12"/>
        <v/>
      </c>
      <c r="AI60" s="267" t="str">
        <f t="shared" si="12"/>
        <v/>
      </c>
      <c r="AJ60" s="267" t="str">
        <f t="shared" si="12"/>
        <v/>
      </c>
      <c r="AK60" s="267" t="str">
        <f t="shared" si="12"/>
        <v/>
      </c>
      <c r="AL60" s="267" t="str">
        <f t="shared" si="12"/>
        <v/>
      </c>
      <c r="AM60" s="267" t="str">
        <f t="shared" si="12"/>
        <v/>
      </c>
      <c r="AN60" s="267" t="str">
        <f t="shared" si="12"/>
        <v/>
      </c>
      <c r="AO60" s="267" t="str">
        <f t="shared" si="11"/>
        <v/>
      </c>
      <c r="AP60" s="267" t="str">
        <f t="shared" si="11"/>
        <v/>
      </c>
      <c r="AQ60" s="267" t="str">
        <f t="shared" si="11"/>
        <v/>
      </c>
      <c r="AR60" s="267" t="str">
        <f t="shared" si="11"/>
        <v/>
      </c>
      <c r="AS60" s="267" t="str">
        <f t="shared" si="11"/>
        <v/>
      </c>
      <c r="AT60" s="267" t="str">
        <f t="shared" si="11"/>
        <v/>
      </c>
      <c r="AU60" s="267" t="str">
        <f t="shared" si="11"/>
        <v/>
      </c>
      <c r="AV60" s="267" t="str">
        <f t="shared" si="11"/>
        <v/>
      </c>
      <c r="AW60" s="267" t="str">
        <f t="shared" si="11"/>
        <v/>
      </c>
      <c r="AX60" s="472" t="str">
        <f t="shared" si="3"/>
        <v/>
      </c>
      <c r="AY60" s="472" t="str">
        <f t="shared" si="4"/>
        <v/>
      </c>
      <c r="AZ60" s="472" t="str">
        <f t="shared" si="5"/>
        <v/>
      </c>
      <c r="BA60" s="472" t="str">
        <f t="shared" si="6"/>
        <v/>
      </c>
      <c r="BB60" s="472" t="str">
        <f t="shared" si="7"/>
        <v/>
      </c>
      <c r="BC60" s="472" t="str">
        <f t="shared" si="8"/>
        <v/>
      </c>
    </row>
    <row r="61" spans="1:55" ht="15.75" customHeight="1" thickBot="1">
      <c r="A61" s="55"/>
      <c r="B61" s="458" t="str">
        <f t="shared" si="9"/>
        <v/>
      </c>
      <c r="C61" s="244"/>
      <c r="D61" s="245"/>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7" t="str">
        <f t="shared" si="13"/>
        <v/>
      </c>
      <c r="AE61" s="267" t="str">
        <f t="shared" si="13"/>
        <v/>
      </c>
      <c r="AF61" s="267" t="str">
        <f t="shared" si="12"/>
        <v/>
      </c>
      <c r="AG61" s="267" t="str">
        <f t="shared" si="12"/>
        <v/>
      </c>
      <c r="AH61" s="267" t="str">
        <f t="shared" si="12"/>
        <v/>
      </c>
      <c r="AI61" s="267" t="str">
        <f t="shared" si="12"/>
        <v/>
      </c>
      <c r="AJ61" s="267" t="str">
        <f t="shared" si="12"/>
        <v/>
      </c>
      <c r="AK61" s="267" t="str">
        <f t="shared" si="12"/>
        <v/>
      </c>
      <c r="AL61" s="267" t="str">
        <f t="shared" si="12"/>
        <v/>
      </c>
      <c r="AM61" s="267" t="str">
        <f t="shared" si="12"/>
        <v/>
      </c>
      <c r="AN61" s="267" t="str">
        <f t="shared" si="12"/>
        <v/>
      </c>
      <c r="AO61" s="267" t="str">
        <f t="shared" si="11"/>
        <v/>
      </c>
      <c r="AP61" s="267" t="str">
        <f t="shared" si="11"/>
        <v/>
      </c>
      <c r="AQ61" s="267" t="str">
        <f t="shared" si="11"/>
        <v/>
      </c>
      <c r="AR61" s="267" t="str">
        <f t="shared" si="11"/>
        <v/>
      </c>
      <c r="AS61" s="267" t="str">
        <f t="shared" si="11"/>
        <v/>
      </c>
      <c r="AT61" s="267" t="str">
        <f t="shared" si="11"/>
        <v/>
      </c>
      <c r="AU61" s="267" t="str">
        <f t="shared" si="11"/>
        <v/>
      </c>
      <c r="AV61" s="267" t="str">
        <f t="shared" si="11"/>
        <v/>
      </c>
      <c r="AW61" s="267" t="str">
        <f t="shared" si="11"/>
        <v/>
      </c>
      <c r="AX61" s="472" t="str">
        <f t="shared" si="3"/>
        <v/>
      </c>
      <c r="AY61" s="472" t="str">
        <f t="shared" si="4"/>
        <v/>
      </c>
      <c r="AZ61" s="472" t="str">
        <f t="shared" si="5"/>
        <v/>
      </c>
      <c r="BA61" s="472" t="str">
        <f t="shared" si="6"/>
        <v/>
      </c>
      <c r="BB61" s="472" t="str">
        <f t="shared" si="7"/>
        <v/>
      </c>
      <c r="BC61" s="472" t="str">
        <f t="shared" si="8"/>
        <v/>
      </c>
    </row>
    <row r="62" spans="1:55" ht="15.75" customHeight="1" thickBot="1">
      <c r="A62" s="55"/>
      <c r="B62" s="458" t="str">
        <f t="shared" si="9"/>
        <v/>
      </c>
      <c r="C62" s="244"/>
      <c r="D62" s="245"/>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7" t="str">
        <f t="shared" si="13"/>
        <v/>
      </c>
      <c r="AE62" s="267" t="str">
        <f t="shared" si="13"/>
        <v/>
      </c>
      <c r="AF62" s="267" t="str">
        <f t="shared" si="12"/>
        <v/>
      </c>
      <c r="AG62" s="267" t="str">
        <f t="shared" si="12"/>
        <v/>
      </c>
      <c r="AH62" s="267" t="str">
        <f t="shared" si="12"/>
        <v/>
      </c>
      <c r="AI62" s="267" t="str">
        <f t="shared" si="12"/>
        <v/>
      </c>
      <c r="AJ62" s="267" t="str">
        <f t="shared" si="12"/>
        <v/>
      </c>
      <c r="AK62" s="267" t="str">
        <f t="shared" si="12"/>
        <v/>
      </c>
      <c r="AL62" s="267" t="str">
        <f t="shared" si="12"/>
        <v/>
      </c>
      <c r="AM62" s="267" t="str">
        <f t="shared" si="12"/>
        <v/>
      </c>
      <c r="AN62" s="267" t="str">
        <f t="shared" si="12"/>
        <v/>
      </c>
      <c r="AO62" s="267" t="str">
        <f t="shared" si="11"/>
        <v/>
      </c>
      <c r="AP62" s="267" t="str">
        <f t="shared" si="11"/>
        <v/>
      </c>
      <c r="AQ62" s="267" t="str">
        <f t="shared" si="11"/>
        <v/>
      </c>
      <c r="AR62" s="267" t="str">
        <f t="shared" si="11"/>
        <v/>
      </c>
      <c r="AS62" s="267" t="str">
        <f t="shared" si="11"/>
        <v/>
      </c>
      <c r="AT62" s="267" t="str">
        <f t="shared" si="11"/>
        <v/>
      </c>
      <c r="AU62" s="267" t="str">
        <f t="shared" si="11"/>
        <v/>
      </c>
      <c r="AV62" s="267" t="str">
        <f t="shared" si="11"/>
        <v/>
      </c>
      <c r="AW62" s="267" t="str">
        <f t="shared" si="11"/>
        <v/>
      </c>
      <c r="AX62" s="472" t="str">
        <f t="shared" si="3"/>
        <v/>
      </c>
      <c r="AY62" s="472" t="str">
        <f t="shared" si="4"/>
        <v/>
      </c>
      <c r="AZ62" s="472" t="str">
        <f t="shared" si="5"/>
        <v/>
      </c>
      <c r="BA62" s="472" t="str">
        <f t="shared" si="6"/>
        <v/>
      </c>
      <c r="BB62" s="472" t="str">
        <f t="shared" si="7"/>
        <v/>
      </c>
      <c r="BC62" s="472" t="str">
        <f t="shared" si="8"/>
        <v/>
      </c>
    </row>
    <row r="63" spans="1:55" ht="15.75" customHeight="1" thickBot="1">
      <c r="A63" s="55"/>
      <c r="B63" s="458" t="str">
        <f t="shared" si="9"/>
        <v/>
      </c>
      <c r="C63" s="244"/>
      <c r="D63" s="245"/>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7" t="str">
        <f t="shared" si="13"/>
        <v/>
      </c>
      <c r="AE63" s="267" t="str">
        <f t="shared" si="13"/>
        <v/>
      </c>
      <c r="AF63" s="267" t="str">
        <f t="shared" si="12"/>
        <v/>
      </c>
      <c r="AG63" s="267" t="str">
        <f t="shared" si="12"/>
        <v/>
      </c>
      <c r="AH63" s="267" t="str">
        <f t="shared" si="12"/>
        <v/>
      </c>
      <c r="AI63" s="267" t="str">
        <f t="shared" si="12"/>
        <v/>
      </c>
      <c r="AJ63" s="267" t="str">
        <f t="shared" si="12"/>
        <v/>
      </c>
      <c r="AK63" s="267" t="str">
        <f t="shared" si="12"/>
        <v/>
      </c>
      <c r="AL63" s="267" t="str">
        <f t="shared" si="12"/>
        <v/>
      </c>
      <c r="AM63" s="267" t="str">
        <f t="shared" si="12"/>
        <v/>
      </c>
      <c r="AN63" s="267" t="str">
        <f t="shared" si="12"/>
        <v/>
      </c>
      <c r="AO63" s="267" t="str">
        <f t="shared" si="11"/>
        <v/>
      </c>
      <c r="AP63" s="267" t="str">
        <f t="shared" si="11"/>
        <v/>
      </c>
      <c r="AQ63" s="267" t="str">
        <f t="shared" si="11"/>
        <v/>
      </c>
      <c r="AR63" s="267" t="str">
        <f t="shared" si="11"/>
        <v/>
      </c>
      <c r="AS63" s="267" t="str">
        <f t="shared" si="11"/>
        <v/>
      </c>
      <c r="AT63" s="267" t="str">
        <f t="shared" si="11"/>
        <v/>
      </c>
      <c r="AU63" s="267" t="str">
        <f t="shared" si="11"/>
        <v/>
      </c>
      <c r="AV63" s="267" t="str">
        <f t="shared" si="11"/>
        <v/>
      </c>
      <c r="AW63" s="267" t="str">
        <f t="shared" si="11"/>
        <v/>
      </c>
      <c r="AX63" s="472" t="str">
        <f t="shared" si="3"/>
        <v/>
      </c>
      <c r="AY63" s="472" t="str">
        <f t="shared" si="4"/>
        <v/>
      </c>
      <c r="AZ63" s="472" t="str">
        <f t="shared" si="5"/>
        <v/>
      </c>
      <c r="BA63" s="472" t="str">
        <f t="shared" si="6"/>
        <v/>
      </c>
      <c r="BB63" s="472" t="str">
        <f t="shared" si="7"/>
        <v/>
      </c>
      <c r="BC63" s="472" t="str">
        <f t="shared" si="8"/>
        <v/>
      </c>
    </row>
    <row r="64" spans="1:55" ht="15.75" customHeight="1" thickBot="1">
      <c r="A64" s="55"/>
      <c r="B64" s="458" t="str">
        <f t="shared" si="9"/>
        <v/>
      </c>
      <c r="C64" s="244"/>
      <c r="D64" s="245"/>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7" t="str">
        <f t="shared" si="13"/>
        <v/>
      </c>
      <c r="AE64" s="267" t="str">
        <f t="shared" si="13"/>
        <v/>
      </c>
      <c r="AF64" s="267" t="str">
        <f t="shared" si="12"/>
        <v/>
      </c>
      <c r="AG64" s="267" t="str">
        <f t="shared" si="12"/>
        <v/>
      </c>
      <c r="AH64" s="267" t="str">
        <f t="shared" si="12"/>
        <v/>
      </c>
      <c r="AI64" s="267" t="str">
        <f t="shared" si="12"/>
        <v/>
      </c>
      <c r="AJ64" s="267" t="str">
        <f t="shared" si="12"/>
        <v/>
      </c>
      <c r="AK64" s="267" t="str">
        <f t="shared" si="12"/>
        <v/>
      </c>
      <c r="AL64" s="267" t="str">
        <f t="shared" si="12"/>
        <v/>
      </c>
      <c r="AM64" s="267" t="str">
        <f t="shared" si="12"/>
        <v/>
      </c>
      <c r="AN64" s="267" t="str">
        <f t="shared" si="12"/>
        <v/>
      </c>
      <c r="AO64" s="267" t="str">
        <f t="shared" si="11"/>
        <v/>
      </c>
      <c r="AP64" s="267" t="str">
        <f t="shared" si="11"/>
        <v/>
      </c>
      <c r="AQ64" s="267" t="str">
        <f t="shared" si="11"/>
        <v/>
      </c>
      <c r="AR64" s="267" t="str">
        <f t="shared" si="11"/>
        <v/>
      </c>
      <c r="AS64" s="267" t="str">
        <f t="shared" si="11"/>
        <v/>
      </c>
      <c r="AT64" s="267" t="str">
        <f t="shared" si="11"/>
        <v/>
      </c>
      <c r="AU64" s="267" t="str">
        <f t="shared" si="11"/>
        <v/>
      </c>
      <c r="AV64" s="267" t="str">
        <f t="shared" si="11"/>
        <v/>
      </c>
      <c r="AW64" s="267" t="str">
        <f t="shared" si="11"/>
        <v/>
      </c>
      <c r="AX64" s="472" t="str">
        <f t="shared" si="3"/>
        <v/>
      </c>
      <c r="AY64" s="472" t="str">
        <f t="shared" si="4"/>
        <v/>
      </c>
      <c r="AZ64" s="472" t="str">
        <f t="shared" si="5"/>
        <v/>
      </c>
      <c r="BA64" s="472" t="str">
        <f t="shared" si="6"/>
        <v/>
      </c>
      <c r="BB64" s="472" t="str">
        <f t="shared" si="7"/>
        <v/>
      </c>
      <c r="BC64" s="472" t="str">
        <f t="shared" si="8"/>
        <v/>
      </c>
    </row>
    <row r="65" spans="1:55" ht="15.75" customHeight="1" thickBot="1">
      <c r="A65" s="55"/>
      <c r="B65" s="458" t="str">
        <f t="shared" si="9"/>
        <v/>
      </c>
      <c r="C65" s="244"/>
      <c r="D65" s="245"/>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7" t="str">
        <f t="shared" si="13"/>
        <v/>
      </c>
      <c r="AE65" s="267" t="str">
        <f t="shared" si="13"/>
        <v/>
      </c>
      <c r="AF65" s="267" t="str">
        <f t="shared" si="12"/>
        <v/>
      </c>
      <c r="AG65" s="267" t="str">
        <f t="shared" si="12"/>
        <v/>
      </c>
      <c r="AH65" s="267" t="str">
        <f t="shared" si="12"/>
        <v/>
      </c>
      <c r="AI65" s="267" t="str">
        <f t="shared" si="12"/>
        <v/>
      </c>
      <c r="AJ65" s="267" t="str">
        <f t="shared" si="12"/>
        <v/>
      </c>
      <c r="AK65" s="267" t="str">
        <f t="shared" si="12"/>
        <v/>
      </c>
      <c r="AL65" s="267" t="str">
        <f t="shared" si="12"/>
        <v/>
      </c>
      <c r="AM65" s="267" t="str">
        <f t="shared" si="12"/>
        <v/>
      </c>
      <c r="AN65" s="267" t="str">
        <f t="shared" si="12"/>
        <v/>
      </c>
      <c r="AO65" s="267" t="str">
        <f t="shared" si="11"/>
        <v/>
      </c>
      <c r="AP65" s="267" t="str">
        <f t="shared" si="11"/>
        <v/>
      </c>
      <c r="AQ65" s="267" t="str">
        <f t="shared" si="11"/>
        <v/>
      </c>
      <c r="AR65" s="267" t="str">
        <f t="shared" si="11"/>
        <v/>
      </c>
      <c r="AS65" s="267" t="str">
        <f t="shared" si="11"/>
        <v/>
      </c>
      <c r="AT65" s="267" t="str">
        <f t="shared" si="11"/>
        <v/>
      </c>
      <c r="AU65" s="267" t="str">
        <f t="shared" si="11"/>
        <v/>
      </c>
      <c r="AV65" s="267" t="str">
        <f t="shared" si="11"/>
        <v/>
      </c>
      <c r="AW65" s="267" t="str">
        <f t="shared" si="11"/>
        <v/>
      </c>
      <c r="AX65" s="472" t="str">
        <f t="shared" si="3"/>
        <v/>
      </c>
      <c r="AY65" s="472" t="str">
        <f t="shared" si="4"/>
        <v/>
      </c>
      <c r="AZ65" s="472" t="str">
        <f t="shared" si="5"/>
        <v/>
      </c>
      <c r="BA65" s="472" t="str">
        <f t="shared" si="6"/>
        <v/>
      </c>
      <c r="BB65" s="472" t="str">
        <f t="shared" si="7"/>
        <v/>
      </c>
      <c r="BC65" s="472" t="str">
        <f t="shared" si="8"/>
        <v/>
      </c>
    </row>
    <row r="66" spans="1:55" ht="15.75" customHeight="1" thickBot="1">
      <c r="A66" s="55"/>
      <c r="B66" s="458" t="str">
        <f t="shared" si="9"/>
        <v/>
      </c>
      <c r="C66" s="244"/>
      <c r="D66" s="245"/>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7" t="str">
        <f t="shared" si="13"/>
        <v/>
      </c>
      <c r="AE66" s="267" t="str">
        <f t="shared" si="13"/>
        <v/>
      </c>
      <c r="AF66" s="267" t="str">
        <f t="shared" si="12"/>
        <v/>
      </c>
      <c r="AG66" s="267" t="str">
        <f t="shared" si="12"/>
        <v/>
      </c>
      <c r="AH66" s="267" t="str">
        <f t="shared" si="12"/>
        <v/>
      </c>
      <c r="AI66" s="267" t="str">
        <f t="shared" si="12"/>
        <v/>
      </c>
      <c r="AJ66" s="267" t="str">
        <f t="shared" si="12"/>
        <v/>
      </c>
      <c r="AK66" s="267" t="str">
        <f t="shared" si="12"/>
        <v/>
      </c>
      <c r="AL66" s="267" t="str">
        <f t="shared" si="12"/>
        <v/>
      </c>
      <c r="AM66" s="267" t="str">
        <f t="shared" si="12"/>
        <v/>
      </c>
      <c r="AN66" s="267" t="str">
        <f t="shared" si="12"/>
        <v/>
      </c>
      <c r="AO66" s="267" t="str">
        <f t="shared" si="11"/>
        <v/>
      </c>
      <c r="AP66" s="267" t="str">
        <f t="shared" si="11"/>
        <v/>
      </c>
      <c r="AQ66" s="267" t="str">
        <f t="shared" si="11"/>
        <v/>
      </c>
      <c r="AR66" s="267" t="str">
        <f t="shared" si="11"/>
        <v/>
      </c>
      <c r="AS66" s="267" t="str">
        <f t="shared" si="11"/>
        <v/>
      </c>
      <c r="AT66" s="267" t="str">
        <f t="shared" si="11"/>
        <v/>
      </c>
      <c r="AU66" s="267" t="str">
        <f t="shared" si="11"/>
        <v/>
      </c>
      <c r="AV66" s="267" t="str">
        <f t="shared" si="11"/>
        <v/>
      </c>
      <c r="AW66" s="267" t="str">
        <f t="shared" si="11"/>
        <v/>
      </c>
      <c r="AX66" s="472" t="str">
        <f t="shared" si="3"/>
        <v/>
      </c>
      <c r="AY66" s="472" t="str">
        <f t="shared" si="4"/>
        <v/>
      </c>
      <c r="AZ66" s="472" t="str">
        <f t="shared" si="5"/>
        <v/>
      </c>
      <c r="BA66" s="472" t="str">
        <f t="shared" si="6"/>
        <v/>
      </c>
      <c r="BB66" s="472" t="str">
        <f t="shared" si="7"/>
        <v/>
      </c>
      <c r="BC66" s="472" t="str">
        <f t="shared" si="8"/>
        <v/>
      </c>
    </row>
    <row r="67" spans="1:55" ht="15.75" customHeight="1" thickBot="1">
      <c r="A67" s="55"/>
      <c r="B67" s="458" t="str">
        <f t="shared" si="9"/>
        <v/>
      </c>
      <c r="C67" s="244"/>
      <c r="D67" s="245"/>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7" t="str">
        <f t="shared" si="13"/>
        <v/>
      </c>
      <c r="AE67" s="267" t="str">
        <f t="shared" si="13"/>
        <v/>
      </c>
      <c r="AF67" s="267" t="str">
        <f t="shared" si="12"/>
        <v/>
      </c>
      <c r="AG67" s="267" t="str">
        <f t="shared" si="12"/>
        <v/>
      </c>
      <c r="AH67" s="267" t="str">
        <f t="shared" si="12"/>
        <v/>
      </c>
      <c r="AI67" s="267" t="str">
        <f t="shared" si="12"/>
        <v/>
      </c>
      <c r="AJ67" s="267" t="str">
        <f t="shared" si="12"/>
        <v/>
      </c>
      <c r="AK67" s="267" t="str">
        <f t="shared" si="12"/>
        <v/>
      </c>
      <c r="AL67" s="267" t="str">
        <f t="shared" si="12"/>
        <v/>
      </c>
      <c r="AM67" s="267" t="str">
        <f t="shared" si="12"/>
        <v/>
      </c>
      <c r="AN67" s="267" t="str">
        <f t="shared" si="12"/>
        <v/>
      </c>
      <c r="AO67" s="267" t="str">
        <f t="shared" si="11"/>
        <v/>
      </c>
      <c r="AP67" s="267" t="str">
        <f t="shared" si="11"/>
        <v/>
      </c>
      <c r="AQ67" s="267" t="str">
        <f t="shared" si="11"/>
        <v/>
      </c>
      <c r="AR67" s="267" t="str">
        <f t="shared" si="11"/>
        <v/>
      </c>
      <c r="AS67" s="267" t="str">
        <f t="shared" si="11"/>
        <v/>
      </c>
      <c r="AT67" s="267" t="str">
        <f t="shared" si="11"/>
        <v/>
      </c>
      <c r="AU67" s="267" t="str">
        <f t="shared" si="11"/>
        <v/>
      </c>
      <c r="AV67" s="267" t="str">
        <f t="shared" si="11"/>
        <v/>
      </c>
      <c r="AW67" s="267" t="str">
        <f t="shared" si="11"/>
        <v/>
      </c>
      <c r="AX67" s="472" t="str">
        <f t="shared" si="3"/>
        <v/>
      </c>
      <c r="AY67" s="472" t="str">
        <f t="shared" si="4"/>
        <v/>
      </c>
      <c r="AZ67" s="472" t="str">
        <f t="shared" si="5"/>
        <v/>
      </c>
      <c r="BA67" s="472" t="str">
        <f t="shared" si="6"/>
        <v/>
      </c>
      <c r="BB67" s="472" t="str">
        <f t="shared" si="7"/>
        <v/>
      </c>
      <c r="BC67" s="472" t="str">
        <f t="shared" si="8"/>
        <v/>
      </c>
    </row>
    <row r="68" spans="1:55" ht="15.75" customHeight="1" thickBot="1">
      <c r="A68" s="55"/>
      <c r="B68" s="458" t="str">
        <f t="shared" si="9"/>
        <v/>
      </c>
      <c r="C68" s="244"/>
      <c r="D68" s="245"/>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7" t="str">
        <f t="shared" si="13"/>
        <v/>
      </c>
      <c r="AE68" s="267" t="str">
        <f t="shared" si="13"/>
        <v/>
      </c>
      <c r="AF68" s="267" t="str">
        <f t="shared" si="12"/>
        <v/>
      </c>
      <c r="AG68" s="267" t="str">
        <f t="shared" si="12"/>
        <v/>
      </c>
      <c r="AH68" s="267" t="str">
        <f t="shared" si="12"/>
        <v/>
      </c>
      <c r="AI68" s="267" t="str">
        <f t="shared" si="12"/>
        <v/>
      </c>
      <c r="AJ68" s="267" t="str">
        <f t="shared" si="12"/>
        <v/>
      </c>
      <c r="AK68" s="267" t="str">
        <f t="shared" si="12"/>
        <v/>
      </c>
      <c r="AL68" s="267" t="str">
        <f t="shared" si="12"/>
        <v/>
      </c>
      <c r="AM68" s="267" t="str">
        <f t="shared" si="12"/>
        <v/>
      </c>
      <c r="AN68" s="267" t="str">
        <f t="shared" si="12"/>
        <v/>
      </c>
      <c r="AO68" s="267" t="str">
        <f t="shared" si="11"/>
        <v/>
      </c>
      <c r="AP68" s="267" t="str">
        <f t="shared" si="11"/>
        <v/>
      </c>
      <c r="AQ68" s="267" t="str">
        <f t="shared" si="11"/>
        <v/>
      </c>
      <c r="AR68" s="267" t="str">
        <f t="shared" si="11"/>
        <v/>
      </c>
      <c r="AS68" s="267" t="str">
        <f t="shared" si="11"/>
        <v/>
      </c>
      <c r="AT68" s="267" t="str">
        <f t="shared" si="11"/>
        <v/>
      </c>
      <c r="AU68" s="267" t="str">
        <f t="shared" si="11"/>
        <v/>
      </c>
      <c r="AV68" s="267" t="str">
        <f t="shared" si="11"/>
        <v/>
      </c>
      <c r="AW68" s="267" t="str">
        <f t="shared" si="11"/>
        <v/>
      </c>
      <c r="AX68" s="472" t="str">
        <f t="shared" si="3"/>
        <v/>
      </c>
      <c r="AY68" s="472" t="str">
        <f t="shared" si="4"/>
        <v/>
      </c>
      <c r="AZ68" s="472" t="str">
        <f t="shared" si="5"/>
        <v/>
      </c>
      <c r="BA68" s="472" t="str">
        <f t="shared" si="6"/>
        <v/>
      </c>
      <c r="BB68" s="472" t="str">
        <f t="shared" si="7"/>
        <v/>
      </c>
      <c r="BC68" s="472" t="str">
        <f t="shared" si="8"/>
        <v/>
      </c>
    </row>
    <row r="69" spans="1:55" ht="15.75" customHeight="1" thickBot="1">
      <c r="A69" s="55"/>
      <c r="B69" s="458" t="str">
        <f t="shared" si="9"/>
        <v/>
      </c>
      <c r="C69" s="244"/>
      <c r="D69" s="245"/>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7" t="str">
        <f t="shared" si="13"/>
        <v/>
      </c>
      <c r="AE69" s="267" t="str">
        <f t="shared" si="13"/>
        <v/>
      </c>
      <c r="AF69" s="267" t="str">
        <f t="shared" si="12"/>
        <v/>
      </c>
      <c r="AG69" s="267" t="str">
        <f t="shared" si="12"/>
        <v/>
      </c>
      <c r="AH69" s="267" t="str">
        <f t="shared" si="12"/>
        <v/>
      </c>
      <c r="AI69" s="267" t="str">
        <f t="shared" si="12"/>
        <v/>
      </c>
      <c r="AJ69" s="267" t="str">
        <f t="shared" si="12"/>
        <v/>
      </c>
      <c r="AK69" s="267" t="str">
        <f t="shared" si="12"/>
        <v/>
      </c>
      <c r="AL69" s="267" t="str">
        <f t="shared" si="12"/>
        <v/>
      </c>
      <c r="AM69" s="267" t="str">
        <f t="shared" si="12"/>
        <v/>
      </c>
      <c r="AN69" s="267" t="str">
        <f t="shared" si="12"/>
        <v/>
      </c>
      <c r="AO69" s="267" t="str">
        <f t="shared" si="11"/>
        <v/>
      </c>
      <c r="AP69" s="267" t="str">
        <f t="shared" si="11"/>
        <v/>
      </c>
      <c r="AQ69" s="267" t="str">
        <f t="shared" si="11"/>
        <v/>
      </c>
      <c r="AR69" s="267" t="str">
        <f t="shared" si="11"/>
        <v/>
      </c>
      <c r="AS69" s="267" t="str">
        <f t="shared" si="11"/>
        <v/>
      </c>
      <c r="AT69" s="267" t="str">
        <f t="shared" si="11"/>
        <v/>
      </c>
      <c r="AU69" s="267" t="str">
        <f t="shared" si="11"/>
        <v/>
      </c>
      <c r="AV69" s="267" t="str">
        <f t="shared" si="11"/>
        <v/>
      </c>
      <c r="AW69" s="267" t="str">
        <f t="shared" si="11"/>
        <v/>
      </c>
      <c r="AX69" s="472" t="str">
        <f t="shared" si="3"/>
        <v/>
      </c>
      <c r="AY69" s="472" t="str">
        <f t="shared" si="4"/>
        <v/>
      </c>
      <c r="AZ69" s="472" t="str">
        <f t="shared" si="5"/>
        <v/>
      </c>
      <c r="BA69" s="472" t="str">
        <f t="shared" si="6"/>
        <v/>
      </c>
      <c r="BB69" s="472" t="str">
        <f t="shared" si="7"/>
        <v/>
      </c>
      <c r="BC69" s="472" t="str">
        <f t="shared" si="8"/>
        <v/>
      </c>
    </row>
    <row r="70" spans="1:55" ht="15.75" customHeight="1" thickBot="1">
      <c r="A70" s="55"/>
      <c r="B70" s="458" t="str">
        <f t="shared" si="9"/>
        <v/>
      </c>
      <c r="C70" s="244"/>
      <c r="D70" s="245"/>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7" t="str">
        <f t="shared" si="13"/>
        <v/>
      </c>
      <c r="AE70" s="267" t="str">
        <f t="shared" si="13"/>
        <v/>
      </c>
      <c r="AF70" s="267" t="str">
        <f t="shared" si="12"/>
        <v/>
      </c>
      <c r="AG70" s="267" t="str">
        <f t="shared" si="12"/>
        <v/>
      </c>
      <c r="AH70" s="267" t="str">
        <f t="shared" si="12"/>
        <v/>
      </c>
      <c r="AI70" s="267" t="str">
        <f t="shared" si="12"/>
        <v/>
      </c>
      <c r="AJ70" s="267" t="str">
        <f t="shared" si="12"/>
        <v/>
      </c>
      <c r="AK70" s="267" t="str">
        <f t="shared" si="12"/>
        <v/>
      </c>
      <c r="AL70" s="267" t="str">
        <f t="shared" si="12"/>
        <v/>
      </c>
      <c r="AM70" s="267" t="str">
        <f t="shared" si="12"/>
        <v/>
      </c>
      <c r="AN70" s="267" t="str">
        <f t="shared" si="12"/>
        <v/>
      </c>
      <c r="AO70" s="267" t="str">
        <f t="shared" si="11"/>
        <v/>
      </c>
      <c r="AP70" s="267" t="str">
        <f t="shared" si="11"/>
        <v/>
      </c>
      <c r="AQ70" s="267" t="str">
        <f t="shared" si="11"/>
        <v/>
      </c>
      <c r="AR70" s="267" t="str">
        <f t="shared" si="11"/>
        <v/>
      </c>
      <c r="AS70" s="267" t="str">
        <f t="shared" si="11"/>
        <v/>
      </c>
      <c r="AT70" s="267" t="str">
        <f t="shared" si="11"/>
        <v/>
      </c>
      <c r="AU70" s="267" t="str">
        <f t="shared" si="11"/>
        <v/>
      </c>
      <c r="AV70" s="267" t="str">
        <f t="shared" si="11"/>
        <v/>
      </c>
      <c r="AW70" s="267" t="str">
        <f t="shared" si="11"/>
        <v/>
      </c>
      <c r="AX70" s="472" t="str">
        <f t="shared" si="3"/>
        <v/>
      </c>
      <c r="AY70" s="472" t="str">
        <f t="shared" si="4"/>
        <v/>
      </c>
      <c r="AZ70" s="472" t="str">
        <f t="shared" si="5"/>
        <v/>
      </c>
      <c r="BA70" s="472" t="str">
        <f t="shared" si="6"/>
        <v/>
      </c>
      <c r="BB70" s="472" t="str">
        <f t="shared" si="7"/>
        <v/>
      </c>
      <c r="BC70" s="472" t="str">
        <f t="shared" si="8"/>
        <v/>
      </c>
    </row>
    <row r="71" spans="1:55" ht="15.75" customHeight="1" thickBot="1">
      <c r="A71" s="55"/>
      <c r="B71" s="458" t="str">
        <f t="shared" si="9"/>
        <v/>
      </c>
      <c r="C71" s="244"/>
      <c r="D71" s="245"/>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7" t="str">
        <f t="shared" si="13"/>
        <v/>
      </c>
      <c r="AE71" s="267" t="str">
        <f t="shared" si="13"/>
        <v/>
      </c>
      <c r="AF71" s="267" t="str">
        <f t="shared" si="12"/>
        <v/>
      </c>
      <c r="AG71" s="267" t="str">
        <f t="shared" si="12"/>
        <v/>
      </c>
      <c r="AH71" s="267" t="str">
        <f t="shared" si="12"/>
        <v/>
      </c>
      <c r="AI71" s="267" t="str">
        <f t="shared" si="12"/>
        <v/>
      </c>
      <c r="AJ71" s="267" t="str">
        <f t="shared" si="12"/>
        <v/>
      </c>
      <c r="AK71" s="267" t="str">
        <f t="shared" si="12"/>
        <v/>
      </c>
      <c r="AL71" s="267" t="str">
        <f t="shared" si="12"/>
        <v/>
      </c>
      <c r="AM71" s="267" t="str">
        <f t="shared" si="12"/>
        <v/>
      </c>
      <c r="AN71" s="267" t="str">
        <f t="shared" si="12"/>
        <v/>
      </c>
      <c r="AO71" s="267" t="str">
        <f t="shared" si="11"/>
        <v/>
      </c>
      <c r="AP71" s="267" t="str">
        <f t="shared" si="11"/>
        <v/>
      </c>
      <c r="AQ71" s="267" t="str">
        <f t="shared" si="11"/>
        <v/>
      </c>
      <c r="AR71" s="267" t="str">
        <f t="shared" si="11"/>
        <v/>
      </c>
      <c r="AS71" s="267" t="str">
        <f t="shared" si="11"/>
        <v/>
      </c>
      <c r="AT71" s="267" t="str">
        <f t="shared" si="11"/>
        <v/>
      </c>
      <c r="AU71" s="267" t="str">
        <f t="shared" si="11"/>
        <v/>
      </c>
      <c r="AV71" s="267" t="str">
        <f t="shared" si="11"/>
        <v/>
      </c>
      <c r="AW71" s="267" t="str">
        <f t="shared" si="11"/>
        <v/>
      </c>
      <c r="AX71" s="472" t="str">
        <f t="shared" si="3"/>
        <v/>
      </c>
      <c r="AY71" s="472" t="str">
        <f t="shared" si="4"/>
        <v/>
      </c>
      <c r="AZ71" s="472" t="str">
        <f t="shared" si="5"/>
        <v/>
      </c>
      <c r="BA71" s="472" t="str">
        <f t="shared" si="6"/>
        <v/>
      </c>
      <c r="BB71" s="472" t="str">
        <f t="shared" si="7"/>
        <v/>
      </c>
      <c r="BC71" s="472" t="str">
        <f t="shared" si="8"/>
        <v/>
      </c>
    </row>
    <row r="72" spans="1:55" ht="15.75" customHeight="1" thickBot="1">
      <c r="A72" s="55"/>
      <c r="B72" s="458" t="str">
        <f t="shared" si="9"/>
        <v/>
      </c>
      <c r="C72" s="244"/>
      <c r="D72" s="245"/>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7" t="str">
        <f t="shared" si="13"/>
        <v/>
      </c>
      <c r="AE72" s="267" t="str">
        <f t="shared" si="13"/>
        <v/>
      </c>
      <c r="AF72" s="267" t="str">
        <f t="shared" si="12"/>
        <v/>
      </c>
      <c r="AG72" s="267" t="str">
        <f t="shared" si="12"/>
        <v/>
      </c>
      <c r="AH72" s="267" t="str">
        <f t="shared" si="12"/>
        <v/>
      </c>
      <c r="AI72" s="267" t="str">
        <f t="shared" si="12"/>
        <v/>
      </c>
      <c r="AJ72" s="267" t="str">
        <f t="shared" si="12"/>
        <v/>
      </c>
      <c r="AK72" s="267" t="str">
        <f t="shared" si="12"/>
        <v/>
      </c>
      <c r="AL72" s="267" t="str">
        <f t="shared" si="12"/>
        <v/>
      </c>
      <c r="AM72" s="267" t="str">
        <f t="shared" si="12"/>
        <v/>
      </c>
      <c r="AN72" s="267" t="str">
        <f t="shared" si="12"/>
        <v/>
      </c>
      <c r="AO72" s="267" t="str">
        <f t="shared" si="11"/>
        <v/>
      </c>
      <c r="AP72" s="267" t="str">
        <f t="shared" si="11"/>
        <v/>
      </c>
      <c r="AQ72" s="267" t="str">
        <f t="shared" si="11"/>
        <v/>
      </c>
      <c r="AR72" s="267" t="str">
        <f t="shared" si="11"/>
        <v/>
      </c>
      <c r="AS72" s="267" t="str">
        <f t="shared" si="11"/>
        <v/>
      </c>
      <c r="AT72" s="267" t="str">
        <f t="shared" si="11"/>
        <v/>
      </c>
      <c r="AU72" s="267" t="str">
        <f t="shared" si="11"/>
        <v/>
      </c>
      <c r="AV72" s="267" t="str">
        <f t="shared" si="11"/>
        <v/>
      </c>
      <c r="AW72" s="267" t="str">
        <f t="shared" si="11"/>
        <v/>
      </c>
      <c r="AX72" s="472" t="str">
        <f t="shared" si="3"/>
        <v/>
      </c>
      <c r="AY72" s="472" t="str">
        <f t="shared" si="4"/>
        <v/>
      </c>
      <c r="AZ72" s="472" t="str">
        <f t="shared" si="5"/>
        <v/>
      </c>
      <c r="BA72" s="472" t="str">
        <f t="shared" si="6"/>
        <v/>
      </c>
      <c r="BB72" s="472" t="str">
        <f t="shared" si="7"/>
        <v/>
      </c>
      <c r="BC72" s="472" t="str">
        <f t="shared" si="8"/>
        <v/>
      </c>
    </row>
    <row r="73" spans="1:55" ht="15.75" customHeight="1" thickBot="1">
      <c r="A73" s="55"/>
      <c r="B73" s="458" t="str">
        <f t="shared" si="9"/>
        <v/>
      </c>
      <c r="C73" s="244"/>
      <c r="D73" s="245"/>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7" t="str">
        <f t="shared" si="13"/>
        <v/>
      </c>
      <c r="AE73" s="267" t="str">
        <f t="shared" si="13"/>
        <v/>
      </c>
      <c r="AF73" s="267" t="str">
        <f t="shared" si="12"/>
        <v/>
      </c>
      <c r="AG73" s="267" t="str">
        <f t="shared" si="12"/>
        <v/>
      </c>
      <c r="AH73" s="267" t="str">
        <f t="shared" si="12"/>
        <v/>
      </c>
      <c r="AI73" s="267" t="str">
        <f t="shared" si="12"/>
        <v/>
      </c>
      <c r="AJ73" s="267" t="str">
        <f t="shared" si="12"/>
        <v/>
      </c>
      <c r="AK73" s="267" t="str">
        <f t="shared" si="12"/>
        <v/>
      </c>
      <c r="AL73" s="267" t="str">
        <f t="shared" si="12"/>
        <v/>
      </c>
      <c r="AM73" s="267" t="str">
        <f t="shared" si="12"/>
        <v/>
      </c>
      <c r="AN73" s="267" t="str">
        <f t="shared" si="12"/>
        <v/>
      </c>
      <c r="AO73" s="267" t="str">
        <f t="shared" si="11"/>
        <v/>
      </c>
      <c r="AP73" s="267" t="str">
        <f t="shared" si="11"/>
        <v/>
      </c>
      <c r="AQ73" s="267" t="str">
        <f t="shared" si="11"/>
        <v/>
      </c>
      <c r="AR73" s="267" t="str">
        <f t="shared" si="11"/>
        <v/>
      </c>
      <c r="AS73" s="267" t="str">
        <f t="shared" si="11"/>
        <v/>
      </c>
      <c r="AT73" s="267" t="str">
        <f t="shared" si="11"/>
        <v/>
      </c>
      <c r="AU73" s="267" t="str">
        <f t="shared" si="11"/>
        <v/>
      </c>
      <c r="AV73" s="267" t="str">
        <f t="shared" si="11"/>
        <v/>
      </c>
      <c r="AW73" s="267" t="str">
        <f t="shared" si="11"/>
        <v/>
      </c>
      <c r="AX73" s="472" t="str">
        <f t="shared" si="3"/>
        <v/>
      </c>
      <c r="AY73" s="472" t="str">
        <f t="shared" si="4"/>
        <v/>
      </c>
      <c r="AZ73" s="472" t="str">
        <f t="shared" si="5"/>
        <v/>
      </c>
      <c r="BA73" s="472" t="str">
        <f t="shared" si="6"/>
        <v/>
      </c>
      <c r="BB73" s="472" t="str">
        <f t="shared" si="7"/>
        <v/>
      </c>
      <c r="BC73" s="472" t="str">
        <f t="shared" si="8"/>
        <v/>
      </c>
    </row>
    <row r="74" spans="1:55" ht="15.75" customHeight="1" thickBot="1">
      <c r="A74" s="55"/>
      <c r="B74" s="458" t="str">
        <f t="shared" si="9"/>
        <v/>
      </c>
      <c r="C74" s="244"/>
      <c r="D74" s="245"/>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7" t="str">
        <f t="shared" si="13"/>
        <v/>
      </c>
      <c r="AE74" s="267" t="str">
        <f t="shared" si="13"/>
        <v/>
      </c>
      <c r="AF74" s="267" t="str">
        <f t="shared" si="12"/>
        <v/>
      </c>
      <c r="AG74" s="267" t="str">
        <f t="shared" si="12"/>
        <v/>
      </c>
      <c r="AH74" s="267" t="str">
        <f t="shared" si="12"/>
        <v/>
      </c>
      <c r="AI74" s="267" t="str">
        <f t="shared" si="12"/>
        <v/>
      </c>
      <c r="AJ74" s="267" t="str">
        <f t="shared" si="12"/>
        <v/>
      </c>
      <c r="AK74" s="267" t="str">
        <f t="shared" si="12"/>
        <v/>
      </c>
      <c r="AL74" s="267" t="str">
        <f t="shared" si="12"/>
        <v/>
      </c>
      <c r="AM74" s="267" t="str">
        <f t="shared" si="12"/>
        <v/>
      </c>
      <c r="AN74" s="267" t="str">
        <f t="shared" si="12"/>
        <v/>
      </c>
      <c r="AO74" s="267" t="str">
        <f t="shared" si="11"/>
        <v/>
      </c>
      <c r="AP74" s="267" t="str">
        <f t="shared" si="11"/>
        <v/>
      </c>
      <c r="AQ74" s="267" t="str">
        <f t="shared" si="11"/>
        <v/>
      </c>
      <c r="AR74" s="267" t="str">
        <f t="shared" si="11"/>
        <v/>
      </c>
      <c r="AS74" s="267" t="str">
        <f t="shared" si="11"/>
        <v/>
      </c>
      <c r="AT74" s="267" t="str">
        <f t="shared" si="11"/>
        <v/>
      </c>
      <c r="AU74" s="267" t="str">
        <f t="shared" si="11"/>
        <v/>
      </c>
      <c r="AV74" s="267" t="str">
        <f t="shared" si="11"/>
        <v/>
      </c>
      <c r="AW74" s="267" t="str">
        <f t="shared" si="11"/>
        <v/>
      </c>
      <c r="AX74" s="472" t="str">
        <f t="shared" si="3"/>
        <v/>
      </c>
      <c r="AY74" s="472" t="str">
        <f t="shared" si="4"/>
        <v/>
      </c>
      <c r="AZ74" s="472" t="str">
        <f t="shared" si="5"/>
        <v/>
      </c>
      <c r="BA74" s="472" t="str">
        <f t="shared" si="6"/>
        <v/>
      </c>
      <c r="BB74" s="472" t="str">
        <f t="shared" si="7"/>
        <v/>
      </c>
      <c r="BC74" s="472" t="str">
        <f t="shared" si="8"/>
        <v/>
      </c>
    </row>
    <row r="75" spans="1:55" ht="15.75" customHeight="1" thickBot="1">
      <c r="A75" s="55"/>
      <c r="B75" s="458" t="str">
        <f t="shared" si="9"/>
        <v/>
      </c>
      <c r="C75" s="244"/>
      <c r="D75" s="245"/>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7" t="str">
        <f t="shared" si="13"/>
        <v/>
      </c>
      <c r="AE75" s="267" t="str">
        <f t="shared" si="13"/>
        <v/>
      </c>
      <c r="AF75" s="267" t="str">
        <f t="shared" si="12"/>
        <v/>
      </c>
      <c r="AG75" s="267" t="str">
        <f t="shared" si="12"/>
        <v/>
      </c>
      <c r="AH75" s="267" t="str">
        <f t="shared" si="12"/>
        <v/>
      </c>
      <c r="AI75" s="267" t="str">
        <f t="shared" si="12"/>
        <v/>
      </c>
      <c r="AJ75" s="267" t="str">
        <f t="shared" si="12"/>
        <v/>
      </c>
      <c r="AK75" s="267" t="str">
        <f t="shared" si="12"/>
        <v/>
      </c>
      <c r="AL75" s="267" t="str">
        <f t="shared" si="12"/>
        <v/>
      </c>
      <c r="AM75" s="267" t="str">
        <f t="shared" si="12"/>
        <v/>
      </c>
      <c r="AN75" s="267" t="str">
        <f t="shared" si="12"/>
        <v/>
      </c>
      <c r="AO75" s="267" t="str">
        <f t="shared" si="11"/>
        <v/>
      </c>
      <c r="AP75" s="267" t="str">
        <f t="shared" si="11"/>
        <v/>
      </c>
      <c r="AQ75" s="267" t="str">
        <f t="shared" si="11"/>
        <v/>
      </c>
      <c r="AR75" s="267" t="str">
        <f t="shared" si="11"/>
        <v/>
      </c>
      <c r="AS75" s="267" t="str">
        <f t="shared" si="11"/>
        <v/>
      </c>
      <c r="AT75" s="267" t="str">
        <f t="shared" si="11"/>
        <v/>
      </c>
      <c r="AU75" s="267" t="str">
        <f t="shared" si="11"/>
        <v/>
      </c>
      <c r="AV75" s="267" t="str">
        <f t="shared" si="11"/>
        <v/>
      </c>
      <c r="AW75" s="267" t="str">
        <f t="shared" si="11"/>
        <v/>
      </c>
      <c r="AX75" s="472" t="str">
        <f t="shared" si="3"/>
        <v/>
      </c>
      <c r="AY75" s="472" t="str">
        <f t="shared" si="4"/>
        <v/>
      </c>
      <c r="AZ75" s="472" t="str">
        <f t="shared" si="5"/>
        <v/>
      </c>
      <c r="BA75" s="472" t="str">
        <f t="shared" si="6"/>
        <v/>
      </c>
      <c r="BB75" s="472" t="str">
        <f t="shared" si="7"/>
        <v/>
      </c>
      <c r="BC75" s="472" t="str">
        <f t="shared" si="8"/>
        <v/>
      </c>
    </row>
    <row r="76" spans="1:55" ht="15.75" customHeight="1" thickBot="1">
      <c r="A76" s="55"/>
      <c r="B76" s="458" t="str">
        <f t="shared" si="9"/>
        <v/>
      </c>
      <c r="C76" s="244"/>
      <c r="D76" s="245"/>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7" t="str">
        <f t="shared" si="13"/>
        <v/>
      </c>
      <c r="AE76" s="267" t="str">
        <f t="shared" si="13"/>
        <v/>
      </c>
      <c r="AF76" s="267" t="str">
        <f t="shared" si="12"/>
        <v/>
      </c>
      <c r="AG76" s="267" t="str">
        <f t="shared" si="12"/>
        <v/>
      </c>
      <c r="AH76" s="267" t="str">
        <f t="shared" si="12"/>
        <v/>
      </c>
      <c r="AI76" s="267" t="str">
        <f t="shared" si="12"/>
        <v/>
      </c>
      <c r="AJ76" s="267" t="str">
        <f t="shared" si="12"/>
        <v/>
      </c>
      <c r="AK76" s="267" t="str">
        <f t="shared" si="12"/>
        <v/>
      </c>
      <c r="AL76" s="267" t="str">
        <f t="shared" si="12"/>
        <v/>
      </c>
      <c r="AM76" s="267" t="str">
        <f t="shared" si="12"/>
        <v/>
      </c>
      <c r="AN76" s="267" t="str">
        <f t="shared" si="12"/>
        <v/>
      </c>
      <c r="AO76" s="267" t="str">
        <f t="shared" si="11"/>
        <v/>
      </c>
      <c r="AP76" s="267" t="str">
        <f t="shared" si="11"/>
        <v/>
      </c>
      <c r="AQ76" s="267" t="str">
        <f t="shared" si="11"/>
        <v/>
      </c>
      <c r="AR76" s="267" t="str">
        <f t="shared" si="11"/>
        <v/>
      </c>
      <c r="AS76" s="267" t="str">
        <f t="shared" si="11"/>
        <v/>
      </c>
      <c r="AT76" s="267" t="str">
        <f t="shared" si="11"/>
        <v/>
      </c>
      <c r="AU76" s="267" t="str">
        <f t="shared" si="11"/>
        <v/>
      </c>
      <c r="AV76" s="267" t="str">
        <f t="shared" si="11"/>
        <v/>
      </c>
      <c r="AW76" s="267" t="str">
        <f t="shared" si="11"/>
        <v/>
      </c>
      <c r="AX76" s="472" t="str">
        <f t="shared" si="3"/>
        <v/>
      </c>
      <c r="AY76" s="472" t="str">
        <f t="shared" si="4"/>
        <v/>
      </c>
      <c r="AZ76" s="472" t="str">
        <f t="shared" si="5"/>
        <v/>
      </c>
      <c r="BA76" s="472" t="str">
        <f t="shared" si="6"/>
        <v/>
      </c>
      <c r="BB76" s="472" t="str">
        <f t="shared" si="7"/>
        <v/>
      </c>
      <c r="BC76" s="472" t="str">
        <f t="shared" si="8"/>
        <v/>
      </c>
    </row>
    <row r="77" spans="1:55" ht="15.75" customHeight="1" thickBot="1">
      <c r="A77" s="55"/>
      <c r="B77" s="458" t="str">
        <f t="shared" si="9"/>
        <v/>
      </c>
      <c r="C77" s="244"/>
      <c r="D77" s="245"/>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7" t="str">
        <f t="shared" si="13"/>
        <v/>
      </c>
      <c r="AE77" s="267" t="str">
        <f t="shared" si="13"/>
        <v/>
      </c>
      <c r="AF77" s="267" t="str">
        <f t="shared" si="12"/>
        <v/>
      </c>
      <c r="AG77" s="267" t="str">
        <f t="shared" si="12"/>
        <v/>
      </c>
      <c r="AH77" s="267" t="str">
        <f t="shared" si="12"/>
        <v/>
      </c>
      <c r="AI77" s="267" t="str">
        <f t="shared" si="12"/>
        <v/>
      </c>
      <c r="AJ77" s="267" t="str">
        <f t="shared" si="12"/>
        <v/>
      </c>
      <c r="AK77" s="267" t="str">
        <f t="shared" si="12"/>
        <v/>
      </c>
      <c r="AL77" s="267" t="str">
        <f t="shared" si="12"/>
        <v/>
      </c>
      <c r="AM77" s="267" t="str">
        <f t="shared" si="12"/>
        <v/>
      </c>
      <c r="AN77" s="267" t="str">
        <f t="shared" si="12"/>
        <v/>
      </c>
      <c r="AO77" s="267" t="str">
        <f t="shared" si="11"/>
        <v/>
      </c>
      <c r="AP77" s="267" t="str">
        <f t="shared" si="11"/>
        <v/>
      </c>
      <c r="AQ77" s="267" t="str">
        <f t="shared" si="11"/>
        <v/>
      </c>
      <c r="AR77" s="267" t="str">
        <f t="shared" si="11"/>
        <v/>
      </c>
      <c r="AS77" s="267" t="str">
        <f t="shared" si="11"/>
        <v/>
      </c>
      <c r="AT77" s="267" t="str">
        <f t="shared" si="11"/>
        <v/>
      </c>
      <c r="AU77" s="267" t="str">
        <f t="shared" si="11"/>
        <v/>
      </c>
      <c r="AV77" s="267" t="str">
        <f t="shared" si="11"/>
        <v/>
      </c>
      <c r="AW77" s="267" t="str">
        <f t="shared" si="11"/>
        <v/>
      </c>
      <c r="AX77" s="472" t="str">
        <f t="shared" si="3"/>
        <v/>
      </c>
      <c r="AY77" s="472" t="str">
        <f t="shared" si="4"/>
        <v/>
      </c>
      <c r="AZ77" s="472" t="str">
        <f t="shared" si="5"/>
        <v/>
      </c>
      <c r="BA77" s="472" t="str">
        <f t="shared" si="6"/>
        <v/>
      </c>
      <c r="BB77" s="472" t="str">
        <f t="shared" si="7"/>
        <v/>
      </c>
      <c r="BC77" s="472" t="str">
        <f t="shared" si="8"/>
        <v/>
      </c>
    </row>
    <row r="78" spans="1:55" ht="15.75" customHeight="1" thickBot="1">
      <c r="A78" s="55"/>
      <c r="B78" s="458" t="str">
        <f t="shared" si="9"/>
        <v/>
      </c>
      <c r="C78" s="244"/>
      <c r="D78" s="245"/>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7" t="str">
        <f t="shared" si="13"/>
        <v/>
      </c>
      <c r="AE78" s="267" t="str">
        <f t="shared" si="13"/>
        <v/>
      </c>
      <c r="AF78" s="267" t="str">
        <f t="shared" si="12"/>
        <v/>
      </c>
      <c r="AG78" s="267" t="str">
        <f t="shared" si="12"/>
        <v/>
      </c>
      <c r="AH78" s="267" t="str">
        <f t="shared" si="12"/>
        <v/>
      </c>
      <c r="AI78" s="267" t="str">
        <f t="shared" si="12"/>
        <v/>
      </c>
      <c r="AJ78" s="267" t="str">
        <f t="shared" si="12"/>
        <v/>
      </c>
      <c r="AK78" s="267" t="str">
        <f t="shared" si="12"/>
        <v/>
      </c>
      <c r="AL78" s="267" t="str">
        <f t="shared" si="12"/>
        <v/>
      </c>
      <c r="AM78" s="267" t="str">
        <f t="shared" si="12"/>
        <v/>
      </c>
      <c r="AN78" s="267" t="str">
        <f t="shared" si="12"/>
        <v/>
      </c>
      <c r="AO78" s="267" t="str">
        <f t="shared" si="11"/>
        <v/>
      </c>
      <c r="AP78" s="267" t="str">
        <f t="shared" si="11"/>
        <v/>
      </c>
      <c r="AQ78" s="267" t="str">
        <f t="shared" si="11"/>
        <v/>
      </c>
      <c r="AR78" s="267" t="str">
        <f t="shared" si="11"/>
        <v/>
      </c>
      <c r="AS78" s="267" t="str">
        <f t="shared" si="11"/>
        <v/>
      </c>
      <c r="AT78" s="267" t="str">
        <f t="shared" si="11"/>
        <v/>
      </c>
      <c r="AU78" s="267" t="str">
        <f t="shared" si="11"/>
        <v/>
      </c>
      <c r="AV78" s="267" t="str">
        <f t="shared" si="11"/>
        <v/>
      </c>
      <c r="AW78" s="267" t="str">
        <f t="shared" si="11"/>
        <v/>
      </c>
      <c r="AX78" s="472" t="str">
        <f t="shared" si="3"/>
        <v/>
      </c>
      <c r="AY78" s="472" t="str">
        <f t="shared" si="4"/>
        <v/>
      </c>
      <c r="AZ78" s="472" t="str">
        <f t="shared" si="5"/>
        <v/>
      </c>
      <c r="BA78" s="472" t="str">
        <f t="shared" si="6"/>
        <v/>
      </c>
      <c r="BB78" s="472" t="str">
        <f t="shared" si="7"/>
        <v/>
      </c>
      <c r="BC78" s="472" t="str">
        <f t="shared" si="8"/>
        <v/>
      </c>
    </row>
    <row r="79" spans="1:55" ht="15.75" customHeight="1" thickBot="1">
      <c r="A79" s="55"/>
      <c r="B79" s="458" t="str">
        <f t="shared" si="9"/>
        <v/>
      </c>
      <c r="C79" s="244"/>
      <c r="D79" s="245"/>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7" t="str">
        <f t="shared" si="13"/>
        <v/>
      </c>
      <c r="AE79" s="267" t="str">
        <f t="shared" si="13"/>
        <v/>
      </c>
      <c r="AF79" s="267" t="str">
        <f t="shared" si="12"/>
        <v/>
      </c>
      <c r="AG79" s="267" t="str">
        <f t="shared" si="12"/>
        <v/>
      </c>
      <c r="AH79" s="267" t="str">
        <f t="shared" si="12"/>
        <v/>
      </c>
      <c r="AI79" s="267" t="str">
        <f t="shared" si="12"/>
        <v/>
      </c>
      <c r="AJ79" s="267" t="str">
        <f t="shared" si="12"/>
        <v/>
      </c>
      <c r="AK79" s="267" t="str">
        <f t="shared" si="12"/>
        <v/>
      </c>
      <c r="AL79" s="267" t="str">
        <f t="shared" si="12"/>
        <v/>
      </c>
      <c r="AM79" s="267" t="str">
        <f t="shared" si="12"/>
        <v/>
      </c>
      <c r="AN79" s="267" t="str">
        <f t="shared" si="12"/>
        <v/>
      </c>
      <c r="AO79" s="267" t="str">
        <f t="shared" si="11"/>
        <v/>
      </c>
      <c r="AP79" s="267" t="str">
        <f t="shared" si="11"/>
        <v/>
      </c>
      <c r="AQ79" s="267" t="str">
        <f t="shared" si="11"/>
        <v/>
      </c>
      <c r="AR79" s="267" t="str">
        <f t="shared" si="11"/>
        <v/>
      </c>
      <c r="AS79" s="267" t="str">
        <f t="shared" si="11"/>
        <v/>
      </c>
      <c r="AT79" s="267" t="str">
        <f t="shared" si="11"/>
        <v/>
      </c>
      <c r="AU79" s="267" t="str">
        <f t="shared" si="11"/>
        <v/>
      </c>
      <c r="AV79" s="267" t="str">
        <f t="shared" si="11"/>
        <v/>
      </c>
      <c r="AW79" s="267" t="str">
        <f t="shared" si="11"/>
        <v/>
      </c>
      <c r="AX79" s="472" t="str">
        <f t="shared" si="3"/>
        <v/>
      </c>
      <c r="AY79" s="472" t="str">
        <f t="shared" si="4"/>
        <v/>
      </c>
      <c r="AZ79" s="472" t="str">
        <f t="shared" si="5"/>
        <v/>
      </c>
      <c r="BA79" s="472" t="str">
        <f t="shared" si="6"/>
        <v/>
      </c>
      <c r="BB79" s="472" t="str">
        <f t="shared" si="7"/>
        <v/>
      </c>
      <c r="BC79" s="472" t="str">
        <f t="shared" si="8"/>
        <v/>
      </c>
    </row>
    <row r="80" spans="1:55" ht="15.75" customHeight="1" thickBot="1">
      <c r="A80" s="55"/>
      <c r="B80" s="458" t="str">
        <f t="shared" si="9"/>
        <v/>
      </c>
      <c r="C80" s="244"/>
      <c r="D80" s="245"/>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7" t="str">
        <f t="shared" si="13"/>
        <v/>
      </c>
      <c r="AE80" s="267" t="str">
        <f t="shared" si="13"/>
        <v/>
      </c>
      <c r="AF80" s="267" t="str">
        <f t="shared" si="12"/>
        <v/>
      </c>
      <c r="AG80" s="267" t="str">
        <f t="shared" si="12"/>
        <v/>
      </c>
      <c r="AH80" s="267" t="str">
        <f t="shared" si="12"/>
        <v/>
      </c>
      <c r="AI80" s="267" t="str">
        <f t="shared" si="12"/>
        <v/>
      </c>
      <c r="AJ80" s="267" t="str">
        <f t="shared" si="12"/>
        <v/>
      </c>
      <c r="AK80" s="267" t="str">
        <f t="shared" si="12"/>
        <v/>
      </c>
      <c r="AL80" s="267" t="str">
        <f t="shared" si="12"/>
        <v/>
      </c>
      <c r="AM80" s="267" t="str">
        <f t="shared" si="12"/>
        <v/>
      </c>
      <c r="AN80" s="267" t="str">
        <f t="shared" si="12"/>
        <v/>
      </c>
      <c r="AO80" s="267" t="str">
        <f t="shared" si="11"/>
        <v/>
      </c>
      <c r="AP80" s="267" t="str">
        <f t="shared" si="11"/>
        <v/>
      </c>
      <c r="AQ80" s="267" t="str">
        <f t="shared" si="11"/>
        <v/>
      </c>
      <c r="AR80" s="267" t="str">
        <f t="shared" ref="AR80:AW90" si="14">IF(S80="","",(IF(S80=S$92,1,0)))</f>
        <v/>
      </c>
      <c r="AS80" s="267" t="str">
        <f t="shared" si="14"/>
        <v/>
      </c>
      <c r="AT80" s="267" t="str">
        <f t="shared" si="14"/>
        <v/>
      </c>
      <c r="AU80" s="267" t="str">
        <f t="shared" si="14"/>
        <v/>
      </c>
      <c r="AV80" s="267" t="str">
        <f t="shared" si="14"/>
        <v/>
      </c>
      <c r="AW80" s="267" t="str">
        <f t="shared" si="14"/>
        <v/>
      </c>
      <c r="AX80" s="472" t="str">
        <f t="shared" si="3"/>
        <v/>
      </c>
      <c r="AY80" s="472" t="str">
        <f t="shared" si="4"/>
        <v/>
      </c>
      <c r="AZ80" s="472" t="str">
        <f t="shared" si="5"/>
        <v/>
      </c>
      <c r="BA80" s="472" t="str">
        <f t="shared" si="6"/>
        <v/>
      </c>
      <c r="BB80" s="472" t="str">
        <f t="shared" si="7"/>
        <v/>
      </c>
      <c r="BC80" s="472" t="str">
        <f t="shared" si="8"/>
        <v/>
      </c>
    </row>
    <row r="81" spans="1:55" ht="15.75" customHeight="1" thickBot="1">
      <c r="A81" s="55"/>
      <c r="B81" s="458" t="str">
        <f t="shared" si="9"/>
        <v/>
      </c>
      <c r="C81" s="244"/>
      <c r="D81" s="245"/>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7" t="str">
        <f t="shared" si="13"/>
        <v/>
      </c>
      <c r="AE81" s="267" t="str">
        <f t="shared" si="13"/>
        <v/>
      </c>
      <c r="AF81" s="267" t="str">
        <f t="shared" si="12"/>
        <v/>
      </c>
      <c r="AG81" s="267" t="str">
        <f t="shared" si="12"/>
        <v/>
      </c>
      <c r="AH81" s="267" t="str">
        <f t="shared" si="12"/>
        <v/>
      </c>
      <c r="AI81" s="267" t="str">
        <f t="shared" si="12"/>
        <v/>
      </c>
      <c r="AJ81" s="267" t="str">
        <f t="shared" si="12"/>
        <v/>
      </c>
      <c r="AK81" s="267" t="str">
        <f t="shared" si="12"/>
        <v/>
      </c>
      <c r="AL81" s="267" t="str">
        <f t="shared" si="12"/>
        <v/>
      </c>
      <c r="AM81" s="267" t="str">
        <f t="shared" si="12"/>
        <v/>
      </c>
      <c r="AN81" s="267" t="str">
        <f t="shared" si="12"/>
        <v/>
      </c>
      <c r="AO81" s="267" t="str">
        <f t="shared" si="12"/>
        <v/>
      </c>
      <c r="AP81" s="267" t="str">
        <f t="shared" si="12"/>
        <v/>
      </c>
      <c r="AQ81" s="267" t="str">
        <f t="shared" si="12"/>
        <v/>
      </c>
      <c r="AR81" s="267" t="str">
        <f t="shared" si="14"/>
        <v/>
      </c>
      <c r="AS81" s="267" t="str">
        <f t="shared" si="14"/>
        <v/>
      </c>
      <c r="AT81" s="267" t="str">
        <f t="shared" si="14"/>
        <v/>
      </c>
      <c r="AU81" s="267" t="str">
        <f t="shared" si="14"/>
        <v/>
      </c>
      <c r="AV81" s="267" t="str">
        <f t="shared" si="14"/>
        <v/>
      </c>
      <c r="AW81" s="267" t="str">
        <f t="shared" si="14"/>
        <v/>
      </c>
      <c r="AX81" s="472" t="str">
        <f t="shared" ref="AX81:AX90" si="15">IF(AD81="","",SUMIF($E$12:$X$12,"Resolución de problemas-Numérico Variacional",$AD81:$AW81)+SUMIF($E$12:$X$12,"Resolución de problemas-Espacial Métrico",$AD81:$AW81)+SUMIF($E$12:$X$12,"Resolución de problemas-Aleatorio",$AD81:$AW81))</f>
        <v/>
      </c>
      <c r="AY81" s="472" t="str">
        <f t="shared" ref="AY81:AY90" si="16">IF(AE81="","",SUMIF($E$12:$X$12,"Comunicación-Numérico Variacional",$AD81:$AW81)+SUMIF($E$12:$X$12,"Comunicación-Espacial Métrico",$AD81:$AW81)+SUMIF($E$12:$X$12,"Comunicación-Aleatorio",$AD81:$AW81))</f>
        <v/>
      </c>
      <c r="AZ81" s="472" t="str">
        <f t="shared" ref="AZ81:AZ90" si="17">IF(AF81="","",SUMIF($E$12:$X$12,"Razonamiento-Numérico Variacional",$AD81:$AW81)+SUMIF($E$12:$X$12,"Razonamiento-Espacial Métrico",$AD81:$AW81)+SUMIF($E$12:$X$12,"Razonamiento-Aleatorio",$AD81:$AW81))</f>
        <v/>
      </c>
      <c r="BA81" s="472" t="str">
        <f t="shared" ref="BA81:BA90" si="18">IF(AG81="","",SUMIF(E$11:X$11,"Numérico Variacional",AD81:AW81))</f>
        <v/>
      </c>
      <c r="BB81" s="472" t="str">
        <f t="shared" ref="BB81:BB90" si="19">IF(AH81="","",SUMIF(E$11:X$11,"Espacial Métrico",AD81:AW81))</f>
        <v/>
      </c>
      <c r="BC81" s="472" t="str">
        <f t="shared" ref="BC81:BC90" si="20">IF(AI81="","",SUMIF(E$11:X$11,"Aleatorio",AD81:AW81))</f>
        <v/>
      </c>
    </row>
    <row r="82" spans="1:55" ht="15.75" customHeight="1" thickBot="1">
      <c r="A82" s="55"/>
      <c r="B82" s="458" t="str">
        <f t="shared" ref="B82:B90" si="21">IF(C82&lt;&gt;"",1+B81,"")</f>
        <v/>
      </c>
      <c r="C82" s="244"/>
      <c r="D82" s="245"/>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7" t="str">
        <f t="shared" si="13"/>
        <v/>
      </c>
      <c r="AE82" s="267" t="str">
        <f t="shared" si="13"/>
        <v/>
      </c>
      <c r="AF82" s="267" t="str">
        <f t="shared" si="12"/>
        <v/>
      </c>
      <c r="AG82" s="267" t="str">
        <f t="shared" si="12"/>
        <v/>
      </c>
      <c r="AH82" s="267" t="str">
        <f t="shared" si="12"/>
        <v/>
      </c>
      <c r="AI82" s="267" t="str">
        <f t="shared" si="12"/>
        <v/>
      </c>
      <c r="AJ82" s="267" t="str">
        <f t="shared" si="12"/>
        <v/>
      </c>
      <c r="AK82" s="267" t="str">
        <f t="shared" si="12"/>
        <v/>
      </c>
      <c r="AL82" s="267" t="str">
        <f t="shared" si="12"/>
        <v/>
      </c>
      <c r="AM82" s="267" t="str">
        <f t="shared" si="12"/>
        <v/>
      </c>
      <c r="AN82" s="267" t="str">
        <f t="shared" si="12"/>
        <v/>
      </c>
      <c r="AO82" s="267" t="str">
        <f t="shared" si="12"/>
        <v/>
      </c>
      <c r="AP82" s="267" t="str">
        <f t="shared" si="12"/>
        <v/>
      </c>
      <c r="AQ82" s="267" t="str">
        <f t="shared" si="12"/>
        <v/>
      </c>
      <c r="AR82" s="267" t="str">
        <f t="shared" si="14"/>
        <v/>
      </c>
      <c r="AS82" s="267" t="str">
        <f t="shared" si="14"/>
        <v/>
      </c>
      <c r="AT82" s="267" t="str">
        <f t="shared" si="14"/>
        <v/>
      </c>
      <c r="AU82" s="267" t="str">
        <f t="shared" si="14"/>
        <v/>
      </c>
      <c r="AV82" s="267" t="str">
        <f t="shared" si="14"/>
        <v/>
      </c>
      <c r="AW82" s="267" t="str">
        <f t="shared" si="14"/>
        <v/>
      </c>
      <c r="AX82" s="472" t="str">
        <f t="shared" si="15"/>
        <v/>
      </c>
      <c r="AY82" s="472" t="str">
        <f t="shared" si="16"/>
        <v/>
      </c>
      <c r="AZ82" s="472" t="str">
        <f t="shared" si="17"/>
        <v/>
      </c>
      <c r="BA82" s="472" t="str">
        <f t="shared" si="18"/>
        <v/>
      </c>
      <c r="BB82" s="472" t="str">
        <f t="shared" si="19"/>
        <v/>
      </c>
      <c r="BC82" s="472" t="str">
        <f t="shared" si="20"/>
        <v/>
      </c>
    </row>
    <row r="83" spans="1:55" ht="15.75" customHeight="1" thickBot="1">
      <c r="A83" s="55"/>
      <c r="B83" s="458" t="str">
        <f t="shared" si="21"/>
        <v/>
      </c>
      <c r="C83" s="244"/>
      <c r="D83" s="245"/>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7" t="str">
        <f t="shared" si="13"/>
        <v/>
      </c>
      <c r="AE83" s="267" t="str">
        <f t="shared" si="13"/>
        <v/>
      </c>
      <c r="AF83" s="267" t="str">
        <f t="shared" si="12"/>
        <v/>
      </c>
      <c r="AG83" s="267" t="str">
        <f t="shared" si="12"/>
        <v/>
      </c>
      <c r="AH83" s="267" t="str">
        <f t="shared" si="12"/>
        <v/>
      </c>
      <c r="AI83" s="267" t="str">
        <f t="shared" si="12"/>
        <v/>
      </c>
      <c r="AJ83" s="267" t="str">
        <f t="shared" si="12"/>
        <v/>
      </c>
      <c r="AK83" s="267" t="str">
        <f t="shared" si="12"/>
        <v/>
      </c>
      <c r="AL83" s="267" t="str">
        <f t="shared" ref="AL83:AQ90" si="22">IF(M83="","",(IF(M83=M$92,1,0)))</f>
        <v/>
      </c>
      <c r="AM83" s="267" t="str">
        <f t="shared" si="22"/>
        <v/>
      </c>
      <c r="AN83" s="267" t="str">
        <f t="shared" si="22"/>
        <v/>
      </c>
      <c r="AO83" s="267" t="str">
        <f t="shared" si="22"/>
        <v/>
      </c>
      <c r="AP83" s="267" t="str">
        <f t="shared" si="22"/>
        <v/>
      </c>
      <c r="AQ83" s="267" t="str">
        <f t="shared" si="22"/>
        <v/>
      </c>
      <c r="AR83" s="267" t="str">
        <f t="shared" si="14"/>
        <v/>
      </c>
      <c r="AS83" s="267" t="str">
        <f t="shared" si="14"/>
        <v/>
      </c>
      <c r="AT83" s="267" t="str">
        <f t="shared" si="14"/>
        <v/>
      </c>
      <c r="AU83" s="267" t="str">
        <f t="shared" si="14"/>
        <v/>
      </c>
      <c r="AV83" s="267" t="str">
        <f t="shared" si="14"/>
        <v/>
      </c>
      <c r="AW83" s="267" t="str">
        <f t="shared" si="14"/>
        <v/>
      </c>
      <c r="AX83" s="472" t="str">
        <f t="shared" si="15"/>
        <v/>
      </c>
      <c r="AY83" s="472" t="str">
        <f t="shared" si="16"/>
        <v/>
      </c>
      <c r="AZ83" s="472" t="str">
        <f t="shared" si="17"/>
        <v/>
      </c>
      <c r="BA83" s="472" t="str">
        <f t="shared" si="18"/>
        <v/>
      </c>
      <c r="BB83" s="472" t="str">
        <f t="shared" si="19"/>
        <v/>
      </c>
      <c r="BC83" s="472" t="str">
        <f t="shared" si="20"/>
        <v/>
      </c>
    </row>
    <row r="84" spans="1:55" ht="15.75" customHeight="1" thickBot="1">
      <c r="A84" s="55"/>
      <c r="B84" s="458" t="str">
        <f t="shared" si="21"/>
        <v/>
      </c>
      <c r="C84" s="244"/>
      <c r="D84" s="245"/>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7" t="str">
        <f t="shared" si="13"/>
        <v/>
      </c>
      <c r="AE84" s="267" t="str">
        <f t="shared" si="13"/>
        <v/>
      </c>
      <c r="AF84" s="267" t="str">
        <f t="shared" si="13"/>
        <v/>
      </c>
      <c r="AG84" s="267" t="str">
        <f t="shared" si="13"/>
        <v/>
      </c>
      <c r="AH84" s="267" t="str">
        <f t="shared" si="13"/>
        <v/>
      </c>
      <c r="AI84" s="267" t="str">
        <f t="shared" si="13"/>
        <v/>
      </c>
      <c r="AJ84" s="267" t="str">
        <f t="shared" si="13"/>
        <v/>
      </c>
      <c r="AK84" s="267" t="str">
        <f t="shared" si="13"/>
        <v/>
      </c>
      <c r="AL84" s="267" t="str">
        <f t="shared" si="22"/>
        <v/>
      </c>
      <c r="AM84" s="267" t="str">
        <f t="shared" si="22"/>
        <v/>
      </c>
      <c r="AN84" s="267" t="str">
        <f t="shared" si="22"/>
        <v/>
      </c>
      <c r="AO84" s="267" t="str">
        <f t="shared" si="22"/>
        <v/>
      </c>
      <c r="AP84" s="267" t="str">
        <f t="shared" si="22"/>
        <v/>
      </c>
      <c r="AQ84" s="267" t="str">
        <f t="shared" si="22"/>
        <v/>
      </c>
      <c r="AR84" s="267" t="str">
        <f t="shared" si="14"/>
        <v/>
      </c>
      <c r="AS84" s="267" t="str">
        <f t="shared" si="14"/>
        <v/>
      </c>
      <c r="AT84" s="267" t="str">
        <f t="shared" si="14"/>
        <v/>
      </c>
      <c r="AU84" s="267" t="str">
        <f t="shared" si="14"/>
        <v/>
      </c>
      <c r="AV84" s="267" t="str">
        <f t="shared" si="14"/>
        <v/>
      </c>
      <c r="AW84" s="267" t="str">
        <f t="shared" si="14"/>
        <v/>
      </c>
      <c r="AX84" s="472" t="str">
        <f t="shared" si="15"/>
        <v/>
      </c>
      <c r="AY84" s="472" t="str">
        <f t="shared" si="16"/>
        <v/>
      </c>
      <c r="AZ84" s="472" t="str">
        <f t="shared" si="17"/>
        <v/>
      </c>
      <c r="BA84" s="472" t="str">
        <f t="shared" si="18"/>
        <v/>
      </c>
      <c r="BB84" s="472" t="str">
        <f t="shared" si="19"/>
        <v/>
      </c>
      <c r="BC84" s="472" t="str">
        <f t="shared" si="20"/>
        <v/>
      </c>
    </row>
    <row r="85" spans="1:55" ht="15.75" customHeight="1" thickBot="1">
      <c r="A85" s="55"/>
      <c r="B85" s="458" t="str">
        <f t="shared" si="21"/>
        <v/>
      </c>
      <c r="C85" s="244"/>
      <c r="D85" s="245"/>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7" t="str">
        <f t="shared" si="13"/>
        <v/>
      </c>
      <c r="AE85" s="267" t="str">
        <f t="shared" si="13"/>
        <v/>
      </c>
      <c r="AF85" s="267" t="str">
        <f t="shared" si="13"/>
        <v/>
      </c>
      <c r="AG85" s="267" t="str">
        <f t="shared" si="13"/>
        <v/>
      </c>
      <c r="AH85" s="267" t="str">
        <f t="shared" si="13"/>
        <v/>
      </c>
      <c r="AI85" s="267" t="str">
        <f t="shared" si="13"/>
        <v/>
      </c>
      <c r="AJ85" s="267" t="str">
        <f t="shared" si="13"/>
        <v/>
      </c>
      <c r="AK85" s="267" t="str">
        <f t="shared" si="13"/>
        <v/>
      </c>
      <c r="AL85" s="267" t="str">
        <f t="shared" si="22"/>
        <v/>
      </c>
      <c r="AM85" s="267" t="str">
        <f t="shared" si="22"/>
        <v/>
      </c>
      <c r="AN85" s="267" t="str">
        <f t="shared" si="22"/>
        <v/>
      </c>
      <c r="AO85" s="267" t="str">
        <f t="shared" si="22"/>
        <v/>
      </c>
      <c r="AP85" s="267" t="str">
        <f t="shared" si="22"/>
        <v/>
      </c>
      <c r="AQ85" s="267" t="str">
        <f t="shared" si="22"/>
        <v/>
      </c>
      <c r="AR85" s="267" t="str">
        <f t="shared" si="14"/>
        <v/>
      </c>
      <c r="AS85" s="267" t="str">
        <f t="shared" si="14"/>
        <v/>
      </c>
      <c r="AT85" s="267" t="str">
        <f t="shared" si="14"/>
        <v/>
      </c>
      <c r="AU85" s="267" t="str">
        <f t="shared" si="14"/>
        <v/>
      </c>
      <c r="AV85" s="267" t="str">
        <f t="shared" si="14"/>
        <v/>
      </c>
      <c r="AW85" s="267" t="str">
        <f t="shared" si="14"/>
        <v/>
      </c>
      <c r="AX85" s="472" t="str">
        <f t="shared" si="15"/>
        <v/>
      </c>
      <c r="AY85" s="472" t="str">
        <f t="shared" si="16"/>
        <v/>
      </c>
      <c r="AZ85" s="472" t="str">
        <f t="shared" si="17"/>
        <v/>
      </c>
      <c r="BA85" s="472" t="str">
        <f t="shared" si="18"/>
        <v/>
      </c>
      <c r="BB85" s="472" t="str">
        <f t="shared" si="19"/>
        <v/>
      </c>
      <c r="BC85" s="472" t="str">
        <f t="shared" si="20"/>
        <v/>
      </c>
    </row>
    <row r="86" spans="1:55" ht="15.75" customHeight="1" thickBot="1">
      <c r="A86" s="55"/>
      <c r="B86" s="458" t="str">
        <f t="shared" si="21"/>
        <v/>
      </c>
      <c r="C86" s="244"/>
      <c r="D86" s="245"/>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7" t="str">
        <f t="shared" si="13"/>
        <v/>
      </c>
      <c r="AE86" s="267" t="str">
        <f t="shared" si="13"/>
        <v/>
      </c>
      <c r="AF86" s="267" t="str">
        <f t="shared" si="13"/>
        <v/>
      </c>
      <c r="AG86" s="267" t="str">
        <f t="shared" si="13"/>
        <v/>
      </c>
      <c r="AH86" s="267" t="str">
        <f t="shared" si="13"/>
        <v/>
      </c>
      <c r="AI86" s="267" t="str">
        <f t="shared" si="13"/>
        <v/>
      </c>
      <c r="AJ86" s="267" t="str">
        <f t="shared" si="13"/>
        <v/>
      </c>
      <c r="AK86" s="267" t="str">
        <f t="shared" si="13"/>
        <v/>
      </c>
      <c r="AL86" s="267" t="str">
        <f t="shared" si="22"/>
        <v/>
      </c>
      <c r="AM86" s="267" t="str">
        <f t="shared" si="22"/>
        <v/>
      </c>
      <c r="AN86" s="267" t="str">
        <f t="shared" si="22"/>
        <v/>
      </c>
      <c r="AO86" s="267" t="str">
        <f t="shared" si="22"/>
        <v/>
      </c>
      <c r="AP86" s="267" t="str">
        <f t="shared" si="22"/>
        <v/>
      </c>
      <c r="AQ86" s="267" t="str">
        <f t="shared" si="22"/>
        <v/>
      </c>
      <c r="AR86" s="267" t="str">
        <f t="shared" si="14"/>
        <v/>
      </c>
      <c r="AS86" s="267" t="str">
        <f t="shared" si="14"/>
        <v/>
      </c>
      <c r="AT86" s="267" t="str">
        <f t="shared" si="14"/>
        <v/>
      </c>
      <c r="AU86" s="267" t="str">
        <f t="shared" si="14"/>
        <v/>
      </c>
      <c r="AV86" s="267" t="str">
        <f t="shared" si="14"/>
        <v/>
      </c>
      <c r="AW86" s="267" t="str">
        <f t="shared" si="14"/>
        <v/>
      </c>
      <c r="AX86" s="472" t="str">
        <f t="shared" si="15"/>
        <v/>
      </c>
      <c r="AY86" s="472" t="str">
        <f t="shared" si="16"/>
        <v/>
      </c>
      <c r="AZ86" s="472" t="str">
        <f t="shared" si="17"/>
        <v/>
      </c>
      <c r="BA86" s="472" t="str">
        <f t="shared" si="18"/>
        <v/>
      </c>
      <c r="BB86" s="472" t="str">
        <f t="shared" si="19"/>
        <v/>
      </c>
      <c r="BC86" s="472" t="str">
        <f t="shared" si="20"/>
        <v/>
      </c>
    </row>
    <row r="87" spans="1:55" ht="15.75" customHeight="1" thickBot="1">
      <c r="A87" s="55"/>
      <c r="B87" s="458" t="str">
        <f t="shared" si="21"/>
        <v/>
      </c>
      <c r="C87" s="244"/>
      <c r="D87" s="245"/>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7" t="str">
        <f t="shared" si="13"/>
        <v/>
      </c>
      <c r="AE87" s="267" t="str">
        <f t="shared" si="13"/>
        <v/>
      </c>
      <c r="AF87" s="267" t="str">
        <f t="shared" si="13"/>
        <v/>
      </c>
      <c r="AG87" s="267" t="str">
        <f t="shared" si="13"/>
        <v/>
      </c>
      <c r="AH87" s="267" t="str">
        <f t="shared" si="13"/>
        <v/>
      </c>
      <c r="AI87" s="267" t="str">
        <f t="shared" si="13"/>
        <v/>
      </c>
      <c r="AJ87" s="267" t="str">
        <f t="shared" si="13"/>
        <v/>
      </c>
      <c r="AK87" s="267" t="str">
        <f t="shared" si="13"/>
        <v/>
      </c>
      <c r="AL87" s="267" t="str">
        <f t="shared" si="22"/>
        <v/>
      </c>
      <c r="AM87" s="267" t="str">
        <f t="shared" si="22"/>
        <v/>
      </c>
      <c r="AN87" s="267" t="str">
        <f t="shared" si="22"/>
        <v/>
      </c>
      <c r="AO87" s="267" t="str">
        <f t="shared" si="22"/>
        <v/>
      </c>
      <c r="AP87" s="267" t="str">
        <f t="shared" si="22"/>
        <v/>
      </c>
      <c r="AQ87" s="267" t="str">
        <f t="shared" si="22"/>
        <v/>
      </c>
      <c r="AR87" s="267" t="str">
        <f t="shared" si="14"/>
        <v/>
      </c>
      <c r="AS87" s="267" t="str">
        <f t="shared" si="14"/>
        <v/>
      </c>
      <c r="AT87" s="267" t="str">
        <f t="shared" si="14"/>
        <v/>
      </c>
      <c r="AU87" s="267" t="str">
        <f t="shared" si="14"/>
        <v/>
      </c>
      <c r="AV87" s="267" t="str">
        <f t="shared" si="14"/>
        <v/>
      </c>
      <c r="AW87" s="267" t="str">
        <f t="shared" si="14"/>
        <v/>
      </c>
      <c r="AX87" s="472" t="str">
        <f t="shared" si="15"/>
        <v/>
      </c>
      <c r="AY87" s="472" t="str">
        <f t="shared" si="16"/>
        <v/>
      </c>
      <c r="AZ87" s="472" t="str">
        <f t="shared" si="17"/>
        <v/>
      </c>
      <c r="BA87" s="472" t="str">
        <f t="shared" si="18"/>
        <v/>
      </c>
      <c r="BB87" s="472" t="str">
        <f t="shared" si="19"/>
        <v/>
      </c>
      <c r="BC87" s="472" t="str">
        <f t="shared" si="20"/>
        <v/>
      </c>
    </row>
    <row r="88" spans="1:55" ht="15.75" customHeight="1" thickBot="1">
      <c r="A88" s="55"/>
      <c r="B88" s="458" t="str">
        <f t="shared" si="21"/>
        <v/>
      </c>
      <c r="C88" s="244"/>
      <c r="D88" s="245"/>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7" t="str">
        <f t="shared" si="13"/>
        <v/>
      </c>
      <c r="AE88" s="267" t="str">
        <f t="shared" si="13"/>
        <v/>
      </c>
      <c r="AF88" s="267" t="str">
        <f t="shared" si="13"/>
        <v/>
      </c>
      <c r="AG88" s="267" t="str">
        <f t="shared" si="13"/>
        <v/>
      </c>
      <c r="AH88" s="267" t="str">
        <f t="shared" si="13"/>
        <v/>
      </c>
      <c r="AI88" s="267" t="str">
        <f t="shared" si="13"/>
        <v/>
      </c>
      <c r="AJ88" s="267" t="str">
        <f t="shared" si="13"/>
        <v/>
      </c>
      <c r="AK88" s="267" t="str">
        <f t="shared" si="13"/>
        <v/>
      </c>
      <c r="AL88" s="267" t="str">
        <f t="shared" si="22"/>
        <v/>
      </c>
      <c r="AM88" s="267" t="str">
        <f t="shared" si="22"/>
        <v/>
      </c>
      <c r="AN88" s="267" t="str">
        <f t="shared" si="22"/>
        <v/>
      </c>
      <c r="AO88" s="267" t="str">
        <f t="shared" si="22"/>
        <v/>
      </c>
      <c r="AP88" s="267" t="str">
        <f t="shared" si="22"/>
        <v/>
      </c>
      <c r="AQ88" s="267" t="str">
        <f t="shared" si="22"/>
        <v/>
      </c>
      <c r="AR88" s="267" t="str">
        <f t="shared" si="14"/>
        <v/>
      </c>
      <c r="AS88" s="267" t="str">
        <f t="shared" si="14"/>
        <v/>
      </c>
      <c r="AT88" s="267" t="str">
        <f t="shared" si="14"/>
        <v/>
      </c>
      <c r="AU88" s="267" t="str">
        <f t="shared" si="14"/>
        <v/>
      </c>
      <c r="AV88" s="267" t="str">
        <f t="shared" si="14"/>
        <v/>
      </c>
      <c r="AW88" s="267" t="str">
        <f t="shared" si="14"/>
        <v/>
      </c>
      <c r="AX88" s="472" t="str">
        <f t="shared" si="15"/>
        <v/>
      </c>
      <c r="AY88" s="472" t="str">
        <f t="shared" si="16"/>
        <v/>
      </c>
      <c r="AZ88" s="472" t="str">
        <f t="shared" si="17"/>
        <v/>
      </c>
      <c r="BA88" s="472" t="str">
        <f t="shared" si="18"/>
        <v/>
      </c>
      <c r="BB88" s="472" t="str">
        <f t="shared" si="19"/>
        <v/>
      </c>
      <c r="BC88" s="472" t="str">
        <f t="shared" si="20"/>
        <v/>
      </c>
    </row>
    <row r="89" spans="1:55" ht="15.75" customHeight="1" thickBot="1">
      <c r="A89" s="55"/>
      <c r="B89" s="458" t="str">
        <f>IF(C89&lt;&gt;"",1+B88,"")</f>
        <v/>
      </c>
      <c r="C89" s="244"/>
      <c r="D89" s="245"/>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7" t="str">
        <f t="shared" si="13"/>
        <v/>
      </c>
      <c r="AE89" s="267" t="str">
        <f t="shared" si="13"/>
        <v/>
      </c>
      <c r="AF89" s="267" t="str">
        <f t="shared" si="13"/>
        <v/>
      </c>
      <c r="AG89" s="267" t="str">
        <f t="shared" si="13"/>
        <v/>
      </c>
      <c r="AH89" s="267" t="str">
        <f t="shared" si="13"/>
        <v/>
      </c>
      <c r="AI89" s="267" t="str">
        <f t="shared" si="13"/>
        <v/>
      </c>
      <c r="AJ89" s="267" t="str">
        <f t="shared" si="13"/>
        <v/>
      </c>
      <c r="AK89" s="267" t="str">
        <f t="shared" si="13"/>
        <v/>
      </c>
      <c r="AL89" s="267" t="str">
        <f t="shared" si="22"/>
        <v/>
      </c>
      <c r="AM89" s="267" t="str">
        <f t="shared" si="22"/>
        <v/>
      </c>
      <c r="AN89" s="267" t="str">
        <f t="shared" si="22"/>
        <v/>
      </c>
      <c r="AO89" s="267" t="str">
        <f t="shared" si="22"/>
        <v/>
      </c>
      <c r="AP89" s="267" t="str">
        <f t="shared" si="22"/>
        <v/>
      </c>
      <c r="AQ89" s="267" t="str">
        <f t="shared" si="22"/>
        <v/>
      </c>
      <c r="AR89" s="267" t="str">
        <f t="shared" si="14"/>
        <v/>
      </c>
      <c r="AS89" s="267" t="str">
        <f t="shared" si="14"/>
        <v/>
      </c>
      <c r="AT89" s="267" t="str">
        <f t="shared" si="14"/>
        <v/>
      </c>
      <c r="AU89" s="267" t="str">
        <f t="shared" si="14"/>
        <v/>
      </c>
      <c r="AV89" s="267" t="str">
        <f t="shared" si="14"/>
        <v/>
      </c>
      <c r="AW89" s="267" t="str">
        <f t="shared" si="14"/>
        <v/>
      </c>
      <c r="AX89" s="472" t="str">
        <f t="shared" si="15"/>
        <v/>
      </c>
      <c r="AY89" s="472" t="str">
        <f t="shared" si="16"/>
        <v/>
      </c>
      <c r="AZ89" s="472" t="str">
        <f t="shared" si="17"/>
        <v/>
      </c>
      <c r="BA89" s="472" t="str">
        <f t="shared" si="18"/>
        <v/>
      </c>
      <c r="BB89" s="472" t="str">
        <f t="shared" si="19"/>
        <v/>
      </c>
      <c r="BC89" s="472" t="str">
        <f t="shared" si="20"/>
        <v/>
      </c>
    </row>
    <row r="90" spans="1:55" ht="15.75" customHeight="1" thickBot="1">
      <c r="A90" s="55"/>
      <c r="B90" s="458" t="str">
        <f t="shared" si="21"/>
        <v/>
      </c>
      <c r="C90" s="246"/>
      <c r="D90" s="247"/>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7" t="str">
        <f t="shared" si="13"/>
        <v/>
      </c>
      <c r="AE90" s="267" t="str">
        <f t="shared" si="13"/>
        <v/>
      </c>
      <c r="AF90" s="267" t="str">
        <f t="shared" si="13"/>
        <v/>
      </c>
      <c r="AG90" s="267" t="str">
        <f t="shared" si="13"/>
        <v/>
      </c>
      <c r="AH90" s="267" t="str">
        <f t="shared" si="13"/>
        <v/>
      </c>
      <c r="AI90" s="267" t="str">
        <f t="shared" si="13"/>
        <v/>
      </c>
      <c r="AJ90" s="267" t="str">
        <f t="shared" si="13"/>
        <v/>
      </c>
      <c r="AK90" s="267" t="str">
        <f t="shared" si="13"/>
        <v/>
      </c>
      <c r="AL90" s="267" t="str">
        <f t="shared" si="22"/>
        <v/>
      </c>
      <c r="AM90" s="267" t="str">
        <f t="shared" si="22"/>
        <v/>
      </c>
      <c r="AN90" s="267" t="str">
        <f t="shared" si="22"/>
        <v/>
      </c>
      <c r="AO90" s="267" t="str">
        <f t="shared" si="22"/>
        <v/>
      </c>
      <c r="AP90" s="267" t="str">
        <f t="shared" si="22"/>
        <v/>
      </c>
      <c r="AQ90" s="267" t="str">
        <f t="shared" si="22"/>
        <v/>
      </c>
      <c r="AR90" s="267" t="str">
        <f t="shared" si="14"/>
        <v/>
      </c>
      <c r="AS90" s="267" t="str">
        <f t="shared" si="14"/>
        <v/>
      </c>
      <c r="AT90" s="267" t="str">
        <f t="shared" si="14"/>
        <v/>
      </c>
      <c r="AU90" s="267" t="str">
        <f t="shared" si="14"/>
        <v/>
      </c>
      <c r="AV90" s="267" t="str">
        <f t="shared" si="14"/>
        <v/>
      </c>
      <c r="AW90" s="267" t="str">
        <f t="shared" si="14"/>
        <v/>
      </c>
      <c r="AX90" s="472" t="str">
        <f t="shared" si="15"/>
        <v/>
      </c>
      <c r="AY90" s="472" t="str">
        <f t="shared" si="16"/>
        <v/>
      </c>
      <c r="AZ90" s="472" t="str">
        <f t="shared" si="17"/>
        <v/>
      </c>
      <c r="BA90" s="472" t="str">
        <f t="shared" si="18"/>
        <v/>
      </c>
      <c r="BB90" s="472" t="str">
        <f t="shared" si="19"/>
        <v/>
      </c>
      <c r="BC90" s="472"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3" t="e">
        <f>AVERAGE(AX16:AX90)</f>
        <v>#DIV/0!</v>
      </c>
      <c r="AY91" s="473" t="e">
        <f t="shared" ref="AY91:BC91" si="23">AVERAGE(AY16:AY90)</f>
        <v>#DIV/0!</v>
      </c>
      <c r="AZ91" s="473" t="e">
        <f t="shared" si="23"/>
        <v>#DIV/0!</v>
      </c>
      <c r="BA91" s="473" t="e">
        <f t="shared" si="23"/>
        <v>#DIV/0!</v>
      </c>
      <c r="BB91" s="473" t="e">
        <f t="shared" si="23"/>
        <v>#DIV/0!</v>
      </c>
      <c r="BC91" s="473" t="e">
        <f t="shared" si="23"/>
        <v>#DIV/0!</v>
      </c>
    </row>
    <row r="92" spans="1:55" ht="15.75" customHeight="1">
      <c r="A92" s="55"/>
      <c r="B92" s="59"/>
      <c r="C92" s="589" t="s">
        <v>4</v>
      </c>
      <c r="D92" s="590"/>
      <c r="E92" s="72"/>
      <c r="F92" s="73"/>
      <c r="G92" s="73"/>
      <c r="H92" s="73"/>
      <c r="I92" s="73"/>
      <c r="J92" s="73"/>
      <c r="K92" s="73"/>
      <c r="L92" s="73"/>
      <c r="M92" s="73"/>
      <c r="N92" s="73"/>
      <c r="O92" s="73"/>
      <c r="P92" s="73"/>
      <c r="Q92" s="73"/>
      <c r="R92" s="73"/>
      <c r="S92" s="73"/>
      <c r="T92" s="73"/>
      <c r="U92" s="73"/>
      <c r="V92" s="73"/>
      <c r="W92" s="73"/>
      <c r="X92" s="73"/>
      <c r="Y92" s="252"/>
      <c r="Z92" s="252"/>
      <c r="AA92" s="252"/>
      <c r="AB92" s="252"/>
      <c r="AC92" s="252"/>
      <c r="AD92" s="58"/>
      <c r="AE92" s="58"/>
      <c r="AF92" s="58"/>
      <c r="AG92" s="58"/>
    </row>
    <row r="93" spans="1:55" ht="15.75" customHeight="1">
      <c r="A93" s="55"/>
      <c r="B93" s="59"/>
      <c r="C93" s="48" t="s">
        <v>5</v>
      </c>
      <c r="D93" s="49"/>
      <c r="E93" s="481">
        <f>COUNTIF(E16:E90,E92)</f>
        <v>0</v>
      </c>
      <c r="F93" s="482">
        <f t="shared" ref="F93:X93" si="24">COUNTIF(F16:F90,F92)</f>
        <v>0</v>
      </c>
      <c r="G93" s="482">
        <f t="shared" si="24"/>
        <v>0</v>
      </c>
      <c r="H93" s="482">
        <f t="shared" si="24"/>
        <v>0</v>
      </c>
      <c r="I93" s="482">
        <f t="shared" si="24"/>
        <v>0</v>
      </c>
      <c r="J93" s="482">
        <f t="shared" si="24"/>
        <v>0</v>
      </c>
      <c r="K93" s="482">
        <f t="shared" si="24"/>
        <v>0</v>
      </c>
      <c r="L93" s="482">
        <f t="shared" si="24"/>
        <v>0</v>
      </c>
      <c r="M93" s="482">
        <f t="shared" si="24"/>
        <v>0</v>
      </c>
      <c r="N93" s="482">
        <f t="shared" si="24"/>
        <v>0</v>
      </c>
      <c r="O93" s="482">
        <f t="shared" si="24"/>
        <v>0</v>
      </c>
      <c r="P93" s="482">
        <f t="shared" si="24"/>
        <v>0</v>
      </c>
      <c r="Q93" s="482">
        <f t="shared" si="24"/>
        <v>0</v>
      </c>
      <c r="R93" s="482">
        <f t="shared" si="24"/>
        <v>0</v>
      </c>
      <c r="S93" s="482">
        <f t="shared" si="24"/>
        <v>0</v>
      </c>
      <c r="T93" s="482">
        <f t="shared" si="24"/>
        <v>0</v>
      </c>
      <c r="U93" s="482">
        <f t="shared" si="24"/>
        <v>0</v>
      </c>
      <c r="V93" s="482">
        <f t="shared" si="24"/>
        <v>0</v>
      </c>
      <c r="W93" s="482">
        <f t="shared" si="24"/>
        <v>0</v>
      </c>
      <c r="X93" s="482">
        <f t="shared" si="24"/>
        <v>0</v>
      </c>
      <c r="Y93" s="111"/>
      <c r="Z93" s="111"/>
      <c r="AA93" s="111"/>
      <c r="AB93" s="111"/>
      <c r="AC93" s="111"/>
      <c r="AD93" s="58"/>
      <c r="AE93" s="58"/>
      <c r="AF93" s="58"/>
      <c r="AG93" s="58"/>
    </row>
    <row r="94" spans="1:55" ht="15.75" customHeight="1">
      <c r="A94" s="55"/>
      <c r="B94" s="59"/>
      <c r="C94" s="2" t="s">
        <v>6</v>
      </c>
      <c r="D94" s="2"/>
      <c r="E94" s="483" t="e">
        <f t="shared" ref="E94:X94" si="25">(COUNTIF(E16:E90,E$92))/(COUNTA(E16:E90))</f>
        <v>#DIV/0!</v>
      </c>
      <c r="F94" s="483" t="e">
        <f t="shared" si="25"/>
        <v>#DIV/0!</v>
      </c>
      <c r="G94" s="483" t="e">
        <f t="shared" si="25"/>
        <v>#DIV/0!</v>
      </c>
      <c r="H94" s="483" t="e">
        <f t="shared" si="25"/>
        <v>#DIV/0!</v>
      </c>
      <c r="I94" s="483" t="e">
        <f t="shared" si="25"/>
        <v>#DIV/0!</v>
      </c>
      <c r="J94" s="483" t="e">
        <f t="shared" si="25"/>
        <v>#DIV/0!</v>
      </c>
      <c r="K94" s="483" t="e">
        <f t="shared" si="25"/>
        <v>#DIV/0!</v>
      </c>
      <c r="L94" s="483" t="e">
        <f t="shared" si="25"/>
        <v>#DIV/0!</v>
      </c>
      <c r="M94" s="483" t="e">
        <f t="shared" si="25"/>
        <v>#DIV/0!</v>
      </c>
      <c r="N94" s="483" t="e">
        <f t="shared" si="25"/>
        <v>#DIV/0!</v>
      </c>
      <c r="O94" s="483" t="e">
        <f t="shared" si="25"/>
        <v>#DIV/0!</v>
      </c>
      <c r="P94" s="483" t="e">
        <f t="shared" si="25"/>
        <v>#DIV/0!</v>
      </c>
      <c r="Q94" s="483" t="e">
        <f t="shared" si="25"/>
        <v>#DIV/0!</v>
      </c>
      <c r="R94" s="483" t="e">
        <f t="shared" si="25"/>
        <v>#DIV/0!</v>
      </c>
      <c r="S94" s="483" t="e">
        <f t="shared" si="25"/>
        <v>#DIV/0!</v>
      </c>
      <c r="T94" s="483" t="e">
        <f t="shared" si="25"/>
        <v>#DIV/0!</v>
      </c>
      <c r="U94" s="483" t="e">
        <f t="shared" si="25"/>
        <v>#DIV/0!</v>
      </c>
      <c r="V94" s="483" t="e">
        <f t="shared" si="25"/>
        <v>#DIV/0!</v>
      </c>
      <c r="W94" s="483" t="e">
        <f t="shared" si="25"/>
        <v>#DIV/0!</v>
      </c>
      <c r="X94" s="483" t="e">
        <f t="shared" si="25"/>
        <v>#DIV/0!</v>
      </c>
      <c r="Y94" s="107"/>
      <c r="Z94" s="107"/>
      <c r="AA94" s="107"/>
      <c r="AB94" s="107"/>
      <c r="AC94" s="107"/>
      <c r="AD94" s="58"/>
      <c r="AE94" s="58"/>
      <c r="AF94" s="58"/>
      <c r="AG94" s="58"/>
    </row>
    <row r="95" spans="1:55" ht="15.75" customHeight="1">
      <c r="A95" s="55"/>
      <c r="B95" s="59"/>
      <c r="C95" s="3" t="s">
        <v>7</v>
      </c>
      <c r="D95" s="3"/>
      <c r="E95" s="484" t="e">
        <f t="shared" ref="E95:X95" si="26">(COUNTIF(E$16:E$90,"A"))/(COUNTA(E$16:E$90))</f>
        <v>#DIV/0!</v>
      </c>
      <c r="F95" s="484" t="e">
        <f t="shared" si="26"/>
        <v>#DIV/0!</v>
      </c>
      <c r="G95" s="484" t="e">
        <f t="shared" si="26"/>
        <v>#DIV/0!</v>
      </c>
      <c r="H95" s="484" t="e">
        <f t="shared" si="26"/>
        <v>#DIV/0!</v>
      </c>
      <c r="I95" s="484" t="e">
        <f t="shared" si="26"/>
        <v>#DIV/0!</v>
      </c>
      <c r="J95" s="484" t="e">
        <f t="shared" si="26"/>
        <v>#DIV/0!</v>
      </c>
      <c r="K95" s="484" t="e">
        <f t="shared" si="26"/>
        <v>#DIV/0!</v>
      </c>
      <c r="L95" s="484" t="e">
        <f t="shared" si="26"/>
        <v>#DIV/0!</v>
      </c>
      <c r="M95" s="484" t="e">
        <f t="shared" si="26"/>
        <v>#DIV/0!</v>
      </c>
      <c r="N95" s="484" t="e">
        <f t="shared" si="26"/>
        <v>#DIV/0!</v>
      </c>
      <c r="O95" s="484" t="e">
        <f t="shared" si="26"/>
        <v>#DIV/0!</v>
      </c>
      <c r="P95" s="484" t="e">
        <f t="shared" si="26"/>
        <v>#DIV/0!</v>
      </c>
      <c r="Q95" s="484" t="e">
        <f t="shared" si="26"/>
        <v>#DIV/0!</v>
      </c>
      <c r="R95" s="484" t="e">
        <f t="shared" si="26"/>
        <v>#DIV/0!</v>
      </c>
      <c r="S95" s="484" t="e">
        <f t="shared" si="26"/>
        <v>#DIV/0!</v>
      </c>
      <c r="T95" s="484" t="e">
        <f t="shared" si="26"/>
        <v>#DIV/0!</v>
      </c>
      <c r="U95" s="484" t="e">
        <f t="shared" si="26"/>
        <v>#DIV/0!</v>
      </c>
      <c r="V95" s="484" t="e">
        <f t="shared" si="26"/>
        <v>#DIV/0!</v>
      </c>
      <c r="W95" s="484" t="e">
        <f t="shared" si="26"/>
        <v>#DIV/0!</v>
      </c>
      <c r="X95" s="484" t="e">
        <f t="shared" si="26"/>
        <v>#DIV/0!</v>
      </c>
      <c r="Y95" s="108"/>
      <c r="Z95" s="108"/>
      <c r="AA95" s="108"/>
      <c r="AB95" s="108"/>
      <c r="AC95" s="108"/>
      <c r="AD95" s="58"/>
      <c r="AE95" s="58"/>
      <c r="AF95" s="58"/>
      <c r="AG95" s="58"/>
    </row>
    <row r="96" spans="1:55" ht="15.75" customHeight="1">
      <c r="A96" s="55"/>
      <c r="B96" s="59"/>
      <c r="C96" s="3" t="s">
        <v>8</v>
      </c>
      <c r="D96" s="3"/>
      <c r="E96" s="484" t="e">
        <f t="shared" ref="E96:X96" si="27">(COUNTIF(E$16:E$90,"B"))/(COUNTA(E$16:E$90))</f>
        <v>#DIV/0!</v>
      </c>
      <c r="F96" s="484" t="e">
        <f t="shared" si="27"/>
        <v>#DIV/0!</v>
      </c>
      <c r="G96" s="484" t="e">
        <f t="shared" si="27"/>
        <v>#DIV/0!</v>
      </c>
      <c r="H96" s="484" t="e">
        <f t="shared" si="27"/>
        <v>#DIV/0!</v>
      </c>
      <c r="I96" s="484" t="e">
        <f t="shared" si="27"/>
        <v>#DIV/0!</v>
      </c>
      <c r="J96" s="484" t="e">
        <f t="shared" si="27"/>
        <v>#DIV/0!</v>
      </c>
      <c r="K96" s="484" t="e">
        <f t="shared" si="27"/>
        <v>#DIV/0!</v>
      </c>
      <c r="L96" s="484" t="e">
        <f t="shared" si="27"/>
        <v>#DIV/0!</v>
      </c>
      <c r="M96" s="484" t="e">
        <f t="shared" si="27"/>
        <v>#DIV/0!</v>
      </c>
      <c r="N96" s="484" t="e">
        <f t="shared" si="27"/>
        <v>#DIV/0!</v>
      </c>
      <c r="O96" s="484" t="e">
        <f t="shared" si="27"/>
        <v>#DIV/0!</v>
      </c>
      <c r="P96" s="484" t="e">
        <f t="shared" si="27"/>
        <v>#DIV/0!</v>
      </c>
      <c r="Q96" s="484" t="e">
        <f t="shared" si="27"/>
        <v>#DIV/0!</v>
      </c>
      <c r="R96" s="484" t="e">
        <f t="shared" si="27"/>
        <v>#DIV/0!</v>
      </c>
      <c r="S96" s="484" t="e">
        <f t="shared" si="27"/>
        <v>#DIV/0!</v>
      </c>
      <c r="T96" s="484" t="e">
        <f t="shared" si="27"/>
        <v>#DIV/0!</v>
      </c>
      <c r="U96" s="484" t="e">
        <f t="shared" si="27"/>
        <v>#DIV/0!</v>
      </c>
      <c r="V96" s="484" t="e">
        <f t="shared" si="27"/>
        <v>#DIV/0!</v>
      </c>
      <c r="W96" s="484" t="e">
        <f t="shared" si="27"/>
        <v>#DIV/0!</v>
      </c>
      <c r="X96" s="484" t="e">
        <f t="shared" si="27"/>
        <v>#DIV/0!</v>
      </c>
      <c r="Y96" s="108"/>
      <c r="Z96" s="108"/>
      <c r="AA96" s="108"/>
      <c r="AB96" s="108"/>
      <c r="AC96" s="108"/>
      <c r="AD96" s="58"/>
      <c r="AE96" s="58"/>
      <c r="AF96" s="58"/>
      <c r="AG96" s="58"/>
    </row>
    <row r="97" spans="1:49" ht="15.75" customHeight="1">
      <c r="A97" s="55"/>
      <c r="B97" s="59"/>
      <c r="C97" s="3" t="s">
        <v>9</v>
      </c>
      <c r="D97" s="3"/>
      <c r="E97" s="484" t="e">
        <f t="shared" ref="E97:X97" si="28">(COUNTIF(E$16:E$90,"C"))/(COUNTA(E$16:E$90))</f>
        <v>#DIV/0!</v>
      </c>
      <c r="F97" s="484" t="e">
        <f t="shared" si="28"/>
        <v>#DIV/0!</v>
      </c>
      <c r="G97" s="484" t="e">
        <f t="shared" si="28"/>
        <v>#DIV/0!</v>
      </c>
      <c r="H97" s="484" t="e">
        <f t="shared" si="28"/>
        <v>#DIV/0!</v>
      </c>
      <c r="I97" s="484" t="e">
        <f t="shared" si="28"/>
        <v>#DIV/0!</v>
      </c>
      <c r="J97" s="484" t="e">
        <f t="shared" si="28"/>
        <v>#DIV/0!</v>
      </c>
      <c r="K97" s="484" t="e">
        <f t="shared" si="28"/>
        <v>#DIV/0!</v>
      </c>
      <c r="L97" s="484" t="e">
        <f t="shared" si="28"/>
        <v>#DIV/0!</v>
      </c>
      <c r="M97" s="484" t="e">
        <f t="shared" si="28"/>
        <v>#DIV/0!</v>
      </c>
      <c r="N97" s="484" t="e">
        <f t="shared" si="28"/>
        <v>#DIV/0!</v>
      </c>
      <c r="O97" s="484" t="e">
        <f t="shared" si="28"/>
        <v>#DIV/0!</v>
      </c>
      <c r="P97" s="484" t="e">
        <f t="shared" si="28"/>
        <v>#DIV/0!</v>
      </c>
      <c r="Q97" s="484" t="e">
        <f t="shared" si="28"/>
        <v>#DIV/0!</v>
      </c>
      <c r="R97" s="484" t="e">
        <f t="shared" si="28"/>
        <v>#DIV/0!</v>
      </c>
      <c r="S97" s="484" t="e">
        <f t="shared" si="28"/>
        <v>#DIV/0!</v>
      </c>
      <c r="T97" s="484" t="e">
        <f t="shared" si="28"/>
        <v>#DIV/0!</v>
      </c>
      <c r="U97" s="484" t="e">
        <f t="shared" si="28"/>
        <v>#DIV/0!</v>
      </c>
      <c r="V97" s="484" t="e">
        <f t="shared" si="28"/>
        <v>#DIV/0!</v>
      </c>
      <c r="W97" s="484" t="e">
        <f t="shared" si="28"/>
        <v>#DIV/0!</v>
      </c>
      <c r="X97" s="484" t="e">
        <f t="shared" si="28"/>
        <v>#DIV/0!</v>
      </c>
      <c r="Y97" s="108"/>
      <c r="Z97" s="108"/>
      <c r="AA97" s="108"/>
      <c r="AB97" s="108"/>
      <c r="AC97" s="108"/>
      <c r="AD97" s="58"/>
      <c r="AE97" s="58"/>
      <c r="AF97" s="58"/>
      <c r="AG97" s="58"/>
    </row>
    <row r="98" spans="1:49" ht="15.75" customHeight="1">
      <c r="A98" s="55"/>
      <c r="B98" s="59"/>
      <c r="C98" s="43" t="s">
        <v>10</v>
      </c>
      <c r="D98" s="43"/>
      <c r="E98" s="484" t="e">
        <f t="shared" ref="E98:X98" si="29">(COUNTIF(E$16:E$90,"D"))/(COUNTA(E$16:E$90))</f>
        <v>#DIV/0!</v>
      </c>
      <c r="F98" s="484" t="e">
        <f t="shared" si="29"/>
        <v>#DIV/0!</v>
      </c>
      <c r="G98" s="484" t="e">
        <f t="shared" si="29"/>
        <v>#DIV/0!</v>
      </c>
      <c r="H98" s="484" t="e">
        <f t="shared" si="29"/>
        <v>#DIV/0!</v>
      </c>
      <c r="I98" s="484" t="e">
        <f t="shared" si="29"/>
        <v>#DIV/0!</v>
      </c>
      <c r="J98" s="484" t="e">
        <f t="shared" si="29"/>
        <v>#DIV/0!</v>
      </c>
      <c r="K98" s="484" t="e">
        <f t="shared" si="29"/>
        <v>#DIV/0!</v>
      </c>
      <c r="L98" s="484" t="e">
        <f t="shared" si="29"/>
        <v>#DIV/0!</v>
      </c>
      <c r="M98" s="484" t="e">
        <f t="shared" si="29"/>
        <v>#DIV/0!</v>
      </c>
      <c r="N98" s="484" t="e">
        <f t="shared" si="29"/>
        <v>#DIV/0!</v>
      </c>
      <c r="O98" s="484" t="e">
        <f t="shared" si="29"/>
        <v>#DIV/0!</v>
      </c>
      <c r="P98" s="484" t="e">
        <f t="shared" si="29"/>
        <v>#DIV/0!</v>
      </c>
      <c r="Q98" s="484" t="e">
        <f t="shared" si="29"/>
        <v>#DIV/0!</v>
      </c>
      <c r="R98" s="484" t="e">
        <f t="shared" si="29"/>
        <v>#DIV/0!</v>
      </c>
      <c r="S98" s="484" t="e">
        <f t="shared" si="29"/>
        <v>#DIV/0!</v>
      </c>
      <c r="T98" s="484" t="e">
        <f t="shared" si="29"/>
        <v>#DIV/0!</v>
      </c>
      <c r="U98" s="484" t="e">
        <f t="shared" si="29"/>
        <v>#DIV/0!</v>
      </c>
      <c r="V98" s="484" t="e">
        <f t="shared" si="29"/>
        <v>#DIV/0!</v>
      </c>
      <c r="W98" s="484" t="e">
        <f t="shared" si="29"/>
        <v>#DIV/0!</v>
      </c>
      <c r="X98" s="484" t="e">
        <f t="shared" si="29"/>
        <v>#DIV/0!</v>
      </c>
      <c r="Y98" s="108"/>
      <c r="Z98" s="108"/>
      <c r="AA98" s="108"/>
      <c r="AB98" s="108"/>
      <c r="AC98" s="108"/>
      <c r="AD98" s="58"/>
      <c r="AE98" s="58"/>
      <c r="AF98" s="58"/>
      <c r="AG98" s="58"/>
    </row>
    <row r="99" spans="1:49" ht="15.75" customHeight="1">
      <c r="A99" s="55"/>
      <c r="B99" s="59"/>
      <c r="C99" s="74" t="s">
        <v>11</v>
      </c>
      <c r="D99" s="75"/>
      <c r="E99" s="485" t="e">
        <f t="shared" ref="E99:T104" si="30">(E$93-((COUNTA(E$16:E$90)-E$93)/4-1))/COUNTA(E$16:E$90)</f>
        <v>#DIV/0!</v>
      </c>
      <c r="F99" s="485" t="e">
        <f t="shared" si="30"/>
        <v>#DIV/0!</v>
      </c>
      <c r="G99" s="485" t="e">
        <f t="shared" si="30"/>
        <v>#DIV/0!</v>
      </c>
      <c r="H99" s="485" t="e">
        <f t="shared" si="30"/>
        <v>#DIV/0!</v>
      </c>
      <c r="I99" s="485" t="e">
        <f t="shared" si="30"/>
        <v>#DIV/0!</v>
      </c>
      <c r="J99" s="485" t="e">
        <f t="shared" si="30"/>
        <v>#DIV/0!</v>
      </c>
      <c r="K99" s="485" t="e">
        <f t="shared" si="30"/>
        <v>#DIV/0!</v>
      </c>
      <c r="L99" s="485" t="e">
        <f t="shared" si="30"/>
        <v>#DIV/0!</v>
      </c>
      <c r="M99" s="485" t="e">
        <f t="shared" si="30"/>
        <v>#DIV/0!</v>
      </c>
      <c r="N99" s="485" t="e">
        <f t="shared" si="30"/>
        <v>#DIV/0!</v>
      </c>
      <c r="O99" s="485" t="e">
        <f t="shared" si="30"/>
        <v>#DIV/0!</v>
      </c>
      <c r="P99" s="485" t="e">
        <f t="shared" si="30"/>
        <v>#DIV/0!</v>
      </c>
      <c r="Q99" s="485" t="e">
        <f t="shared" si="30"/>
        <v>#DIV/0!</v>
      </c>
      <c r="R99" s="485" t="e">
        <f t="shared" si="30"/>
        <v>#DIV/0!</v>
      </c>
      <c r="S99" s="485" t="e">
        <f t="shared" si="30"/>
        <v>#DIV/0!</v>
      </c>
      <c r="T99" s="485" t="e">
        <f t="shared" si="30"/>
        <v>#DIV/0!</v>
      </c>
      <c r="U99" s="485" t="e">
        <f t="shared" ref="O99:X104" si="31">(U$93-((COUNTA(U$16:U$90)-U$93)/4-1))/COUNTA(U$16:U$90)</f>
        <v>#DIV/0!</v>
      </c>
      <c r="V99" s="485" t="e">
        <f t="shared" si="31"/>
        <v>#DIV/0!</v>
      </c>
      <c r="W99" s="485" t="e">
        <f t="shared" si="31"/>
        <v>#DIV/0!</v>
      </c>
      <c r="X99" s="485" t="e">
        <f t="shared" si="31"/>
        <v>#DIV/0!</v>
      </c>
      <c r="Y99" s="109"/>
      <c r="Z99" s="109"/>
      <c r="AA99" s="109"/>
      <c r="AB99" s="109"/>
      <c r="AC99" s="109"/>
      <c r="AD99" s="58"/>
      <c r="AE99" s="58"/>
      <c r="AF99" s="58"/>
      <c r="AG99" s="58"/>
    </row>
    <row r="100" spans="1:49" ht="15.75" customHeight="1">
      <c r="A100" s="55"/>
      <c r="B100" s="59"/>
      <c r="C100" s="78" t="s">
        <v>12</v>
      </c>
      <c r="D100" s="79"/>
      <c r="E100" s="486" t="e">
        <f t="shared" si="30"/>
        <v>#DIV/0!</v>
      </c>
      <c r="F100" s="486" t="e">
        <f t="shared" si="30"/>
        <v>#DIV/0!</v>
      </c>
      <c r="G100" s="486" t="e">
        <f t="shared" si="30"/>
        <v>#DIV/0!</v>
      </c>
      <c r="H100" s="486" t="e">
        <f t="shared" si="30"/>
        <v>#DIV/0!</v>
      </c>
      <c r="I100" s="486" t="e">
        <f t="shared" si="30"/>
        <v>#DIV/0!</v>
      </c>
      <c r="J100" s="486" t="e">
        <f t="shared" si="30"/>
        <v>#DIV/0!</v>
      </c>
      <c r="K100" s="486" t="e">
        <f t="shared" si="30"/>
        <v>#DIV/0!</v>
      </c>
      <c r="L100" s="486" t="e">
        <f t="shared" si="30"/>
        <v>#DIV/0!</v>
      </c>
      <c r="M100" s="486" t="e">
        <f t="shared" si="30"/>
        <v>#DIV/0!</v>
      </c>
      <c r="N100" s="486" t="e">
        <f t="shared" si="30"/>
        <v>#DIV/0!</v>
      </c>
      <c r="O100" s="486" t="e">
        <f t="shared" si="31"/>
        <v>#DIV/0!</v>
      </c>
      <c r="P100" s="486" t="e">
        <f t="shared" si="31"/>
        <v>#DIV/0!</v>
      </c>
      <c r="Q100" s="486" t="e">
        <f t="shared" si="31"/>
        <v>#DIV/0!</v>
      </c>
      <c r="R100" s="486" t="e">
        <f t="shared" si="31"/>
        <v>#DIV/0!</v>
      </c>
      <c r="S100" s="486" t="e">
        <f t="shared" si="31"/>
        <v>#DIV/0!</v>
      </c>
      <c r="T100" s="486" t="e">
        <f t="shared" si="31"/>
        <v>#DIV/0!</v>
      </c>
      <c r="U100" s="486" t="e">
        <f t="shared" si="31"/>
        <v>#DIV/0!</v>
      </c>
      <c r="V100" s="486" t="e">
        <f t="shared" si="31"/>
        <v>#DIV/0!</v>
      </c>
      <c r="W100" s="486" t="e">
        <f t="shared" si="31"/>
        <v>#DIV/0!</v>
      </c>
      <c r="X100" s="486" t="e">
        <f t="shared" si="31"/>
        <v>#DIV/0!</v>
      </c>
      <c r="Y100" s="55"/>
      <c r="Z100" s="55"/>
      <c r="AA100" s="55"/>
      <c r="AB100" s="55"/>
      <c r="AC100" s="55"/>
      <c r="AD100" s="55"/>
      <c r="AE100" s="58"/>
      <c r="AF100" s="58"/>
      <c r="AG100" s="58"/>
    </row>
    <row r="101" spans="1:49" ht="15.75" customHeight="1">
      <c r="A101" s="55"/>
      <c r="B101" s="59"/>
      <c r="C101" s="76" t="s">
        <v>13</v>
      </c>
      <c r="D101" s="77"/>
      <c r="E101" s="486" t="e">
        <f t="shared" si="30"/>
        <v>#DIV/0!</v>
      </c>
      <c r="F101" s="486" t="e">
        <f t="shared" si="30"/>
        <v>#DIV/0!</v>
      </c>
      <c r="G101" s="486" t="e">
        <f t="shared" si="30"/>
        <v>#DIV/0!</v>
      </c>
      <c r="H101" s="486" t="e">
        <f t="shared" si="30"/>
        <v>#DIV/0!</v>
      </c>
      <c r="I101" s="486" t="e">
        <f t="shared" si="30"/>
        <v>#DIV/0!</v>
      </c>
      <c r="J101" s="486" t="e">
        <f t="shared" si="30"/>
        <v>#DIV/0!</v>
      </c>
      <c r="K101" s="486" t="e">
        <f t="shared" si="30"/>
        <v>#DIV/0!</v>
      </c>
      <c r="L101" s="486" t="e">
        <f t="shared" si="30"/>
        <v>#DIV/0!</v>
      </c>
      <c r="M101" s="486" t="e">
        <f t="shared" si="30"/>
        <v>#DIV/0!</v>
      </c>
      <c r="N101" s="486" t="e">
        <f t="shared" si="30"/>
        <v>#DIV/0!</v>
      </c>
      <c r="O101" s="486" t="e">
        <f t="shared" si="31"/>
        <v>#DIV/0!</v>
      </c>
      <c r="P101" s="486" t="e">
        <f t="shared" si="31"/>
        <v>#DIV/0!</v>
      </c>
      <c r="Q101" s="486" t="e">
        <f t="shared" si="31"/>
        <v>#DIV/0!</v>
      </c>
      <c r="R101" s="486" t="e">
        <f t="shared" si="31"/>
        <v>#DIV/0!</v>
      </c>
      <c r="S101" s="486" t="e">
        <f t="shared" si="31"/>
        <v>#DIV/0!</v>
      </c>
      <c r="T101" s="486" t="e">
        <f t="shared" si="31"/>
        <v>#DIV/0!</v>
      </c>
      <c r="U101" s="486" t="e">
        <f t="shared" si="31"/>
        <v>#DIV/0!</v>
      </c>
      <c r="V101" s="486" t="e">
        <f t="shared" si="31"/>
        <v>#DIV/0!</v>
      </c>
      <c r="W101" s="486" t="e">
        <f t="shared" si="31"/>
        <v>#DIV/0!</v>
      </c>
      <c r="X101" s="486" t="e">
        <f t="shared" si="31"/>
        <v>#DIV/0!</v>
      </c>
      <c r="Y101" s="55"/>
      <c r="Z101" s="55"/>
      <c r="AA101" s="55"/>
      <c r="AB101" s="55"/>
      <c r="AC101" s="55"/>
      <c r="AD101" s="55"/>
      <c r="AE101" s="58"/>
      <c r="AF101" s="58"/>
      <c r="AG101" s="58"/>
    </row>
    <row r="102" spans="1:49" ht="15.75" customHeight="1">
      <c r="A102" s="55"/>
      <c r="B102" s="59"/>
      <c r="C102" s="80" t="s">
        <v>14</v>
      </c>
      <c r="D102" s="81"/>
      <c r="E102" s="486" t="e">
        <f t="shared" si="30"/>
        <v>#DIV/0!</v>
      </c>
      <c r="F102" s="486" t="e">
        <f t="shared" si="30"/>
        <v>#DIV/0!</v>
      </c>
      <c r="G102" s="486" t="e">
        <f t="shared" si="30"/>
        <v>#DIV/0!</v>
      </c>
      <c r="H102" s="486" t="e">
        <f t="shared" si="30"/>
        <v>#DIV/0!</v>
      </c>
      <c r="I102" s="486" t="e">
        <f t="shared" si="30"/>
        <v>#DIV/0!</v>
      </c>
      <c r="J102" s="486" t="e">
        <f t="shared" si="30"/>
        <v>#DIV/0!</v>
      </c>
      <c r="K102" s="486" t="e">
        <f t="shared" si="30"/>
        <v>#DIV/0!</v>
      </c>
      <c r="L102" s="486" t="e">
        <f t="shared" si="30"/>
        <v>#DIV/0!</v>
      </c>
      <c r="M102" s="486" t="e">
        <f t="shared" si="30"/>
        <v>#DIV/0!</v>
      </c>
      <c r="N102" s="486" t="e">
        <f t="shared" si="30"/>
        <v>#DIV/0!</v>
      </c>
      <c r="O102" s="486" t="e">
        <f t="shared" si="31"/>
        <v>#DIV/0!</v>
      </c>
      <c r="P102" s="486" t="e">
        <f t="shared" si="31"/>
        <v>#DIV/0!</v>
      </c>
      <c r="Q102" s="486" t="e">
        <f t="shared" si="31"/>
        <v>#DIV/0!</v>
      </c>
      <c r="R102" s="486" t="e">
        <f t="shared" si="31"/>
        <v>#DIV/0!</v>
      </c>
      <c r="S102" s="486" t="e">
        <f t="shared" si="31"/>
        <v>#DIV/0!</v>
      </c>
      <c r="T102" s="486" t="e">
        <f t="shared" si="31"/>
        <v>#DIV/0!</v>
      </c>
      <c r="U102" s="486" t="e">
        <f t="shared" si="31"/>
        <v>#DIV/0!</v>
      </c>
      <c r="V102" s="486" t="e">
        <f t="shared" si="31"/>
        <v>#DIV/0!</v>
      </c>
      <c r="W102" s="486" t="e">
        <f t="shared" si="31"/>
        <v>#DIV/0!</v>
      </c>
      <c r="X102" s="486" t="e">
        <f t="shared" si="31"/>
        <v>#DIV/0!</v>
      </c>
      <c r="Y102" s="55"/>
      <c r="Z102" s="55"/>
      <c r="AA102" s="55"/>
      <c r="AB102" s="55"/>
      <c r="AC102" s="55"/>
      <c r="AD102" s="55"/>
      <c r="AE102" s="58"/>
      <c r="AF102" s="58"/>
      <c r="AG102" s="58"/>
    </row>
    <row r="103" spans="1:49" ht="15.75" customHeight="1">
      <c r="A103" s="55"/>
      <c r="B103" s="59"/>
      <c r="C103" s="82" t="s">
        <v>15</v>
      </c>
      <c r="D103" s="83"/>
      <c r="E103" s="486" t="e">
        <f t="shared" si="30"/>
        <v>#DIV/0!</v>
      </c>
      <c r="F103" s="486" t="e">
        <f t="shared" si="30"/>
        <v>#DIV/0!</v>
      </c>
      <c r="G103" s="486" t="e">
        <f t="shared" si="30"/>
        <v>#DIV/0!</v>
      </c>
      <c r="H103" s="486" t="e">
        <f t="shared" si="30"/>
        <v>#DIV/0!</v>
      </c>
      <c r="I103" s="486" t="e">
        <f t="shared" si="30"/>
        <v>#DIV/0!</v>
      </c>
      <c r="J103" s="486" t="e">
        <f t="shared" si="30"/>
        <v>#DIV/0!</v>
      </c>
      <c r="K103" s="486" t="e">
        <f t="shared" si="30"/>
        <v>#DIV/0!</v>
      </c>
      <c r="L103" s="486" t="e">
        <f t="shared" si="30"/>
        <v>#DIV/0!</v>
      </c>
      <c r="M103" s="486" t="e">
        <f t="shared" si="30"/>
        <v>#DIV/0!</v>
      </c>
      <c r="N103" s="486" t="e">
        <f t="shared" si="30"/>
        <v>#DIV/0!</v>
      </c>
      <c r="O103" s="486" t="e">
        <f t="shared" si="31"/>
        <v>#DIV/0!</v>
      </c>
      <c r="P103" s="486" t="e">
        <f t="shared" si="31"/>
        <v>#DIV/0!</v>
      </c>
      <c r="Q103" s="486" t="e">
        <f t="shared" si="31"/>
        <v>#DIV/0!</v>
      </c>
      <c r="R103" s="486" t="e">
        <f t="shared" si="31"/>
        <v>#DIV/0!</v>
      </c>
      <c r="S103" s="486" t="e">
        <f t="shared" si="31"/>
        <v>#DIV/0!</v>
      </c>
      <c r="T103" s="486" t="e">
        <f t="shared" si="31"/>
        <v>#DIV/0!</v>
      </c>
      <c r="U103" s="486" t="e">
        <f t="shared" si="31"/>
        <v>#DIV/0!</v>
      </c>
      <c r="V103" s="486" t="e">
        <f t="shared" si="31"/>
        <v>#DIV/0!</v>
      </c>
      <c r="W103" s="486" t="e">
        <f t="shared" si="31"/>
        <v>#DIV/0!</v>
      </c>
      <c r="X103" s="486" t="e">
        <f t="shared" si="31"/>
        <v>#DIV/0!</v>
      </c>
      <c r="Y103" s="55"/>
      <c r="Z103" s="55"/>
      <c r="AA103" s="55"/>
      <c r="AB103" s="55"/>
      <c r="AC103" s="55"/>
      <c r="AD103" s="55"/>
      <c r="AE103" s="58"/>
      <c r="AF103" s="58"/>
      <c r="AG103" s="58"/>
    </row>
    <row r="104" spans="1:49" ht="15.75" customHeight="1">
      <c r="A104" s="55"/>
      <c r="B104" s="59"/>
      <c r="C104" s="84" t="s">
        <v>16</v>
      </c>
      <c r="D104" s="85"/>
      <c r="E104" s="486" t="e">
        <f t="shared" si="30"/>
        <v>#DIV/0!</v>
      </c>
      <c r="F104" s="486" t="e">
        <f t="shared" si="30"/>
        <v>#DIV/0!</v>
      </c>
      <c r="G104" s="486" t="e">
        <f t="shared" si="30"/>
        <v>#DIV/0!</v>
      </c>
      <c r="H104" s="486" t="e">
        <f t="shared" si="30"/>
        <v>#DIV/0!</v>
      </c>
      <c r="I104" s="486" t="e">
        <f t="shared" si="30"/>
        <v>#DIV/0!</v>
      </c>
      <c r="J104" s="486" t="e">
        <f t="shared" si="30"/>
        <v>#DIV/0!</v>
      </c>
      <c r="K104" s="486" t="e">
        <f t="shared" si="30"/>
        <v>#DIV/0!</v>
      </c>
      <c r="L104" s="486" t="e">
        <f t="shared" si="30"/>
        <v>#DIV/0!</v>
      </c>
      <c r="M104" s="486" t="e">
        <f t="shared" si="30"/>
        <v>#DIV/0!</v>
      </c>
      <c r="N104" s="486" t="e">
        <f t="shared" si="30"/>
        <v>#DIV/0!</v>
      </c>
      <c r="O104" s="486" t="e">
        <f t="shared" si="31"/>
        <v>#DIV/0!</v>
      </c>
      <c r="P104" s="486" t="e">
        <f t="shared" si="31"/>
        <v>#DIV/0!</v>
      </c>
      <c r="Q104" s="486" t="e">
        <f t="shared" si="31"/>
        <v>#DIV/0!</v>
      </c>
      <c r="R104" s="486" t="e">
        <f t="shared" si="31"/>
        <v>#DIV/0!</v>
      </c>
      <c r="S104" s="486" t="e">
        <f t="shared" si="31"/>
        <v>#DIV/0!</v>
      </c>
      <c r="T104" s="486" t="e">
        <f t="shared" si="31"/>
        <v>#DIV/0!</v>
      </c>
      <c r="U104" s="486" t="e">
        <f t="shared" si="31"/>
        <v>#DIV/0!</v>
      </c>
      <c r="V104" s="486" t="e">
        <f t="shared" si="31"/>
        <v>#DIV/0!</v>
      </c>
      <c r="W104" s="486" t="e">
        <f t="shared" si="31"/>
        <v>#DIV/0!</v>
      </c>
      <c r="X104" s="486" t="e">
        <f t="shared" si="31"/>
        <v>#DIV/0!</v>
      </c>
      <c r="Y104" s="55"/>
      <c r="Z104" s="55"/>
      <c r="AA104" s="55"/>
      <c r="AB104" s="55"/>
      <c r="AC104" s="55"/>
      <c r="AD104" s="55"/>
      <c r="AE104" s="58"/>
      <c r="AF104" s="58"/>
      <c r="AG104" s="58"/>
    </row>
    <row r="105" spans="1:49" ht="15.75" customHeight="1">
      <c r="A105" s="55"/>
      <c r="B105" s="59"/>
      <c r="E105" s="487"/>
      <c r="F105" s="487"/>
      <c r="G105" s="487"/>
      <c r="H105" s="487"/>
      <c r="I105" s="487"/>
      <c r="J105" s="487"/>
      <c r="K105" s="487"/>
      <c r="L105" s="487"/>
      <c r="M105" s="487"/>
      <c r="N105" s="487"/>
      <c r="O105" s="487"/>
      <c r="P105" s="487"/>
      <c r="Q105" s="487"/>
      <c r="R105" s="487"/>
      <c r="S105" s="487"/>
      <c r="T105" s="487"/>
      <c r="U105" s="487"/>
      <c r="V105" s="487"/>
      <c r="W105" s="488"/>
      <c r="X105" s="488"/>
      <c r="Y105" s="55"/>
      <c r="Z105" s="55"/>
      <c r="AA105" s="55"/>
      <c r="AB105" s="55"/>
      <c r="AC105" s="55"/>
      <c r="AD105" s="55"/>
      <c r="AE105" s="58"/>
      <c r="AF105" s="58"/>
      <c r="AG105" s="58"/>
    </row>
    <row r="106" spans="1:49" ht="15.75" customHeight="1">
      <c r="A106" s="55"/>
      <c r="B106" s="59"/>
      <c r="C106" s="268" t="s">
        <v>99</v>
      </c>
      <c r="D106" s="268"/>
      <c r="E106" s="489">
        <v>1</v>
      </c>
      <c r="F106" s="489">
        <v>2</v>
      </c>
      <c r="G106" s="489">
        <v>3</v>
      </c>
      <c r="H106" s="490">
        <v>4</v>
      </c>
      <c r="I106" s="491">
        <v>5</v>
      </c>
      <c r="J106" s="491">
        <v>6</v>
      </c>
      <c r="K106" s="489">
        <v>7</v>
      </c>
      <c r="L106" s="489">
        <v>8</v>
      </c>
      <c r="M106" s="489">
        <v>9</v>
      </c>
      <c r="N106" s="489">
        <v>10</v>
      </c>
      <c r="O106" s="489">
        <v>11</v>
      </c>
      <c r="P106" s="490">
        <v>12</v>
      </c>
      <c r="Q106" s="490">
        <v>13</v>
      </c>
      <c r="R106" s="491">
        <v>14</v>
      </c>
      <c r="S106" s="489">
        <v>15</v>
      </c>
      <c r="T106" s="491">
        <v>16</v>
      </c>
      <c r="U106" s="491">
        <v>17</v>
      </c>
      <c r="V106" s="491">
        <v>18</v>
      </c>
      <c r="W106" s="489">
        <v>19</v>
      </c>
      <c r="X106" s="489">
        <v>20</v>
      </c>
      <c r="Y106" s="55"/>
      <c r="Z106" s="55"/>
      <c r="AA106" s="55"/>
      <c r="AB106" s="55"/>
      <c r="AC106" s="55"/>
      <c r="AD106" s="55"/>
      <c r="AE106" s="58"/>
      <c r="AF106" s="58"/>
      <c r="AG106" s="58"/>
    </row>
    <row r="107" spans="1:49" ht="15.75" customHeight="1">
      <c r="A107" s="55"/>
      <c r="B107" s="59"/>
      <c r="C107" s="268" t="s">
        <v>17</v>
      </c>
      <c r="D107" s="268"/>
      <c r="E107" s="411"/>
      <c r="F107" s="411"/>
      <c r="G107" s="411"/>
      <c r="H107" s="411"/>
      <c r="I107" s="411"/>
      <c r="J107" s="411"/>
      <c r="K107" s="411"/>
      <c r="L107" s="411"/>
      <c r="M107" s="411"/>
      <c r="N107" s="411"/>
      <c r="O107" s="411"/>
      <c r="P107" s="411"/>
      <c r="Q107" s="411"/>
      <c r="R107" s="411"/>
      <c r="S107" s="411"/>
      <c r="T107" s="411"/>
      <c r="U107" s="411"/>
      <c r="V107" s="411"/>
      <c r="W107" s="411"/>
      <c r="X107" s="411"/>
      <c r="Y107" s="113" t="s">
        <v>57</v>
      </c>
      <c r="Z107" s="55"/>
      <c r="AA107" s="55"/>
      <c r="AB107" s="55"/>
      <c r="AC107" s="55"/>
      <c r="AD107" s="55"/>
      <c r="AE107" s="58"/>
      <c r="AF107" s="58"/>
      <c r="AG107" s="58"/>
    </row>
    <row r="108" spans="1:49" s="160" customFormat="1" ht="15.75" customHeight="1">
      <c r="A108" s="162"/>
      <c r="B108" s="161"/>
      <c r="C108" s="196" t="s">
        <v>142</v>
      </c>
      <c r="E108" s="492">
        <f>E$11</f>
        <v>0</v>
      </c>
      <c r="F108" s="492">
        <f t="shared" ref="F108:X110" si="32">F$11</f>
        <v>0</v>
      </c>
      <c r="G108" s="492">
        <f t="shared" si="32"/>
        <v>0</v>
      </c>
      <c r="H108" s="492">
        <f t="shared" si="32"/>
        <v>0</v>
      </c>
      <c r="I108" s="492">
        <f t="shared" si="32"/>
        <v>0</v>
      </c>
      <c r="J108" s="492">
        <f t="shared" si="32"/>
        <v>0</v>
      </c>
      <c r="K108" s="492">
        <f t="shared" si="32"/>
        <v>0</v>
      </c>
      <c r="L108" s="492">
        <f t="shared" si="32"/>
        <v>0</v>
      </c>
      <c r="M108" s="492">
        <f t="shared" si="32"/>
        <v>0</v>
      </c>
      <c r="N108" s="492">
        <f t="shared" si="32"/>
        <v>0</v>
      </c>
      <c r="O108" s="492">
        <f t="shared" si="32"/>
        <v>0</v>
      </c>
      <c r="P108" s="492">
        <f t="shared" si="32"/>
        <v>0</v>
      </c>
      <c r="Q108" s="492">
        <f t="shared" si="32"/>
        <v>0</v>
      </c>
      <c r="R108" s="492">
        <f t="shared" si="32"/>
        <v>0</v>
      </c>
      <c r="S108" s="492">
        <f t="shared" si="32"/>
        <v>0</v>
      </c>
      <c r="T108" s="492">
        <f t="shared" si="32"/>
        <v>0</v>
      </c>
      <c r="U108" s="492">
        <f t="shared" si="32"/>
        <v>0</v>
      </c>
      <c r="V108" s="492">
        <f t="shared" si="32"/>
        <v>0</v>
      </c>
      <c r="W108" s="492">
        <f t="shared" si="32"/>
        <v>0</v>
      </c>
      <c r="X108" s="492">
        <f t="shared" si="32"/>
        <v>0</v>
      </c>
      <c r="Y108" s="192" t="s">
        <v>57</v>
      </c>
      <c r="Z108" s="162"/>
      <c r="AA108" s="162"/>
      <c r="AB108" s="162"/>
      <c r="AC108" s="162"/>
      <c r="AD108" s="162"/>
      <c r="AE108" s="321"/>
      <c r="AF108" s="321"/>
      <c r="AG108" s="321"/>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69" t="s">
        <v>143</v>
      </c>
      <c r="E109" s="492">
        <f t="shared" ref="E109:E110" si="33">E$11</f>
        <v>0</v>
      </c>
      <c r="F109" s="492">
        <f t="shared" si="32"/>
        <v>0</v>
      </c>
      <c r="G109" s="492">
        <f t="shared" si="32"/>
        <v>0</v>
      </c>
      <c r="H109" s="492">
        <f t="shared" si="32"/>
        <v>0</v>
      </c>
      <c r="I109" s="492">
        <f t="shared" si="32"/>
        <v>0</v>
      </c>
      <c r="J109" s="492">
        <f t="shared" si="32"/>
        <v>0</v>
      </c>
      <c r="K109" s="492">
        <f t="shared" si="32"/>
        <v>0</v>
      </c>
      <c r="L109" s="492">
        <f t="shared" si="32"/>
        <v>0</v>
      </c>
      <c r="M109" s="492">
        <f t="shared" si="32"/>
        <v>0</v>
      </c>
      <c r="N109" s="492">
        <f t="shared" si="32"/>
        <v>0</v>
      </c>
      <c r="O109" s="492">
        <f t="shared" si="32"/>
        <v>0</v>
      </c>
      <c r="P109" s="492">
        <f t="shared" si="32"/>
        <v>0</v>
      </c>
      <c r="Q109" s="492">
        <f t="shared" si="32"/>
        <v>0</v>
      </c>
      <c r="R109" s="492">
        <f t="shared" si="32"/>
        <v>0</v>
      </c>
      <c r="S109" s="492">
        <f t="shared" si="32"/>
        <v>0</v>
      </c>
      <c r="T109" s="492">
        <f t="shared" si="32"/>
        <v>0</v>
      </c>
      <c r="U109" s="492">
        <f t="shared" si="32"/>
        <v>0</v>
      </c>
      <c r="V109" s="492">
        <f t="shared" si="32"/>
        <v>0</v>
      </c>
      <c r="W109" s="492">
        <f t="shared" si="32"/>
        <v>0</v>
      </c>
      <c r="X109" s="492">
        <f t="shared" si="32"/>
        <v>0</v>
      </c>
      <c r="Y109" s="192" t="s">
        <v>57</v>
      </c>
      <c r="Z109" s="162"/>
      <c r="AA109" s="162"/>
      <c r="AB109" s="162"/>
      <c r="AC109" s="162"/>
      <c r="AD109" s="162"/>
      <c r="AE109" s="321"/>
      <c r="AF109" s="321"/>
      <c r="AG109" s="321"/>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69" t="s">
        <v>144</v>
      </c>
      <c r="E110" s="492">
        <f t="shared" si="33"/>
        <v>0</v>
      </c>
      <c r="F110" s="492">
        <f t="shared" si="32"/>
        <v>0</v>
      </c>
      <c r="G110" s="492">
        <f t="shared" si="32"/>
        <v>0</v>
      </c>
      <c r="H110" s="492">
        <f t="shared" si="32"/>
        <v>0</v>
      </c>
      <c r="I110" s="492">
        <f t="shared" si="32"/>
        <v>0</v>
      </c>
      <c r="J110" s="492">
        <f t="shared" si="32"/>
        <v>0</v>
      </c>
      <c r="K110" s="492">
        <f t="shared" si="32"/>
        <v>0</v>
      </c>
      <c r="L110" s="492">
        <f t="shared" si="32"/>
        <v>0</v>
      </c>
      <c r="M110" s="492">
        <f t="shared" si="32"/>
        <v>0</v>
      </c>
      <c r="N110" s="492">
        <f t="shared" si="32"/>
        <v>0</v>
      </c>
      <c r="O110" s="492">
        <f t="shared" si="32"/>
        <v>0</v>
      </c>
      <c r="P110" s="492">
        <f t="shared" si="32"/>
        <v>0</v>
      </c>
      <c r="Q110" s="492">
        <f t="shared" si="32"/>
        <v>0</v>
      </c>
      <c r="R110" s="492">
        <f t="shared" si="32"/>
        <v>0</v>
      </c>
      <c r="S110" s="492">
        <f t="shared" si="32"/>
        <v>0</v>
      </c>
      <c r="T110" s="492">
        <f t="shared" si="32"/>
        <v>0</v>
      </c>
      <c r="U110" s="492">
        <f t="shared" si="32"/>
        <v>0</v>
      </c>
      <c r="V110" s="492">
        <f t="shared" si="32"/>
        <v>0</v>
      </c>
      <c r="W110" s="492">
        <f t="shared" si="32"/>
        <v>0</v>
      </c>
      <c r="X110" s="492">
        <f t="shared" si="32"/>
        <v>0</v>
      </c>
      <c r="Y110" s="192" t="s">
        <v>57</v>
      </c>
      <c r="Z110" s="162"/>
      <c r="AA110" s="162"/>
      <c r="AB110" s="162"/>
      <c r="AC110" s="162"/>
      <c r="AD110" s="162"/>
      <c r="AE110" s="321"/>
      <c r="AF110" s="321"/>
      <c r="AG110" s="321"/>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8" t="s">
        <v>18</v>
      </c>
      <c r="D111" s="268"/>
      <c r="E111" s="493"/>
      <c r="F111" s="493"/>
      <c r="G111" s="493"/>
      <c r="H111" s="493"/>
      <c r="I111" s="493"/>
      <c r="J111" s="493"/>
      <c r="K111" s="493"/>
      <c r="L111" s="493"/>
      <c r="M111" s="493"/>
      <c r="N111" s="493"/>
      <c r="O111" s="493"/>
      <c r="P111" s="493"/>
      <c r="Q111" s="493"/>
      <c r="R111" s="493"/>
      <c r="S111" s="493"/>
      <c r="T111" s="493"/>
      <c r="U111" s="493"/>
      <c r="V111" s="493"/>
      <c r="W111" s="493"/>
      <c r="X111" s="493"/>
      <c r="Y111" s="192" t="s">
        <v>57</v>
      </c>
      <c r="Z111" s="162"/>
      <c r="AA111" s="162"/>
      <c r="AB111" s="162"/>
      <c r="AC111" s="162"/>
      <c r="AD111" s="162"/>
      <c r="AE111" s="321"/>
      <c r="AF111" s="321"/>
      <c r="AG111" s="321"/>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7" t="s">
        <v>156</v>
      </c>
      <c r="D112" s="162"/>
      <c r="E112" s="492">
        <f>E$12</f>
        <v>0</v>
      </c>
      <c r="F112" s="492">
        <f t="shared" ref="F112:X114" si="34">F$12</f>
        <v>0</v>
      </c>
      <c r="G112" s="492">
        <f t="shared" si="34"/>
        <v>0</v>
      </c>
      <c r="H112" s="492">
        <f t="shared" si="34"/>
        <v>0</v>
      </c>
      <c r="I112" s="492">
        <f t="shared" si="34"/>
        <v>0</v>
      </c>
      <c r="J112" s="492">
        <f t="shared" si="34"/>
        <v>0</v>
      </c>
      <c r="K112" s="492">
        <f t="shared" si="34"/>
        <v>0</v>
      </c>
      <c r="L112" s="492">
        <f t="shared" si="34"/>
        <v>0</v>
      </c>
      <c r="M112" s="492">
        <f t="shared" si="34"/>
        <v>0</v>
      </c>
      <c r="N112" s="492">
        <f t="shared" si="34"/>
        <v>0</v>
      </c>
      <c r="O112" s="492">
        <f t="shared" si="34"/>
        <v>0</v>
      </c>
      <c r="P112" s="492">
        <f t="shared" si="34"/>
        <v>0</v>
      </c>
      <c r="Q112" s="492">
        <f t="shared" si="34"/>
        <v>0</v>
      </c>
      <c r="R112" s="492">
        <f t="shared" si="34"/>
        <v>0</v>
      </c>
      <c r="S112" s="492">
        <f t="shared" si="34"/>
        <v>0</v>
      </c>
      <c r="T112" s="492">
        <f t="shared" si="34"/>
        <v>0</v>
      </c>
      <c r="U112" s="492">
        <f t="shared" si="34"/>
        <v>0</v>
      </c>
      <c r="V112" s="492">
        <f t="shared" si="34"/>
        <v>0</v>
      </c>
      <c r="W112" s="492">
        <f t="shared" si="34"/>
        <v>0</v>
      </c>
      <c r="X112" s="492">
        <f t="shared" si="34"/>
        <v>0</v>
      </c>
      <c r="Y112" s="192" t="s">
        <v>57</v>
      </c>
      <c r="Z112" s="162"/>
      <c r="AA112" s="162"/>
      <c r="AB112" s="162"/>
      <c r="AC112" s="162"/>
      <c r="AD112" s="162"/>
      <c r="AE112" s="321"/>
      <c r="AF112" s="321"/>
      <c r="AG112" s="321"/>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7" t="s">
        <v>157</v>
      </c>
      <c r="D113" s="162"/>
      <c r="E113" s="492">
        <f t="shared" ref="E113:E114" si="35">E$12</f>
        <v>0</v>
      </c>
      <c r="F113" s="492">
        <f t="shared" si="34"/>
        <v>0</v>
      </c>
      <c r="G113" s="492">
        <f t="shared" si="34"/>
        <v>0</v>
      </c>
      <c r="H113" s="492">
        <f t="shared" si="34"/>
        <v>0</v>
      </c>
      <c r="I113" s="492">
        <f t="shared" si="34"/>
        <v>0</v>
      </c>
      <c r="J113" s="492">
        <f t="shared" si="34"/>
        <v>0</v>
      </c>
      <c r="K113" s="492">
        <f t="shared" si="34"/>
        <v>0</v>
      </c>
      <c r="L113" s="492">
        <f t="shared" si="34"/>
        <v>0</v>
      </c>
      <c r="M113" s="492">
        <f t="shared" si="34"/>
        <v>0</v>
      </c>
      <c r="N113" s="492">
        <f t="shared" si="34"/>
        <v>0</v>
      </c>
      <c r="O113" s="492">
        <f t="shared" si="34"/>
        <v>0</v>
      </c>
      <c r="P113" s="492">
        <f t="shared" si="34"/>
        <v>0</v>
      </c>
      <c r="Q113" s="492">
        <f t="shared" si="34"/>
        <v>0</v>
      </c>
      <c r="R113" s="492">
        <f t="shared" si="34"/>
        <v>0</v>
      </c>
      <c r="S113" s="492">
        <f t="shared" si="34"/>
        <v>0</v>
      </c>
      <c r="T113" s="492">
        <f t="shared" si="34"/>
        <v>0</v>
      </c>
      <c r="U113" s="492">
        <f t="shared" si="34"/>
        <v>0</v>
      </c>
      <c r="V113" s="492">
        <f t="shared" si="34"/>
        <v>0</v>
      </c>
      <c r="W113" s="492">
        <f t="shared" si="34"/>
        <v>0</v>
      </c>
      <c r="X113" s="492">
        <f t="shared" si="34"/>
        <v>0</v>
      </c>
      <c r="Y113" s="192" t="s">
        <v>57</v>
      </c>
      <c r="Z113" s="162"/>
      <c r="AA113" s="162"/>
      <c r="AB113" s="162"/>
      <c r="AC113" s="162"/>
      <c r="AD113" s="321"/>
      <c r="AE113" s="321"/>
      <c r="AF113" s="321"/>
      <c r="AG113" s="321"/>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7" t="s">
        <v>158</v>
      </c>
      <c r="D114" s="162"/>
      <c r="E114" s="492">
        <f t="shared" si="35"/>
        <v>0</v>
      </c>
      <c r="F114" s="492">
        <f t="shared" si="34"/>
        <v>0</v>
      </c>
      <c r="G114" s="492">
        <f t="shared" si="34"/>
        <v>0</v>
      </c>
      <c r="H114" s="492">
        <f t="shared" si="34"/>
        <v>0</v>
      </c>
      <c r="I114" s="492">
        <f t="shared" si="34"/>
        <v>0</v>
      </c>
      <c r="J114" s="492">
        <f t="shared" si="34"/>
        <v>0</v>
      </c>
      <c r="K114" s="492">
        <f t="shared" si="34"/>
        <v>0</v>
      </c>
      <c r="L114" s="492">
        <f t="shared" si="34"/>
        <v>0</v>
      </c>
      <c r="M114" s="492">
        <f t="shared" si="34"/>
        <v>0</v>
      </c>
      <c r="N114" s="492">
        <f t="shared" si="34"/>
        <v>0</v>
      </c>
      <c r="O114" s="492">
        <f t="shared" si="34"/>
        <v>0</v>
      </c>
      <c r="P114" s="492">
        <f t="shared" si="34"/>
        <v>0</v>
      </c>
      <c r="Q114" s="492">
        <f t="shared" si="34"/>
        <v>0</v>
      </c>
      <c r="R114" s="492">
        <f t="shared" si="34"/>
        <v>0</v>
      </c>
      <c r="S114" s="492">
        <f t="shared" si="34"/>
        <v>0</v>
      </c>
      <c r="T114" s="492">
        <f t="shared" si="34"/>
        <v>0</v>
      </c>
      <c r="U114" s="492">
        <f t="shared" si="34"/>
        <v>0</v>
      </c>
      <c r="V114" s="492">
        <f t="shared" si="34"/>
        <v>0</v>
      </c>
      <c r="W114" s="492">
        <f t="shared" si="34"/>
        <v>0</v>
      </c>
      <c r="X114" s="492">
        <f t="shared" si="34"/>
        <v>0</v>
      </c>
      <c r="Y114" s="192" t="s">
        <v>57</v>
      </c>
      <c r="Z114" s="162"/>
      <c r="AA114" s="162"/>
      <c r="AB114" s="162"/>
      <c r="AC114" s="162"/>
      <c r="AD114" s="321"/>
      <c r="AE114" s="321"/>
      <c r="AF114" s="321"/>
      <c r="AG114" s="321"/>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topLeftCell="A4" zoomScale="60" zoomScaleNormal="60" workbookViewId="0">
      <selection sqref="A1:P1"/>
    </sheetView>
  </sheetViews>
  <sheetFormatPr baseColWidth="10" defaultColWidth="11.25" defaultRowHeight="14.25"/>
  <cols>
    <col min="1" max="1" width="5.75" style="34" customWidth="1"/>
    <col min="2" max="8" width="11.75" style="34" customWidth="1"/>
    <col min="9" max="9" width="11.75" style="106" customWidth="1"/>
    <col min="10" max="15" width="11.75" style="34" customWidth="1"/>
    <col min="16" max="16" width="5.75" style="34" customWidth="1"/>
    <col min="17" max="16384" width="11.25" style="34"/>
  </cols>
  <sheetData>
    <row r="1" spans="1:16" ht="18" thickTop="1" thickBot="1">
      <c r="A1" s="530" t="s">
        <v>29</v>
      </c>
      <c r="B1" s="531"/>
      <c r="C1" s="531"/>
      <c r="D1" s="531"/>
      <c r="E1" s="531"/>
      <c r="F1" s="531"/>
      <c r="G1" s="531"/>
      <c r="H1" s="531"/>
      <c r="I1" s="531"/>
      <c r="J1" s="531"/>
      <c r="K1" s="531"/>
      <c r="L1" s="531"/>
      <c r="M1" s="531"/>
      <c r="N1" s="531"/>
      <c r="O1" s="531"/>
      <c r="P1" s="532"/>
    </row>
    <row r="2" spans="1:16" ht="16.5" thickTop="1" thickBot="1">
      <c r="A2" s="8"/>
      <c r="B2" s="8"/>
      <c r="C2" s="8"/>
      <c r="D2" s="8"/>
      <c r="E2" s="8"/>
      <c r="F2" s="8"/>
      <c r="G2" s="8"/>
      <c r="H2" s="8"/>
      <c r="I2" s="8"/>
      <c r="J2" s="8"/>
      <c r="K2" s="8"/>
      <c r="L2" s="8"/>
      <c r="M2" s="8"/>
      <c r="N2" s="8"/>
      <c r="O2" s="8"/>
      <c r="P2" s="8"/>
    </row>
    <row r="3" spans="1:16" ht="17.25" thickTop="1" thickBot="1">
      <c r="A3" s="533" t="s">
        <v>30</v>
      </c>
      <c r="B3" s="534"/>
      <c r="C3" s="534"/>
      <c r="D3" s="534"/>
      <c r="E3" s="534"/>
      <c r="F3" s="534"/>
      <c r="G3" s="534"/>
      <c r="H3" s="534"/>
      <c r="I3" s="534"/>
      <c r="J3" s="534"/>
      <c r="K3" s="534"/>
      <c r="L3" s="534"/>
      <c r="M3" s="534"/>
      <c r="N3" s="534"/>
      <c r="O3" s="534"/>
      <c r="P3" s="535"/>
    </row>
    <row r="4" spans="1:16" ht="15.75" thickTop="1">
      <c r="A4" s="11"/>
      <c r="B4" s="12"/>
      <c r="C4" s="12"/>
      <c r="D4" s="12"/>
      <c r="E4" s="12"/>
      <c r="F4" s="12"/>
      <c r="G4" s="12"/>
      <c r="H4" s="12"/>
      <c r="I4" s="12"/>
      <c r="J4" s="12"/>
      <c r="K4" s="12"/>
      <c r="L4" s="12"/>
      <c r="M4" s="12"/>
      <c r="N4" s="12"/>
      <c r="O4" s="12"/>
      <c r="P4" s="13"/>
    </row>
    <row r="5" spans="1:16" ht="15">
      <c r="A5" s="14"/>
      <c r="B5" s="536" t="s">
        <v>31</v>
      </c>
      <c r="C5" s="536"/>
      <c r="D5" s="536"/>
      <c r="E5" s="536"/>
      <c r="F5" s="536"/>
      <c r="G5" s="536"/>
      <c r="H5" s="536"/>
      <c r="I5" s="536"/>
      <c r="J5" s="536"/>
      <c r="K5" s="536"/>
      <c r="L5" s="536"/>
      <c r="M5" s="536"/>
      <c r="N5" s="536"/>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37" t="s">
        <v>32</v>
      </c>
      <c r="C7" s="537"/>
      <c r="D7" s="15"/>
      <c r="E7" s="538"/>
      <c r="F7" s="539"/>
      <c r="G7" s="539"/>
      <c r="H7" s="539"/>
      <c r="I7" s="539"/>
      <c r="J7" s="539"/>
      <c r="K7" s="540"/>
      <c r="L7" s="35" t="s">
        <v>33</v>
      </c>
      <c r="M7" s="18"/>
      <c r="N7" s="541"/>
      <c r="O7" s="542"/>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7" t="s">
        <v>34</v>
      </c>
      <c r="C9" s="537"/>
      <c r="D9" s="15"/>
      <c r="E9" s="538"/>
      <c r="F9" s="539"/>
      <c r="G9" s="539"/>
      <c r="H9" s="539"/>
      <c r="I9" s="539"/>
      <c r="J9" s="539"/>
      <c r="K9" s="540"/>
      <c r="L9" s="29" t="s">
        <v>35</v>
      </c>
      <c r="M9" s="18"/>
      <c r="N9" s="538"/>
      <c r="O9" s="540"/>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3" t="s">
        <v>36</v>
      </c>
      <c r="B12" s="534"/>
      <c r="C12" s="534"/>
      <c r="D12" s="534"/>
      <c r="E12" s="534"/>
      <c r="F12" s="534"/>
      <c r="G12" s="534"/>
      <c r="H12" s="534"/>
      <c r="I12" s="534"/>
      <c r="J12" s="534"/>
      <c r="K12" s="534"/>
      <c r="L12" s="534"/>
      <c r="M12" s="534"/>
      <c r="N12" s="534"/>
      <c r="O12" s="534"/>
      <c r="P12" s="535"/>
    </row>
    <row r="13" spans="1:16" ht="15.75" thickTop="1">
      <c r="A13" s="23"/>
      <c r="B13" s="24"/>
      <c r="C13" s="24"/>
      <c r="D13" s="24"/>
      <c r="E13" s="24"/>
      <c r="F13" s="24"/>
      <c r="G13" s="24"/>
      <c r="H13" s="24"/>
      <c r="I13" s="24"/>
      <c r="J13" s="24"/>
      <c r="K13" s="24"/>
      <c r="L13" s="24"/>
      <c r="M13" s="24"/>
      <c r="N13" s="24"/>
      <c r="O13" s="24"/>
      <c r="P13" s="25"/>
    </row>
    <row r="14" spans="1:16" ht="15">
      <c r="A14" s="26"/>
      <c r="B14" s="536" t="s">
        <v>37</v>
      </c>
      <c r="C14" s="536"/>
      <c r="D14" s="536"/>
      <c r="E14" s="536"/>
      <c r="F14" s="536"/>
      <c r="G14" s="536"/>
      <c r="H14" s="536"/>
      <c r="I14" s="536"/>
      <c r="J14" s="536"/>
      <c r="K14" s="536"/>
      <c r="L14" s="536"/>
      <c r="M14" s="536"/>
      <c r="N14" s="536"/>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6" t="str">
        <f>ExA_MATEMATICAS!C6</f>
        <v>Matemáticas</v>
      </c>
      <c r="F16" s="547"/>
      <c r="G16" s="547"/>
      <c r="H16" s="547"/>
      <c r="I16" s="547"/>
      <c r="J16" s="547"/>
      <c r="K16" s="548"/>
      <c r="L16" s="27" t="s">
        <v>28</v>
      </c>
      <c r="M16" s="18"/>
      <c r="N16" s="546">
        <f>ExA_MATEMATICAS!C8</f>
        <v>0</v>
      </c>
      <c r="O16" s="548"/>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6" t="str">
        <f>VLOOKUP(N18,DATOS!A2:B10,2,FALSE)</f>
        <v>QUINTO</v>
      </c>
      <c r="F18" s="547"/>
      <c r="G18" s="547"/>
      <c r="H18" s="547"/>
      <c r="I18" s="547"/>
      <c r="J18" s="547"/>
      <c r="K18" s="548"/>
      <c r="L18" s="27" t="s">
        <v>41</v>
      </c>
      <c r="M18" s="18"/>
      <c r="N18" s="434" t="str">
        <f>ExA_MATEMATICAS!C5</f>
        <v>_5°</v>
      </c>
      <c r="O18" s="435"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3" t="s">
        <v>95</v>
      </c>
      <c r="B21" s="534"/>
      <c r="C21" s="534"/>
      <c r="D21" s="534"/>
      <c r="E21" s="534"/>
      <c r="F21" s="534"/>
      <c r="G21" s="534"/>
      <c r="H21" s="534"/>
      <c r="I21" s="534"/>
      <c r="J21" s="534"/>
      <c r="K21" s="534"/>
      <c r="L21" s="534"/>
      <c r="M21" s="534"/>
      <c r="N21" s="534"/>
      <c r="O21" s="534"/>
      <c r="P21" s="535"/>
    </row>
    <row r="22" spans="1:16" ht="15.75" thickTop="1">
      <c r="A22" s="26"/>
      <c r="B22" s="8"/>
      <c r="C22" s="8"/>
      <c r="D22" s="8"/>
      <c r="E22" s="8"/>
      <c r="F22" s="8"/>
      <c r="G22" s="8"/>
      <c r="H22" s="8"/>
      <c r="I22" s="8"/>
      <c r="J22" s="8"/>
      <c r="K22" s="8"/>
      <c r="L22" s="8"/>
      <c r="M22" s="8"/>
      <c r="N22" s="8"/>
      <c r="O22" s="8"/>
      <c r="P22" s="25"/>
    </row>
    <row r="23" spans="1:16" ht="15">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18" t="s">
        <v>42</v>
      </c>
      <c r="C25" s="618"/>
      <c r="D25" s="618"/>
      <c r="E25" s="618"/>
      <c r="F25" s="618"/>
      <c r="G25" s="618"/>
      <c r="H25" s="618"/>
      <c r="I25" s="618"/>
      <c r="J25" s="618"/>
      <c r="K25" s="618"/>
      <c r="L25" s="618"/>
      <c r="M25" s="618"/>
      <c r="N25" s="618"/>
      <c r="O25" s="618"/>
      <c r="P25" s="13"/>
    </row>
    <row r="26" spans="1:16" s="318" customFormat="1" ht="15">
      <c r="A26" s="334"/>
      <c r="B26" s="373" t="s">
        <v>73</v>
      </c>
      <c r="C26" s="557" t="str">
        <f>CONCATENATE(ExA_MATEMATICAS!B7,ExA_MATEMATICAS!C7)</f>
        <v>CUADERNILLO_1_EPA_2022</v>
      </c>
      <c r="D26" s="557"/>
      <c r="E26" s="557"/>
      <c r="F26" s="557"/>
      <c r="G26" s="342" t="s">
        <v>18</v>
      </c>
      <c r="H26" s="374" t="s">
        <v>17</v>
      </c>
      <c r="I26" s="375" t="s">
        <v>73</v>
      </c>
      <c r="J26" s="619" t="str">
        <f>CONCATENATE('ExA_MATEMATICAS(2)'!B7,'ExA_MATEMATICAS(2)'!C7)</f>
        <v>CUADERNILLO_2_EPA_2022</v>
      </c>
      <c r="K26" s="620"/>
      <c r="L26" s="620"/>
      <c r="M26" s="621"/>
      <c r="N26" s="325" t="s">
        <v>18</v>
      </c>
      <c r="O26" s="376" t="s">
        <v>17</v>
      </c>
      <c r="P26" s="351"/>
    </row>
    <row r="27" spans="1:16" ht="15">
      <c r="A27" s="26"/>
      <c r="B27" s="407" t="e">
        <f>IF(ExA_MATEMATICAS!E$99 &lt; 0.4,ExA_MATEMATICAS!E$15,"")</f>
        <v>#DIV/0!</v>
      </c>
      <c r="C27" s="612" t="e">
        <f>IF(ExA_MATEMATICAS!E$99 &lt; 0.4,ExA_MATEMATICAS!E$13,"")</f>
        <v>#DIV/0!</v>
      </c>
      <c r="D27" s="613"/>
      <c r="E27" s="613"/>
      <c r="F27" s="614"/>
      <c r="G27" s="479" t="e">
        <f>IF(ExA_MATEMATICAS!E$99 &lt; 0.4,ExA_MATEMATICAS!E$12,"")</f>
        <v>#DIV/0!</v>
      </c>
      <c r="H27" s="479" t="e">
        <f>IF(ExA_MATEMATICAS!E$99 &lt; 0.4,ExA_MATEMATICAS!E$11,"")</f>
        <v>#DIV/0!</v>
      </c>
      <c r="I27" s="480" t="e">
        <f>IF('ExA_MATEMATICAS(2)'!E$10&lt;0.4,'ExA_MATEMATICAS(2)'!E$15,"")</f>
        <v>#DIV/0!</v>
      </c>
      <c r="J27" s="615" t="e">
        <f>IF('ExA_MATEMATICAS(2)'!E$10&lt;0.4,ExA_MATEMATICAS!E$13,"")</f>
        <v>#DIV/0!</v>
      </c>
      <c r="K27" s="616"/>
      <c r="L27" s="616"/>
      <c r="M27" s="617"/>
      <c r="N27" s="494" t="e">
        <f>IF('ExA_MATEMATICAS(2)'!E$10&lt;0.4,ExA_MATEMATICAS!E$12,"")</f>
        <v>#DIV/0!</v>
      </c>
      <c r="O27" s="494" t="e">
        <f>IF('ExA_MATEMATICAS(2)'!E$10&lt;0.4,ExA_MATEMATICAS!E$11,"")</f>
        <v>#DIV/0!</v>
      </c>
      <c r="P27" s="380" t="s">
        <v>57</v>
      </c>
    </row>
    <row r="28" spans="1:16" ht="15">
      <c r="A28" s="26"/>
      <c r="B28" s="407" t="e">
        <f>IF(ExA_MATEMATICAS!F$99 &lt; 0.4,ExA_MATEMATICAS!F$15,"")</f>
        <v>#DIV/0!</v>
      </c>
      <c r="C28" s="612" t="e">
        <f>IF(ExA_MATEMATICAS!F$99 &lt; 0.4,ExA_MATEMATICAS!F$13,"")</f>
        <v>#DIV/0!</v>
      </c>
      <c r="D28" s="613"/>
      <c r="E28" s="613"/>
      <c r="F28" s="614"/>
      <c r="G28" s="479" t="e">
        <f>IF(ExA_MATEMATICAS!F$99 &lt; 0.4,ExA_MATEMATICAS!F$12,"")</f>
        <v>#DIV/0!</v>
      </c>
      <c r="H28" s="479" t="e">
        <f>IF(ExA_MATEMATICAS!F$99 &lt; 0.4,ExA_MATEMATICAS!F$11,"")</f>
        <v>#DIV/0!</v>
      </c>
      <c r="I28" s="480" t="e">
        <f>IF('ExA_MATEMATICAS(2)'!F$10&lt;0.4,'ExA_MATEMATICAS(2)'!F$15,"")</f>
        <v>#DIV/0!</v>
      </c>
      <c r="J28" s="604" t="e">
        <f>IF('ExA_MATEMATICAS(2)'!F$10&lt;0.4,'ExA_MATEMATICAS(2)'!F$13,"")</f>
        <v>#DIV/0!</v>
      </c>
      <c r="K28" s="604" t="e">
        <f>IF('ExA_MATEMATICAS(2)'!G$10&lt;0.4,'ExA_MATEMATICAS(2)'!G$15,"")</f>
        <v>#DIV/0!</v>
      </c>
      <c r="L28" s="604" t="e">
        <f>IF('ExA_MATEMATICAS(2)'!H$10&lt;0.4,'ExA_MATEMATICAS(2)'!H$15,"")</f>
        <v>#DIV/0!</v>
      </c>
      <c r="M28" s="604" t="e">
        <f>IF('ExA_MATEMATICAS(2)'!I$10&lt;0.4,'ExA_MATEMATICAS(2)'!I$15,"")</f>
        <v>#DIV/0!</v>
      </c>
      <c r="N28" s="495" t="e">
        <f>IF('ExA_MATEMATICAS(2)'!F$10&lt;0.4,ExA_MATEMATICAS!F$12,"")</f>
        <v>#DIV/0!</v>
      </c>
      <c r="O28" s="495" t="e">
        <f>IF('ExA_MATEMATICAS(2)'!F$10&lt;0.4,ExA_MATEMATICAS!F$11,"")</f>
        <v>#DIV/0!</v>
      </c>
      <c r="P28" s="380" t="s">
        <v>57</v>
      </c>
    </row>
    <row r="29" spans="1:16" ht="15">
      <c r="A29" s="26"/>
      <c r="B29" s="407" t="e">
        <f>IF(ExA_MATEMATICAS!G$99 &lt; 0.4,ExA_MATEMATICAS!G$15,"")</f>
        <v>#DIV/0!</v>
      </c>
      <c r="C29" s="612" t="e">
        <f>IF(ExA_MATEMATICAS!G$99 &lt; 0.4,ExA_MATEMATICAS!G$13,"")</f>
        <v>#DIV/0!</v>
      </c>
      <c r="D29" s="613"/>
      <c r="E29" s="613"/>
      <c r="F29" s="614"/>
      <c r="G29" s="479" t="e">
        <f>IF(ExA_MATEMATICAS!G$99 &lt; 0.4,ExA_MATEMATICAS!G$12,"")</f>
        <v>#DIV/0!</v>
      </c>
      <c r="H29" s="479" t="e">
        <f>IF(ExA_MATEMATICAS!G$99 &lt; 0.4,ExA_MATEMATICAS!G$11,"")</f>
        <v>#DIV/0!</v>
      </c>
      <c r="I29" s="480" t="e">
        <f>IF('ExA_MATEMATICAS(2)'!G$10&lt;0.4,'ExA_MATEMATICAS(2)'!G$15,"")</f>
        <v>#DIV/0!</v>
      </c>
      <c r="J29" s="604" t="e">
        <f>IF('ExA_MATEMATICAS(2)'!G$10&lt;0.4,'ExA_MATEMATICAS(2)'!G$13,"")</f>
        <v>#DIV/0!</v>
      </c>
      <c r="K29" s="604" t="e">
        <f>IF('ExA_MATEMATICAS(2)'!H$10&lt;0.4,'ExA_MATEMATICAS(2)'!H$15,"")</f>
        <v>#DIV/0!</v>
      </c>
      <c r="L29" s="604" t="e">
        <f>IF('ExA_MATEMATICAS(2)'!I$10&lt;0.4,'ExA_MATEMATICAS(2)'!I$15,"")</f>
        <v>#DIV/0!</v>
      </c>
      <c r="M29" s="604" t="e">
        <f>IF('ExA_MATEMATICAS(2)'!J$10&lt;0.4,'ExA_MATEMATICAS(2)'!J$15,"")</f>
        <v>#DIV/0!</v>
      </c>
      <c r="N29" s="495" t="e">
        <f>IF('ExA_MATEMATICAS(2)'!G$10&lt;0.4,ExA_MATEMATICAS!G$12,"")</f>
        <v>#DIV/0!</v>
      </c>
      <c r="O29" s="495" t="e">
        <f>IF('ExA_MATEMATICAS(2)'!G$10&lt;0.4,ExA_MATEMATICAS!G$11,"")</f>
        <v>#DIV/0!</v>
      </c>
      <c r="P29" s="380" t="s">
        <v>57</v>
      </c>
    </row>
    <row r="30" spans="1:16" ht="15">
      <c r="A30" s="26"/>
      <c r="B30" s="407" t="e">
        <f>IF(ExA_MATEMATICAS!H$99 &lt; 0.4,ExA_MATEMATICAS!H$15,"")</f>
        <v>#DIV/0!</v>
      </c>
      <c r="C30" s="612" t="e">
        <f>IF(ExA_MATEMATICAS!H$99 &lt; 0.4,ExA_MATEMATICAS!H$13,"")</f>
        <v>#DIV/0!</v>
      </c>
      <c r="D30" s="613"/>
      <c r="E30" s="613"/>
      <c r="F30" s="614"/>
      <c r="G30" s="479" t="e">
        <f>IF(ExA_MATEMATICAS!H$99 &lt; 0.4,ExA_MATEMATICAS!H$12,"")</f>
        <v>#DIV/0!</v>
      </c>
      <c r="H30" s="479" t="e">
        <f>IF(ExA_MATEMATICAS!H$99 &lt; 0.4,ExA_MATEMATICAS!H$11,"")</f>
        <v>#DIV/0!</v>
      </c>
      <c r="I30" s="480" t="e">
        <f>IF('ExA_MATEMATICAS(2)'!H$10&lt;0.4,'ExA_MATEMATICAS(2)'!H$15,"")</f>
        <v>#DIV/0!</v>
      </c>
      <c r="J30" s="604" t="e">
        <f>IF('ExA_MATEMATICAS(2)'!H$10&lt;0.4,'ExA_MATEMATICAS(2)'!H$13,"")</f>
        <v>#DIV/0!</v>
      </c>
      <c r="K30" s="604" t="e">
        <f>IF('ExA_MATEMATICAS(2)'!I$10&lt;0.4,'ExA_MATEMATICAS(2)'!I$15,"")</f>
        <v>#DIV/0!</v>
      </c>
      <c r="L30" s="604" t="e">
        <f>IF('ExA_MATEMATICAS(2)'!J$10&lt;0.4,'ExA_MATEMATICAS(2)'!J$15,"")</f>
        <v>#DIV/0!</v>
      </c>
      <c r="M30" s="604" t="e">
        <f>IF('ExA_MATEMATICAS(2)'!K$10&lt;0.4,'ExA_MATEMATICAS(2)'!K$15,"")</f>
        <v>#DIV/0!</v>
      </c>
      <c r="N30" s="495" t="e">
        <f>IF('ExA_MATEMATICAS(2)'!H$10&lt;0.4,ExA_MATEMATICAS!H$12,"")</f>
        <v>#DIV/0!</v>
      </c>
      <c r="O30" s="495" t="e">
        <f>IF('ExA_MATEMATICAS(2)'!H$10&lt;0.4,ExA_MATEMATICAS!H$11,"")</f>
        <v>#DIV/0!</v>
      </c>
      <c r="P30" s="380" t="s">
        <v>57</v>
      </c>
    </row>
    <row r="31" spans="1:16" ht="15">
      <c r="A31" s="26"/>
      <c r="B31" s="407" t="e">
        <f>IF(ExA_MATEMATICAS!I$99 &lt; 0.4,ExA_MATEMATICAS!I$15,"")</f>
        <v>#DIV/0!</v>
      </c>
      <c r="C31" s="612" t="e">
        <f>IF(ExA_MATEMATICAS!I$99 &lt; 0.4,ExA_MATEMATICAS!I$13,"")</f>
        <v>#DIV/0!</v>
      </c>
      <c r="D31" s="613"/>
      <c r="E31" s="613"/>
      <c r="F31" s="614"/>
      <c r="G31" s="479" t="e">
        <f>IF(ExA_MATEMATICAS!I$99 &lt; 0.4,ExA_MATEMATICAS!I$12,"")</f>
        <v>#DIV/0!</v>
      </c>
      <c r="H31" s="479" t="e">
        <f>IF(ExA_MATEMATICAS!I$99 &lt; 0.4,ExA_MATEMATICAS!I$11,"")</f>
        <v>#DIV/0!</v>
      </c>
      <c r="I31" s="480" t="e">
        <f>IF('ExA_MATEMATICAS(2)'!I$10&lt;0.4,'ExA_MATEMATICAS(2)'!I$15,"")</f>
        <v>#DIV/0!</v>
      </c>
      <c r="J31" s="604" t="e">
        <f>IF('ExA_MATEMATICAS(2)'!I$10&lt;0.4,'ExA_MATEMATICAS(2)'!I$13,"")</f>
        <v>#DIV/0!</v>
      </c>
      <c r="K31" s="604" t="e">
        <f>IF('ExA_MATEMATICAS(2)'!J$10&lt;0.4,'ExA_MATEMATICAS(2)'!J$15,"")</f>
        <v>#DIV/0!</v>
      </c>
      <c r="L31" s="604" t="e">
        <f>IF('ExA_MATEMATICAS(2)'!K$10&lt;0.4,'ExA_MATEMATICAS(2)'!K$15,"")</f>
        <v>#DIV/0!</v>
      </c>
      <c r="M31" s="604" t="e">
        <f>IF('ExA_MATEMATICAS(2)'!L$10&lt;0.4,'ExA_MATEMATICAS(2)'!L$15,"")</f>
        <v>#DIV/0!</v>
      </c>
      <c r="N31" s="495" t="e">
        <f>IF('ExA_MATEMATICAS(2)'!I$10&lt;0.4,ExA_MATEMATICAS!I$12,"")</f>
        <v>#DIV/0!</v>
      </c>
      <c r="O31" s="495" t="e">
        <f>IF('ExA_MATEMATICAS(2)'!I$10&lt;0.4,ExA_MATEMATICAS!I$11,"")</f>
        <v>#DIV/0!</v>
      </c>
      <c r="P31" s="380" t="s">
        <v>57</v>
      </c>
    </row>
    <row r="32" spans="1:16" ht="15">
      <c r="A32" s="26"/>
      <c r="B32" s="407" t="e">
        <f>IF(ExA_MATEMATICAS!J$99 &lt; 0.4,ExA_MATEMATICAS!J$15,"")</f>
        <v>#DIV/0!</v>
      </c>
      <c r="C32" s="612" t="e">
        <f>IF(ExA_MATEMATICAS!J$99 &lt; 0.4,ExA_MATEMATICAS!J$13,"")</f>
        <v>#DIV/0!</v>
      </c>
      <c r="D32" s="613"/>
      <c r="E32" s="613"/>
      <c r="F32" s="614"/>
      <c r="G32" s="479" t="e">
        <f>IF(ExA_MATEMATICAS!J$99 &lt; 0.4,ExA_MATEMATICAS!J$12,"")</f>
        <v>#DIV/0!</v>
      </c>
      <c r="H32" s="479" t="e">
        <f>IF(ExA_MATEMATICAS!J$99 &lt; 0.4,ExA_MATEMATICAS!J$11,"")</f>
        <v>#DIV/0!</v>
      </c>
      <c r="I32" s="480" t="e">
        <f>IF('ExA_MATEMATICAS(2)'!J$10&lt;0.4,'ExA_MATEMATICAS(2)'!J$15,"")</f>
        <v>#DIV/0!</v>
      </c>
      <c r="J32" s="604" t="e">
        <f>IF('ExA_MATEMATICAS(2)'!J$10&lt;0.4,'ExA_MATEMATICAS(2)'!J$13,"")</f>
        <v>#DIV/0!</v>
      </c>
      <c r="K32" s="604" t="e">
        <f>IF('ExA_MATEMATICAS(2)'!K$10&lt;0.4,'ExA_MATEMATICAS(2)'!K$15,"")</f>
        <v>#DIV/0!</v>
      </c>
      <c r="L32" s="604" t="e">
        <f>IF('ExA_MATEMATICAS(2)'!L$10&lt;0.4,'ExA_MATEMATICAS(2)'!L$15,"")</f>
        <v>#DIV/0!</v>
      </c>
      <c r="M32" s="604" t="e">
        <f>IF('ExA_MATEMATICAS(2)'!M$10&lt;0.4,'ExA_MATEMATICAS(2)'!M$15,"")</f>
        <v>#DIV/0!</v>
      </c>
      <c r="N32" s="495" t="e">
        <f>IF('ExA_MATEMATICAS(2)'!J$10&lt;0.4,'ExA_MATEMATICAS(2)'!J$12,"")</f>
        <v>#DIV/0!</v>
      </c>
      <c r="O32" s="495" t="e">
        <f>IF('ExA_MATEMATICAS(2)'!J$10&lt;0.4,ExA_MATEMATICAS!J$11,"")</f>
        <v>#DIV/0!</v>
      </c>
      <c r="P32" s="380" t="s">
        <v>57</v>
      </c>
    </row>
    <row r="33" spans="1:16" ht="15">
      <c r="A33" s="26"/>
      <c r="B33" s="407" t="e">
        <f>IF(ExA_MATEMATICAS!K$99 &lt; 0.4,ExA_MATEMATICAS!K$15,"")</f>
        <v>#DIV/0!</v>
      </c>
      <c r="C33" s="612" t="e">
        <f>IF(ExA_MATEMATICAS!K$99 &lt; 0.4,ExA_MATEMATICAS!K$13,"")</f>
        <v>#DIV/0!</v>
      </c>
      <c r="D33" s="613"/>
      <c r="E33" s="613"/>
      <c r="F33" s="614"/>
      <c r="G33" s="479" t="e">
        <f>IF(ExA_MATEMATICAS!K$99 &lt; 0.4,ExA_MATEMATICAS!K$12,"")</f>
        <v>#DIV/0!</v>
      </c>
      <c r="H33" s="479" t="e">
        <f>IF(ExA_MATEMATICAS!K$99 &lt; 0.4,ExA_MATEMATICAS!K$11,"")</f>
        <v>#DIV/0!</v>
      </c>
      <c r="I33" s="480" t="e">
        <f>IF('ExA_MATEMATICAS(2)'!K$10&lt;0.4,'ExA_MATEMATICAS(2)'!K$15,"")</f>
        <v>#DIV/0!</v>
      </c>
      <c r="J33" s="604" t="e">
        <f>IF('ExA_MATEMATICAS(2)'!K$10&lt;0.4,'ExA_MATEMATICAS(2)'!K$13,"")</f>
        <v>#DIV/0!</v>
      </c>
      <c r="K33" s="604" t="e">
        <f>IF('ExA_MATEMATICAS(2)'!L$10&lt;0.4,'ExA_MATEMATICAS(2)'!L$15,"")</f>
        <v>#DIV/0!</v>
      </c>
      <c r="L33" s="604" t="e">
        <f>IF('ExA_MATEMATICAS(2)'!M$10&lt;0.4,'ExA_MATEMATICAS(2)'!M$15,"")</f>
        <v>#DIV/0!</v>
      </c>
      <c r="M33" s="604" t="e">
        <f>IF('ExA_MATEMATICAS(2)'!N$10&lt;0.4,'ExA_MATEMATICAS(2)'!N$15,"")</f>
        <v>#DIV/0!</v>
      </c>
      <c r="N33" s="495" t="e">
        <f>IF('ExA_MATEMATICAS(2)'!K$10&lt;0.4,'ExA_MATEMATICAS(2)'!K$12,"")</f>
        <v>#DIV/0!</v>
      </c>
      <c r="O33" s="495" t="e">
        <f>IF('ExA_MATEMATICAS(2)'!K$10&lt;0.4,'ExA_MATEMATICAS(2)'!K$11,"")</f>
        <v>#DIV/0!</v>
      </c>
      <c r="P33" s="380" t="s">
        <v>57</v>
      </c>
    </row>
    <row r="34" spans="1:16" ht="15">
      <c r="A34" s="26"/>
      <c r="B34" s="407" t="e">
        <f>IF(ExA_MATEMATICAS!L$99 &lt; 0.4,ExA_MATEMATICAS!L$15,"")</f>
        <v>#DIV/0!</v>
      </c>
      <c r="C34" s="612" t="e">
        <f>IF(ExA_MATEMATICAS!L$99 &lt; 0.4,ExA_MATEMATICAS!L$13,"")</f>
        <v>#DIV/0!</v>
      </c>
      <c r="D34" s="613"/>
      <c r="E34" s="613"/>
      <c r="F34" s="614"/>
      <c r="G34" s="479" t="e">
        <f>IF(ExA_MATEMATICAS!L$99 &lt; 0.4,ExA_MATEMATICAS!L$12,"")</f>
        <v>#DIV/0!</v>
      </c>
      <c r="H34" s="479" t="e">
        <f>IF(ExA_MATEMATICAS!L$99 &lt; 0.4,ExA_MATEMATICAS!L$11,"")</f>
        <v>#DIV/0!</v>
      </c>
      <c r="I34" s="480" t="e">
        <f>IF('ExA_MATEMATICAS(2)'!L$10&lt;0.4,'ExA_MATEMATICAS(2)'!L$15,"")</f>
        <v>#DIV/0!</v>
      </c>
      <c r="J34" s="604" t="e">
        <f>IF('ExA_MATEMATICAS(2)'!L$10&lt;0.4,'ExA_MATEMATICAS(2)'!L$13,"")</f>
        <v>#DIV/0!</v>
      </c>
      <c r="K34" s="604" t="e">
        <f>IF('ExA_MATEMATICAS(2)'!M$10&lt;0.4,'ExA_MATEMATICAS(2)'!M$15,"")</f>
        <v>#DIV/0!</v>
      </c>
      <c r="L34" s="604" t="e">
        <f>IF('ExA_MATEMATICAS(2)'!N$10&lt;0.4,'ExA_MATEMATICAS(2)'!N$15,"")</f>
        <v>#DIV/0!</v>
      </c>
      <c r="M34" s="604" t="e">
        <f>IF('ExA_MATEMATICAS(2)'!O$10&lt;0.4,'ExA_MATEMATICAS(2)'!O$15,"")</f>
        <v>#DIV/0!</v>
      </c>
      <c r="N34" s="495" t="e">
        <f>IF('ExA_MATEMATICAS(2)'!L$10&lt;0.4,'ExA_MATEMATICAS(2)'!L$12,"")</f>
        <v>#DIV/0!</v>
      </c>
      <c r="O34" s="495" t="e">
        <f>IF('ExA_MATEMATICAS(2)'!L$10&lt;0.4,'ExA_MATEMATICAS(2)'!L$11,"")</f>
        <v>#DIV/0!</v>
      </c>
      <c r="P34" s="380" t="s">
        <v>57</v>
      </c>
    </row>
    <row r="35" spans="1:16" ht="15">
      <c r="A35" s="26"/>
      <c r="B35" s="407" t="e">
        <f>IF(ExA_MATEMATICAS!M$99 &lt; 0.4,ExA_MATEMATICAS!M$15,"")</f>
        <v>#DIV/0!</v>
      </c>
      <c r="C35" s="612" t="e">
        <f>IF(ExA_MATEMATICAS!M$99 &lt; 0.4,ExA_MATEMATICAS!M$13,"")</f>
        <v>#DIV/0!</v>
      </c>
      <c r="D35" s="613"/>
      <c r="E35" s="613"/>
      <c r="F35" s="614"/>
      <c r="G35" s="479" t="e">
        <f>IF(ExA_MATEMATICAS!M$99 &lt; 0.4,ExA_MATEMATICAS!M$12,"")</f>
        <v>#DIV/0!</v>
      </c>
      <c r="H35" s="479" t="e">
        <f>IF(ExA_MATEMATICAS!M$99 &lt; 0.4,ExA_MATEMATICAS!M$11,"")</f>
        <v>#DIV/0!</v>
      </c>
      <c r="I35" s="480" t="e">
        <f>IF('ExA_MATEMATICAS(2)'!M$10&lt;0.4,'ExA_MATEMATICAS(2)'!M$15,"")</f>
        <v>#DIV/0!</v>
      </c>
      <c r="J35" s="604" t="e">
        <f>IF('ExA_MATEMATICAS(2)'!M$10&lt;0.4,'ExA_MATEMATICAS(2)'!M$13,"")</f>
        <v>#DIV/0!</v>
      </c>
      <c r="K35" s="604" t="e">
        <f>IF('ExA_MATEMATICAS(2)'!N$10&lt;0.4,'ExA_MATEMATICAS(2)'!N$15,"")</f>
        <v>#DIV/0!</v>
      </c>
      <c r="L35" s="604" t="e">
        <f>IF('ExA_MATEMATICAS(2)'!O$10&lt;0.4,'ExA_MATEMATICAS(2)'!O$15,"")</f>
        <v>#DIV/0!</v>
      </c>
      <c r="M35" s="604" t="e">
        <f>IF('ExA_MATEMATICAS(2)'!P$10&lt;0.4,'ExA_MATEMATICAS(2)'!P$15,"")</f>
        <v>#DIV/0!</v>
      </c>
      <c r="N35" s="495" t="e">
        <f>IF('ExA_MATEMATICAS(2)'!M$10&lt;0.4,'ExA_MATEMATICAS(2)'!M$12,"")</f>
        <v>#DIV/0!</v>
      </c>
      <c r="O35" s="495" t="e">
        <f>IF('ExA_MATEMATICAS(2)'!M$10&lt;0.4,'ExA_MATEMATICAS(2)'!M$11,"")</f>
        <v>#DIV/0!</v>
      </c>
      <c r="P35" s="380" t="s">
        <v>57</v>
      </c>
    </row>
    <row r="36" spans="1:16" ht="15">
      <c r="A36" s="26"/>
      <c r="B36" s="407" t="e">
        <f>IF(ExA_MATEMATICAS!N$99 &lt; 0.4,ExA_MATEMATICAS!N$15,"")</f>
        <v>#DIV/0!</v>
      </c>
      <c r="C36" s="612" t="e">
        <f>IF(ExA_MATEMATICAS!N$99 &lt; 0.4,ExA_MATEMATICAS!N$13,"")</f>
        <v>#DIV/0!</v>
      </c>
      <c r="D36" s="613"/>
      <c r="E36" s="613"/>
      <c r="F36" s="614"/>
      <c r="G36" s="479" t="e">
        <f>IF(ExA_MATEMATICAS!N$99 &lt; 0.4,ExA_MATEMATICAS!N$12,"")</f>
        <v>#DIV/0!</v>
      </c>
      <c r="H36" s="479" t="e">
        <f>IF(ExA_MATEMATICAS!N$99 &lt; 0.4,ExA_MATEMATICAS!N$11,"")</f>
        <v>#DIV/0!</v>
      </c>
      <c r="I36" s="480" t="e">
        <f>IF('ExA_MATEMATICAS(2)'!N$10&lt;0.4,'ExA_MATEMATICAS(2)'!N$15,"")</f>
        <v>#DIV/0!</v>
      </c>
      <c r="J36" s="604" t="e">
        <f>IF('ExA_MATEMATICAS(2)'!N$10&lt;0.4,'ExA_MATEMATICAS(2)'!N$13,"")</f>
        <v>#DIV/0!</v>
      </c>
      <c r="K36" s="604" t="e">
        <f>IF('ExA_MATEMATICAS(2)'!O$10&lt;0.4,'ExA_MATEMATICAS(2)'!O$15,"")</f>
        <v>#DIV/0!</v>
      </c>
      <c r="L36" s="604" t="e">
        <f>IF('ExA_MATEMATICAS(2)'!P$10&lt;0.4,'ExA_MATEMATICAS(2)'!P$15,"")</f>
        <v>#DIV/0!</v>
      </c>
      <c r="M36" s="604" t="e">
        <f>IF('ExA_MATEMATICAS(2)'!Q$10&lt;0.4,'ExA_MATEMATICAS(2)'!Q$15,"")</f>
        <v>#DIV/0!</v>
      </c>
      <c r="N36" s="495" t="e">
        <f>IF('ExA_MATEMATICAS(2)'!N$10&lt;0.4,'ExA_MATEMATICAS(2)'!N$12,"")</f>
        <v>#DIV/0!</v>
      </c>
      <c r="O36" s="495" t="e">
        <f>IF('ExA_MATEMATICAS(2)'!N$10&lt;0.4,'ExA_MATEMATICAS(2)'!N$11,"")</f>
        <v>#DIV/0!</v>
      </c>
      <c r="P36" s="380" t="s">
        <v>57</v>
      </c>
    </row>
    <row r="37" spans="1:16" ht="15">
      <c r="A37" s="26"/>
      <c r="B37" s="407" t="e">
        <f>IF(ExA_MATEMATICAS!O$99 &lt; 0.4,ExA_MATEMATICAS!O$15,"")</f>
        <v>#DIV/0!</v>
      </c>
      <c r="C37" s="612" t="e">
        <f>IF(ExA_MATEMATICAS!O$99 &lt; 0.4,ExA_MATEMATICAS!O$13,"")</f>
        <v>#DIV/0!</v>
      </c>
      <c r="D37" s="613"/>
      <c r="E37" s="613"/>
      <c r="F37" s="614"/>
      <c r="G37" s="479" t="e">
        <f>IF(ExA_MATEMATICAS!O$99 &lt; 0.4,ExA_MATEMATICAS!O$12,"")</f>
        <v>#DIV/0!</v>
      </c>
      <c r="H37" s="479" t="e">
        <f>IF(ExA_MATEMATICAS!O$99 &lt; 0.4,ExA_MATEMATICAS!O$11,"")</f>
        <v>#DIV/0!</v>
      </c>
      <c r="I37" s="480" t="e">
        <f>IF('ExA_MATEMATICAS(2)'!O$10&lt;0.4,'ExA_MATEMATICAS(2)'!O$15,"")</f>
        <v>#DIV/0!</v>
      </c>
      <c r="J37" s="604" t="e">
        <f>IF('ExA_MATEMATICAS(2)'!O$10&lt;0.4,'ExA_MATEMATICAS(2)'!O$13,"")</f>
        <v>#DIV/0!</v>
      </c>
      <c r="K37" s="604" t="e">
        <f>IF('ExA_MATEMATICAS(2)'!P$10&lt;0.4,'ExA_MATEMATICAS(2)'!P$15,"")</f>
        <v>#DIV/0!</v>
      </c>
      <c r="L37" s="604" t="e">
        <f>IF('ExA_MATEMATICAS(2)'!Q$10&lt;0.4,'ExA_MATEMATICAS(2)'!Q$15,"")</f>
        <v>#DIV/0!</v>
      </c>
      <c r="M37" s="604" t="e">
        <f>IF('ExA_MATEMATICAS(2)'!R$10&lt;0.4,'ExA_MATEMATICAS(2)'!R$15,"")</f>
        <v>#DIV/0!</v>
      </c>
      <c r="N37" s="495" t="e">
        <f>IF('ExA_MATEMATICAS(2)'!O$10&lt;0.4,'ExA_MATEMATICAS(2)'!O$12,"")</f>
        <v>#DIV/0!</v>
      </c>
      <c r="O37" s="495" t="e">
        <f>IF('ExA_MATEMATICAS(2)'!O$10&lt;0.4,'ExA_MATEMATICAS(2)'!O$11,"")</f>
        <v>#DIV/0!</v>
      </c>
      <c r="P37" s="380" t="s">
        <v>57</v>
      </c>
    </row>
    <row r="38" spans="1:16" ht="15">
      <c r="A38" s="26"/>
      <c r="B38" s="407" t="e">
        <f>IF(ExA_MATEMATICAS!P$99 &lt; 0.4,ExA_MATEMATICAS!P$15,"")</f>
        <v>#DIV/0!</v>
      </c>
      <c r="C38" s="612" t="e">
        <f>IF(ExA_MATEMATICAS!P$99 &lt; 0.4,ExA_MATEMATICAS!P$13,"")</f>
        <v>#DIV/0!</v>
      </c>
      <c r="D38" s="613"/>
      <c r="E38" s="613"/>
      <c r="F38" s="614"/>
      <c r="G38" s="479" t="e">
        <f>IF(ExA_MATEMATICAS!P$99 &lt; 0.4,ExA_MATEMATICAS!P$12,"")</f>
        <v>#DIV/0!</v>
      </c>
      <c r="H38" s="479" t="e">
        <f>IF(ExA_MATEMATICAS!P$99 &lt; 0.4,ExA_MATEMATICAS!P$11,"")</f>
        <v>#DIV/0!</v>
      </c>
      <c r="I38" s="480" t="e">
        <f>IF('ExA_MATEMATICAS(2)'!P$10&lt;0.4,'ExA_MATEMATICAS(2)'!P$15,"")</f>
        <v>#DIV/0!</v>
      </c>
      <c r="J38" s="604" t="e">
        <f>IF('ExA_MATEMATICAS(2)'!P$10&lt;0.4,'ExA_MATEMATICAS(2)'!P$13,"")</f>
        <v>#DIV/0!</v>
      </c>
      <c r="K38" s="604" t="e">
        <f>IF('ExA_MATEMATICAS(2)'!Q$10&lt;0.4,'ExA_MATEMATICAS(2)'!Q$15,"")</f>
        <v>#DIV/0!</v>
      </c>
      <c r="L38" s="604" t="e">
        <f>IF('ExA_MATEMATICAS(2)'!R$10&lt;0.4,'ExA_MATEMATICAS(2)'!R$15,"")</f>
        <v>#DIV/0!</v>
      </c>
      <c r="M38" s="604" t="e">
        <f>IF('ExA_MATEMATICAS(2)'!S$10&lt;0.4,'ExA_MATEMATICAS(2)'!S$15,"")</f>
        <v>#DIV/0!</v>
      </c>
      <c r="N38" s="495" t="e">
        <f>IF('ExA_MATEMATICAS(2)'!P$10&lt;0.4,'ExA_MATEMATICAS(2)'!P$12,"")</f>
        <v>#DIV/0!</v>
      </c>
      <c r="O38" s="495" t="e">
        <f>IF('ExA_MATEMATICAS(2)'!P$10&lt;0.4,'ExA_MATEMATICAS(2)'!P$11,"")</f>
        <v>#DIV/0!</v>
      </c>
      <c r="P38" s="380" t="s">
        <v>57</v>
      </c>
    </row>
    <row r="39" spans="1:16" ht="15">
      <c r="A39" s="26"/>
      <c r="B39" s="407" t="e">
        <f>IF(ExA_MATEMATICAS!Q$99 &lt; 0.4,ExA_MATEMATICAS!Q$15,"")</f>
        <v>#DIV/0!</v>
      </c>
      <c r="C39" s="612" t="e">
        <f>IF(ExA_MATEMATICAS!Q$99 &lt; 0.4,ExA_MATEMATICAS!Q$13,"")</f>
        <v>#DIV/0!</v>
      </c>
      <c r="D39" s="613"/>
      <c r="E39" s="613"/>
      <c r="F39" s="614"/>
      <c r="G39" s="479" t="e">
        <f>IF(ExA_MATEMATICAS!Q$99 &lt; 0.4,ExA_MATEMATICAS!Q$12,"")</f>
        <v>#DIV/0!</v>
      </c>
      <c r="H39" s="479" t="e">
        <f>IF(ExA_MATEMATICAS!Q$99 &lt; 0.4,ExA_MATEMATICAS!Q$11,"")</f>
        <v>#DIV/0!</v>
      </c>
      <c r="I39" s="480" t="e">
        <f>IF('ExA_MATEMATICAS(2)'!Q$10&lt;0.4,'ExA_MATEMATICAS(2)'!Q$15,"")</f>
        <v>#DIV/0!</v>
      </c>
      <c r="J39" s="604" t="e">
        <f>IF('ExA_MATEMATICAS(2)'!Q$10&lt;0.4,'ExA_MATEMATICAS(2)'!Q$13,"")</f>
        <v>#DIV/0!</v>
      </c>
      <c r="K39" s="604" t="e">
        <f>IF('ExA_MATEMATICAS(2)'!R$10&lt;0.4,'ExA_MATEMATICAS(2)'!R$15,"")</f>
        <v>#DIV/0!</v>
      </c>
      <c r="L39" s="604" t="e">
        <f>IF('ExA_MATEMATICAS(2)'!S$10&lt;0.4,'ExA_MATEMATICAS(2)'!S$15,"")</f>
        <v>#DIV/0!</v>
      </c>
      <c r="M39" s="604" t="e">
        <f>IF('ExA_MATEMATICAS(2)'!T$10&lt;0.4,'ExA_MATEMATICAS(2)'!T$15,"")</f>
        <v>#DIV/0!</v>
      </c>
      <c r="N39" s="495" t="e">
        <f>IF('ExA_MATEMATICAS(2)'!Q$10&lt;0.4,'ExA_MATEMATICAS(2)'!Q$12,"")</f>
        <v>#DIV/0!</v>
      </c>
      <c r="O39" s="495" t="e">
        <f>IF('ExA_MATEMATICAS(2)'!Q$10&lt;0.4,'ExA_MATEMATICAS(2)'!Q$11,"")</f>
        <v>#DIV/0!</v>
      </c>
      <c r="P39" s="380" t="s">
        <v>57</v>
      </c>
    </row>
    <row r="40" spans="1:16" ht="15">
      <c r="A40" s="26"/>
      <c r="B40" s="407" t="e">
        <f>IF(ExA_MATEMATICAS!R$99 &lt; 0.4,ExA_MATEMATICAS!R$15,"")</f>
        <v>#DIV/0!</v>
      </c>
      <c r="C40" s="612" t="e">
        <f>IF(ExA_MATEMATICAS!R$99 &lt; 0.4,ExA_MATEMATICAS!R$13,"")</f>
        <v>#DIV/0!</v>
      </c>
      <c r="D40" s="613"/>
      <c r="E40" s="613"/>
      <c r="F40" s="614"/>
      <c r="G40" s="479" t="e">
        <f>IF(ExA_MATEMATICAS!R$99 &lt; 0.4,ExA_MATEMATICAS!R$12,"")</f>
        <v>#DIV/0!</v>
      </c>
      <c r="H40" s="479" t="e">
        <f>IF(ExA_MATEMATICAS!R$99 &lt; 0.4,ExA_MATEMATICAS!R$11,"")</f>
        <v>#DIV/0!</v>
      </c>
      <c r="I40" s="480" t="e">
        <f>IF('ExA_MATEMATICAS(2)'!R$10&lt;0.4,'ExA_MATEMATICAS(2)'!R$15,"")</f>
        <v>#DIV/0!</v>
      </c>
      <c r="J40" s="604" t="e">
        <f>IF('ExA_MATEMATICAS(2)'!R$10&lt;0.4,'ExA_MATEMATICAS(2)'!R$13,"")</f>
        <v>#DIV/0!</v>
      </c>
      <c r="K40" s="604" t="e">
        <f>IF('ExA_MATEMATICAS(2)'!S$10&lt;0.4,'ExA_MATEMATICAS(2)'!S$15,"")</f>
        <v>#DIV/0!</v>
      </c>
      <c r="L40" s="604" t="e">
        <f>IF('ExA_MATEMATICAS(2)'!T$10&lt;0.4,'ExA_MATEMATICAS(2)'!T$15,"")</f>
        <v>#DIV/0!</v>
      </c>
      <c r="M40" s="604" t="e">
        <f>IF('ExA_MATEMATICAS(2)'!U$10&lt;0.4,'ExA_MATEMATICAS(2)'!U$15,"")</f>
        <v>#DIV/0!</v>
      </c>
      <c r="N40" s="495" t="e">
        <f>IF('ExA_MATEMATICAS(2)'!R$10&lt;0.4,'ExA_MATEMATICAS(2)'!R$12,"")</f>
        <v>#DIV/0!</v>
      </c>
      <c r="O40" s="495" t="e">
        <f>IF('ExA_MATEMATICAS(2)'!R$10&lt;0.4,'ExA_MATEMATICAS(2)'!R$11,"")</f>
        <v>#DIV/0!</v>
      </c>
      <c r="P40" s="380" t="s">
        <v>57</v>
      </c>
    </row>
    <row r="41" spans="1:16" ht="15">
      <c r="A41" s="26"/>
      <c r="B41" s="407" t="e">
        <f>IF(ExA_MATEMATICAS!S$99 &lt; 0.4,ExA_MATEMATICAS!S$15,"")</f>
        <v>#DIV/0!</v>
      </c>
      <c r="C41" s="612" t="e">
        <f>IF(ExA_MATEMATICAS!S$99 &lt; 0.4,ExA_MATEMATICAS!S$13,"")</f>
        <v>#DIV/0!</v>
      </c>
      <c r="D41" s="613"/>
      <c r="E41" s="613"/>
      <c r="F41" s="614"/>
      <c r="G41" s="479" t="e">
        <f>IF(ExA_MATEMATICAS!S$99 &lt; 0.4,ExA_MATEMATICAS!S$12,"")</f>
        <v>#DIV/0!</v>
      </c>
      <c r="H41" s="479" t="e">
        <f>IF(ExA_MATEMATICAS!S$99 &lt; 0.4,ExA_MATEMATICAS!S$11,"")</f>
        <v>#DIV/0!</v>
      </c>
      <c r="I41" s="480" t="e">
        <f>IF('ExA_MATEMATICAS(2)'!S$10&lt;0.4,'ExA_MATEMATICAS(2)'!S$15,"")</f>
        <v>#DIV/0!</v>
      </c>
      <c r="J41" s="604" t="e">
        <f>IF('ExA_MATEMATICAS(2)'!S$10&lt;0.4,'ExA_MATEMATICAS(2)'!S$13,"")</f>
        <v>#DIV/0!</v>
      </c>
      <c r="K41" s="604" t="e">
        <f>IF('ExA_MATEMATICAS(2)'!T$10&lt;0.4,'ExA_MATEMATICAS(2)'!T$15,"")</f>
        <v>#DIV/0!</v>
      </c>
      <c r="L41" s="604" t="e">
        <f>IF('ExA_MATEMATICAS(2)'!U$10&lt;0.4,'ExA_MATEMATICAS(2)'!U$15,"")</f>
        <v>#DIV/0!</v>
      </c>
      <c r="M41" s="604" t="e">
        <f>IF('ExA_MATEMATICAS(2)'!V$10&lt;0.4,'ExA_MATEMATICAS(2)'!V$15,"")</f>
        <v>#DIV/0!</v>
      </c>
      <c r="N41" s="495" t="e">
        <f>IF('ExA_MATEMATICAS(2)'!S$10&lt;0.4,'ExA_MATEMATICAS(2)'!S$12,"")</f>
        <v>#DIV/0!</v>
      </c>
      <c r="O41" s="495" t="e">
        <f>IF('ExA_MATEMATICAS(2)'!S$10&lt;0.4,'ExA_MATEMATICAS(2)'!S$11,"")</f>
        <v>#DIV/0!</v>
      </c>
      <c r="P41" s="380" t="s">
        <v>57</v>
      </c>
    </row>
    <row r="42" spans="1:16" ht="15">
      <c r="A42" s="26"/>
      <c r="B42" s="407" t="e">
        <f>IF(ExA_MATEMATICAS!T$99 &lt; 0.4,ExA_MATEMATICAS!T$15,"")</f>
        <v>#DIV/0!</v>
      </c>
      <c r="C42" s="612" t="e">
        <f>IF(ExA_MATEMATICAS!T$99 &lt; 0.4,ExA_MATEMATICAS!T$13,"")</f>
        <v>#DIV/0!</v>
      </c>
      <c r="D42" s="613"/>
      <c r="E42" s="613"/>
      <c r="F42" s="614"/>
      <c r="G42" s="479" t="e">
        <f>IF(ExA_MATEMATICAS!T$99 &lt; 0.4,ExA_MATEMATICAS!T$12,"")</f>
        <v>#DIV/0!</v>
      </c>
      <c r="H42" s="479" t="e">
        <f>IF(ExA_MATEMATICAS!T$99 &lt; 0.4,ExA_MATEMATICAS!T$11,"")</f>
        <v>#DIV/0!</v>
      </c>
      <c r="I42" s="480" t="e">
        <f>IF('ExA_MATEMATICAS(2)'!T$10&lt;0.4,'ExA_MATEMATICAS(2)'!T$15,"")</f>
        <v>#DIV/0!</v>
      </c>
      <c r="J42" s="604" t="e">
        <f>IF('ExA_MATEMATICAS(2)'!T$10&lt;0.4,'ExA_MATEMATICAS(2)'!T$13,"")</f>
        <v>#DIV/0!</v>
      </c>
      <c r="K42" s="604" t="e">
        <f>IF('ExA_MATEMATICAS(2)'!U$10&lt;0.4,'ExA_MATEMATICAS(2)'!U$15,"")</f>
        <v>#DIV/0!</v>
      </c>
      <c r="L42" s="604" t="e">
        <f>IF('ExA_MATEMATICAS(2)'!V$10&lt;0.4,'ExA_MATEMATICAS(2)'!V$15,"")</f>
        <v>#DIV/0!</v>
      </c>
      <c r="M42" s="604" t="e">
        <f>IF('ExA_MATEMATICAS(2)'!W$10&lt;0.4,'ExA_MATEMATICAS(2)'!W$15,"")</f>
        <v>#DIV/0!</v>
      </c>
      <c r="N42" s="495" t="e">
        <f>IF('ExA_MATEMATICAS(2)'!T$10&lt;0.4,'ExA_MATEMATICAS(2)'!T$12,"")</f>
        <v>#DIV/0!</v>
      </c>
      <c r="O42" s="495" t="e">
        <f>IF('ExA_MATEMATICAS(2)'!T$10&lt;0.4,'ExA_MATEMATICAS(2)'!T$11,"")</f>
        <v>#DIV/0!</v>
      </c>
      <c r="P42" s="380" t="s">
        <v>57</v>
      </c>
    </row>
    <row r="43" spans="1:16" ht="15">
      <c r="A43" s="26"/>
      <c r="B43" s="407" t="e">
        <f>IF(ExA_MATEMATICAS!U$99 &lt; 0.4,ExA_MATEMATICAS!U$15,"")</f>
        <v>#DIV/0!</v>
      </c>
      <c r="C43" s="612" t="e">
        <f>IF(ExA_MATEMATICAS!U$99 &lt; 0.4,ExA_MATEMATICAS!U$13,"")</f>
        <v>#DIV/0!</v>
      </c>
      <c r="D43" s="613"/>
      <c r="E43" s="613"/>
      <c r="F43" s="614"/>
      <c r="G43" s="479" t="e">
        <f>IF(ExA_MATEMATICAS!U$99 &lt; 0.4,ExA_MATEMATICAS!U$12,"")</f>
        <v>#DIV/0!</v>
      </c>
      <c r="H43" s="479" t="e">
        <f>IF(ExA_MATEMATICAS!U$99 &lt; 0.4,ExA_MATEMATICAS!U$11,"")</f>
        <v>#DIV/0!</v>
      </c>
      <c r="I43" s="480" t="e">
        <f>IF('ExA_MATEMATICAS(2)'!U$10&lt;0.4,'ExA_MATEMATICAS(2)'!U$15,"")</f>
        <v>#DIV/0!</v>
      </c>
      <c r="J43" s="604" t="e">
        <f>IF('ExA_MATEMATICAS(2)'!U$10&lt;0.4,'ExA_MATEMATICAS(2)'!U$13,"")</f>
        <v>#DIV/0!</v>
      </c>
      <c r="K43" s="604" t="e">
        <f>IF('ExA_MATEMATICAS(2)'!V$10&lt;0.4,'ExA_MATEMATICAS(2)'!V$15,"")</f>
        <v>#DIV/0!</v>
      </c>
      <c r="L43" s="604" t="e">
        <f>IF('ExA_MATEMATICAS(2)'!W$10&lt;0.4,'ExA_MATEMATICAS(2)'!W$15,"")</f>
        <v>#DIV/0!</v>
      </c>
      <c r="M43" s="604" t="e">
        <f>IF('ExA_MATEMATICAS(2)'!X$10&lt;0.4,'ExA_MATEMATICAS(2)'!X$15,"")</f>
        <v>#DIV/0!</v>
      </c>
      <c r="N43" s="495" t="e">
        <f>IF('ExA_MATEMATICAS(2)'!U$10&lt;0.4,'ExA_MATEMATICAS(2)'!U$12,"")</f>
        <v>#DIV/0!</v>
      </c>
      <c r="O43" s="495" t="e">
        <f>IF('ExA_MATEMATICAS(2)'!U$10&lt;0.4,'ExA_MATEMATICAS(2)'!U$11,"")</f>
        <v>#DIV/0!</v>
      </c>
      <c r="P43" s="380" t="s">
        <v>57</v>
      </c>
    </row>
    <row r="44" spans="1:16" ht="15">
      <c r="A44" s="26"/>
      <c r="B44" s="407" t="e">
        <f>IF(ExA_MATEMATICAS!V$99 &lt; 0.4,ExA_MATEMATICAS!V$15,"")</f>
        <v>#DIV/0!</v>
      </c>
      <c r="C44" s="612" t="e">
        <f>IF(ExA_MATEMATICAS!V$99 &lt; 0.4,ExA_MATEMATICAS!V$13,"")</f>
        <v>#DIV/0!</v>
      </c>
      <c r="D44" s="613"/>
      <c r="E44" s="613"/>
      <c r="F44" s="614"/>
      <c r="G44" s="479" t="e">
        <f>IF(ExA_MATEMATICAS!V$99 &lt; 0.4,ExA_MATEMATICAS!V$12,"")</f>
        <v>#DIV/0!</v>
      </c>
      <c r="H44" s="479" t="e">
        <f>IF(ExA_MATEMATICAS!V$99 &lt; 0.4,ExA_MATEMATICAS!V$11,"")</f>
        <v>#DIV/0!</v>
      </c>
      <c r="I44" s="480" t="e">
        <f>IF('ExA_MATEMATICAS(2)'!V$10&lt;0.4,'ExA_MATEMATICAS(2)'!V$15,"")</f>
        <v>#DIV/0!</v>
      </c>
      <c r="J44" s="604" t="e">
        <f>IF('ExA_MATEMATICAS(2)'!V$10&lt;0.4,'ExA_MATEMATICAS(2)'!V$13,"")</f>
        <v>#DIV/0!</v>
      </c>
      <c r="K44" s="604" t="e">
        <f>IF('ExA_MATEMATICAS(2)'!W$10&lt;0.4,'ExA_MATEMATICAS(2)'!W$15,"")</f>
        <v>#DIV/0!</v>
      </c>
      <c r="L44" s="604" t="e">
        <f>IF('ExA_MATEMATICAS(2)'!X$10&lt;0.4,'ExA_MATEMATICAS(2)'!X$15,"")</f>
        <v>#DIV/0!</v>
      </c>
      <c r="M44" s="604" t="str">
        <f>IF('ExA_MATEMATICAS(2)'!Y$10&lt;0.4,'ExA_MATEMATICAS(2)'!Y$15,"")</f>
        <v>Total respuestas correctas por estudiante</v>
      </c>
      <c r="N44" s="495" t="e">
        <f>IF('ExA_MATEMATICAS(2)'!V$10&lt;0.4,'ExA_MATEMATICAS(2)'!V$12,"")</f>
        <v>#DIV/0!</v>
      </c>
      <c r="O44" s="495" t="e">
        <f>IF('ExA_MATEMATICAS(2)'!V$10&lt;0.4,'ExA_MATEMATICAS(2)'!V$11,"")</f>
        <v>#DIV/0!</v>
      </c>
      <c r="P44" s="380" t="s">
        <v>57</v>
      </c>
    </row>
    <row r="45" spans="1:16" ht="15">
      <c r="A45" s="26"/>
      <c r="B45" s="407" t="e">
        <f>IF(ExA_MATEMATICAS!W$99 &lt; 0.4,ExA_MATEMATICAS!W$15,"")</f>
        <v>#DIV/0!</v>
      </c>
      <c r="C45" s="612" t="e">
        <f>IF(ExA_MATEMATICAS!W$99 &lt; 0.4,ExA_MATEMATICAS!W$13,"")</f>
        <v>#DIV/0!</v>
      </c>
      <c r="D45" s="613"/>
      <c r="E45" s="613"/>
      <c r="F45" s="614"/>
      <c r="G45" s="479" t="e">
        <f>IF(ExA_MATEMATICAS!W$99 &lt; 0.4,ExA_MATEMATICAS!W$12,"")</f>
        <v>#DIV/0!</v>
      </c>
      <c r="H45" s="479" t="e">
        <f>IF(ExA_MATEMATICAS!W$99 &lt; 0.4,ExA_MATEMATICAS!W$11,"")</f>
        <v>#DIV/0!</v>
      </c>
      <c r="I45" s="480" t="e">
        <f>IF('ExA_MATEMATICAS(2)'!W$10&lt;0.4,'ExA_MATEMATICAS(2)'!W$15,"")</f>
        <v>#DIV/0!</v>
      </c>
      <c r="J45" s="604" t="e">
        <f>IF('ExA_MATEMATICAS(2)'!W$10&lt;0.4,'ExA_MATEMATICAS(2)'!W$13,"")</f>
        <v>#DIV/0!</v>
      </c>
      <c r="K45" s="604" t="e">
        <f>IF('ExA_MATEMATICAS(2)'!X$10&lt;0.4,'ExA_MATEMATICAS(2)'!X$15,"")</f>
        <v>#DIV/0!</v>
      </c>
      <c r="L45" s="604" t="str">
        <f>IF('ExA_MATEMATICAS(2)'!Y$10&lt;0.4,'ExA_MATEMATICAS(2)'!Y$15,"")</f>
        <v>Total respuestas correctas por estudiante</v>
      </c>
      <c r="M45" s="604" t="str">
        <f>IF('ExA_MATEMATICAS(2)'!Z$10&lt;0.4,'ExA_MATEMATICAS(2)'!Z$15,"")</f>
        <v>% respuestas correctas por estudiante</v>
      </c>
      <c r="N45" s="495" t="e">
        <f>IF('ExA_MATEMATICAS(2)'!W$10&lt;0.4,'ExA_MATEMATICAS(2)'!W$12,"")</f>
        <v>#DIV/0!</v>
      </c>
      <c r="O45" s="495" t="e">
        <f>IF('ExA_MATEMATICAS(2)'!W$10&lt;0.4,'ExA_MATEMATICAS(2)'!W$11,"")</f>
        <v>#DIV/0!</v>
      </c>
      <c r="P45" s="380" t="s">
        <v>57</v>
      </c>
    </row>
    <row r="46" spans="1:16" ht="15">
      <c r="A46" s="26"/>
      <c r="B46" s="407" t="e">
        <f>IF(ExA_MATEMATICAS!X$99 &lt; 0.4,ExA_MATEMATICAS!X$15,"")</f>
        <v>#DIV/0!</v>
      </c>
      <c r="C46" s="612" t="e">
        <f>IF(ExA_MATEMATICAS!X$99 &lt; 0.4,ExA_MATEMATICAS!X$13,"")</f>
        <v>#DIV/0!</v>
      </c>
      <c r="D46" s="613"/>
      <c r="E46" s="613"/>
      <c r="F46" s="614"/>
      <c r="G46" s="479" t="e">
        <f>IF(ExA_MATEMATICAS!X$99 &lt; 0.4,ExA_MATEMATICAS!X$12,"")</f>
        <v>#DIV/0!</v>
      </c>
      <c r="H46" s="479" t="e">
        <f>IF(ExA_MATEMATICAS!X$99 &lt; 0.4,ExA_MATEMATICAS!X$11,"")</f>
        <v>#DIV/0!</v>
      </c>
      <c r="I46" s="480" t="e">
        <f>IF('ExA_MATEMATICAS(2)'!X$10&lt;0.4,'ExA_MATEMATICAS(2)'!X$15,"")</f>
        <v>#DIV/0!</v>
      </c>
      <c r="J46" s="604" t="e">
        <f>IF('ExA_MATEMATICAS(2)'!X$10&lt;0.4,'ExA_MATEMATICAS(2)'!X$13,"")</f>
        <v>#DIV/0!</v>
      </c>
      <c r="K46" s="604" t="str">
        <f>IF('ExA_MATEMATICAS(2)'!Y$10&lt;0.4,'ExA_MATEMATICAS(2)'!Y$15,"")</f>
        <v>Total respuestas correctas por estudiante</v>
      </c>
      <c r="L46" s="604" t="str">
        <f>IF('ExA_MATEMATICAS(2)'!Z$10&lt;0.4,'ExA_MATEMATICAS(2)'!Z$15,"")</f>
        <v>% respuestas correctas por estudiante</v>
      </c>
      <c r="M46" s="604" t="str">
        <f>IF('ExA_MATEMATICAS(2)'!AA$10&lt;0.4,'ExA_MATEMATICAS(2)'!AA$15,"")</f>
        <v>% de omisiones por estudiante</v>
      </c>
      <c r="N46" s="495" t="e">
        <f>IF('ExA_MATEMATICAS(2)'!X$10&lt;0.4,'ExA_MATEMATICAS(2)'!X$12,"")</f>
        <v>#DIV/0!</v>
      </c>
      <c r="O46" s="495" t="e">
        <f>IF('ExA_MATEMATICAS(2)'!X$10&lt;0.4,'ExA_MATEMATICAS(2)'!X$11,"")</f>
        <v>#DIV/0!</v>
      </c>
      <c r="P46" s="380" t="s">
        <v>57</v>
      </c>
    </row>
    <row r="47" spans="1:16" ht="15.75" thickBot="1">
      <c r="A47" s="20"/>
      <c r="B47" s="21"/>
      <c r="C47" s="21"/>
      <c r="D47" s="21"/>
      <c r="E47" s="21"/>
      <c r="F47" s="21"/>
      <c r="G47" s="21"/>
      <c r="H47" s="21"/>
      <c r="I47" s="21"/>
      <c r="J47" s="21"/>
      <c r="K47" s="558"/>
      <c r="L47" s="558"/>
      <c r="M47" s="21"/>
      <c r="N47" s="21"/>
      <c r="O47" s="21"/>
      <c r="P47" s="22"/>
    </row>
    <row r="48" spans="1:16" ht="16.5" thickTop="1" thickBot="1">
      <c r="A48" s="8"/>
      <c r="B48" s="8"/>
      <c r="C48" s="8"/>
      <c r="D48" s="8"/>
      <c r="E48" s="8"/>
      <c r="F48" s="8"/>
      <c r="G48" s="8"/>
      <c r="H48" s="8"/>
      <c r="I48" s="8"/>
      <c r="J48" s="8"/>
      <c r="K48" s="559"/>
      <c r="L48" s="559"/>
      <c r="M48" s="8"/>
      <c r="N48" s="8"/>
      <c r="O48" s="8"/>
      <c r="P48" s="8"/>
    </row>
    <row r="49" spans="1:16" ht="17.25" thickTop="1" thickBot="1">
      <c r="A49" s="533" t="s">
        <v>98</v>
      </c>
      <c r="B49" s="534"/>
      <c r="C49" s="534"/>
      <c r="D49" s="534"/>
      <c r="E49" s="534"/>
      <c r="F49" s="534"/>
      <c r="G49" s="534"/>
      <c r="H49" s="534"/>
      <c r="I49" s="534"/>
      <c r="J49" s="534"/>
      <c r="K49" s="534"/>
      <c r="L49" s="534"/>
      <c r="M49" s="534"/>
      <c r="N49" s="534"/>
      <c r="O49" s="534"/>
      <c r="P49" s="535"/>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s="318" customFormat="1" ht="15">
      <c r="A53" s="334"/>
      <c r="B53" s="339" t="s">
        <v>73</v>
      </c>
      <c r="C53" s="606" t="s">
        <v>53</v>
      </c>
      <c r="D53" s="607"/>
      <c r="E53" s="607"/>
      <c r="F53" s="608"/>
      <c r="G53" s="339" t="s">
        <v>18</v>
      </c>
      <c r="H53" s="335" t="s">
        <v>17</v>
      </c>
      <c r="I53" s="587" t="s">
        <v>44</v>
      </c>
      <c r="J53" s="587"/>
      <c r="K53" s="587"/>
      <c r="L53" s="587"/>
      <c r="M53" s="587"/>
      <c r="N53" s="587"/>
      <c r="O53" s="587"/>
      <c r="P53" s="351"/>
    </row>
    <row r="54" spans="1:16" ht="15">
      <c r="A54" s="26"/>
      <c r="B54" s="369"/>
      <c r="C54" s="567"/>
      <c r="D54" s="568"/>
      <c r="E54" s="568"/>
      <c r="F54" s="569"/>
      <c r="G54" s="370"/>
      <c r="H54" s="371"/>
      <c r="I54" s="605"/>
      <c r="J54" s="605"/>
      <c r="K54" s="605"/>
      <c r="L54" s="605"/>
      <c r="M54" s="605"/>
      <c r="N54" s="605"/>
      <c r="O54" s="605"/>
      <c r="P54" s="13"/>
    </row>
    <row r="55" spans="1:16" ht="15">
      <c r="A55" s="26"/>
      <c r="B55" s="369"/>
      <c r="C55" s="567"/>
      <c r="D55" s="568"/>
      <c r="E55" s="568"/>
      <c r="F55" s="569"/>
      <c r="G55" s="370"/>
      <c r="H55" s="371"/>
      <c r="I55" s="605"/>
      <c r="J55" s="605"/>
      <c r="K55" s="605"/>
      <c r="L55" s="605"/>
      <c r="M55" s="605"/>
      <c r="N55" s="605"/>
      <c r="O55" s="605"/>
      <c r="P55" s="13"/>
    </row>
    <row r="56" spans="1:16" ht="15">
      <c r="A56" s="26"/>
      <c r="B56" s="369"/>
      <c r="C56" s="609"/>
      <c r="D56" s="610"/>
      <c r="E56" s="610"/>
      <c r="F56" s="611"/>
      <c r="G56" s="372"/>
      <c r="H56" s="371"/>
      <c r="I56" s="605"/>
      <c r="J56" s="605"/>
      <c r="K56" s="605"/>
      <c r="L56" s="605"/>
      <c r="M56" s="605"/>
      <c r="N56" s="605"/>
      <c r="O56" s="605"/>
      <c r="P56" s="13"/>
    </row>
    <row r="57" spans="1:16" ht="15">
      <c r="A57" s="26"/>
      <c r="B57" s="369"/>
      <c r="C57" s="567"/>
      <c r="D57" s="568"/>
      <c r="E57" s="568"/>
      <c r="F57" s="569"/>
      <c r="G57" s="378"/>
      <c r="H57" s="377"/>
      <c r="I57" s="605"/>
      <c r="J57" s="605"/>
      <c r="K57" s="605"/>
      <c r="L57" s="605"/>
      <c r="M57" s="605"/>
      <c r="N57" s="605"/>
      <c r="O57" s="605"/>
      <c r="P57" s="13"/>
    </row>
    <row r="58" spans="1:16" ht="15">
      <c r="A58" s="26"/>
      <c r="B58" s="369"/>
      <c r="C58" s="570"/>
      <c r="D58" s="571"/>
      <c r="E58" s="571"/>
      <c r="F58" s="572"/>
      <c r="G58" s="372"/>
      <c r="H58" s="371"/>
      <c r="I58" s="605"/>
      <c r="J58" s="605"/>
      <c r="K58" s="605"/>
      <c r="L58" s="605"/>
      <c r="M58" s="605"/>
      <c r="N58" s="605"/>
      <c r="O58" s="605"/>
      <c r="P58" s="13"/>
    </row>
    <row r="59" spans="1:16" ht="15">
      <c r="A59" s="26"/>
      <c r="B59" s="369"/>
      <c r="C59" s="567"/>
      <c r="D59" s="568"/>
      <c r="E59" s="568"/>
      <c r="F59" s="569"/>
      <c r="G59" s="370"/>
      <c r="H59" s="371"/>
      <c r="I59" s="605"/>
      <c r="J59" s="605"/>
      <c r="K59" s="605"/>
      <c r="L59" s="605"/>
      <c r="M59" s="605"/>
      <c r="N59" s="605"/>
      <c r="O59" s="605"/>
      <c r="P59" s="13"/>
    </row>
    <row r="60" spans="1:16" ht="15">
      <c r="A60" s="26"/>
      <c r="B60" s="369"/>
      <c r="C60" s="567"/>
      <c r="D60" s="568"/>
      <c r="E60" s="568"/>
      <c r="F60" s="569"/>
      <c r="G60" s="370"/>
      <c r="H60" s="371"/>
      <c r="I60" s="605"/>
      <c r="J60" s="605"/>
      <c r="K60" s="605"/>
      <c r="L60" s="605"/>
      <c r="M60" s="605"/>
      <c r="N60" s="605"/>
      <c r="O60" s="605"/>
      <c r="P60" s="13"/>
    </row>
    <row r="61" spans="1:16" ht="15">
      <c r="A61" s="26"/>
      <c r="B61" s="369"/>
      <c r="C61" s="567"/>
      <c r="D61" s="568"/>
      <c r="E61" s="568"/>
      <c r="F61" s="569"/>
      <c r="G61" s="370"/>
      <c r="H61" s="371"/>
      <c r="I61" s="605"/>
      <c r="J61" s="605"/>
      <c r="K61" s="605"/>
      <c r="L61" s="605"/>
      <c r="M61" s="605"/>
      <c r="N61" s="605"/>
      <c r="O61" s="605"/>
      <c r="P61" s="13"/>
    </row>
    <row r="62" spans="1:16" ht="15">
      <c r="A62" s="26"/>
      <c r="B62" s="369"/>
      <c r="C62" s="567"/>
      <c r="D62" s="568"/>
      <c r="E62" s="568"/>
      <c r="F62" s="569"/>
      <c r="G62" s="370"/>
      <c r="H62" s="371"/>
      <c r="I62" s="605"/>
      <c r="J62" s="605"/>
      <c r="K62" s="605"/>
      <c r="L62" s="605"/>
      <c r="M62" s="605"/>
      <c r="N62" s="605"/>
      <c r="O62" s="605"/>
      <c r="P62" s="13"/>
    </row>
    <row r="63" spans="1:16" ht="15">
      <c r="A63" s="26"/>
      <c r="B63" s="369"/>
      <c r="C63" s="567"/>
      <c r="D63" s="568"/>
      <c r="E63" s="568"/>
      <c r="F63" s="569"/>
      <c r="G63" s="370"/>
      <c r="H63" s="371"/>
      <c r="I63" s="605"/>
      <c r="J63" s="605"/>
      <c r="K63" s="605"/>
      <c r="L63" s="605"/>
      <c r="M63" s="605"/>
      <c r="N63" s="605"/>
      <c r="O63" s="605"/>
      <c r="P63" s="13"/>
    </row>
    <row r="64" spans="1:16" ht="15">
      <c r="A64" s="26"/>
      <c r="B64" s="369"/>
      <c r="C64" s="567"/>
      <c r="D64" s="568"/>
      <c r="E64" s="568"/>
      <c r="F64" s="569"/>
      <c r="G64" s="370"/>
      <c r="H64" s="371"/>
      <c r="I64" s="605"/>
      <c r="J64" s="605"/>
      <c r="K64" s="605"/>
      <c r="L64" s="605"/>
      <c r="M64" s="605"/>
      <c r="N64" s="605"/>
      <c r="O64" s="605"/>
      <c r="P64" s="13"/>
    </row>
    <row r="65" spans="1:16" ht="15">
      <c r="A65" s="26"/>
      <c r="B65" s="369"/>
      <c r="C65" s="567"/>
      <c r="D65" s="568"/>
      <c r="E65" s="568"/>
      <c r="F65" s="569"/>
      <c r="G65" s="370"/>
      <c r="H65" s="371"/>
      <c r="I65" s="605"/>
      <c r="J65" s="605"/>
      <c r="K65" s="605"/>
      <c r="L65" s="605"/>
      <c r="M65" s="605"/>
      <c r="N65" s="605"/>
      <c r="O65" s="605"/>
      <c r="P65" s="13"/>
    </row>
    <row r="66" spans="1:16" ht="15">
      <c r="A66" s="26"/>
      <c r="B66" s="369"/>
      <c r="C66" s="570"/>
      <c r="D66" s="571"/>
      <c r="E66" s="571"/>
      <c r="F66" s="572"/>
      <c r="G66" s="372"/>
      <c r="H66" s="371"/>
      <c r="I66" s="605"/>
      <c r="J66" s="605"/>
      <c r="K66" s="605"/>
      <c r="L66" s="605"/>
      <c r="M66" s="605"/>
      <c r="N66" s="605"/>
      <c r="O66" s="605"/>
      <c r="P66" s="13"/>
    </row>
    <row r="67" spans="1:16" ht="15">
      <c r="A67" s="26"/>
      <c r="B67" s="369"/>
      <c r="C67" s="570"/>
      <c r="D67" s="571"/>
      <c r="E67" s="571"/>
      <c r="F67" s="572"/>
      <c r="G67" s="372"/>
      <c r="H67" s="371"/>
      <c r="I67" s="605"/>
      <c r="J67" s="605"/>
      <c r="K67" s="605"/>
      <c r="L67" s="605"/>
      <c r="M67" s="605"/>
      <c r="N67" s="605"/>
      <c r="O67" s="605"/>
      <c r="P67" s="13"/>
    </row>
    <row r="68" spans="1:16" ht="15">
      <c r="A68" s="26"/>
      <c r="B68" s="369"/>
      <c r="C68" s="570"/>
      <c r="D68" s="571"/>
      <c r="E68" s="571"/>
      <c r="F68" s="572"/>
      <c r="G68" s="372"/>
      <c r="H68" s="371"/>
      <c r="I68" s="605"/>
      <c r="J68" s="605"/>
      <c r="K68" s="605"/>
      <c r="L68" s="605"/>
      <c r="M68" s="605"/>
      <c r="N68" s="605"/>
      <c r="O68" s="605"/>
      <c r="P68" s="13"/>
    </row>
    <row r="69" spans="1:16" ht="15.75" thickBot="1">
      <c r="A69" s="20"/>
      <c r="B69" s="21"/>
      <c r="C69" s="21"/>
      <c r="D69" s="21"/>
      <c r="E69" s="21"/>
      <c r="F69" s="21"/>
      <c r="G69" s="21"/>
      <c r="H69" s="21"/>
      <c r="I69" s="21"/>
      <c r="J69" s="21"/>
      <c r="K69" s="558"/>
      <c r="L69" s="558"/>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3" t="s">
        <v>141</v>
      </c>
      <c r="B71" s="534"/>
      <c r="C71" s="534"/>
      <c r="D71" s="534"/>
      <c r="E71" s="534"/>
      <c r="F71" s="534"/>
      <c r="G71" s="534"/>
      <c r="H71" s="534"/>
      <c r="I71" s="534"/>
      <c r="J71" s="534"/>
      <c r="K71" s="534"/>
      <c r="L71" s="534"/>
      <c r="M71" s="534"/>
      <c r="N71" s="534"/>
      <c r="O71" s="534"/>
      <c r="P71" s="535"/>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39" t="s">
        <v>73</v>
      </c>
      <c r="C75" s="560" t="s">
        <v>42</v>
      </c>
      <c r="D75" s="560"/>
      <c r="E75" s="560"/>
      <c r="F75" s="560"/>
      <c r="G75" s="560"/>
      <c r="H75" s="560"/>
      <c r="I75" s="560" t="s">
        <v>46</v>
      </c>
      <c r="J75" s="560"/>
      <c r="K75" s="560"/>
      <c r="L75" s="560"/>
      <c r="M75" s="560"/>
      <c r="N75" s="560"/>
      <c r="O75" s="560"/>
      <c r="P75" s="13"/>
    </row>
    <row r="76" spans="1:16" ht="15">
      <c r="A76" s="26"/>
      <c r="B76" s="451">
        <f>B54</f>
        <v>0</v>
      </c>
      <c r="C76" s="573">
        <f>C54</f>
        <v>0</v>
      </c>
      <c r="D76" s="573"/>
      <c r="E76" s="573"/>
      <c r="F76" s="573"/>
      <c r="G76" s="573"/>
      <c r="H76" s="573"/>
      <c r="I76" s="584"/>
      <c r="J76" s="584"/>
      <c r="K76" s="584"/>
      <c r="L76" s="584"/>
      <c r="M76" s="584"/>
      <c r="N76" s="584"/>
      <c r="O76" s="584"/>
      <c r="P76" s="13"/>
    </row>
    <row r="77" spans="1:16" ht="15">
      <c r="A77" s="26"/>
      <c r="B77" s="451">
        <f t="shared" ref="B77:B90" si="0">B55</f>
        <v>0</v>
      </c>
      <c r="C77" s="573">
        <f t="shared" ref="C77:C90" si="1">C55</f>
        <v>0</v>
      </c>
      <c r="D77" s="573"/>
      <c r="E77" s="573"/>
      <c r="F77" s="573"/>
      <c r="G77" s="573"/>
      <c r="H77" s="573"/>
      <c r="I77" s="584"/>
      <c r="J77" s="584"/>
      <c r="K77" s="584"/>
      <c r="L77" s="584"/>
      <c r="M77" s="584"/>
      <c r="N77" s="584"/>
      <c r="O77" s="584"/>
      <c r="P77" s="13"/>
    </row>
    <row r="78" spans="1:16" ht="15">
      <c r="A78" s="26"/>
      <c r="B78" s="451">
        <f t="shared" si="0"/>
        <v>0</v>
      </c>
      <c r="C78" s="573">
        <f t="shared" si="1"/>
        <v>0</v>
      </c>
      <c r="D78" s="573"/>
      <c r="E78" s="573"/>
      <c r="F78" s="573"/>
      <c r="G78" s="573"/>
      <c r="H78" s="573"/>
      <c r="I78" s="584"/>
      <c r="J78" s="584"/>
      <c r="K78" s="584"/>
      <c r="L78" s="584"/>
      <c r="M78" s="584"/>
      <c r="N78" s="584"/>
      <c r="O78" s="584"/>
      <c r="P78" s="13"/>
    </row>
    <row r="79" spans="1:16" ht="15">
      <c r="A79" s="26"/>
      <c r="B79" s="451">
        <f t="shared" si="0"/>
        <v>0</v>
      </c>
      <c r="C79" s="573">
        <f t="shared" si="1"/>
        <v>0</v>
      </c>
      <c r="D79" s="573"/>
      <c r="E79" s="573"/>
      <c r="F79" s="573"/>
      <c r="G79" s="573"/>
      <c r="H79" s="573"/>
      <c r="I79" s="584"/>
      <c r="J79" s="584"/>
      <c r="K79" s="584"/>
      <c r="L79" s="584"/>
      <c r="M79" s="584"/>
      <c r="N79" s="584"/>
      <c r="O79" s="584"/>
      <c r="P79" s="13"/>
    </row>
    <row r="80" spans="1:16" ht="15">
      <c r="A80" s="26"/>
      <c r="B80" s="451">
        <f t="shared" si="0"/>
        <v>0</v>
      </c>
      <c r="C80" s="573">
        <f t="shared" si="1"/>
        <v>0</v>
      </c>
      <c r="D80" s="573"/>
      <c r="E80" s="573"/>
      <c r="F80" s="573"/>
      <c r="G80" s="573"/>
      <c r="H80" s="573"/>
      <c r="I80" s="584"/>
      <c r="J80" s="584"/>
      <c r="K80" s="584"/>
      <c r="L80" s="584"/>
      <c r="M80" s="584"/>
      <c r="N80" s="584"/>
      <c r="O80" s="584"/>
      <c r="P80" s="13"/>
    </row>
    <row r="81" spans="1:16" ht="15">
      <c r="A81" s="26"/>
      <c r="B81" s="451">
        <f t="shared" si="0"/>
        <v>0</v>
      </c>
      <c r="C81" s="573">
        <f t="shared" si="1"/>
        <v>0</v>
      </c>
      <c r="D81" s="573"/>
      <c r="E81" s="573"/>
      <c r="F81" s="573"/>
      <c r="G81" s="573"/>
      <c r="H81" s="573"/>
      <c r="I81" s="584"/>
      <c r="J81" s="584"/>
      <c r="K81" s="584"/>
      <c r="L81" s="584"/>
      <c r="M81" s="584"/>
      <c r="N81" s="584"/>
      <c r="O81" s="584"/>
      <c r="P81" s="13"/>
    </row>
    <row r="82" spans="1:16" ht="15">
      <c r="A82" s="26"/>
      <c r="B82" s="451">
        <f t="shared" si="0"/>
        <v>0</v>
      </c>
      <c r="C82" s="573">
        <f t="shared" si="1"/>
        <v>0</v>
      </c>
      <c r="D82" s="573"/>
      <c r="E82" s="573"/>
      <c r="F82" s="573"/>
      <c r="G82" s="573"/>
      <c r="H82" s="573"/>
      <c r="I82" s="584"/>
      <c r="J82" s="584"/>
      <c r="K82" s="584"/>
      <c r="L82" s="584"/>
      <c r="M82" s="584"/>
      <c r="N82" s="584"/>
      <c r="O82" s="584"/>
      <c r="P82" s="13"/>
    </row>
    <row r="83" spans="1:16" ht="15">
      <c r="A83" s="26"/>
      <c r="B83" s="451">
        <f t="shared" si="0"/>
        <v>0</v>
      </c>
      <c r="C83" s="573">
        <f t="shared" si="1"/>
        <v>0</v>
      </c>
      <c r="D83" s="573"/>
      <c r="E83" s="573"/>
      <c r="F83" s="573"/>
      <c r="G83" s="573"/>
      <c r="H83" s="573"/>
      <c r="I83" s="584"/>
      <c r="J83" s="584"/>
      <c r="K83" s="584"/>
      <c r="L83" s="584"/>
      <c r="M83" s="584"/>
      <c r="N83" s="584"/>
      <c r="O83" s="584"/>
      <c r="P83" s="13"/>
    </row>
    <row r="84" spans="1:16" ht="15">
      <c r="A84" s="26"/>
      <c r="B84" s="451">
        <f t="shared" si="0"/>
        <v>0</v>
      </c>
      <c r="C84" s="573">
        <f t="shared" si="1"/>
        <v>0</v>
      </c>
      <c r="D84" s="573"/>
      <c r="E84" s="573"/>
      <c r="F84" s="573"/>
      <c r="G84" s="573"/>
      <c r="H84" s="573"/>
      <c r="I84" s="584"/>
      <c r="J84" s="584"/>
      <c r="K84" s="584"/>
      <c r="L84" s="584"/>
      <c r="M84" s="584"/>
      <c r="N84" s="584"/>
      <c r="O84" s="584"/>
      <c r="P84" s="13"/>
    </row>
    <row r="85" spans="1:16" ht="15">
      <c r="A85" s="26"/>
      <c r="B85" s="451">
        <f t="shared" si="0"/>
        <v>0</v>
      </c>
      <c r="C85" s="573">
        <f t="shared" si="1"/>
        <v>0</v>
      </c>
      <c r="D85" s="573"/>
      <c r="E85" s="573"/>
      <c r="F85" s="573"/>
      <c r="G85" s="573"/>
      <c r="H85" s="573"/>
      <c r="I85" s="584"/>
      <c r="J85" s="584"/>
      <c r="K85" s="584"/>
      <c r="L85" s="584"/>
      <c r="M85" s="584"/>
      <c r="N85" s="584"/>
      <c r="O85" s="584"/>
      <c r="P85" s="13"/>
    </row>
    <row r="86" spans="1:16" ht="15">
      <c r="A86" s="26"/>
      <c r="B86" s="451">
        <f t="shared" si="0"/>
        <v>0</v>
      </c>
      <c r="C86" s="573">
        <f t="shared" si="1"/>
        <v>0</v>
      </c>
      <c r="D86" s="573"/>
      <c r="E86" s="573"/>
      <c r="F86" s="573"/>
      <c r="G86" s="573"/>
      <c r="H86" s="573"/>
      <c r="I86" s="584"/>
      <c r="J86" s="584"/>
      <c r="K86" s="584"/>
      <c r="L86" s="584"/>
      <c r="M86" s="584"/>
      <c r="N86" s="584"/>
      <c r="O86" s="584"/>
      <c r="P86" s="13"/>
    </row>
    <row r="87" spans="1:16" ht="15">
      <c r="A87" s="26"/>
      <c r="B87" s="451">
        <f t="shared" si="0"/>
        <v>0</v>
      </c>
      <c r="C87" s="573">
        <f t="shared" si="1"/>
        <v>0</v>
      </c>
      <c r="D87" s="573"/>
      <c r="E87" s="573"/>
      <c r="F87" s="573"/>
      <c r="G87" s="573"/>
      <c r="H87" s="573"/>
      <c r="I87" s="584"/>
      <c r="J87" s="584"/>
      <c r="K87" s="584"/>
      <c r="L87" s="584"/>
      <c r="M87" s="584"/>
      <c r="N87" s="584"/>
      <c r="O87" s="584"/>
      <c r="P87" s="13"/>
    </row>
    <row r="88" spans="1:16" ht="15">
      <c r="A88" s="26"/>
      <c r="B88" s="451">
        <f t="shared" si="0"/>
        <v>0</v>
      </c>
      <c r="C88" s="573">
        <f t="shared" si="1"/>
        <v>0</v>
      </c>
      <c r="D88" s="573"/>
      <c r="E88" s="573"/>
      <c r="F88" s="573"/>
      <c r="G88" s="573"/>
      <c r="H88" s="573"/>
      <c r="I88" s="584"/>
      <c r="J88" s="584"/>
      <c r="K88" s="584"/>
      <c r="L88" s="584"/>
      <c r="M88" s="584"/>
      <c r="N88" s="584"/>
      <c r="O88" s="584"/>
      <c r="P88" s="13"/>
    </row>
    <row r="89" spans="1:16" ht="15">
      <c r="A89" s="26"/>
      <c r="B89" s="451">
        <f t="shared" si="0"/>
        <v>0</v>
      </c>
      <c r="C89" s="573">
        <f t="shared" si="1"/>
        <v>0</v>
      </c>
      <c r="D89" s="573"/>
      <c r="E89" s="573"/>
      <c r="F89" s="573"/>
      <c r="G89" s="573"/>
      <c r="H89" s="573"/>
      <c r="I89" s="584"/>
      <c r="J89" s="584"/>
      <c r="K89" s="584"/>
      <c r="L89" s="584"/>
      <c r="M89" s="584"/>
      <c r="N89" s="584"/>
      <c r="O89" s="584"/>
      <c r="P89" s="13"/>
    </row>
    <row r="90" spans="1:16" ht="15">
      <c r="A90" s="26"/>
      <c r="B90" s="451">
        <f t="shared" si="0"/>
        <v>0</v>
      </c>
      <c r="C90" s="573">
        <f t="shared" si="1"/>
        <v>0</v>
      </c>
      <c r="D90" s="573"/>
      <c r="E90" s="573"/>
      <c r="F90" s="573"/>
      <c r="G90" s="573"/>
      <c r="H90" s="573"/>
      <c r="I90" s="584"/>
      <c r="J90" s="584"/>
      <c r="K90" s="584"/>
      <c r="L90" s="584"/>
      <c r="M90" s="584"/>
      <c r="N90" s="584"/>
      <c r="O90" s="584"/>
      <c r="P90" s="13"/>
    </row>
    <row r="91" spans="1:16" ht="15.75" thickBot="1">
      <c r="A91" s="20"/>
      <c r="B91" s="21"/>
      <c r="C91" s="21"/>
      <c r="D91" s="21"/>
      <c r="E91" s="21"/>
      <c r="F91" s="21"/>
      <c r="G91" s="21"/>
      <c r="H91" s="21"/>
      <c r="I91" s="21"/>
      <c r="J91" s="21"/>
      <c r="K91" s="558"/>
      <c r="L91" s="558"/>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3" t="s">
        <v>96</v>
      </c>
      <c r="B93" s="534"/>
      <c r="C93" s="534"/>
      <c r="D93" s="534"/>
      <c r="E93" s="534"/>
      <c r="F93" s="534"/>
      <c r="G93" s="534"/>
      <c r="H93" s="534"/>
      <c r="I93" s="534"/>
      <c r="J93" s="534"/>
      <c r="K93" s="534"/>
      <c r="L93" s="534"/>
      <c r="M93" s="534"/>
      <c r="N93" s="534"/>
      <c r="O93" s="534"/>
      <c r="P93" s="535"/>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39" t="s">
        <v>73</v>
      </c>
      <c r="C97" s="560" t="s">
        <v>42</v>
      </c>
      <c r="D97" s="560"/>
      <c r="E97" s="560"/>
      <c r="F97" s="560"/>
      <c r="G97" s="560"/>
      <c r="H97" s="560"/>
      <c r="I97" s="560" t="s">
        <v>48</v>
      </c>
      <c r="J97" s="560"/>
      <c r="K97" s="560"/>
      <c r="L97" s="560"/>
      <c r="M97" s="560"/>
      <c r="N97" s="560" t="s">
        <v>49</v>
      </c>
      <c r="O97" s="560"/>
      <c r="P97" s="13"/>
    </row>
    <row r="98" spans="1:16" ht="15">
      <c r="A98" s="26"/>
      <c r="B98" s="451">
        <f>B54</f>
        <v>0</v>
      </c>
      <c r="C98" s="573">
        <f>C54</f>
        <v>0</v>
      </c>
      <c r="D98" s="573"/>
      <c r="E98" s="573"/>
      <c r="F98" s="573"/>
      <c r="G98" s="573"/>
      <c r="H98" s="573"/>
      <c r="I98" s="584"/>
      <c r="J98" s="584"/>
      <c r="K98" s="584"/>
      <c r="L98" s="584"/>
      <c r="M98" s="584"/>
      <c r="N98" s="585"/>
      <c r="O98" s="586"/>
      <c r="P98" s="13"/>
    </row>
    <row r="99" spans="1:16" ht="15">
      <c r="A99" s="26"/>
      <c r="B99" s="451">
        <f t="shared" ref="B99:B112" si="2">B55</f>
        <v>0</v>
      </c>
      <c r="C99" s="573">
        <f t="shared" ref="C99:C112" si="3">C55</f>
        <v>0</v>
      </c>
      <c r="D99" s="573"/>
      <c r="E99" s="573"/>
      <c r="F99" s="573"/>
      <c r="G99" s="573"/>
      <c r="H99" s="573"/>
      <c r="I99" s="584"/>
      <c r="J99" s="584"/>
      <c r="K99" s="584"/>
      <c r="L99" s="584"/>
      <c r="M99" s="584"/>
      <c r="N99" s="585"/>
      <c r="O99" s="586"/>
      <c r="P99" s="13"/>
    </row>
    <row r="100" spans="1:16" ht="15">
      <c r="A100" s="26"/>
      <c r="B100" s="451">
        <f t="shared" si="2"/>
        <v>0</v>
      </c>
      <c r="C100" s="573">
        <f t="shared" si="3"/>
        <v>0</v>
      </c>
      <c r="D100" s="573"/>
      <c r="E100" s="573"/>
      <c r="F100" s="573"/>
      <c r="G100" s="573"/>
      <c r="H100" s="573"/>
      <c r="I100" s="584"/>
      <c r="J100" s="584"/>
      <c r="K100" s="584"/>
      <c r="L100" s="584"/>
      <c r="M100" s="584"/>
      <c r="N100" s="585"/>
      <c r="O100" s="586"/>
      <c r="P100" s="13"/>
    </row>
    <row r="101" spans="1:16" ht="15">
      <c r="A101" s="26"/>
      <c r="B101" s="451">
        <f t="shared" si="2"/>
        <v>0</v>
      </c>
      <c r="C101" s="573">
        <f t="shared" si="3"/>
        <v>0</v>
      </c>
      <c r="D101" s="573"/>
      <c r="E101" s="573"/>
      <c r="F101" s="573"/>
      <c r="G101" s="573"/>
      <c r="H101" s="573"/>
      <c r="I101" s="584"/>
      <c r="J101" s="584"/>
      <c r="K101" s="584"/>
      <c r="L101" s="584"/>
      <c r="M101" s="584"/>
      <c r="N101" s="585"/>
      <c r="O101" s="586"/>
      <c r="P101" s="13"/>
    </row>
    <row r="102" spans="1:16" ht="15">
      <c r="A102" s="26"/>
      <c r="B102" s="451">
        <f t="shared" si="2"/>
        <v>0</v>
      </c>
      <c r="C102" s="573">
        <f t="shared" si="3"/>
        <v>0</v>
      </c>
      <c r="D102" s="573"/>
      <c r="E102" s="573"/>
      <c r="F102" s="573"/>
      <c r="G102" s="573"/>
      <c r="H102" s="573"/>
      <c r="I102" s="584"/>
      <c r="J102" s="584"/>
      <c r="K102" s="584"/>
      <c r="L102" s="584"/>
      <c r="M102" s="584"/>
      <c r="N102" s="585"/>
      <c r="O102" s="586"/>
      <c r="P102" s="13"/>
    </row>
    <row r="103" spans="1:16" ht="15">
      <c r="A103" s="26"/>
      <c r="B103" s="451">
        <f t="shared" si="2"/>
        <v>0</v>
      </c>
      <c r="C103" s="573">
        <f t="shared" si="3"/>
        <v>0</v>
      </c>
      <c r="D103" s="573"/>
      <c r="E103" s="573"/>
      <c r="F103" s="573"/>
      <c r="G103" s="573"/>
      <c r="H103" s="573"/>
      <c r="I103" s="584"/>
      <c r="J103" s="584"/>
      <c r="K103" s="584"/>
      <c r="L103" s="584"/>
      <c r="M103" s="584"/>
      <c r="N103" s="585"/>
      <c r="O103" s="586"/>
      <c r="P103" s="13"/>
    </row>
    <row r="104" spans="1:16" ht="15">
      <c r="A104" s="26"/>
      <c r="B104" s="451">
        <f t="shared" si="2"/>
        <v>0</v>
      </c>
      <c r="C104" s="573">
        <f t="shared" si="3"/>
        <v>0</v>
      </c>
      <c r="D104" s="573"/>
      <c r="E104" s="573"/>
      <c r="F104" s="573"/>
      <c r="G104" s="573"/>
      <c r="H104" s="573"/>
      <c r="I104" s="584"/>
      <c r="J104" s="584"/>
      <c r="K104" s="584"/>
      <c r="L104" s="584"/>
      <c r="M104" s="584"/>
      <c r="N104" s="585"/>
      <c r="O104" s="586"/>
      <c r="P104" s="13"/>
    </row>
    <row r="105" spans="1:16" ht="15">
      <c r="A105" s="26"/>
      <c r="B105" s="451">
        <f t="shared" si="2"/>
        <v>0</v>
      </c>
      <c r="C105" s="573">
        <f t="shared" si="3"/>
        <v>0</v>
      </c>
      <c r="D105" s="573"/>
      <c r="E105" s="573"/>
      <c r="F105" s="573"/>
      <c r="G105" s="573"/>
      <c r="H105" s="573"/>
      <c r="I105" s="584"/>
      <c r="J105" s="584"/>
      <c r="K105" s="584"/>
      <c r="L105" s="584"/>
      <c r="M105" s="584"/>
      <c r="N105" s="585"/>
      <c r="O105" s="586"/>
      <c r="P105" s="13"/>
    </row>
    <row r="106" spans="1:16" ht="15">
      <c r="A106" s="26"/>
      <c r="B106" s="451">
        <f t="shared" si="2"/>
        <v>0</v>
      </c>
      <c r="C106" s="573">
        <f t="shared" si="3"/>
        <v>0</v>
      </c>
      <c r="D106" s="573"/>
      <c r="E106" s="573"/>
      <c r="F106" s="573"/>
      <c r="G106" s="573"/>
      <c r="H106" s="573"/>
      <c r="I106" s="584"/>
      <c r="J106" s="584"/>
      <c r="K106" s="584"/>
      <c r="L106" s="584"/>
      <c r="M106" s="584"/>
      <c r="N106" s="585"/>
      <c r="O106" s="586"/>
      <c r="P106" s="13"/>
    </row>
    <row r="107" spans="1:16" ht="15">
      <c r="A107" s="26"/>
      <c r="B107" s="451">
        <f t="shared" si="2"/>
        <v>0</v>
      </c>
      <c r="C107" s="573">
        <f t="shared" si="3"/>
        <v>0</v>
      </c>
      <c r="D107" s="573"/>
      <c r="E107" s="573"/>
      <c r="F107" s="573"/>
      <c r="G107" s="573"/>
      <c r="H107" s="573"/>
      <c r="I107" s="584"/>
      <c r="J107" s="584"/>
      <c r="K107" s="584"/>
      <c r="L107" s="584"/>
      <c r="M107" s="584"/>
      <c r="N107" s="585"/>
      <c r="O107" s="586"/>
      <c r="P107" s="13"/>
    </row>
    <row r="108" spans="1:16" ht="15">
      <c r="A108" s="26"/>
      <c r="B108" s="451">
        <f t="shared" si="2"/>
        <v>0</v>
      </c>
      <c r="C108" s="573">
        <f t="shared" si="3"/>
        <v>0</v>
      </c>
      <c r="D108" s="573"/>
      <c r="E108" s="573"/>
      <c r="F108" s="573"/>
      <c r="G108" s="573"/>
      <c r="H108" s="573"/>
      <c r="I108" s="584"/>
      <c r="J108" s="584"/>
      <c r="K108" s="584"/>
      <c r="L108" s="584"/>
      <c r="M108" s="584"/>
      <c r="N108" s="585"/>
      <c r="O108" s="586"/>
      <c r="P108" s="13"/>
    </row>
    <row r="109" spans="1:16" ht="15">
      <c r="A109" s="26"/>
      <c r="B109" s="451">
        <f t="shared" si="2"/>
        <v>0</v>
      </c>
      <c r="C109" s="573">
        <f t="shared" si="3"/>
        <v>0</v>
      </c>
      <c r="D109" s="573"/>
      <c r="E109" s="573"/>
      <c r="F109" s="573"/>
      <c r="G109" s="573"/>
      <c r="H109" s="573"/>
      <c r="I109" s="584"/>
      <c r="J109" s="584"/>
      <c r="K109" s="584"/>
      <c r="L109" s="584"/>
      <c r="M109" s="584"/>
      <c r="N109" s="585"/>
      <c r="O109" s="586"/>
      <c r="P109" s="13"/>
    </row>
    <row r="110" spans="1:16" ht="15">
      <c r="A110" s="26"/>
      <c r="B110" s="451">
        <f t="shared" si="2"/>
        <v>0</v>
      </c>
      <c r="C110" s="573">
        <f t="shared" si="3"/>
        <v>0</v>
      </c>
      <c r="D110" s="573"/>
      <c r="E110" s="573"/>
      <c r="F110" s="573"/>
      <c r="G110" s="573"/>
      <c r="H110" s="573"/>
      <c r="I110" s="584"/>
      <c r="J110" s="584"/>
      <c r="K110" s="584"/>
      <c r="L110" s="584"/>
      <c r="M110" s="584"/>
      <c r="N110" s="585"/>
      <c r="O110" s="586"/>
      <c r="P110" s="13"/>
    </row>
    <row r="111" spans="1:16" ht="15">
      <c r="A111" s="26"/>
      <c r="B111" s="451">
        <f t="shared" si="2"/>
        <v>0</v>
      </c>
      <c r="C111" s="573">
        <f t="shared" si="3"/>
        <v>0</v>
      </c>
      <c r="D111" s="573"/>
      <c r="E111" s="573"/>
      <c r="F111" s="573"/>
      <c r="G111" s="573"/>
      <c r="H111" s="573"/>
      <c r="I111" s="584"/>
      <c r="J111" s="584"/>
      <c r="K111" s="584"/>
      <c r="L111" s="584"/>
      <c r="M111" s="584"/>
      <c r="N111" s="585"/>
      <c r="O111" s="586"/>
      <c r="P111" s="13"/>
    </row>
    <row r="112" spans="1:16" ht="15">
      <c r="A112" s="26"/>
      <c r="B112" s="451">
        <f t="shared" si="2"/>
        <v>0</v>
      </c>
      <c r="C112" s="573">
        <f t="shared" si="3"/>
        <v>0</v>
      </c>
      <c r="D112" s="573"/>
      <c r="E112" s="573"/>
      <c r="F112" s="573"/>
      <c r="G112" s="573"/>
      <c r="H112" s="573"/>
      <c r="I112" s="584"/>
      <c r="J112" s="584"/>
      <c r="K112" s="584"/>
      <c r="L112" s="584"/>
      <c r="M112" s="584"/>
      <c r="N112" s="585"/>
      <c r="O112" s="586"/>
      <c r="P112" s="13"/>
    </row>
    <row r="113" spans="1:16" ht="15.75" thickBot="1">
      <c r="A113" s="20"/>
      <c r="B113" s="21"/>
      <c r="C113" s="21"/>
      <c r="D113" s="21"/>
      <c r="E113" s="21"/>
      <c r="F113" s="21"/>
      <c r="G113" s="21"/>
      <c r="H113" s="21"/>
      <c r="I113" s="21"/>
      <c r="J113" s="21"/>
      <c r="K113" s="558"/>
      <c r="L113" s="558"/>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3" t="s">
        <v>97</v>
      </c>
      <c r="B115" s="534"/>
      <c r="C115" s="534"/>
      <c r="D115" s="534"/>
      <c r="E115" s="534"/>
      <c r="F115" s="534"/>
      <c r="G115" s="534"/>
      <c r="H115" s="534"/>
      <c r="I115" s="534"/>
      <c r="J115" s="534"/>
      <c r="K115" s="534"/>
      <c r="L115" s="534"/>
      <c r="M115" s="534"/>
      <c r="N115" s="534"/>
      <c r="O115" s="534"/>
      <c r="P115" s="535"/>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39" t="s">
        <v>73</v>
      </c>
      <c r="C119" s="587" t="s">
        <v>42</v>
      </c>
      <c r="D119" s="587"/>
      <c r="E119" s="587"/>
      <c r="F119" s="587"/>
      <c r="G119" s="587"/>
      <c r="H119" s="587"/>
      <c r="I119" s="587" t="s">
        <v>51</v>
      </c>
      <c r="J119" s="587"/>
      <c r="K119" s="587"/>
      <c r="L119" s="587"/>
      <c r="M119" s="587"/>
      <c r="N119" s="588" t="s">
        <v>52</v>
      </c>
      <c r="O119" s="588"/>
      <c r="P119" s="13"/>
    </row>
    <row r="120" spans="1:16" ht="15">
      <c r="A120" s="26"/>
      <c r="B120" s="451">
        <f>B54</f>
        <v>0</v>
      </c>
      <c r="C120" s="573">
        <f>C54</f>
        <v>0</v>
      </c>
      <c r="D120" s="573"/>
      <c r="E120" s="573"/>
      <c r="F120" s="573"/>
      <c r="G120" s="573"/>
      <c r="H120" s="573"/>
      <c r="I120" s="584"/>
      <c r="J120" s="584"/>
      <c r="K120" s="584"/>
      <c r="L120" s="584"/>
      <c r="M120" s="584"/>
      <c r="N120" s="585"/>
      <c r="O120" s="586"/>
      <c r="P120" s="13"/>
    </row>
    <row r="121" spans="1:16" ht="15">
      <c r="A121" s="26"/>
      <c r="B121" s="451">
        <f t="shared" ref="B121:B134" si="4">B55</f>
        <v>0</v>
      </c>
      <c r="C121" s="573">
        <f t="shared" ref="C121:C134" si="5">C55</f>
        <v>0</v>
      </c>
      <c r="D121" s="573"/>
      <c r="E121" s="573"/>
      <c r="F121" s="573"/>
      <c r="G121" s="573"/>
      <c r="H121" s="573"/>
      <c r="I121" s="584"/>
      <c r="J121" s="584"/>
      <c r="K121" s="584"/>
      <c r="L121" s="584"/>
      <c r="M121" s="584"/>
      <c r="N121" s="585"/>
      <c r="O121" s="586"/>
      <c r="P121" s="13"/>
    </row>
    <row r="122" spans="1:16" ht="15">
      <c r="A122" s="26"/>
      <c r="B122" s="451">
        <f t="shared" si="4"/>
        <v>0</v>
      </c>
      <c r="C122" s="573">
        <f t="shared" si="5"/>
        <v>0</v>
      </c>
      <c r="D122" s="573"/>
      <c r="E122" s="573"/>
      <c r="F122" s="573"/>
      <c r="G122" s="573"/>
      <c r="H122" s="573"/>
      <c r="I122" s="584"/>
      <c r="J122" s="584"/>
      <c r="K122" s="584"/>
      <c r="L122" s="584"/>
      <c r="M122" s="584"/>
      <c r="N122" s="585"/>
      <c r="O122" s="586"/>
      <c r="P122" s="13"/>
    </row>
    <row r="123" spans="1:16" ht="15">
      <c r="A123" s="26"/>
      <c r="B123" s="451">
        <f t="shared" si="4"/>
        <v>0</v>
      </c>
      <c r="C123" s="573">
        <f t="shared" si="5"/>
        <v>0</v>
      </c>
      <c r="D123" s="573"/>
      <c r="E123" s="573"/>
      <c r="F123" s="573"/>
      <c r="G123" s="573"/>
      <c r="H123" s="573"/>
      <c r="I123" s="584"/>
      <c r="J123" s="584"/>
      <c r="K123" s="584"/>
      <c r="L123" s="584"/>
      <c r="M123" s="584"/>
      <c r="N123" s="585"/>
      <c r="O123" s="586"/>
      <c r="P123" s="13"/>
    </row>
    <row r="124" spans="1:16" ht="15">
      <c r="A124" s="26"/>
      <c r="B124" s="451">
        <f t="shared" si="4"/>
        <v>0</v>
      </c>
      <c r="C124" s="573">
        <f t="shared" si="5"/>
        <v>0</v>
      </c>
      <c r="D124" s="573"/>
      <c r="E124" s="573"/>
      <c r="F124" s="573"/>
      <c r="G124" s="573"/>
      <c r="H124" s="573"/>
      <c r="I124" s="584"/>
      <c r="J124" s="584"/>
      <c r="K124" s="584"/>
      <c r="L124" s="584"/>
      <c r="M124" s="584"/>
      <c r="N124" s="585"/>
      <c r="O124" s="586"/>
      <c r="P124" s="13"/>
    </row>
    <row r="125" spans="1:16" ht="15">
      <c r="A125" s="26"/>
      <c r="B125" s="451">
        <f t="shared" si="4"/>
        <v>0</v>
      </c>
      <c r="C125" s="573">
        <f t="shared" si="5"/>
        <v>0</v>
      </c>
      <c r="D125" s="573"/>
      <c r="E125" s="573"/>
      <c r="F125" s="573"/>
      <c r="G125" s="573"/>
      <c r="H125" s="573"/>
      <c r="I125" s="584"/>
      <c r="J125" s="584"/>
      <c r="K125" s="584"/>
      <c r="L125" s="584"/>
      <c r="M125" s="584"/>
      <c r="N125" s="585"/>
      <c r="O125" s="586"/>
      <c r="P125" s="13"/>
    </row>
    <row r="126" spans="1:16" ht="15">
      <c r="A126" s="26"/>
      <c r="B126" s="451">
        <f t="shared" si="4"/>
        <v>0</v>
      </c>
      <c r="C126" s="573">
        <f t="shared" si="5"/>
        <v>0</v>
      </c>
      <c r="D126" s="573"/>
      <c r="E126" s="573"/>
      <c r="F126" s="573"/>
      <c r="G126" s="573"/>
      <c r="H126" s="573"/>
      <c r="I126" s="584"/>
      <c r="J126" s="584"/>
      <c r="K126" s="584"/>
      <c r="L126" s="584"/>
      <c r="M126" s="584"/>
      <c r="N126" s="585"/>
      <c r="O126" s="586"/>
      <c r="P126" s="13"/>
    </row>
    <row r="127" spans="1:16" ht="15">
      <c r="A127" s="26"/>
      <c r="B127" s="451">
        <f t="shared" si="4"/>
        <v>0</v>
      </c>
      <c r="C127" s="573">
        <f t="shared" si="5"/>
        <v>0</v>
      </c>
      <c r="D127" s="573"/>
      <c r="E127" s="573"/>
      <c r="F127" s="573"/>
      <c r="G127" s="573"/>
      <c r="H127" s="573"/>
      <c r="I127" s="584"/>
      <c r="J127" s="584"/>
      <c r="K127" s="584"/>
      <c r="L127" s="584"/>
      <c r="M127" s="584"/>
      <c r="N127" s="585"/>
      <c r="O127" s="586"/>
      <c r="P127" s="13"/>
    </row>
    <row r="128" spans="1:16" ht="15">
      <c r="A128" s="26"/>
      <c r="B128" s="451">
        <f t="shared" si="4"/>
        <v>0</v>
      </c>
      <c r="C128" s="573">
        <f t="shared" si="5"/>
        <v>0</v>
      </c>
      <c r="D128" s="573"/>
      <c r="E128" s="573"/>
      <c r="F128" s="573"/>
      <c r="G128" s="573"/>
      <c r="H128" s="573"/>
      <c r="I128" s="584"/>
      <c r="J128" s="584"/>
      <c r="K128" s="584"/>
      <c r="L128" s="584"/>
      <c r="M128" s="584"/>
      <c r="N128" s="585"/>
      <c r="O128" s="586"/>
      <c r="P128" s="13"/>
    </row>
    <row r="129" spans="1:16" ht="15">
      <c r="A129" s="26"/>
      <c r="B129" s="451">
        <f t="shared" si="4"/>
        <v>0</v>
      </c>
      <c r="C129" s="573">
        <f t="shared" si="5"/>
        <v>0</v>
      </c>
      <c r="D129" s="573"/>
      <c r="E129" s="573"/>
      <c r="F129" s="573"/>
      <c r="G129" s="573"/>
      <c r="H129" s="573"/>
      <c r="I129" s="584"/>
      <c r="J129" s="584"/>
      <c r="K129" s="584"/>
      <c r="L129" s="584"/>
      <c r="M129" s="584"/>
      <c r="N129" s="585"/>
      <c r="O129" s="586"/>
      <c r="P129" s="13"/>
    </row>
    <row r="130" spans="1:16" ht="15">
      <c r="A130" s="26"/>
      <c r="B130" s="451">
        <f t="shared" si="4"/>
        <v>0</v>
      </c>
      <c r="C130" s="573">
        <f t="shared" si="5"/>
        <v>0</v>
      </c>
      <c r="D130" s="573"/>
      <c r="E130" s="573"/>
      <c r="F130" s="573"/>
      <c r="G130" s="573"/>
      <c r="H130" s="573"/>
      <c r="I130" s="584"/>
      <c r="J130" s="584"/>
      <c r="K130" s="584"/>
      <c r="L130" s="584"/>
      <c r="M130" s="584"/>
      <c r="N130" s="585"/>
      <c r="O130" s="586"/>
      <c r="P130" s="13"/>
    </row>
    <row r="131" spans="1:16" ht="15">
      <c r="A131" s="26"/>
      <c r="B131" s="451">
        <f t="shared" si="4"/>
        <v>0</v>
      </c>
      <c r="C131" s="573">
        <f t="shared" si="5"/>
        <v>0</v>
      </c>
      <c r="D131" s="573"/>
      <c r="E131" s="573"/>
      <c r="F131" s="573"/>
      <c r="G131" s="573"/>
      <c r="H131" s="573"/>
      <c r="I131" s="584"/>
      <c r="J131" s="584"/>
      <c r="K131" s="584"/>
      <c r="L131" s="584"/>
      <c r="M131" s="584"/>
      <c r="N131" s="585"/>
      <c r="O131" s="586"/>
      <c r="P131" s="13"/>
    </row>
    <row r="132" spans="1:16" ht="15">
      <c r="A132" s="26"/>
      <c r="B132" s="451">
        <f t="shared" si="4"/>
        <v>0</v>
      </c>
      <c r="C132" s="573">
        <f t="shared" si="5"/>
        <v>0</v>
      </c>
      <c r="D132" s="573"/>
      <c r="E132" s="573"/>
      <c r="F132" s="573"/>
      <c r="G132" s="573"/>
      <c r="H132" s="573"/>
      <c r="I132" s="584"/>
      <c r="J132" s="584"/>
      <c r="K132" s="584"/>
      <c r="L132" s="584"/>
      <c r="M132" s="584"/>
      <c r="N132" s="585"/>
      <c r="O132" s="586"/>
      <c r="P132" s="13"/>
    </row>
    <row r="133" spans="1:16" ht="15">
      <c r="A133" s="26"/>
      <c r="B133" s="451">
        <f t="shared" si="4"/>
        <v>0</v>
      </c>
      <c r="C133" s="573">
        <f t="shared" si="5"/>
        <v>0</v>
      </c>
      <c r="D133" s="573"/>
      <c r="E133" s="573"/>
      <c r="F133" s="573"/>
      <c r="G133" s="573"/>
      <c r="H133" s="573"/>
      <c r="I133" s="584"/>
      <c r="J133" s="584"/>
      <c r="K133" s="584"/>
      <c r="L133" s="584"/>
      <c r="M133" s="584"/>
      <c r="N133" s="585"/>
      <c r="O133" s="586"/>
      <c r="P133" s="13"/>
    </row>
    <row r="134" spans="1:16" ht="15">
      <c r="A134" s="26"/>
      <c r="B134" s="451">
        <f t="shared" si="4"/>
        <v>0</v>
      </c>
      <c r="C134" s="573">
        <f t="shared" si="5"/>
        <v>0</v>
      </c>
      <c r="D134" s="573"/>
      <c r="E134" s="573"/>
      <c r="F134" s="573"/>
      <c r="G134" s="573"/>
      <c r="H134" s="573"/>
      <c r="I134" s="584"/>
      <c r="J134" s="584"/>
      <c r="K134" s="584"/>
      <c r="L134" s="584"/>
      <c r="M134" s="584"/>
      <c r="N134" s="585"/>
      <c r="O134" s="586"/>
      <c r="P134" s="13"/>
    </row>
    <row r="135" spans="1:16" ht="15.75" thickBot="1">
      <c r="A135" s="20"/>
      <c r="B135" s="21"/>
      <c r="C135" s="21"/>
      <c r="D135" s="21"/>
      <c r="E135" s="21"/>
      <c r="F135" s="21"/>
      <c r="G135" s="21"/>
      <c r="H135" s="21"/>
      <c r="I135" s="21"/>
      <c r="J135" s="21"/>
      <c r="K135" s="558"/>
      <c r="L135" s="558"/>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6" customWidth="1"/>
    <col min="2" max="2" width="12.75" style="65" customWidth="1"/>
    <col min="3" max="3" width="33.5" style="236" customWidth="1"/>
    <col min="4" max="24" width="6.875" style="236" customWidth="1"/>
    <col min="25" max="29" width="10.75" style="65" customWidth="1"/>
    <col min="30" max="49" width="4.875" style="236" hidden="1" customWidth="1"/>
    <col min="50" max="53" width="4.875" style="236" customWidth="1"/>
    <col min="54" max="16384" width="12.625" style="236"/>
  </cols>
  <sheetData>
    <row r="1" spans="1:54"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row>
    <row r="2" spans="1:54"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row>
    <row r="3" spans="1:54">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278" t="s">
        <v>792</v>
      </c>
      <c r="D5" s="283" t="s">
        <v>782</v>
      </c>
      <c r="E5" s="526"/>
      <c r="F5" s="527"/>
      <c r="G5" s="527"/>
      <c r="H5" s="527"/>
      <c r="I5" s="527"/>
      <c r="J5" s="58"/>
      <c r="K5" s="58"/>
      <c r="L5" s="58"/>
      <c r="M5" s="58"/>
      <c r="N5" s="58"/>
      <c r="O5" s="58"/>
      <c r="P5" s="58"/>
      <c r="Q5" s="58"/>
      <c r="R5" s="58"/>
      <c r="S5" s="58"/>
      <c r="T5" s="237"/>
      <c r="U5" s="526"/>
      <c r="V5" s="527"/>
      <c r="W5" s="527"/>
      <c r="X5" s="527"/>
      <c r="Y5" s="119"/>
      <c r="Z5" s="59"/>
      <c r="AA5" s="59"/>
      <c r="AB5" s="59"/>
      <c r="AC5" s="59"/>
      <c r="AD5" s="55"/>
      <c r="AE5" s="55"/>
      <c r="AF5" s="55"/>
      <c r="AG5" s="55"/>
      <c r="AX5" s="194"/>
    </row>
    <row r="6" spans="1:54" ht="18.75">
      <c r="A6" s="55"/>
      <c r="B6" s="204" t="s">
        <v>745</v>
      </c>
      <c r="C6" s="270" t="s">
        <v>62</v>
      </c>
      <c r="D6" s="274"/>
      <c r="E6" s="237"/>
      <c r="F6" s="238"/>
      <c r="G6" s="238"/>
      <c r="H6" s="238"/>
      <c r="I6" s="238"/>
      <c r="J6" s="58"/>
      <c r="K6" s="58"/>
      <c r="L6" s="58"/>
      <c r="M6" s="58"/>
      <c r="N6" s="58"/>
      <c r="O6" s="58"/>
      <c r="P6" s="58"/>
      <c r="Q6" s="58"/>
      <c r="R6" s="58"/>
      <c r="S6" s="58"/>
      <c r="T6" s="237"/>
      <c r="U6" s="237"/>
      <c r="V6" s="238"/>
      <c r="W6" s="238"/>
      <c r="X6" s="238"/>
      <c r="Y6" s="119"/>
      <c r="Z6" s="59"/>
      <c r="AA6" s="59"/>
      <c r="AB6" s="59"/>
      <c r="AC6" s="59"/>
      <c r="AD6" s="55"/>
      <c r="AE6" s="55"/>
      <c r="AF6" s="55"/>
      <c r="AG6" s="55"/>
      <c r="AX6" s="194"/>
    </row>
    <row r="7" spans="1:54" ht="18.75">
      <c r="A7" s="55"/>
      <c r="B7" s="273" t="s">
        <v>767</v>
      </c>
      <c r="C7" s="278" t="s">
        <v>770</v>
      </c>
      <c r="D7" s="274"/>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4"/>
    </row>
    <row r="8" spans="1:54" ht="19.5" thickBot="1">
      <c r="A8" s="55"/>
      <c r="B8" s="204" t="s">
        <v>22</v>
      </c>
      <c r="C8" s="278"/>
      <c r="D8" s="274"/>
      <c r="E8" s="336">
        <f>E$13</f>
        <v>0</v>
      </c>
      <c r="F8" s="336">
        <f t="shared" ref="F8:X8" si="0">F$13</f>
        <v>0</v>
      </c>
      <c r="G8" s="336">
        <f t="shared" si="0"/>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5" t="s">
        <v>17</v>
      </c>
      <c r="D11" s="626"/>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7" t="s">
        <v>18</v>
      </c>
      <c r="D12" s="628"/>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7"/>
    </row>
    <row r="13" spans="1:54" ht="19.5" thickBot="1">
      <c r="A13" s="55"/>
      <c r="B13" s="59"/>
      <c r="C13" s="625" t="s">
        <v>65</v>
      </c>
      <c r="D13" s="626"/>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29" t="s">
        <v>55</v>
      </c>
      <c r="D14" s="630"/>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2" t="s">
        <v>104</v>
      </c>
      <c r="AY14" s="623"/>
      <c r="AZ14" s="623"/>
      <c r="BA14" s="624"/>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W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si="2"/>
        <v/>
      </c>
      <c r="AV16" s="267" t="str">
        <f t="shared" si="2"/>
        <v/>
      </c>
      <c r="AW16" s="267" t="str">
        <f t="shared" si="2"/>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N56" si="3">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2"/>
        <v/>
      </c>
      <c r="AV17" s="267" t="str">
        <f t="shared" si="2"/>
        <v/>
      </c>
      <c r="AW17" s="267" t="str">
        <f t="shared" si="2"/>
        <v/>
      </c>
      <c r="AX17" s="472" t="str">
        <f t="shared" ref="AX17:AX80" si="4">IF(AD17="","",SUMIF($E$12:$X$12,"Argumentación en contextos ciudadanos-No aplica componente",$AD17:$AW17))</f>
        <v/>
      </c>
      <c r="AY17" s="472" t="str">
        <f t="shared" ref="AY17:AY80" si="5">IF(AE17="","",SUMIF($E$12:$X$12,"Conocimientos-No aplica componente",$AD17:$AW17))</f>
        <v/>
      </c>
      <c r="AZ17" s="472" t="str">
        <f t="shared" ref="AZ17:AZ80" si="6">IF(AF17="","",SUMIF($E$12:$X$12,"Multiperspectivismo-No aplica componente",$AD17:$AW17))</f>
        <v/>
      </c>
      <c r="BA17" s="472" t="str">
        <f t="shared" ref="BA17:BA80" si="7">IF(AG17="","",SUMIF(E$12:X$12,"Pensamiento sistémico-No aplica componente",AD17:AW17))</f>
        <v/>
      </c>
    </row>
    <row r="18" spans="1:53" ht="19.5" thickBot="1">
      <c r="A18" s="55"/>
      <c r="B18" s="458" t="str">
        <f t="shared" ref="B18:B81" si="8">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3"/>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2"/>
        <v/>
      </c>
      <c r="AV18" s="267" t="str">
        <f t="shared" si="2"/>
        <v/>
      </c>
      <c r="AW18" s="267" t="str">
        <f t="shared" si="2"/>
        <v/>
      </c>
      <c r="AX18" s="472" t="str">
        <f t="shared" si="4"/>
        <v/>
      </c>
      <c r="AY18" s="472" t="str">
        <f t="shared" si="5"/>
        <v/>
      </c>
      <c r="AZ18" s="472" t="str">
        <f t="shared" si="6"/>
        <v/>
      </c>
      <c r="BA18" s="472" t="str">
        <f t="shared" si="7"/>
        <v/>
      </c>
    </row>
    <row r="19" spans="1:53" ht="19.5" thickBot="1">
      <c r="A19" s="55"/>
      <c r="B19" s="458" t="str">
        <f t="shared" si="8"/>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3"/>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2"/>
        <v/>
      </c>
      <c r="AV19" s="267" t="str">
        <f t="shared" si="2"/>
        <v/>
      </c>
      <c r="AW19" s="267" t="str">
        <f t="shared" si="2"/>
        <v/>
      </c>
      <c r="AX19" s="472" t="str">
        <f t="shared" si="4"/>
        <v/>
      </c>
      <c r="AY19" s="472" t="str">
        <f t="shared" si="5"/>
        <v/>
      </c>
      <c r="AZ19" s="472" t="str">
        <f t="shared" si="6"/>
        <v/>
      </c>
      <c r="BA19" s="472" t="str">
        <f t="shared" si="7"/>
        <v/>
      </c>
    </row>
    <row r="20" spans="1:53" ht="19.5" thickBot="1">
      <c r="A20" s="55"/>
      <c r="B20" s="458" t="str">
        <f t="shared" si="8"/>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3"/>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2"/>
        <v/>
      </c>
      <c r="AV20" s="267" t="str">
        <f t="shared" si="2"/>
        <v/>
      </c>
      <c r="AW20" s="267" t="str">
        <f t="shared" si="2"/>
        <v/>
      </c>
      <c r="AX20" s="472" t="str">
        <f t="shared" si="4"/>
        <v/>
      </c>
      <c r="AY20" s="472" t="str">
        <f t="shared" si="5"/>
        <v/>
      </c>
      <c r="AZ20" s="472" t="str">
        <f t="shared" si="6"/>
        <v/>
      </c>
      <c r="BA20" s="472" t="str">
        <f t="shared" si="7"/>
        <v/>
      </c>
    </row>
    <row r="21" spans="1:53" ht="19.5" thickBot="1">
      <c r="A21" s="55"/>
      <c r="B21" s="458" t="str">
        <f t="shared" si="8"/>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3"/>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2"/>
        <v/>
      </c>
      <c r="AV21" s="267" t="str">
        <f t="shared" si="2"/>
        <v/>
      </c>
      <c r="AW21" s="267" t="str">
        <f t="shared" si="2"/>
        <v/>
      </c>
      <c r="AX21" s="472" t="str">
        <f t="shared" si="4"/>
        <v/>
      </c>
      <c r="AY21" s="472" t="str">
        <f t="shared" si="5"/>
        <v/>
      </c>
      <c r="AZ21" s="472" t="str">
        <f t="shared" si="6"/>
        <v/>
      </c>
      <c r="BA21" s="472" t="str">
        <f t="shared" si="7"/>
        <v/>
      </c>
    </row>
    <row r="22" spans="1:53" ht="15.75" customHeight="1" thickBot="1">
      <c r="A22" s="55"/>
      <c r="B22" s="458" t="str">
        <f t="shared" si="8"/>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3"/>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2"/>
        <v/>
      </c>
      <c r="AV22" s="267" t="str">
        <f t="shared" si="2"/>
        <v/>
      </c>
      <c r="AW22" s="267" t="str">
        <f t="shared" si="2"/>
        <v/>
      </c>
      <c r="AX22" s="472" t="str">
        <f t="shared" si="4"/>
        <v/>
      </c>
      <c r="AY22" s="472" t="str">
        <f t="shared" si="5"/>
        <v/>
      </c>
      <c r="AZ22" s="472" t="str">
        <f t="shared" si="6"/>
        <v/>
      </c>
      <c r="BA22" s="472" t="str">
        <f t="shared" si="7"/>
        <v/>
      </c>
    </row>
    <row r="23" spans="1:53" ht="15.75" customHeight="1" thickBot="1">
      <c r="A23" s="55"/>
      <c r="B23" s="458" t="str">
        <f t="shared" si="8"/>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3"/>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2"/>
        <v/>
      </c>
      <c r="AV23" s="267" t="str">
        <f t="shared" si="2"/>
        <v/>
      </c>
      <c r="AW23" s="267" t="str">
        <f t="shared" si="2"/>
        <v/>
      </c>
      <c r="AX23" s="472" t="str">
        <f t="shared" si="4"/>
        <v/>
      </c>
      <c r="AY23" s="472" t="str">
        <f t="shared" si="5"/>
        <v/>
      </c>
      <c r="AZ23" s="472" t="str">
        <f t="shared" si="6"/>
        <v/>
      </c>
      <c r="BA23" s="472" t="str">
        <f t="shared" si="7"/>
        <v/>
      </c>
    </row>
    <row r="24" spans="1:53" ht="15.75" customHeight="1" thickBot="1">
      <c r="A24" s="55"/>
      <c r="B24" s="458" t="str">
        <f t="shared" si="8"/>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3"/>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2"/>
        <v/>
      </c>
      <c r="AV24" s="267" t="str">
        <f t="shared" si="2"/>
        <v/>
      </c>
      <c r="AW24" s="267" t="str">
        <f t="shared" si="2"/>
        <v/>
      </c>
      <c r="AX24" s="472" t="str">
        <f t="shared" si="4"/>
        <v/>
      </c>
      <c r="AY24" s="472" t="str">
        <f t="shared" si="5"/>
        <v/>
      </c>
      <c r="AZ24" s="472" t="str">
        <f t="shared" si="6"/>
        <v/>
      </c>
      <c r="BA24" s="472" t="str">
        <f t="shared" si="7"/>
        <v/>
      </c>
    </row>
    <row r="25" spans="1:53" ht="15.75" customHeight="1" thickBot="1">
      <c r="A25" s="55"/>
      <c r="B25" s="458" t="str">
        <f t="shared" si="8"/>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3"/>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2"/>
        <v/>
      </c>
      <c r="AV25" s="267" t="str">
        <f t="shared" si="2"/>
        <v/>
      </c>
      <c r="AW25" s="267" t="str">
        <f t="shared" si="2"/>
        <v/>
      </c>
      <c r="AX25" s="472" t="str">
        <f t="shared" si="4"/>
        <v/>
      </c>
      <c r="AY25" s="472" t="str">
        <f t="shared" si="5"/>
        <v/>
      </c>
      <c r="AZ25" s="472" t="str">
        <f t="shared" si="6"/>
        <v/>
      </c>
      <c r="BA25" s="472" t="str">
        <f t="shared" si="7"/>
        <v/>
      </c>
    </row>
    <row r="26" spans="1:53" ht="15.75" customHeight="1" thickBot="1">
      <c r="A26" s="55"/>
      <c r="B26" s="458" t="str">
        <f t="shared" si="8"/>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3"/>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2"/>
        <v/>
      </c>
      <c r="AV26" s="267" t="str">
        <f t="shared" si="2"/>
        <v/>
      </c>
      <c r="AW26" s="267" t="str">
        <f t="shared" si="2"/>
        <v/>
      </c>
      <c r="AX26" s="472" t="str">
        <f t="shared" si="4"/>
        <v/>
      </c>
      <c r="AY26" s="472" t="str">
        <f t="shared" si="5"/>
        <v/>
      </c>
      <c r="AZ26" s="472" t="str">
        <f t="shared" si="6"/>
        <v/>
      </c>
      <c r="BA26" s="472" t="str">
        <f t="shared" si="7"/>
        <v/>
      </c>
    </row>
    <row r="27" spans="1:53" ht="15.75" customHeight="1" thickBot="1">
      <c r="A27" s="55"/>
      <c r="B27" s="458" t="str">
        <f t="shared" si="8"/>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3"/>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2"/>
        <v/>
      </c>
      <c r="AV27" s="267" t="str">
        <f t="shared" si="2"/>
        <v/>
      </c>
      <c r="AW27" s="267" t="str">
        <f t="shared" si="2"/>
        <v/>
      </c>
      <c r="AX27" s="472" t="str">
        <f t="shared" si="4"/>
        <v/>
      </c>
      <c r="AY27" s="472" t="str">
        <f t="shared" si="5"/>
        <v/>
      </c>
      <c r="AZ27" s="472" t="str">
        <f t="shared" si="6"/>
        <v/>
      </c>
      <c r="BA27" s="472" t="str">
        <f t="shared" si="7"/>
        <v/>
      </c>
    </row>
    <row r="28" spans="1:53" ht="15.75" customHeight="1" thickBot="1">
      <c r="A28" s="55"/>
      <c r="B28" s="458" t="str">
        <f t="shared" si="8"/>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3"/>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2"/>
        <v/>
      </c>
      <c r="AV28" s="267" t="str">
        <f t="shared" si="2"/>
        <v/>
      </c>
      <c r="AW28" s="267" t="str">
        <f t="shared" si="2"/>
        <v/>
      </c>
      <c r="AX28" s="472" t="str">
        <f t="shared" si="4"/>
        <v/>
      </c>
      <c r="AY28" s="472" t="str">
        <f t="shared" si="5"/>
        <v/>
      </c>
      <c r="AZ28" s="472" t="str">
        <f t="shared" si="6"/>
        <v/>
      </c>
      <c r="BA28" s="472" t="str">
        <f t="shared" si="7"/>
        <v/>
      </c>
    </row>
    <row r="29" spans="1:53" ht="15.75" customHeight="1" thickBot="1">
      <c r="A29" s="55"/>
      <c r="B29" s="458" t="str">
        <f t="shared" si="8"/>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3"/>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ref="AM29:AW52" si="9">IF(N29="","",(IF(N29=N$92,1,0)))</f>
        <v/>
      </c>
      <c r="AN29" s="267" t="str">
        <f t="shared" si="9"/>
        <v/>
      </c>
      <c r="AO29" s="267" t="str">
        <f t="shared" si="9"/>
        <v/>
      </c>
      <c r="AP29" s="267" t="str">
        <f t="shared" si="9"/>
        <v/>
      </c>
      <c r="AQ29" s="267" t="str">
        <f t="shared" si="9"/>
        <v/>
      </c>
      <c r="AR29" s="267" t="str">
        <f t="shared" si="9"/>
        <v/>
      </c>
      <c r="AS29" s="267" t="str">
        <f t="shared" si="9"/>
        <v/>
      </c>
      <c r="AT29" s="267" t="str">
        <f t="shared" si="9"/>
        <v/>
      </c>
      <c r="AU29" s="267" t="str">
        <f t="shared" si="9"/>
        <v/>
      </c>
      <c r="AV29" s="267" t="str">
        <f t="shared" si="9"/>
        <v/>
      </c>
      <c r="AW29" s="267" t="str">
        <f t="shared" si="9"/>
        <v/>
      </c>
      <c r="AX29" s="472" t="str">
        <f t="shared" si="4"/>
        <v/>
      </c>
      <c r="AY29" s="472" t="str">
        <f t="shared" si="5"/>
        <v/>
      </c>
      <c r="AZ29" s="472" t="str">
        <f t="shared" si="6"/>
        <v/>
      </c>
      <c r="BA29" s="472" t="str">
        <f t="shared" si="7"/>
        <v/>
      </c>
    </row>
    <row r="30" spans="1:53" ht="15.75" customHeight="1" thickBot="1">
      <c r="A30" s="55"/>
      <c r="B30" s="458" t="str">
        <f t="shared" si="8"/>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3"/>
        <v/>
      </c>
      <c r="AE30" s="267" t="str">
        <f t="shared" si="3"/>
        <v/>
      </c>
      <c r="AF30" s="267" t="str">
        <f t="shared" si="3"/>
        <v/>
      </c>
      <c r="AG30" s="267" t="str">
        <f t="shared" si="3"/>
        <v/>
      </c>
      <c r="AH30" s="267" t="str">
        <f t="shared" si="3"/>
        <v/>
      </c>
      <c r="AI30" s="267" t="str">
        <f t="shared" si="3"/>
        <v/>
      </c>
      <c r="AJ30" s="267" t="str">
        <f t="shared" si="3"/>
        <v/>
      </c>
      <c r="AK30" s="267" t="str">
        <f t="shared" si="3"/>
        <v/>
      </c>
      <c r="AL30" s="267" t="str">
        <f t="shared" si="3"/>
        <v/>
      </c>
      <c r="AM30" s="267" t="str">
        <f t="shared" si="9"/>
        <v/>
      </c>
      <c r="AN30" s="267" t="str">
        <f t="shared" si="9"/>
        <v/>
      </c>
      <c r="AO30" s="267" t="str">
        <f t="shared" si="9"/>
        <v/>
      </c>
      <c r="AP30" s="267" t="str">
        <f t="shared" si="9"/>
        <v/>
      </c>
      <c r="AQ30" s="267" t="str">
        <f t="shared" si="9"/>
        <v/>
      </c>
      <c r="AR30" s="267" t="str">
        <f t="shared" si="9"/>
        <v/>
      </c>
      <c r="AS30" s="267" t="str">
        <f t="shared" si="9"/>
        <v/>
      </c>
      <c r="AT30" s="267" t="str">
        <f t="shared" si="9"/>
        <v/>
      </c>
      <c r="AU30" s="267" t="str">
        <f t="shared" si="9"/>
        <v/>
      </c>
      <c r="AV30" s="267" t="str">
        <f t="shared" si="9"/>
        <v/>
      </c>
      <c r="AW30" s="267" t="str">
        <f t="shared" si="9"/>
        <v/>
      </c>
      <c r="AX30" s="472" t="str">
        <f t="shared" si="4"/>
        <v/>
      </c>
      <c r="AY30" s="472" t="str">
        <f t="shared" si="5"/>
        <v/>
      </c>
      <c r="AZ30" s="472" t="str">
        <f t="shared" si="6"/>
        <v/>
      </c>
      <c r="BA30" s="472" t="str">
        <f t="shared" si="7"/>
        <v/>
      </c>
    </row>
    <row r="31" spans="1:53" ht="15.75" customHeight="1" thickBot="1">
      <c r="A31" s="55"/>
      <c r="B31" s="458" t="str">
        <f t="shared" si="8"/>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3"/>
        <v/>
      </c>
      <c r="AE31" s="267" t="str">
        <f t="shared" si="3"/>
        <v/>
      </c>
      <c r="AF31" s="267" t="str">
        <f t="shared" si="3"/>
        <v/>
      </c>
      <c r="AG31" s="267" t="str">
        <f t="shared" si="3"/>
        <v/>
      </c>
      <c r="AH31" s="267" t="str">
        <f t="shared" si="3"/>
        <v/>
      </c>
      <c r="AI31" s="267" t="str">
        <f t="shared" si="3"/>
        <v/>
      </c>
      <c r="AJ31" s="267" t="str">
        <f t="shared" si="3"/>
        <v/>
      </c>
      <c r="AK31" s="267" t="str">
        <f t="shared" si="3"/>
        <v/>
      </c>
      <c r="AL31" s="267" t="str">
        <f t="shared" si="3"/>
        <v/>
      </c>
      <c r="AM31" s="267" t="str">
        <f t="shared" si="9"/>
        <v/>
      </c>
      <c r="AN31" s="267" t="str">
        <f t="shared" si="9"/>
        <v/>
      </c>
      <c r="AO31" s="267" t="str">
        <f t="shared" si="9"/>
        <v/>
      </c>
      <c r="AP31" s="267" t="str">
        <f t="shared" si="9"/>
        <v/>
      </c>
      <c r="AQ31" s="267" t="str">
        <f t="shared" si="9"/>
        <v/>
      </c>
      <c r="AR31" s="267" t="str">
        <f t="shared" si="9"/>
        <v/>
      </c>
      <c r="AS31" s="267" t="str">
        <f t="shared" si="9"/>
        <v/>
      </c>
      <c r="AT31" s="267" t="str">
        <f t="shared" si="9"/>
        <v/>
      </c>
      <c r="AU31" s="267" t="str">
        <f t="shared" si="9"/>
        <v/>
      </c>
      <c r="AV31" s="267" t="str">
        <f t="shared" si="9"/>
        <v/>
      </c>
      <c r="AW31" s="267" t="str">
        <f t="shared" si="9"/>
        <v/>
      </c>
      <c r="AX31" s="472" t="str">
        <f t="shared" si="4"/>
        <v/>
      </c>
      <c r="AY31" s="472" t="str">
        <f t="shared" si="5"/>
        <v/>
      </c>
      <c r="AZ31" s="472" t="str">
        <f t="shared" si="6"/>
        <v/>
      </c>
      <c r="BA31" s="472" t="str">
        <f t="shared" si="7"/>
        <v/>
      </c>
    </row>
    <row r="32" spans="1:53" ht="15.75" customHeight="1" thickBot="1">
      <c r="A32" s="55"/>
      <c r="B32" s="458" t="str">
        <f t="shared" si="8"/>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3"/>
        <v/>
      </c>
      <c r="AE32" s="267" t="str">
        <f t="shared" si="3"/>
        <v/>
      </c>
      <c r="AF32" s="267" t="str">
        <f t="shared" si="3"/>
        <v/>
      </c>
      <c r="AG32" s="267" t="str">
        <f t="shared" si="3"/>
        <v/>
      </c>
      <c r="AH32" s="267" t="str">
        <f t="shared" si="3"/>
        <v/>
      </c>
      <c r="AI32" s="267" t="str">
        <f t="shared" si="3"/>
        <v/>
      </c>
      <c r="AJ32" s="267" t="str">
        <f t="shared" si="3"/>
        <v/>
      </c>
      <c r="AK32" s="267" t="str">
        <f t="shared" si="3"/>
        <v/>
      </c>
      <c r="AL32" s="267" t="str">
        <f t="shared" si="3"/>
        <v/>
      </c>
      <c r="AM32" s="267" t="str">
        <f t="shared" si="9"/>
        <v/>
      </c>
      <c r="AN32" s="267" t="str">
        <f t="shared" si="9"/>
        <v/>
      </c>
      <c r="AO32" s="267" t="str">
        <f t="shared" si="9"/>
        <v/>
      </c>
      <c r="AP32" s="267" t="str">
        <f t="shared" si="9"/>
        <v/>
      </c>
      <c r="AQ32" s="267" t="str">
        <f t="shared" si="9"/>
        <v/>
      </c>
      <c r="AR32" s="267" t="str">
        <f t="shared" si="9"/>
        <v/>
      </c>
      <c r="AS32" s="267" t="str">
        <f t="shared" si="9"/>
        <v/>
      </c>
      <c r="AT32" s="267" t="str">
        <f t="shared" si="9"/>
        <v/>
      </c>
      <c r="AU32" s="267" t="str">
        <f t="shared" si="9"/>
        <v/>
      </c>
      <c r="AV32" s="267" t="str">
        <f t="shared" si="9"/>
        <v/>
      </c>
      <c r="AW32" s="267" t="str">
        <f t="shared" si="9"/>
        <v/>
      </c>
      <c r="AX32" s="472" t="str">
        <f t="shared" si="4"/>
        <v/>
      </c>
      <c r="AY32" s="472" t="str">
        <f t="shared" si="5"/>
        <v/>
      </c>
      <c r="AZ32" s="472" t="str">
        <f t="shared" si="6"/>
        <v/>
      </c>
      <c r="BA32" s="472" t="str">
        <f t="shared" si="7"/>
        <v/>
      </c>
    </row>
    <row r="33" spans="1:53" ht="15.75" customHeight="1" thickBot="1">
      <c r="A33" s="55"/>
      <c r="B33" s="458" t="str">
        <f t="shared" si="8"/>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3"/>
        <v/>
      </c>
      <c r="AE33" s="267" t="str">
        <f t="shared" si="3"/>
        <v/>
      </c>
      <c r="AF33" s="267" t="str">
        <f t="shared" si="3"/>
        <v/>
      </c>
      <c r="AG33" s="267" t="str">
        <f t="shared" si="3"/>
        <v/>
      </c>
      <c r="AH33" s="267" t="str">
        <f t="shared" si="3"/>
        <v/>
      </c>
      <c r="AI33" s="267" t="str">
        <f t="shared" si="3"/>
        <v/>
      </c>
      <c r="AJ33" s="267" t="str">
        <f t="shared" si="3"/>
        <v/>
      </c>
      <c r="AK33" s="267" t="str">
        <f t="shared" si="3"/>
        <v/>
      </c>
      <c r="AL33" s="267" t="str">
        <f t="shared" si="3"/>
        <v/>
      </c>
      <c r="AM33" s="267" t="str">
        <f t="shared" si="9"/>
        <v/>
      </c>
      <c r="AN33" s="267" t="str">
        <f t="shared" si="9"/>
        <v/>
      </c>
      <c r="AO33" s="267" t="str">
        <f t="shared" si="9"/>
        <v/>
      </c>
      <c r="AP33" s="267" t="str">
        <f t="shared" si="9"/>
        <v/>
      </c>
      <c r="AQ33" s="267" t="str">
        <f t="shared" si="9"/>
        <v/>
      </c>
      <c r="AR33" s="267" t="str">
        <f t="shared" si="9"/>
        <v/>
      </c>
      <c r="AS33" s="267" t="str">
        <f t="shared" si="9"/>
        <v/>
      </c>
      <c r="AT33" s="267" t="str">
        <f t="shared" si="9"/>
        <v/>
      </c>
      <c r="AU33" s="267" t="str">
        <f t="shared" si="9"/>
        <v/>
      </c>
      <c r="AV33" s="267" t="str">
        <f t="shared" si="9"/>
        <v/>
      </c>
      <c r="AW33" s="267" t="str">
        <f t="shared" si="9"/>
        <v/>
      </c>
      <c r="AX33" s="472" t="str">
        <f t="shared" si="4"/>
        <v/>
      </c>
      <c r="AY33" s="472" t="str">
        <f t="shared" si="5"/>
        <v/>
      </c>
      <c r="AZ33" s="472" t="str">
        <f t="shared" si="6"/>
        <v/>
      </c>
      <c r="BA33" s="472" t="str">
        <f t="shared" si="7"/>
        <v/>
      </c>
    </row>
    <row r="34" spans="1:53" ht="15.75" customHeight="1" thickBot="1">
      <c r="A34" s="55"/>
      <c r="B34" s="458" t="str">
        <f t="shared" si="8"/>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3"/>
        <v/>
      </c>
      <c r="AE34" s="267" t="str">
        <f t="shared" si="3"/>
        <v/>
      </c>
      <c r="AF34" s="267" t="str">
        <f t="shared" si="3"/>
        <v/>
      </c>
      <c r="AG34" s="267" t="str">
        <f t="shared" si="3"/>
        <v/>
      </c>
      <c r="AH34" s="267" t="str">
        <f t="shared" si="3"/>
        <v/>
      </c>
      <c r="AI34" s="267" t="str">
        <f t="shared" si="3"/>
        <v/>
      </c>
      <c r="AJ34" s="267" t="str">
        <f t="shared" si="3"/>
        <v/>
      </c>
      <c r="AK34" s="267" t="str">
        <f t="shared" si="3"/>
        <v/>
      </c>
      <c r="AL34" s="267" t="str">
        <f t="shared" si="3"/>
        <v/>
      </c>
      <c r="AM34" s="267" t="str">
        <f t="shared" si="9"/>
        <v/>
      </c>
      <c r="AN34" s="267" t="str">
        <f t="shared" si="9"/>
        <v/>
      </c>
      <c r="AO34" s="267" t="str">
        <f t="shared" si="9"/>
        <v/>
      </c>
      <c r="AP34" s="267" t="str">
        <f t="shared" si="9"/>
        <v/>
      </c>
      <c r="AQ34" s="267" t="str">
        <f t="shared" si="9"/>
        <v/>
      </c>
      <c r="AR34" s="267" t="str">
        <f t="shared" si="9"/>
        <v/>
      </c>
      <c r="AS34" s="267" t="str">
        <f t="shared" si="9"/>
        <v/>
      </c>
      <c r="AT34" s="267" t="str">
        <f t="shared" si="9"/>
        <v/>
      </c>
      <c r="AU34" s="267" t="str">
        <f t="shared" si="9"/>
        <v/>
      </c>
      <c r="AV34" s="267" t="str">
        <f t="shared" si="9"/>
        <v/>
      </c>
      <c r="AW34" s="267" t="str">
        <f t="shared" si="9"/>
        <v/>
      </c>
      <c r="AX34" s="472" t="str">
        <f t="shared" si="4"/>
        <v/>
      </c>
      <c r="AY34" s="472" t="str">
        <f t="shared" si="5"/>
        <v/>
      </c>
      <c r="AZ34" s="472" t="str">
        <f t="shared" si="6"/>
        <v/>
      </c>
      <c r="BA34" s="472" t="str">
        <f t="shared" si="7"/>
        <v/>
      </c>
    </row>
    <row r="35" spans="1:53" ht="15.75" customHeight="1" thickBot="1">
      <c r="A35" s="55"/>
      <c r="B35" s="458" t="str">
        <f t="shared" si="8"/>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3"/>
        <v/>
      </c>
      <c r="AE35" s="267" t="str">
        <f t="shared" si="3"/>
        <v/>
      </c>
      <c r="AF35" s="267" t="str">
        <f t="shared" si="3"/>
        <v/>
      </c>
      <c r="AG35" s="267" t="str">
        <f t="shared" si="3"/>
        <v/>
      </c>
      <c r="AH35" s="267" t="str">
        <f t="shared" si="3"/>
        <v/>
      </c>
      <c r="AI35" s="267" t="str">
        <f t="shared" si="3"/>
        <v/>
      </c>
      <c r="AJ35" s="267" t="str">
        <f t="shared" si="3"/>
        <v/>
      </c>
      <c r="AK35" s="267" t="str">
        <f t="shared" si="3"/>
        <v/>
      </c>
      <c r="AL35" s="267" t="str">
        <f t="shared" si="3"/>
        <v/>
      </c>
      <c r="AM35" s="267" t="str">
        <f t="shared" si="9"/>
        <v/>
      </c>
      <c r="AN35" s="267" t="str">
        <f t="shared" si="9"/>
        <v/>
      </c>
      <c r="AO35" s="267" t="str">
        <f t="shared" si="9"/>
        <v/>
      </c>
      <c r="AP35" s="267" t="str">
        <f t="shared" si="9"/>
        <v/>
      </c>
      <c r="AQ35" s="267" t="str">
        <f t="shared" si="9"/>
        <v/>
      </c>
      <c r="AR35" s="267" t="str">
        <f t="shared" si="9"/>
        <v/>
      </c>
      <c r="AS35" s="267" t="str">
        <f t="shared" si="9"/>
        <v/>
      </c>
      <c r="AT35" s="267" t="str">
        <f t="shared" si="9"/>
        <v/>
      </c>
      <c r="AU35" s="267" t="str">
        <f t="shared" si="9"/>
        <v/>
      </c>
      <c r="AV35" s="267" t="str">
        <f t="shared" si="9"/>
        <v/>
      </c>
      <c r="AW35" s="267" t="str">
        <f t="shared" si="9"/>
        <v/>
      </c>
      <c r="AX35" s="472" t="str">
        <f t="shared" si="4"/>
        <v/>
      </c>
      <c r="AY35" s="472" t="str">
        <f t="shared" si="5"/>
        <v/>
      </c>
      <c r="AZ35" s="472" t="str">
        <f t="shared" si="6"/>
        <v/>
      </c>
      <c r="BA35" s="472" t="str">
        <f t="shared" si="7"/>
        <v/>
      </c>
    </row>
    <row r="36" spans="1:53" ht="15.75" customHeight="1" thickBot="1">
      <c r="A36" s="55"/>
      <c r="B36" s="458" t="str">
        <f t="shared" si="8"/>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3"/>
        <v/>
      </c>
      <c r="AE36" s="267" t="str">
        <f t="shared" si="3"/>
        <v/>
      </c>
      <c r="AF36" s="267" t="str">
        <f t="shared" si="3"/>
        <v/>
      </c>
      <c r="AG36" s="267" t="str">
        <f t="shared" si="3"/>
        <v/>
      </c>
      <c r="AH36" s="267" t="str">
        <f t="shared" si="3"/>
        <v/>
      </c>
      <c r="AI36" s="267" t="str">
        <f t="shared" si="3"/>
        <v/>
      </c>
      <c r="AJ36" s="267" t="str">
        <f t="shared" si="3"/>
        <v/>
      </c>
      <c r="AK36" s="267" t="str">
        <f t="shared" si="3"/>
        <v/>
      </c>
      <c r="AL36" s="267" t="str">
        <f t="shared" si="3"/>
        <v/>
      </c>
      <c r="AM36" s="267" t="str">
        <f t="shared" si="9"/>
        <v/>
      </c>
      <c r="AN36" s="267" t="str">
        <f t="shared" si="9"/>
        <v/>
      </c>
      <c r="AO36" s="267" t="str">
        <f t="shared" si="9"/>
        <v/>
      </c>
      <c r="AP36" s="267" t="str">
        <f t="shared" si="9"/>
        <v/>
      </c>
      <c r="AQ36" s="267" t="str">
        <f t="shared" si="9"/>
        <v/>
      </c>
      <c r="AR36" s="267" t="str">
        <f t="shared" si="9"/>
        <v/>
      </c>
      <c r="AS36" s="267" t="str">
        <f t="shared" si="9"/>
        <v/>
      </c>
      <c r="AT36" s="267" t="str">
        <f t="shared" si="9"/>
        <v/>
      </c>
      <c r="AU36" s="267" t="str">
        <f t="shared" si="9"/>
        <v/>
      </c>
      <c r="AV36" s="267" t="str">
        <f t="shared" si="9"/>
        <v/>
      </c>
      <c r="AW36" s="267" t="str">
        <f t="shared" si="9"/>
        <v/>
      </c>
      <c r="AX36" s="472" t="str">
        <f t="shared" si="4"/>
        <v/>
      </c>
      <c r="AY36" s="472" t="str">
        <f t="shared" si="5"/>
        <v/>
      </c>
      <c r="AZ36" s="472" t="str">
        <f t="shared" si="6"/>
        <v/>
      </c>
      <c r="BA36" s="472" t="str">
        <f t="shared" si="7"/>
        <v/>
      </c>
    </row>
    <row r="37" spans="1:53" ht="15.75" customHeight="1" thickBot="1">
      <c r="A37" s="55"/>
      <c r="B37" s="458" t="str">
        <f t="shared" si="8"/>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3"/>
        <v/>
      </c>
      <c r="AE37" s="267" t="str">
        <f t="shared" si="3"/>
        <v/>
      </c>
      <c r="AF37" s="267" t="str">
        <f t="shared" si="3"/>
        <v/>
      </c>
      <c r="AG37" s="267" t="str">
        <f t="shared" si="3"/>
        <v/>
      </c>
      <c r="AH37" s="267" t="str">
        <f t="shared" si="3"/>
        <v/>
      </c>
      <c r="AI37" s="267" t="str">
        <f t="shared" si="3"/>
        <v/>
      </c>
      <c r="AJ37" s="267" t="str">
        <f t="shared" si="3"/>
        <v/>
      </c>
      <c r="AK37" s="267" t="str">
        <f t="shared" si="3"/>
        <v/>
      </c>
      <c r="AL37" s="267" t="str">
        <f t="shared" si="3"/>
        <v/>
      </c>
      <c r="AM37" s="267" t="str">
        <f t="shared" si="9"/>
        <v/>
      </c>
      <c r="AN37" s="267" t="str">
        <f t="shared" si="9"/>
        <v/>
      </c>
      <c r="AO37" s="267" t="str">
        <f t="shared" si="9"/>
        <v/>
      </c>
      <c r="AP37" s="267" t="str">
        <f t="shared" si="9"/>
        <v/>
      </c>
      <c r="AQ37" s="267" t="str">
        <f t="shared" si="9"/>
        <v/>
      </c>
      <c r="AR37" s="267" t="str">
        <f t="shared" si="9"/>
        <v/>
      </c>
      <c r="AS37" s="267" t="str">
        <f t="shared" si="9"/>
        <v/>
      </c>
      <c r="AT37" s="267" t="str">
        <f t="shared" si="9"/>
        <v/>
      </c>
      <c r="AU37" s="267" t="str">
        <f t="shared" si="9"/>
        <v/>
      </c>
      <c r="AV37" s="267" t="str">
        <f t="shared" si="9"/>
        <v/>
      </c>
      <c r="AW37" s="267" t="str">
        <f t="shared" si="9"/>
        <v/>
      </c>
      <c r="AX37" s="472" t="str">
        <f t="shared" si="4"/>
        <v/>
      </c>
      <c r="AY37" s="472" t="str">
        <f t="shared" si="5"/>
        <v/>
      </c>
      <c r="AZ37" s="472" t="str">
        <f t="shared" si="6"/>
        <v/>
      </c>
      <c r="BA37" s="472" t="str">
        <f t="shared" si="7"/>
        <v/>
      </c>
    </row>
    <row r="38" spans="1:53" ht="15.75" customHeight="1" thickBot="1">
      <c r="A38" s="55"/>
      <c r="B38" s="458" t="str">
        <f t="shared" si="8"/>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3"/>
        <v/>
      </c>
      <c r="AE38" s="267" t="str">
        <f t="shared" si="3"/>
        <v/>
      </c>
      <c r="AF38" s="267" t="str">
        <f t="shared" si="3"/>
        <v/>
      </c>
      <c r="AG38" s="267" t="str">
        <f t="shared" si="3"/>
        <v/>
      </c>
      <c r="AH38" s="267" t="str">
        <f t="shared" si="3"/>
        <v/>
      </c>
      <c r="AI38" s="267" t="str">
        <f t="shared" si="3"/>
        <v/>
      </c>
      <c r="AJ38" s="267" t="str">
        <f t="shared" si="3"/>
        <v/>
      </c>
      <c r="AK38" s="267" t="str">
        <f t="shared" si="3"/>
        <v/>
      </c>
      <c r="AL38" s="267" t="str">
        <f t="shared" si="3"/>
        <v/>
      </c>
      <c r="AM38" s="267" t="str">
        <f t="shared" si="9"/>
        <v/>
      </c>
      <c r="AN38" s="267" t="str">
        <f t="shared" si="9"/>
        <v/>
      </c>
      <c r="AO38" s="267" t="str">
        <f t="shared" si="9"/>
        <v/>
      </c>
      <c r="AP38" s="267" t="str">
        <f t="shared" si="9"/>
        <v/>
      </c>
      <c r="AQ38" s="267" t="str">
        <f t="shared" si="9"/>
        <v/>
      </c>
      <c r="AR38" s="267" t="str">
        <f t="shared" si="9"/>
        <v/>
      </c>
      <c r="AS38" s="267" t="str">
        <f t="shared" si="9"/>
        <v/>
      </c>
      <c r="AT38" s="267" t="str">
        <f t="shared" si="9"/>
        <v/>
      </c>
      <c r="AU38" s="267" t="str">
        <f t="shared" si="9"/>
        <v/>
      </c>
      <c r="AV38" s="267" t="str">
        <f t="shared" si="9"/>
        <v/>
      </c>
      <c r="AW38" s="267" t="str">
        <f t="shared" si="9"/>
        <v/>
      </c>
      <c r="AX38" s="472" t="str">
        <f t="shared" si="4"/>
        <v/>
      </c>
      <c r="AY38" s="472" t="str">
        <f t="shared" si="5"/>
        <v/>
      </c>
      <c r="AZ38" s="472" t="str">
        <f t="shared" si="6"/>
        <v/>
      </c>
      <c r="BA38" s="472" t="str">
        <f t="shared" si="7"/>
        <v/>
      </c>
    </row>
    <row r="39" spans="1:53" ht="15.75" customHeight="1" thickBot="1">
      <c r="A39" s="55"/>
      <c r="B39" s="458" t="str">
        <f t="shared" si="8"/>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3"/>
        <v/>
      </c>
      <c r="AE39" s="267" t="str">
        <f t="shared" si="3"/>
        <v/>
      </c>
      <c r="AF39" s="267" t="str">
        <f t="shared" si="3"/>
        <v/>
      </c>
      <c r="AG39" s="267" t="str">
        <f t="shared" si="3"/>
        <v/>
      </c>
      <c r="AH39" s="267" t="str">
        <f t="shared" si="3"/>
        <v/>
      </c>
      <c r="AI39" s="267" t="str">
        <f t="shared" si="3"/>
        <v/>
      </c>
      <c r="AJ39" s="267" t="str">
        <f t="shared" si="3"/>
        <v/>
      </c>
      <c r="AK39" s="267" t="str">
        <f t="shared" si="3"/>
        <v/>
      </c>
      <c r="AL39" s="267" t="str">
        <f t="shared" si="3"/>
        <v/>
      </c>
      <c r="AM39" s="267" t="str">
        <f t="shared" si="9"/>
        <v/>
      </c>
      <c r="AN39" s="267" t="str">
        <f t="shared" si="9"/>
        <v/>
      </c>
      <c r="AO39" s="267" t="str">
        <f t="shared" si="9"/>
        <v/>
      </c>
      <c r="AP39" s="267" t="str">
        <f t="shared" si="9"/>
        <v/>
      </c>
      <c r="AQ39" s="267" t="str">
        <f t="shared" si="9"/>
        <v/>
      </c>
      <c r="AR39" s="267" t="str">
        <f t="shared" si="9"/>
        <v/>
      </c>
      <c r="AS39" s="267" t="str">
        <f t="shared" si="9"/>
        <v/>
      </c>
      <c r="AT39" s="267" t="str">
        <f t="shared" si="9"/>
        <v/>
      </c>
      <c r="AU39" s="267" t="str">
        <f t="shared" si="9"/>
        <v/>
      </c>
      <c r="AV39" s="267" t="str">
        <f t="shared" si="9"/>
        <v/>
      </c>
      <c r="AW39" s="267" t="str">
        <f t="shared" si="9"/>
        <v/>
      </c>
      <c r="AX39" s="472" t="str">
        <f t="shared" si="4"/>
        <v/>
      </c>
      <c r="AY39" s="472" t="str">
        <f t="shared" si="5"/>
        <v/>
      </c>
      <c r="AZ39" s="472" t="str">
        <f t="shared" si="6"/>
        <v/>
      </c>
      <c r="BA39" s="472" t="str">
        <f t="shared" si="7"/>
        <v/>
      </c>
    </row>
    <row r="40" spans="1:53" ht="15.75" customHeight="1" thickBot="1">
      <c r="A40" s="55"/>
      <c r="B40" s="458" t="str">
        <f t="shared" si="8"/>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3"/>
        <v/>
      </c>
      <c r="AE40" s="267" t="str">
        <f t="shared" si="3"/>
        <v/>
      </c>
      <c r="AF40" s="267" t="str">
        <f t="shared" si="3"/>
        <v/>
      </c>
      <c r="AG40" s="267" t="str">
        <f t="shared" si="3"/>
        <v/>
      </c>
      <c r="AH40" s="267" t="str">
        <f t="shared" si="3"/>
        <v/>
      </c>
      <c r="AI40" s="267" t="str">
        <f t="shared" si="3"/>
        <v/>
      </c>
      <c r="AJ40" s="267" t="str">
        <f t="shared" si="3"/>
        <v/>
      </c>
      <c r="AK40" s="267" t="str">
        <f t="shared" si="3"/>
        <v/>
      </c>
      <c r="AL40" s="267" t="str">
        <f t="shared" si="3"/>
        <v/>
      </c>
      <c r="AM40" s="267" t="str">
        <f t="shared" si="9"/>
        <v/>
      </c>
      <c r="AN40" s="267" t="str">
        <f t="shared" si="9"/>
        <v/>
      </c>
      <c r="AO40" s="267" t="str">
        <f t="shared" si="9"/>
        <v/>
      </c>
      <c r="AP40" s="267" t="str">
        <f t="shared" si="9"/>
        <v/>
      </c>
      <c r="AQ40" s="267" t="str">
        <f t="shared" si="9"/>
        <v/>
      </c>
      <c r="AR40" s="267" t="str">
        <f t="shared" si="9"/>
        <v/>
      </c>
      <c r="AS40" s="267" t="str">
        <f t="shared" si="9"/>
        <v/>
      </c>
      <c r="AT40" s="267" t="str">
        <f t="shared" si="9"/>
        <v/>
      </c>
      <c r="AU40" s="267" t="str">
        <f t="shared" si="9"/>
        <v/>
      </c>
      <c r="AV40" s="267" t="str">
        <f t="shared" si="9"/>
        <v/>
      </c>
      <c r="AW40" s="267" t="str">
        <f t="shared" si="9"/>
        <v/>
      </c>
      <c r="AX40" s="472" t="str">
        <f t="shared" si="4"/>
        <v/>
      </c>
      <c r="AY40" s="472" t="str">
        <f t="shared" si="5"/>
        <v/>
      </c>
      <c r="AZ40" s="472" t="str">
        <f t="shared" si="6"/>
        <v/>
      </c>
      <c r="BA40" s="472" t="str">
        <f t="shared" si="7"/>
        <v/>
      </c>
    </row>
    <row r="41" spans="1:53" ht="15.75" customHeight="1" thickBot="1">
      <c r="A41" s="55"/>
      <c r="B41" s="458" t="str">
        <f t="shared" si="8"/>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3"/>
        <v/>
      </c>
      <c r="AE41" s="267" t="str">
        <f t="shared" si="3"/>
        <v/>
      </c>
      <c r="AF41" s="267" t="str">
        <f t="shared" si="3"/>
        <v/>
      </c>
      <c r="AG41" s="267" t="str">
        <f t="shared" si="3"/>
        <v/>
      </c>
      <c r="AH41" s="267" t="str">
        <f t="shared" si="3"/>
        <v/>
      </c>
      <c r="AI41" s="267" t="str">
        <f t="shared" si="3"/>
        <v/>
      </c>
      <c r="AJ41" s="267" t="str">
        <f t="shared" si="3"/>
        <v/>
      </c>
      <c r="AK41" s="267" t="str">
        <f t="shared" si="3"/>
        <v/>
      </c>
      <c r="AL41" s="267" t="str">
        <f t="shared" si="3"/>
        <v/>
      </c>
      <c r="AM41" s="267" t="str">
        <f t="shared" si="9"/>
        <v/>
      </c>
      <c r="AN41" s="267" t="str">
        <f t="shared" si="9"/>
        <v/>
      </c>
      <c r="AO41" s="267" t="str">
        <f t="shared" si="9"/>
        <v/>
      </c>
      <c r="AP41" s="267" t="str">
        <f t="shared" si="9"/>
        <v/>
      </c>
      <c r="AQ41" s="267" t="str">
        <f t="shared" si="9"/>
        <v/>
      </c>
      <c r="AR41" s="267" t="str">
        <f t="shared" si="9"/>
        <v/>
      </c>
      <c r="AS41" s="267" t="str">
        <f t="shared" si="9"/>
        <v/>
      </c>
      <c r="AT41" s="267" t="str">
        <f t="shared" si="9"/>
        <v/>
      </c>
      <c r="AU41" s="267" t="str">
        <f t="shared" si="9"/>
        <v/>
      </c>
      <c r="AV41" s="267" t="str">
        <f t="shared" si="9"/>
        <v/>
      </c>
      <c r="AW41" s="267" t="str">
        <f t="shared" si="9"/>
        <v/>
      </c>
      <c r="AX41" s="472" t="str">
        <f t="shared" si="4"/>
        <v/>
      </c>
      <c r="AY41" s="472" t="str">
        <f t="shared" si="5"/>
        <v/>
      </c>
      <c r="AZ41" s="472" t="str">
        <f t="shared" si="6"/>
        <v/>
      </c>
      <c r="BA41" s="472" t="str">
        <f t="shared" si="7"/>
        <v/>
      </c>
    </row>
    <row r="42" spans="1:53" ht="15.75" customHeight="1" thickBot="1">
      <c r="A42" s="55"/>
      <c r="B42" s="458" t="str">
        <f t="shared" si="8"/>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3"/>
        <v/>
      </c>
      <c r="AE42" s="267" t="str">
        <f t="shared" si="3"/>
        <v/>
      </c>
      <c r="AF42" s="267" t="str">
        <f t="shared" si="3"/>
        <v/>
      </c>
      <c r="AG42" s="267" t="str">
        <f t="shared" si="3"/>
        <v/>
      </c>
      <c r="AH42" s="267" t="str">
        <f t="shared" si="3"/>
        <v/>
      </c>
      <c r="AI42" s="267" t="str">
        <f t="shared" si="3"/>
        <v/>
      </c>
      <c r="AJ42" s="267" t="str">
        <f t="shared" si="3"/>
        <v/>
      </c>
      <c r="AK42" s="267" t="str">
        <f t="shared" si="3"/>
        <v/>
      </c>
      <c r="AL42" s="267" t="str">
        <f t="shared" si="3"/>
        <v/>
      </c>
      <c r="AM42" s="267" t="str">
        <f t="shared" si="9"/>
        <v/>
      </c>
      <c r="AN42" s="267" t="str">
        <f t="shared" si="9"/>
        <v/>
      </c>
      <c r="AO42" s="267" t="str">
        <f t="shared" si="9"/>
        <v/>
      </c>
      <c r="AP42" s="267" t="str">
        <f t="shared" si="9"/>
        <v/>
      </c>
      <c r="AQ42" s="267" t="str">
        <f t="shared" si="9"/>
        <v/>
      </c>
      <c r="AR42" s="267" t="str">
        <f t="shared" si="9"/>
        <v/>
      </c>
      <c r="AS42" s="267" t="str">
        <f t="shared" si="9"/>
        <v/>
      </c>
      <c r="AT42" s="267" t="str">
        <f t="shared" si="9"/>
        <v/>
      </c>
      <c r="AU42" s="267" t="str">
        <f t="shared" si="9"/>
        <v/>
      </c>
      <c r="AV42" s="267" t="str">
        <f t="shared" si="9"/>
        <v/>
      </c>
      <c r="AW42" s="267" t="str">
        <f t="shared" si="9"/>
        <v/>
      </c>
      <c r="AX42" s="472" t="str">
        <f t="shared" si="4"/>
        <v/>
      </c>
      <c r="AY42" s="472" t="str">
        <f t="shared" si="5"/>
        <v/>
      </c>
      <c r="AZ42" s="472" t="str">
        <f t="shared" si="6"/>
        <v/>
      </c>
      <c r="BA42" s="472" t="str">
        <f t="shared" si="7"/>
        <v/>
      </c>
    </row>
    <row r="43" spans="1:53" ht="15.75" customHeight="1" thickBot="1">
      <c r="A43" s="55"/>
      <c r="B43" s="458" t="str">
        <f t="shared" si="8"/>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3"/>
        <v/>
      </c>
      <c r="AE43" s="267" t="str">
        <f t="shared" si="3"/>
        <v/>
      </c>
      <c r="AF43" s="267" t="str">
        <f t="shared" si="3"/>
        <v/>
      </c>
      <c r="AG43" s="267" t="str">
        <f t="shared" si="3"/>
        <v/>
      </c>
      <c r="AH43" s="267" t="str">
        <f t="shared" si="3"/>
        <v/>
      </c>
      <c r="AI43" s="267" t="str">
        <f t="shared" si="3"/>
        <v/>
      </c>
      <c r="AJ43" s="267" t="str">
        <f t="shared" si="3"/>
        <v/>
      </c>
      <c r="AK43" s="267" t="str">
        <f t="shared" si="3"/>
        <v/>
      </c>
      <c r="AL43" s="267" t="str">
        <f t="shared" si="3"/>
        <v/>
      </c>
      <c r="AM43" s="267" t="str">
        <f t="shared" si="9"/>
        <v/>
      </c>
      <c r="AN43" s="267" t="str">
        <f t="shared" si="9"/>
        <v/>
      </c>
      <c r="AO43" s="267" t="str">
        <f t="shared" si="9"/>
        <v/>
      </c>
      <c r="AP43" s="267" t="str">
        <f t="shared" si="9"/>
        <v/>
      </c>
      <c r="AQ43" s="267" t="str">
        <f t="shared" si="9"/>
        <v/>
      </c>
      <c r="AR43" s="267" t="str">
        <f t="shared" si="9"/>
        <v/>
      </c>
      <c r="AS43" s="267" t="str">
        <f t="shared" si="9"/>
        <v/>
      </c>
      <c r="AT43" s="267" t="str">
        <f t="shared" si="9"/>
        <v/>
      </c>
      <c r="AU43" s="267" t="str">
        <f t="shared" si="9"/>
        <v/>
      </c>
      <c r="AV43" s="267" t="str">
        <f t="shared" si="9"/>
        <v/>
      </c>
      <c r="AW43" s="267" t="str">
        <f t="shared" si="9"/>
        <v/>
      </c>
      <c r="AX43" s="472" t="str">
        <f t="shared" si="4"/>
        <v/>
      </c>
      <c r="AY43" s="472" t="str">
        <f t="shared" si="5"/>
        <v/>
      </c>
      <c r="AZ43" s="472" t="str">
        <f t="shared" si="6"/>
        <v/>
      </c>
      <c r="BA43" s="472" t="str">
        <f t="shared" si="7"/>
        <v/>
      </c>
    </row>
    <row r="44" spans="1:53" ht="15.75" customHeight="1" thickBot="1">
      <c r="A44" s="55"/>
      <c r="B44" s="458" t="str">
        <f t="shared" si="8"/>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3"/>
        <v/>
      </c>
      <c r="AE44" s="267" t="str">
        <f t="shared" si="3"/>
        <v/>
      </c>
      <c r="AF44" s="267" t="str">
        <f t="shared" si="3"/>
        <v/>
      </c>
      <c r="AG44" s="267" t="str">
        <f t="shared" si="3"/>
        <v/>
      </c>
      <c r="AH44" s="267" t="str">
        <f t="shared" si="3"/>
        <v/>
      </c>
      <c r="AI44" s="267" t="str">
        <f t="shared" si="3"/>
        <v/>
      </c>
      <c r="AJ44" s="267" t="str">
        <f t="shared" si="3"/>
        <v/>
      </c>
      <c r="AK44" s="267" t="str">
        <f t="shared" si="3"/>
        <v/>
      </c>
      <c r="AL44" s="267" t="str">
        <f t="shared" si="3"/>
        <v/>
      </c>
      <c r="AM44" s="267" t="str">
        <f t="shared" si="9"/>
        <v/>
      </c>
      <c r="AN44" s="267" t="str">
        <f t="shared" si="9"/>
        <v/>
      </c>
      <c r="AO44" s="267" t="str">
        <f t="shared" si="9"/>
        <v/>
      </c>
      <c r="AP44" s="267" t="str">
        <f t="shared" si="9"/>
        <v/>
      </c>
      <c r="AQ44" s="267" t="str">
        <f t="shared" si="9"/>
        <v/>
      </c>
      <c r="AR44" s="267" t="str">
        <f t="shared" si="9"/>
        <v/>
      </c>
      <c r="AS44" s="267" t="str">
        <f t="shared" si="9"/>
        <v/>
      </c>
      <c r="AT44" s="267" t="str">
        <f t="shared" si="9"/>
        <v/>
      </c>
      <c r="AU44" s="267" t="str">
        <f t="shared" si="9"/>
        <v/>
      </c>
      <c r="AV44" s="267" t="str">
        <f t="shared" si="9"/>
        <v/>
      </c>
      <c r="AW44" s="267" t="str">
        <f t="shared" si="9"/>
        <v/>
      </c>
      <c r="AX44" s="472" t="str">
        <f t="shared" si="4"/>
        <v/>
      </c>
      <c r="AY44" s="472" t="str">
        <f t="shared" si="5"/>
        <v/>
      </c>
      <c r="AZ44" s="472" t="str">
        <f t="shared" si="6"/>
        <v/>
      </c>
      <c r="BA44" s="472" t="str">
        <f t="shared" si="7"/>
        <v/>
      </c>
    </row>
    <row r="45" spans="1:53" ht="15.75" customHeight="1" thickBot="1">
      <c r="A45" s="55"/>
      <c r="B45" s="458" t="str">
        <f t="shared" si="8"/>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3"/>
        <v/>
      </c>
      <c r="AE45" s="267" t="str">
        <f t="shared" si="3"/>
        <v/>
      </c>
      <c r="AF45" s="267" t="str">
        <f t="shared" si="3"/>
        <v/>
      </c>
      <c r="AG45" s="267" t="str">
        <f t="shared" si="3"/>
        <v/>
      </c>
      <c r="AH45" s="267" t="str">
        <f t="shared" si="3"/>
        <v/>
      </c>
      <c r="AI45" s="267" t="str">
        <f t="shared" si="3"/>
        <v/>
      </c>
      <c r="AJ45" s="267" t="str">
        <f t="shared" si="3"/>
        <v/>
      </c>
      <c r="AK45" s="267" t="str">
        <f t="shared" si="3"/>
        <v/>
      </c>
      <c r="AL45" s="267" t="str">
        <f t="shared" si="3"/>
        <v/>
      </c>
      <c r="AM45" s="267" t="str">
        <f t="shared" si="9"/>
        <v/>
      </c>
      <c r="AN45" s="267" t="str">
        <f t="shared" si="9"/>
        <v/>
      </c>
      <c r="AO45" s="267" t="str">
        <f t="shared" si="9"/>
        <v/>
      </c>
      <c r="AP45" s="267" t="str">
        <f t="shared" si="9"/>
        <v/>
      </c>
      <c r="AQ45" s="267" t="str">
        <f t="shared" si="9"/>
        <v/>
      </c>
      <c r="AR45" s="267" t="str">
        <f t="shared" si="9"/>
        <v/>
      </c>
      <c r="AS45" s="267" t="str">
        <f t="shared" si="9"/>
        <v/>
      </c>
      <c r="AT45" s="267" t="str">
        <f t="shared" si="9"/>
        <v/>
      </c>
      <c r="AU45" s="267" t="str">
        <f t="shared" si="9"/>
        <v/>
      </c>
      <c r="AV45" s="267" t="str">
        <f t="shared" si="9"/>
        <v/>
      </c>
      <c r="AW45" s="267" t="str">
        <f t="shared" si="9"/>
        <v/>
      </c>
      <c r="AX45" s="472" t="str">
        <f t="shared" si="4"/>
        <v/>
      </c>
      <c r="AY45" s="472" t="str">
        <f t="shared" si="5"/>
        <v/>
      </c>
      <c r="AZ45" s="472" t="str">
        <f t="shared" si="6"/>
        <v/>
      </c>
      <c r="BA45" s="472" t="str">
        <f t="shared" si="7"/>
        <v/>
      </c>
    </row>
    <row r="46" spans="1:53" ht="15.75" customHeight="1" thickBot="1">
      <c r="A46" s="55"/>
      <c r="B46" s="458" t="str">
        <f t="shared" si="8"/>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3"/>
        <v/>
      </c>
      <c r="AE46" s="267" t="str">
        <f t="shared" si="3"/>
        <v/>
      </c>
      <c r="AF46" s="267" t="str">
        <f t="shared" si="3"/>
        <v/>
      </c>
      <c r="AG46" s="267" t="str">
        <f t="shared" si="3"/>
        <v/>
      </c>
      <c r="AH46" s="267" t="str">
        <f t="shared" si="3"/>
        <v/>
      </c>
      <c r="AI46" s="267" t="str">
        <f t="shared" si="3"/>
        <v/>
      </c>
      <c r="AJ46" s="267" t="str">
        <f t="shared" si="3"/>
        <v/>
      </c>
      <c r="AK46" s="267" t="str">
        <f t="shared" si="3"/>
        <v/>
      </c>
      <c r="AL46" s="267" t="str">
        <f t="shared" si="3"/>
        <v/>
      </c>
      <c r="AM46" s="267" t="str">
        <f t="shared" si="9"/>
        <v/>
      </c>
      <c r="AN46" s="267" t="str">
        <f t="shared" si="9"/>
        <v/>
      </c>
      <c r="AO46" s="267" t="str">
        <f t="shared" si="9"/>
        <v/>
      </c>
      <c r="AP46" s="267" t="str">
        <f t="shared" si="9"/>
        <v/>
      </c>
      <c r="AQ46" s="267" t="str">
        <f t="shared" si="9"/>
        <v/>
      </c>
      <c r="AR46" s="267" t="str">
        <f t="shared" si="9"/>
        <v/>
      </c>
      <c r="AS46" s="267" t="str">
        <f t="shared" si="9"/>
        <v/>
      </c>
      <c r="AT46" s="267" t="str">
        <f t="shared" si="9"/>
        <v/>
      </c>
      <c r="AU46" s="267" t="str">
        <f t="shared" si="9"/>
        <v/>
      </c>
      <c r="AV46" s="267" t="str">
        <f t="shared" si="9"/>
        <v/>
      </c>
      <c r="AW46" s="267" t="str">
        <f t="shared" si="9"/>
        <v/>
      </c>
      <c r="AX46" s="472" t="str">
        <f t="shared" si="4"/>
        <v/>
      </c>
      <c r="AY46" s="472" t="str">
        <f t="shared" si="5"/>
        <v/>
      </c>
      <c r="AZ46" s="472" t="str">
        <f t="shared" si="6"/>
        <v/>
      </c>
      <c r="BA46" s="472" t="str">
        <f t="shared" si="7"/>
        <v/>
      </c>
    </row>
    <row r="47" spans="1:53" ht="15.75" customHeight="1" thickBot="1">
      <c r="A47" s="55"/>
      <c r="B47" s="458" t="str">
        <f t="shared" si="8"/>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3"/>
        <v/>
      </c>
      <c r="AE47" s="267" t="str">
        <f t="shared" si="3"/>
        <v/>
      </c>
      <c r="AF47" s="267" t="str">
        <f t="shared" si="3"/>
        <v/>
      </c>
      <c r="AG47" s="267" t="str">
        <f t="shared" si="3"/>
        <v/>
      </c>
      <c r="AH47" s="267" t="str">
        <f t="shared" si="3"/>
        <v/>
      </c>
      <c r="AI47" s="267" t="str">
        <f t="shared" si="3"/>
        <v/>
      </c>
      <c r="AJ47" s="267" t="str">
        <f t="shared" si="3"/>
        <v/>
      </c>
      <c r="AK47" s="267" t="str">
        <f t="shared" si="3"/>
        <v/>
      </c>
      <c r="AL47" s="267" t="str">
        <f t="shared" si="3"/>
        <v/>
      </c>
      <c r="AM47" s="267" t="str">
        <f t="shared" si="9"/>
        <v/>
      </c>
      <c r="AN47" s="267" t="str">
        <f t="shared" si="9"/>
        <v/>
      </c>
      <c r="AO47" s="267" t="str">
        <f t="shared" si="9"/>
        <v/>
      </c>
      <c r="AP47" s="267" t="str">
        <f t="shared" si="9"/>
        <v/>
      </c>
      <c r="AQ47" s="267" t="str">
        <f t="shared" si="9"/>
        <v/>
      </c>
      <c r="AR47" s="267" t="str">
        <f t="shared" si="9"/>
        <v/>
      </c>
      <c r="AS47" s="267" t="str">
        <f t="shared" si="9"/>
        <v/>
      </c>
      <c r="AT47" s="267" t="str">
        <f t="shared" si="9"/>
        <v/>
      </c>
      <c r="AU47" s="267" t="str">
        <f t="shared" si="9"/>
        <v/>
      </c>
      <c r="AV47" s="267" t="str">
        <f t="shared" si="9"/>
        <v/>
      </c>
      <c r="AW47" s="267" t="str">
        <f t="shared" si="9"/>
        <v/>
      </c>
      <c r="AX47" s="472" t="str">
        <f t="shared" si="4"/>
        <v/>
      </c>
      <c r="AY47" s="472" t="str">
        <f t="shared" si="5"/>
        <v/>
      </c>
      <c r="AZ47" s="472" t="str">
        <f t="shared" si="6"/>
        <v/>
      </c>
      <c r="BA47" s="472" t="str">
        <f t="shared" si="7"/>
        <v/>
      </c>
    </row>
    <row r="48" spans="1:53" ht="15.75" customHeight="1" thickBot="1">
      <c r="A48" s="55"/>
      <c r="B48" s="458" t="str">
        <f t="shared" si="8"/>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3"/>
        <v/>
      </c>
      <c r="AE48" s="267" t="str">
        <f t="shared" si="3"/>
        <v/>
      </c>
      <c r="AF48" s="267" t="str">
        <f t="shared" si="3"/>
        <v/>
      </c>
      <c r="AG48" s="267" t="str">
        <f t="shared" si="3"/>
        <v/>
      </c>
      <c r="AH48" s="267" t="str">
        <f t="shared" si="3"/>
        <v/>
      </c>
      <c r="AI48" s="267" t="str">
        <f t="shared" si="3"/>
        <v/>
      </c>
      <c r="AJ48" s="267" t="str">
        <f t="shared" si="3"/>
        <v/>
      </c>
      <c r="AK48" s="267" t="str">
        <f t="shared" si="3"/>
        <v/>
      </c>
      <c r="AL48" s="267" t="str">
        <f t="shared" si="3"/>
        <v/>
      </c>
      <c r="AM48" s="267" t="str">
        <f t="shared" si="9"/>
        <v/>
      </c>
      <c r="AN48" s="267" t="str">
        <f t="shared" si="9"/>
        <v/>
      </c>
      <c r="AO48" s="267" t="str">
        <f t="shared" si="9"/>
        <v/>
      </c>
      <c r="AP48" s="267" t="str">
        <f t="shared" si="9"/>
        <v/>
      </c>
      <c r="AQ48" s="267" t="str">
        <f t="shared" si="9"/>
        <v/>
      </c>
      <c r="AR48" s="267" t="str">
        <f t="shared" si="9"/>
        <v/>
      </c>
      <c r="AS48" s="267" t="str">
        <f t="shared" si="9"/>
        <v/>
      </c>
      <c r="AT48" s="267" t="str">
        <f t="shared" si="9"/>
        <v/>
      </c>
      <c r="AU48" s="267" t="str">
        <f t="shared" si="9"/>
        <v/>
      </c>
      <c r="AV48" s="267" t="str">
        <f t="shared" si="9"/>
        <v/>
      </c>
      <c r="AW48" s="267" t="str">
        <f t="shared" si="9"/>
        <v/>
      </c>
      <c r="AX48" s="472" t="str">
        <f t="shared" si="4"/>
        <v/>
      </c>
      <c r="AY48" s="472" t="str">
        <f t="shared" si="5"/>
        <v/>
      </c>
      <c r="AZ48" s="472" t="str">
        <f t="shared" si="6"/>
        <v/>
      </c>
      <c r="BA48" s="472" t="str">
        <f t="shared" si="7"/>
        <v/>
      </c>
    </row>
    <row r="49" spans="1:53" ht="15.75" customHeight="1" thickBot="1">
      <c r="A49" s="55"/>
      <c r="B49" s="458" t="str">
        <f t="shared" si="8"/>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3"/>
        <v/>
      </c>
      <c r="AE49" s="267" t="str">
        <f t="shared" si="3"/>
        <v/>
      </c>
      <c r="AF49" s="267" t="str">
        <f t="shared" si="3"/>
        <v/>
      </c>
      <c r="AG49" s="267" t="str">
        <f t="shared" si="3"/>
        <v/>
      </c>
      <c r="AH49" s="267" t="str">
        <f t="shared" si="3"/>
        <v/>
      </c>
      <c r="AI49" s="267" t="str">
        <f t="shared" si="3"/>
        <v/>
      </c>
      <c r="AJ49" s="267" t="str">
        <f t="shared" si="3"/>
        <v/>
      </c>
      <c r="AK49" s="267" t="str">
        <f t="shared" si="3"/>
        <v/>
      </c>
      <c r="AL49" s="267" t="str">
        <f t="shared" si="3"/>
        <v/>
      </c>
      <c r="AM49" s="267" t="str">
        <f t="shared" si="9"/>
        <v/>
      </c>
      <c r="AN49" s="267" t="str">
        <f t="shared" si="9"/>
        <v/>
      </c>
      <c r="AO49" s="267" t="str">
        <f t="shared" si="9"/>
        <v/>
      </c>
      <c r="AP49" s="267" t="str">
        <f t="shared" si="9"/>
        <v/>
      </c>
      <c r="AQ49" s="267" t="str">
        <f t="shared" si="9"/>
        <v/>
      </c>
      <c r="AR49" s="267" t="str">
        <f t="shared" si="9"/>
        <v/>
      </c>
      <c r="AS49" s="267" t="str">
        <f t="shared" si="9"/>
        <v/>
      </c>
      <c r="AT49" s="267" t="str">
        <f t="shared" si="9"/>
        <v/>
      </c>
      <c r="AU49" s="267" t="str">
        <f t="shared" si="9"/>
        <v/>
      </c>
      <c r="AV49" s="267" t="str">
        <f t="shared" si="9"/>
        <v/>
      </c>
      <c r="AW49" s="267" t="str">
        <f t="shared" si="9"/>
        <v/>
      </c>
      <c r="AX49" s="472" t="str">
        <f t="shared" si="4"/>
        <v/>
      </c>
      <c r="AY49" s="472" t="str">
        <f t="shared" si="5"/>
        <v/>
      </c>
      <c r="AZ49" s="472" t="str">
        <f t="shared" si="6"/>
        <v/>
      </c>
      <c r="BA49" s="472" t="str">
        <f t="shared" si="7"/>
        <v/>
      </c>
    </row>
    <row r="50" spans="1:53" ht="15.75" customHeight="1" thickBot="1">
      <c r="A50" s="55"/>
      <c r="B50" s="458" t="str">
        <f t="shared" si="8"/>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3"/>
        <v/>
      </c>
      <c r="AE50" s="267" t="str">
        <f t="shared" si="3"/>
        <v/>
      </c>
      <c r="AF50" s="267" t="str">
        <f t="shared" si="3"/>
        <v/>
      </c>
      <c r="AG50" s="267" t="str">
        <f t="shared" si="3"/>
        <v/>
      </c>
      <c r="AH50" s="267" t="str">
        <f t="shared" si="3"/>
        <v/>
      </c>
      <c r="AI50" s="267" t="str">
        <f t="shared" si="3"/>
        <v/>
      </c>
      <c r="AJ50" s="267" t="str">
        <f t="shared" si="3"/>
        <v/>
      </c>
      <c r="AK50" s="267" t="str">
        <f t="shared" si="3"/>
        <v/>
      </c>
      <c r="AL50" s="267" t="str">
        <f t="shared" si="3"/>
        <v/>
      </c>
      <c r="AM50" s="267" t="str">
        <f t="shared" si="9"/>
        <v/>
      </c>
      <c r="AN50" s="267" t="str">
        <f t="shared" si="9"/>
        <v/>
      </c>
      <c r="AO50" s="267" t="str">
        <f t="shared" si="9"/>
        <v/>
      </c>
      <c r="AP50" s="267" t="str">
        <f t="shared" si="9"/>
        <v/>
      </c>
      <c r="AQ50" s="267" t="str">
        <f t="shared" si="9"/>
        <v/>
      </c>
      <c r="AR50" s="267" t="str">
        <f t="shared" si="9"/>
        <v/>
      </c>
      <c r="AS50" s="267" t="str">
        <f t="shared" si="9"/>
        <v/>
      </c>
      <c r="AT50" s="267" t="str">
        <f t="shared" si="9"/>
        <v/>
      </c>
      <c r="AU50" s="267" t="str">
        <f t="shared" si="9"/>
        <v/>
      </c>
      <c r="AV50" s="267" t="str">
        <f t="shared" si="9"/>
        <v/>
      </c>
      <c r="AW50" s="267" t="str">
        <f t="shared" si="9"/>
        <v/>
      </c>
      <c r="AX50" s="472" t="str">
        <f t="shared" si="4"/>
        <v/>
      </c>
      <c r="AY50" s="472" t="str">
        <f t="shared" si="5"/>
        <v/>
      </c>
      <c r="AZ50" s="472" t="str">
        <f t="shared" si="6"/>
        <v/>
      </c>
      <c r="BA50" s="472" t="str">
        <f t="shared" si="7"/>
        <v/>
      </c>
    </row>
    <row r="51" spans="1:53" ht="15.75" customHeight="1" thickBot="1">
      <c r="A51" s="55"/>
      <c r="B51" s="458" t="str">
        <f t="shared" si="8"/>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3"/>
        <v/>
      </c>
      <c r="AE51" s="267" t="str">
        <f t="shared" si="3"/>
        <v/>
      </c>
      <c r="AF51" s="267" t="str">
        <f t="shared" si="3"/>
        <v/>
      </c>
      <c r="AG51" s="267" t="str">
        <f t="shared" si="3"/>
        <v/>
      </c>
      <c r="AH51" s="267" t="str">
        <f t="shared" si="3"/>
        <v/>
      </c>
      <c r="AI51" s="267" t="str">
        <f t="shared" si="3"/>
        <v/>
      </c>
      <c r="AJ51" s="267" t="str">
        <f t="shared" si="3"/>
        <v/>
      </c>
      <c r="AK51" s="267" t="str">
        <f t="shared" si="3"/>
        <v/>
      </c>
      <c r="AL51" s="267" t="str">
        <f t="shared" si="3"/>
        <v/>
      </c>
      <c r="AM51" s="267" t="str">
        <f t="shared" si="9"/>
        <v/>
      </c>
      <c r="AN51" s="267" t="str">
        <f t="shared" si="9"/>
        <v/>
      </c>
      <c r="AO51" s="267" t="str">
        <f t="shared" si="9"/>
        <v/>
      </c>
      <c r="AP51" s="267" t="str">
        <f t="shared" si="9"/>
        <v/>
      </c>
      <c r="AQ51" s="267" t="str">
        <f t="shared" si="9"/>
        <v/>
      </c>
      <c r="AR51" s="267" t="str">
        <f t="shared" si="9"/>
        <v/>
      </c>
      <c r="AS51" s="267" t="str">
        <f t="shared" si="9"/>
        <v/>
      </c>
      <c r="AT51" s="267" t="str">
        <f t="shared" si="9"/>
        <v/>
      </c>
      <c r="AU51" s="267" t="str">
        <f t="shared" si="9"/>
        <v/>
      </c>
      <c r="AV51" s="267" t="str">
        <f t="shared" si="9"/>
        <v/>
      </c>
      <c r="AW51" s="267" t="str">
        <f t="shared" si="9"/>
        <v/>
      </c>
      <c r="AX51" s="472" t="str">
        <f t="shared" si="4"/>
        <v/>
      </c>
      <c r="AY51" s="472" t="str">
        <f t="shared" si="5"/>
        <v/>
      </c>
      <c r="AZ51" s="472" t="str">
        <f t="shared" si="6"/>
        <v/>
      </c>
      <c r="BA51" s="472" t="str">
        <f t="shared" si="7"/>
        <v/>
      </c>
    </row>
    <row r="52" spans="1:53" ht="15.75" customHeight="1" thickBot="1">
      <c r="A52" s="55"/>
      <c r="B52" s="458" t="str">
        <f t="shared" si="8"/>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3"/>
        <v/>
      </c>
      <c r="AE52" s="267" t="str">
        <f t="shared" si="3"/>
        <v/>
      </c>
      <c r="AF52" s="267" t="str">
        <f t="shared" si="3"/>
        <v/>
      </c>
      <c r="AG52" s="267" t="str">
        <f t="shared" si="3"/>
        <v/>
      </c>
      <c r="AH52" s="267" t="str">
        <f t="shared" si="3"/>
        <v/>
      </c>
      <c r="AI52" s="267" t="str">
        <f t="shared" si="3"/>
        <v/>
      </c>
      <c r="AJ52" s="267" t="str">
        <f t="shared" si="3"/>
        <v/>
      </c>
      <c r="AK52" s="267" t="str">
        <f t="shared" si="3"/>
        <v/>
      </c>
      <c r="AL52" s="267" t="str">
        <f t="shared" si="3"/>
        <v/>
      </c>
      <c r="AM52" s="267" t="str">
        <f t="shared" si="9"/>
        <v/>
      </c>
      <c r="AN52" s="267" t="str">
        <f t="shared" si="9"/>
        <v/>
      </c>
      <c r="AO52" s="267" t="str">
        <f t="shared" ref="AO52:AW80" si="10">IF(P52="","",(IF(P52=P$92,1,0)))</f>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4"/>
        <v/>
      </c>
      <c r="AY52" s="472" t="str">
        <f t="shared" si="5"/>
        <v/>
      </c>
      <c r="AZ52" s="472" t="str">
        <f t="shared" si="6"/>
        <v/>
      </c>
      <c r="BA52" s="472" t="str">
        <f t="shared" si="7"/>
        <v/>
      </c>
    </row>
    <row r="53" spans="1:53" ht="15.75" customHeight="1" thickBot="1">
      <c r="A53" s="55"/>
      <c r="B53" s="458" t="str">
        <f t="shared" si="8"/>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3"/>
        <v/>
      </c>
      <c r="AE53" s="267" t="str">
        <f t="shared" si="3"/>
        <v/>
      </c>
      <c r="AF53" s="267" t="str">
        <f t="shared" si="3"/>
        <v/>
      </c>
      <c r="AG53" s="267" t="str">
        <f t="shared" si="3"/>
        <v/>
      </c>
      <c r="AH53" s="267" t="str">
        <f t="shared" si="3"/>
        <v/>
      </c>
      <c r="AI53" s="267" t="str">
        <f t="shared" si="3"/>
        <v/>
      </c>
      <c r="AJ53" s="267" t="str">
        <f t="shared" si="3"/>
        <v/>
      </c>
      <c r="AK53" s="267" t="str">
        <f t="shared" si="3"/>
        <v/>
      </c>
      <c r="AL53" s="267" t="str">
        <f t="shared" si="3"/>
        <v/>
      </c>
      <c r="AM53" s="267" t="str">
        <f t="shared" si="3"/>
        <v/>
      </c>
      <c r="AN53" s="267" t="str">
        <f t="shared" si="3"/>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4"/>
        <v/>
      </c>
      <c r="AY53" s="472" t="str">
        <f t="shared" si="5"/>
        <v/>
      </c>
      <c r="AZ53" s="472" t="str">
        <f t="shared" si="6"/>
        <v/>
      </c>
      <c r="BA53" s="472" t="str">
        <f t="shared" si="7"/>
        <v/>
      </c>
    </row>
    <row r="54" spans="1:53" ht="15.75" customHeight="1" thickBot="1">
      <c r="A54" s="55"/>
      <c r="B54" s="458" t="str">
        <f t="shared" si="8"/>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3"/>
        <v/>
      </c>
      <c r="AE54" s="267" t="str">
        <f t="shared" si="3"/>
        <v/>
      </c>
      <c r="AF54" s="267" t="str">
        <f t="shared" si="3"/>
        <v/>
      </c>
      <c r="AG54" s="267" t="str">
        <f t="shared" si="3"/>
        <v/>
      </c>
      <c r="AH54" s="267" t="str">
        <f t="shared" si="3"/>
        <v/>
      </c>
      <c r="AI54" s="267" t="str">
        <f t="shared" si="3"/>
        <v/>
      </c>
      <c r="AJ54" s="267" t="str">
        <f t="shared" si="3"/>
        <v/>
      </c>
      <c r="AK54" s="267" t="str">
        <f t="shared" si="3"/>
        <v/>
      </c>
      <c r="AL54" s="267" t="str">
        <f t="shared" si="3"/>
        <v/>
      </c>
      <c r="AM54" s="267" t="str">
        <f t="shared" si="3"/>
        <v/>
      </c>
      <c r="AN54" s="267" t="str">
        <f t="shared" si="3"/>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4"/>
        <v/>
      </c>
      <c r="AY54" s="472" t="str">
        <f t="shared" si="5"/>
        <v/>
      </c>
      <c r="AZ54" s="472" t="str">
        <f t="shared" si="6"/>
        <v/>
      </c>
      <c r="BA54" s="472" t="str">
        <f t="shared" si="7"/>
        <v/>
      </c>
    </row>
    <row r="55" spans="1:53" ht="15.75" customHeight="1" thickBot="1">
      <c r="A55" s="55"/>
      <c r="B55" s="458" t="str">
        <f t="shared" si="8"/>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3"/>
        <v/>
      </c>
      <c r="AE55" s="267" t="str">
        <f t="shared" si="3"/>
        <v/>
      </c>
      <c r="AF55" s="267" t="str">
        <f t="shared" si="3"/>
        <v/>
      </c>
      <c r="AG55" s="267" t="str">
        <f t="shared" si="3"/>
        <v/>
      </c>
      <c r="AH55" s="267" t="str">
        <f t="shared" si="3"/>
        <v/>
      </c>
      <c r="AI55" s="267" t="str">
        <f t="shared" si="3"/>
        <v/>
      </c>
      <c r="AJ55" s="267" t="str">
        <f t="shared" si="3"/>
        <v/>
      </c>
      <c r="AK55" s="267" t="str">
        <f t="shared" si="3"/>
        <v/>
      </c>
      <c r="AL55" s="267" t="str">
        <f t="shared" si="3"/>
        <v/>
      </c>
      <c r="AM55" s="267" t="str">
        <f t="shared" si="3"/>
        <v/>
      </c>
      <c r="AN55" s="267" t="str">
        <f t="shared" si="3"/>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4"/>
        <v/>
      </c>
      <c r="AY55" s="472" t="str">
        <f t="shared" si="5"/>
        <v/>
      </c>
      <c r="AZ55" s="472" t="str">
        <f t="shared" si="6"/>
        <v/>
      </c>
      <c r="BA55" s="472" t="str">
        <f t="shared" si="7"/>
        <v/>
      </c>
    </row>
    <row r="56" spans="1:53" ht="15.75" customHeight="1" thickBot="1">
      <c r="A56" s="55"/>
      <c r="B56" s="458" t="str">
        <f t="shared" si="8"/>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3"/>
        <v/>
      </c>
      <c r="AE56" s="267" t="str">
        <f t="shared" si="3"/>
        <v/>
      </c>
      <c r="AF56" s="267" t="str">
        <f t="shared" ref="AF56:AQ83" si="11">IF(G56="","",(IF(G56=G$92,1,0)))</f>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0"/>
        <v/>
      </c>
      <c r="AP56" s="267" t="str">
        <f t="shared" si="10"/>
        <v/>
      </c>
      <c r="AQ56" s="267" t="str">
        <f t="shared" si="10"/>
        <v/>
      </c>
      <c r="AR56" s="267" t="str">
        <f t="shared" si="10"/>
        <v/>
      </c>
      <c r="AS56" s="267" t="str">
        <f t="shared" si="10"/>
        <v/>
      </c>
      <c r="AT56" s="267" t="str">
        <f t="shared" si="10"/>
        <v/>
      </c>
      <c r="AU56" s="267" t="str">
        <f t="shared" si="10"/>
        <v/>
      </c>
      <c r="AV56" s="267" t="str">
        <f t="shared" si="10"/>
        <v/>
      </c>
      <c r="AW56" s="267" t="str">
        <f t="shared" si="10"/>
        <v/>
      </c>
      <c r="AX56" s="472" t="str">
        <f t="shared" si="4"/>
        <v/>
      </c>
      <c r="AY56" s="472" t="str">
        <f t="shared" si="5"/>
        <v/>
      </c>
      <c r="AZ56" s="472" t="str">
        <f t="shared" si="6"/>
        <v/>
      </c>
      <c r="BA56" s="472" t="str">
        <f t="shared" si="7"/>
        <v/>
      </c>
    </row>
    <row r="57" spans="1:53" ht="15.75" customHeight="1" thickBot="1">
      <c r="A57" s="55"/>
      <c r="B57" s="458" t="str">
        <f t="shared" si="8"/>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ref="AD57:AK90" si="12">IF(E57="","",(IF(E57=E$92,1,0)))</f>
        <v/>
      </c>
      <c r="AE57" s="267" t="str">
        <f t="shared" si="12"/>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0"/>
        <v/>
      </c>
      <c r="AP57" s="267" t="str">
        <f t="shared" si="10"/>
        <v/>
      </c>
      <c r="AQ57" s="267" t="str">
        <f t="shared" si="10"/>
        <v/>
      </c>
      <c r="AR57" s="267" t="str">
        <f t="shared" si="10"/>
        <v/>
      </c>
      <c r="AS57" s="267" t="str">
        <f t="shared" si="10"/>
        <v/>
      </c>
      <c r="AT57" s="267" t="str">
        <f t="shared" si="10"/>
        <v/>
      </c>
      <c r="AU57" s="267" t="str">
        <f t="shared" si="10"/>
        <v/>
      </c>
      <c r="AV57" s="267" t="str">
        <f t="shared" si="10"/>
        <v/>
      </c>
      <c r="AW57" s="267" t="str">
        <f t="shared" si="10"/>
        <v/>
      </c>
      <c r="AX57" s="472" t="str">
        <f t="shared" si="4"/>
        <v/>
      </c>
      <c r="AY57" s="472" t="str">
        <f t="shared" si="5"/>
        <v/>
      </c>
      <c r="AZ57" s="472" t="str">
        <f t="shared" si="6"/>
        <v/>
      </c>
      <c r="BA57" s="472" t="str">
        <f t="shared" si="7"/>
        <v/>
      </c>
    </row>
    <row r="58" spans="1:53" ht="15.75" customHeight="1" thickBot="1">
      <c r="A58" s="55"/>
      <c r="B58" s="458" t="str">
        <f t="shared" si="8"/>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2"/>
        <v/>
      </c>
      <c r="AE58" s="267" t="str">
        <f t="shared" si="12"/>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0"/>
        <v/>
      </c>
      <c r="AP58" s="267" t="str">
        <f t="shared" si="10"/>
        <v/>
      </c>
      <c r="AQ58" s="267" t="str">
        <f t="shared" si="10"/>
        <v/>
      </c>
      <c r="AR58" s="267" t="str">
        <f t="shared" si="10"/>
        <v/>
      </c>
      <c r="AS58" s="267" t="str">
        <f t="shared" si="10"/>
        <v/>
      </c>
      <c r="AT58" s="267" t="str">
        <f t="shared" si="10"/>
        <v/>
      </c>
      <c r="AU58" s="267" t="str">
        <f t="shared" si="10"/>
        <v/>
      </c>
      <c r="AV58" s="267" t="str">
        <f t="shared" si="10"/>
        <v/>
      </c>
      <c r="AW58" s="267" t="str">
        <f t="shared" si="10"/>
        <v/>
      </c>
      <c r="AX58" s="472" t="str">
        <f t="shared" si="4"/>
        <v/>
      </c>
      <c r="AY58" s="472" t="str">
        <f t="shared" si="5"/>
        <v/>
      </c>
      <c r="AZ58" s="472" t="str">
        <f t="shared" si="6"/>
        <v/>
      </c>
      <c r="BA58" s="472" t="str">
        <f t="shared" si="7"/>
        <v/>
      </c>
    </row>
    <row r="59" spans="1:53" ht="15.75" customHeight="1" thickBot="1">
      <c r="A59" s="55"/>
      <c r="B59" s="458" t="str">
        <f t="shared" si="8"/>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2"/>
        <v/>
      </c>
      <c r="AE59" s="267" t="str">
        <f t="shared" si="12"/>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0"/>
        <v/>
      </c>
      <c r="AP59" s="267" t="str">
        <f t="shared" si="10"/>
        <v/>
      </c>
      <c r="AQ59" s="267" t="str">
        <f t="shared" si="10"/>
        <v/>
      </c>
      <c r="AR59" s="267" t="str">
        <f t="shared" si="10"/>
        <v/>
      </c>
      <c r="AS59" s="267" t="str">
        <f t="shared" si="10"/>
        <v/>
      </c>
      <c r="AT59" s="267" t="str">
        <f t="shared" si="10"/>
        <v/>
      </c>
      <c r="AU59" s="267" t="str">
        <f t="shared" si="10"/>
        <v/>
      </c>
      <c r="AV59" s="267" t="str">
        <f t="shared" si="10"/>
        <v/>
      </c>
      <c r="AW59" s="267" t="str">
        <f t="shared" si="10"/>
        <v/>
      </c>
      <c r="AX59" s="472" t="str">
        <f t="shared" si="4"/>
        <v/>
      </c>
      <c r="AY59" s="472" t="str">
        <f t="shared" si="5"/>
        <v/>
      </c>
      <c r="AZ59" s="472" t="str">
        <f t="shared" si="6"/>
        <v/>
      </c>
      <c r="BA59" s="472" t="str">
        <f t="shared" si="7"/>
        <v/>
      </c>
    </row>
    <row r="60" spans="1:53" ht="15.75" customHeight="1" thickBot="1">
      <c r="A60" s="55"/>
      <c r="B60" s="458" t="str">
        <f t="shared" si="8"/>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2"/>
        <v/>
      </c>
      <c r="AE60" s="267" t="str">
        <f t="shared" si="12"/>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0"/>
        <v/>
      </c>
      <c r="AP60" s="267" t="str">
        <f t="shared" si="10"/>
        <v/>
      </c>
      <c r="AQ60" s="267" t="str">
        <f t="shared" si="10"/>
        <v/>
      </c>
      <c r="AR60" s="267" t="str">
        <f t="shared" si="10"/>
        <v/>
      </c>
      <c r="AS60" s="267" t="str">
        <f t="shared" si="10"/>
        <v/>
      </c>
      <c r="AT60" s="267" t="str">
        <f t="shared" si="10"/>
        <v/>
      </c>
      <c r="AU60" s="267" t="str">
        <f t="shared" si="10"/>
        <v/>
      </c>
      <c r="AV60" s="267" t="str">
        <f t="shared" si="10"/>
        <v/>
      </c>
      <c r="AW60" s="267" t="str">
        <f t="shared" si="10"/>
        <v/>
      </c>
      <c r="AX60" s="472" t="str">
        <f t="shared" si="4"/>
        <v/>
      </c>
      <c r="AY60" s="472" t="str">
        <f t="shared" si="5"/>
        <v/>
      </c>
      <c r="AZ60" s="472" t="str">
        <f t="shared" si="6"/>
        <v/>
      </c>
      <c r="BA60" s="472" t="str">
        <f t="shared" si="7"/>
        <v/>
      </c>
    </row>
    <row r="61" spans="1:53" ht="15.75" customHeight="1" thickBot="1">
      <c r="A61" s="55"/>
      <c r="B61" s="458" t="str">
        <f t="shared" si="8"/>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2"/>
        <v/>
      </c>
      <c r="AE61" s="267" t="str">
        <f t="shared" si="12"/>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0"/>
        <v/>
      </c>
      <c r="AP61" s="267" t="str">
        <f t="shared" si="10"/>
        <v/>
      </c>
      <c r="AQ61" s="267" t="str">
        <f t="shared" si="10"/>
        <v/>
      </c>
      <c r="AR61" s="267" t="str">
        <f t="shared" si="10"/>
        <v/>
      </c>
      <c r="AS61" s="267" t="str">
        <f t="shared" si="10"/>
        <v/>
      </c>
      <c r="AT61" s="267" t="str">
        <f t="shared" si="10"/>
        <v/>
      </c>
      <c r="AU61" s="267" t="str">
        <f t="shared" si="10"/>
        <v/>
      </c>
      <c r="AV61" s="267" t="str">
        <f t="shared" si="10"/>
        <v/>
      </c>
      <c r="AW61" s="267" t="str">
        <f t="shared" si="10"/>
        <v/>
      </c>
      <c r="AX61" s="472" t="str">
        <f t="shared" si="4"/>
        <v/>
      </c>
      <c r="AY61" s="472" t="str">
        <f t="shared" si="5"/>
        <v/>
      </c>
      <c r="AZ61" s="472" t="str">
        <f t="shared" si="6"/>
        <v/>
      </c>
      <c r="BA61" s="472" t="str">
        <f t="shared" si="7"/>
        <v/>
      </c>
    </row>
    <row r="62" spans="1:53" ht="15.75" customHeight="1" thickBot="1">
      <c r="A62" s="55"/>
      <c r="B62" s="458" t="str">
        <f t="shared" si="8"/>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2"/>
        <v/>
      </c>
      <c r="AE62" s="267" t="str">
        <f t="shared" si="12"/>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0"/>
        <v/>
      </c>
      <c r="AP62" s="267" t="str">
        <f t="shared" si="10"/>
        <v/>
      </c>
      <c r="AQ62" s="267" t="str">
        <f t="shared" si="10"/>
        <v/>
      </c>
      <c r="AR62" s="267" t="str">
        <f t="shared" si="10"/>
        <v/>
      </c>
      <c r="AS62" s="267" t="str">
        <f t="shared" si="10"/>
        <v/>
      </c>
      <c r="AT62" s="267" t="str">
        <f t="shared" si="10"/>
        <v/>
      </c>
      <c r="AU62" s="267" t="str">
        <f t="shared" si="10"/>
        <v/>
      </c>
      <c r="AV62" s="267" t="str">
        <f t="shared" si="10"/>
        <v/>
      </c>
      <c r="AW62" s="267" t="str">
        <f t="shared" si="10"/>
        <v/>
      </c>
      <c r="AX62" s="472" t="str">
        <f t="shared" si="4"/>
        <v/>
      </c>
      <c r="AY62" s="472" t="str">
        <f t="shared" si="5"/>
        <v/>
      </c>
      <c r="AZ62" s="472" t="str">
        <f t="shared" si="6"/>
        <v/>
      </c>
      <c r="BA62" s="472" t="str">
        <f t="shared" si="7"/>
        <v/>
      </c>
    </row>
    <row r="63" spans="1:53" ht="15.75" customHeight="1" thickBot="1">
      <c r="A63" s="55"/>
      <c r="B63" s="458" t="str">
        <f t="shared" si="8"/>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2"/>
        <v/>
      </c>
      <c r="AE63" s="267" t="str">
        <f t="shared" si="12"/>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0"/>
        <v/>
      </c>
      <c r="AP63" s="267" t="str">
        <f t="shared" si="10"/>
        <v/>
      </c>
      <c r="AQ63" s="267" t="str">
        <f t="shared" si="10"/>
        <v/>
      </c>
      <c r="AR63" s="267" t="str">
        <f t="shared" si="10"/>
        <v/>
      </c>
      <c r="AS63" s="267" t="str">
        <f t="shared" si="10"/>
        <v/>
      </c>
      <c r="AT63" s="267" t="str">
        <f t="shared" si="10"/>
        <v/>
      </c>
      <c r="AU63" s="267" t="str">
        <f t="shared" si="10"/>
        <v/>
      </c>
      <c r="AV63" s="267" t="str">
        <f t="shared" si="10"/>
        <v/>
      </c>
      <c r="AW63" s="267" t="str">
        <f t="shared" si="10"/>
        <v/>
      </c>
      <c r="AX63" s="472" t="str">
        <f t="shared" si="4"/>
        <v/>
      </c>
      <c r="AY63" s="472" t="str">
        <f t="shared" si="5"/>
        <v/>
      </c>
      <c r="AZ63" s="472" t="str">
        <f t="shared" si="6"/>
        <v/>
      </c>
      <c r="BA63" s="472" t="str">
        <f t="shared" si="7"/>
        <v/>
      </c>
    </row>
    <row r="64" spans="1:53" ht="15.75" customHeight="1" thickBot="1">
      <c r="A64" s="55"/>
      <c r="B64" s="458" t="str">
        <f t="shared" si="8"/>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2"/>
        <v/>
      </c>
      <c r="AE64" s="267" t="str">
        <f t="shared" si="12"/>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0"/>
        <v/>
      </c>
      <c r="AP64" s="267" t="str">
        <f t="shared" si="10"/>
        <v/>
      </c>
      <c r="AQ64" s="267" t="str">
        <f t="shared" si="10"/>
        <v/>
      </c>
      <c r="AR64" s="267" t="str">
        <f t="shared" si="10"/>
        <v/>
      </c>
      <c r="AS64" s="267" t="str">
        <f t="shared" si="10"/>
        <v/>
      </c>
      <c r="AT64" s="267" t="str">
        <f t="shared" si="10"/>
        <v/>
      </c>
      <c r="AU64" s="267" t="str">
        <f t="shared" si="10"/>
        <v/>
      </c>
      <c r="AV64" s="267" t="str">
        <f t="shared" si="10"/>
        <v/>
      </c>
      <c r="AW64" s="267" t="str">
        <f t="shared" si="10"/>
        <v/>
      </c>
      <c r="AX64" s="472" t="str">
        <f t="shared" si="4"/>
        <v/>
      </c>
      <c r="AY64" s="472" t="str">
        <f t="shared" si="5"/>
        <v/>
      </c>
      <c r="AZ64" s="472" t="str">
        <f t="shared" si="6"/>
        <v/>
      </c>
      <c r="BA64" s="472" t="str">
        <f t="shared" si="7"/>
        <v/>
      </c>
    </row>
    <row r="65" spans="1:53" ht="15.75" customHeight="1" thickBot="1">
      <c r="A65" s="55"/>
      <c r="B65" s="458" t="str">
        <f t="shared" si="8"/>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2"/>
        <v/>
      </c>
      <c r="AE65" s="267" t="str">
        <f t="shared" si="12"/>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0"/>
        <v/>
      </c>
      <c r="AP65" s="267" t="str">
        <f t="shared" si="10"/>
        <v/>
      </c>
      <c r="AQ65" s="267" t="str">
        <f t="shared" si="10"/>
        <v/>
      </c>
      <c r="AR65" s="267" t="str">
        <f t="shared" si="10"/>
        <v/>
      </c>
      <c r="AS65" s="267" t="str">
        <f t="shared" si="10"/>
        <v/>
      </c>
      <c r="AT65" s="267" t="str">
        <f t="shared" si="10"/>
        <v/>
      </c>
      <c r="AU65" s="267" t="str">
        <f t="shared" si="10"/>
        <v/>
      </c>
      <c r="AV65" s="267" t="str">
        <f t="shared" si="10"/>
        <v/>
      </c>
      <c r="AW65" s="267" t="str">
        <f t="shared" si="10"/>
        <v/>
      </c>
      <c r="AX65" s="472" t="str">
        <f t="shared" si="4"/>
        <v/>
      </c>
      <c r="AY65" s="472" t="str">
        <f t="shared" si="5"/>
        <v/>
      </c>
      <c r="AZ65" s="472" t="str">
        <f t="shared" si="6"/>
        <v/>
      </c>
      <c r="BA65" s="472" t="str">
        <f t="shared" si="7"/>
        <v/>
      </c>
    </row>
    <row r="66" spans="1:53" ht="15.75" customHeight="1" thickBot="1">
      <c r="A66" s="55"/>
      <c r="B66" s="458" t="str">
        <f t="shared" si="8"/>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2"/>
        <v/>
      </c>
      <c r="AE66" s="267" t="str">
        <f t="shared" si="12"/>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0"/>
        <v/>
      </c>
      <c r="AP66" s="267" t="str">
        <f t="shared" si="10"/>
        <v/>
      </c>
      <c r="AQ66" s="267" t="str">
        <f t="shared" si="10"/>
        <v/>
      </c>
      <c r="AR66" s="267" t="str">
        <f t="shared" si="10"/>
        <v/>
      </c>
      <c r="AS66" s="267" t="str">
        <f t="shared" si="10"/>
        <v/>
      </c>
      <c r="AT66" s="267" t="str">
        <f t="shared" si="10"/>
        <v/>
      </c>
      <c r="AU66" s="267" t="str">
        <f t="shared" si="10"/>
        <v/>
      </c>
      <c r="AV66" s="267" t="str">
        <f t="shared" si="10"/>
        <v/>
      </c>
      <c r="AW66" s="267" t="str">
        <f t="shared" si="10"/>
        <v/>
      </c>
      <c r="AX66" s="472" t="str">
        <f t="shared" si="4"/>
        <v/>
      </c>
      <c r="AY66" s="472" t="str">
        <f t="shared" si="5"/>
        <v/>
      </c>
      <c r="AZ66" s="472" t="str">
        <f t="shared" si="6"/>
        <v/>
      </c>
      <c r="BA66" s="472" t="str">
        <f t="shared" si="7"/>
        <v/>
      </c>
    </row>
    <row r="67" spans="1:53" ht="15.75" customHeight="1" thickBot="1">
      <c r="A67" s="55"/>
      <c r="B67" s="458" t="str">
        <f t="shared" si="8"/>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2"/>
        <v/>
      </c>
      <c r="AE67" s="267" t="str">
        <f t="shared" si="12"/>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0"/>
        <v/>
      </c>
      <c r="AP67" s="267" t="str">
        <f t="shared" si="10"/>
        <v/>
      </c>
      <c r="AQ67" s="267" t="str">
        <f t="shared" si="10"/>
        <v/>
      </c>
      <c r="AR67" s="267" t="str">
        <f t="shared" si="10"/>
        <v/>
      </c>
      <c r="AS67" s="267" t="str">
        <f t="shared" si="10"/>
        <v/>
      </c>
      <c r="AT67" s="267" t="str">
        <f t="shared" si="10"/>
        <v/>
      </c>
      <c r="AU67" s="267" t="str">
        <f t="shared" si="10"/>
        <v/>
      </c>
      <c r="AV67" s="267" t="str">
        <f t="shared" si="10"/>
        <v/>
      </c>
      <c r="AW67" s="267" t="str">
        <f t="shared" si="10"/>
        <v/>
      </c>
      <c r="AX67" s="472" t="str">
        <f t="shared" si="4"/>
        <v/>
      </c>
      <c r="AY67" s="472" t="str">
        <f t="shared" si="5"/>
        <v/>
      </c>
      <c r="AZ67" s="472" t="str">
        <f t="shared" si="6"/>
        <v/>
      </c>
      <c r="BA67" s="472" t="str">
        <f t="shared" si="7"/>
        <v/>
      </c>
    </row>
    <row r="68" spans="1:53" ht="15.75" customHeight="1" thickBot="1">
      <c r="A68" s="55"/>
      <c r="B68" s="458" t="str">
        <f t="shared" si="8"/>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2"/>
        <v/>
      </c>
      <c r="AE68" s="267" t="str">
        <f t="shared" si="12"/>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0"/>
        <v/>
      </c>
      <c r="AP68" s="267" t="str">
        <f t="shared" si="10"/>
        <v/>
      </c>
      <c r="AQ68" s="267" t="str">
        <f t="shared" si="10"/>
        <v/>
      </c>
      <c r="AR68" s="267" t="str">
        <f t="shared" si="10"/>
        <v/>
      </c>
      <c r="AS68" s="267" t="str">
        <f t="shared" si="10"/>
        <v/>
      </c>
      <c r="AT68" s="267" t="str">
        <f t="shared" si="10"/>
        <v/>
      </c>
      <c r="AU68" s="267" t="str">
        <f t="shared" si="10"/>
        <v/>
      </c>
      <c r="AV68" s="267" t="str">
        <f t="shared" si="10"/>
        <v/>
      </c>
      <c r="AW68" s="267" t="str">
        <f t="shared" si="10"/>
        <v/>
      </c>
      <c r="AX68" s="472" t="str">
        <f t="shared" si="4"/>
        <v/>
      </c>
      <c r="AY68" s="472" t="str">
        <f t="shared" si="5"/>
        <v/>
      </c>
      <c r="AZ68" s="472" t="str">
        <f t="shared" si="6"/>
        <v/>
      </c>
      <c r="BA68" s="472" t="str">
        <f t="shared" si="7"/>
        <v/>
      </c>
    </row>
    <row r="69" spans="1:53" ht="15.75" customHeight="1" thickBot="1">
      <c r="A69" s="55"/>
      <c r="B69" s="458" t="str">
        <f t="shared" si="8"/>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2"/>
        <v/>
      </c>
      <c r="AE69" s="267" t="str">
        <f t="shared" si="12"/>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0"/>
        <v/>
      </c>
      <c r="AP69" s="267" t="str">
        <f t="shared" si="10"/>
        <v/>
      </c>
      <c r="AQ69" s="267" t="str">
        <f t="shared" si="10"/>
        <v/>
      </c>
      <c r="AR69" s="267" t="str">
        <f t="shared" si="10"/>
        <v/>
      </c>
      <c r="AS69" s="267" t="str">
        <f t="shared" si="10"/>
        <v/>
      </c>
      <c r="AT69" s="267" t="str">
        <f t="shared" si="10"/>
        <v/>
      </c>
      <c r="AU69" s="267" t="str">
        <f t="shared" si="10"/>
        <v/>
      </c>
      <c r="AV69" s="267" t="str">
        <f t="shared" si="10"/>
        <v/>
      </c>
      <c r="AW69" s="267" t="str">
        <f t="shared" si="10"/>
        <v/>
      </c>
      <c r="AX69" s="472" t="str">
        <f t="shared" si="4"/>
        <v/>
      </c>
      <c r="AY69" s="472" t="str">
        <f t="shared" si="5"/>
        <v/>
      </c>
      <c r="AZ69" s="472" t="str">
        <f t="shared" si="6"/>
        <v/>
      </c>
      <c r="BA69" s="472" t="str">
        <f t="shared" si="7"/>
        <v/>
      </c>
    </row>
    <row r="70" spans="1:53" ht="15.75" customHeight="1" thickBot="1">
      <c r="A70" s="55"/>
      <c r="B70" s="458" t="str">
        <f t="shared" si="8"/>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2"/>
        <v/>
      </c>
      <c r="AE70" s="267" t="str">
        <f t="shared" si="12"/>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0"/>
        <v/>
      </c>
      <c r="AP70" s="267" t="str">
        <f t="shared" si="10"/>
        <v/>
      </c>
      <c r="AQ70" s="267" t="str">
        <f t="shared" si="10"/>
        <v/>
      </c>
      <c r="AR70" s="267" t="str">
        <f t="shared" si="10"/>
        <v/>
      </c>
      <c r="AS70" s="267" t="str">
        <f t="shared" si="10"/>
        <v/>
      </c>
      <c r="AT70" s="267" t="str">
        <f t="shared" si="10"/>
        <v/>
      </c>
      <c r="AU70" s="267" t="str">
        <f t="shared" si="10"/>
        <v/>
      </c>
      <c r="AV70" s="267" t="str">
        <f t="shared" si="10"/>
        <v/>
      </c>
      <c r="AW70" s="267" t="str">
        <f t="shared" si="10"/>
        <v/>
      </c>
      <c r="AX70" s="472" t="str">
        <f t="shared" si="4"/>
        <v/>
      </c>
      <c r="AY70" s="472" t="str">
        <f t="shared" si="5"/>
        <v/>
      </c>
      <c r="AZ70" s="472" t="str">
        <f t="shared" si="6"/>
        <v/>
      </c>
      <c r="BA70" s="472" t="str">
        <f t="shared" si="7"/>
        <v/>
      </c>
    </row>
    <row r="71" spans="1:53" ht="15.75" customHeight="1" thickBot="1">
      <c r="A71" s="55"/>
      <c r="B71" s="458" t="str">
        <f t="shared" si="8"/>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2"/>
        <v/>
      </c>
      <c r="AE71" s="267" t="str">
        <f t="shared" si="12"/>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0"/>
        <v/>
      </c>
      <c r="AP71" s="267" t="str">
        <f t="shared" si="10"/>
        <v/>
      </c>
      <c r="AQ71" s="267" t="str">
        <f t="shared" si="10"/>
        <v/>
      </c>
      <c r="AR71" s="267" t="str">
        <f t="shared" si="10"/>
        <v/>
      </c>
      <c r="AS71" s="267" t="str">
        <f t="shared" si="10"/>
        <v/>
      </c>
      <c r="AT71" s="267" t="str">
        <f t="shared" si="10"/>
        <v/>
      </c>
      <c r="AU71" s="267" t="str">
        <f t="shared" si="10"/>
        <v/>
      </c>
      <c r="AV71" s="267" t="str">
        <f t="shared" si="10"/>
        <v/>
      </c>
      <c r="AW71" s="267" t="str">
        <f t="shared" si="10"/>
        <v/>
      </c>
      <c r="AX71" s="472" t="str">
        <f t="shared" si="4"/>
        <v/>
      </c>
      <c r="AY71" s="472" t="str">
        <f t="shared" si="5"/>
        <v/>
      </c>
      <c r="AZ71" s="472" t="str">
        <f t="shared" si="6"/>
        <v/>
      </c>
      <c r="BA71" s="472" t="str">
        <f t="shared" si="7"/>
        <v/>
      </c>
    </row>
    <row r="72" spans="1:53" ht="15.75" customHeight="1" thickBot="1">
      <c r="A72" s="55"/>
      <c r="B72" s="458" t="str">
        <f t="shared" si="8"/>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2"/>
        <v/>
      </c>
      <c r="AE72" s="267" t="str">
        <f t="shared" si="12"/>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0"/>
        <v/>
      </c>
      <c r="AP72" s="267" t="str">
        <f t="shared" si="10"/>
        <v/>
      </c>
      <c r="AQ72" s="267" t="str">
        <f t="shared" si="10"/>
        <v/>
      </c>
      <c r="AR72" s="267" t="str">
        <f t="shared" si="10"/>
        <v/>
      </c>
      <c r="AS72" s="267" t="str">
        <f t="shared" si="10"/>
        <v/>
      </c>
      <c r="AT72" s="267" t="str">
        <f t="shared" si="10"/>
        <v/>
      </c>
      <c r="AU72" s="267" t="str">
        <f t="shared" si="10"/>
        <v/>
      </c>
      <c r="AV72" s="267" t="str">
        <f t="shared" si="10"/>
        <v/>
      </c>
      <c r="AW72" s="267" t="str">
        <f t="shared" si="10"/>
        <v/>
      </c>
      <c r="AX72" s="472" t="str">
        <f t="shared" si="4"/>
        <v/>
      </c>
      <c r="AY72" s="472" t="str">
        <f t="shared" si="5"/>
        <v/>
      </c>
      <c r="AZ72" s="472" t="str">
        <f t="shared" si="6"/>
        <v/>
      </c>
      <c r="BA72" s="472" t="str">
        <f t="shared" si="7"/>
        <v/>
      </c>
    </row>
    <row r="73" spans="1:53" ht="15.75" customHeight="1" thickBot="1">
      <c r="A73" s="55"/>
      <c r="B73" s="458" t="str">
        <f t="shared" si="8"/>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2"/>
        <v/>
      </c>
      <c r="AE73" s="267" t="str">
        <f t="shared" si="12"/>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0"/>
        <v/>
      </c>
      <c r="AP73" s="267" t="str">
        <f t="shared" si="10"/>
        <v/>
      </c>
      <c r="AQ73" s="267" t="str">
        <f t="shared" si="10"/>
        <v/>
      </c>
      <c r="AR73" s="267" t="str">
        <f t="shared" si="10"/>
        <v/>
      </c>
      <c r="AS73" s="267" t="str">
        <f t="shared" si="10"/>
        <v/>
      </c>
      <c r="AT73" s="267" t="str">
        <f t="shared" si="10"/>
        <v/>
      </c>
      <c r="AU73" s="267" t="str">
        <f t="shared" si="10"/>
        <v/>
      </c>
      <c r="AV73" s="267" t="str">
        <f t="shared" si="10"/>
        <v/>
      </c>
      <c r="AW73" s="267" t="str">
        <f t="shared" si="10"/>
        <v/>
      </c>
      <c r="AX73" s="472" t="str">
        <f t="shared" si="4"/>
        <v/>
      </c>
      <c r="AY73" s="472" t="str">
        <f t="shared" si="5"/>
        <v/>
      </c>
      <c r="AZ73" s="472" t="str">
        <f t="shared" si="6"/>
        <v/>
      </c>
      <c r="BA73" s="472" t="str">
        <f t="shared" si="7"/>
        <v/>
      </c>
    </row>
    <row r="74" spans="1:53" ht="15.75" customHeight="1" thickBot="1">
      <c r="A74" s="55"/>
      <c r="B74" s="458" t="str">
        <f t="shared" si="8"/>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2"/>
        <v/>
      </c>
      <c r="AE74" s="267" t="str">
        <f t="shared" si="12"/>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0"/>
        <v/>
      </c>
      <c r="AP74" s="267" t="str">
        <f t="shared" si="10"/>
        <v/>
      </c>
      <c r="AQ74" s="267" t="str">
        <f t="shared" si="10"/>
        <v/>
      </c>
      <c r="AR74" s="267" t="str">
        <f t="shared" si="10"/>
        <v/>
      </c>
      <c r="AS74" s="267" t="str">
        <f t="shared" si="10"/>
        <v/>
      </c>
      <c r="AT74" s="267" t="str">
        <f t="shared" si="10"/>
        <v/>
      </c>
      <c r="AU74" s="267" t="str">
        <f t="shared" si="10"/>
        <v/>
      </c>
      <c r="AV74" s="267" t="str">
        <f t="shared" si="10"/>
        <v/>
      </c>
      <c r="AW74" s="267" t="str">
        <f t="shared" si="10"/>
        <v/>
      </c>
      <c r="AX74" s="472" t="str">
        <f t="shared" si="4"/>
        <v/>
      </c>
      <c r="AY74" s="472" t="str">
        <f t="shared" si="5"/>
        <v/>
      </c>
      <c r="AZ74" s="472" t="str">
        <f t="shared" si="6"/>
        <v/>
      </c>
      <c r="BA74" s="472" t="str">
        <f t="shared" si="7"/>
        <v/>
      </c>
    </row>
    <row r="75" spans="1:53" ht="15.75" customHeight="1" thickBot="1">
      <c r="A75" s="55"/>
      <c r="B75" s="458" t="str">
        <f t="shared" si="8"/>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2"/>
        <v/>
      </c>
      <c r="AE75" s="267" t="str">
        <f t="shared" si="12"/>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0"/>
        <v/>
      </c>
      <c r="AP75" s="267" t="str">
        <f t="shared" si="10"/>
        <v/>
      </c>
      <c r="AQ75" s="267" t="str">
        <f t="shared" si="10"/>
        <v/>
      </c>
      <c r="AR75" s="267" t="str">
        <f t="shared" si="10"/>
        <v/>
      </c>
      <c r="AS75" s="267" t="str">
        <f t="shared" si="10"/>
        <v/>
      </c>
      <c r="AT75" s="267" t="str">
        <f t="shared" si="10"/>
        <v/>
      </c>
      <c r="AU75" s="267" t="str">
        <f t="shared" si="10"/>
        <v/>
      </c>
      <c r="AV75" s="267" t="str">
        <f t="shared" si="10"/>
        <v/>
      </c>
      <c r="AW75" s="267" t="str">
        <f t="shared" si="10"/>
        <v/>
      </c>
      <c r="AX75" s="472" t="str">
        <f t="shared" si="4"/>
        <v/>
      </c>
      <c r="AY75" s="472" t="str">
        <f t="shared" si="5"/>
        <v/>
      </c>
      <c r="AZ75" s="472" t="str">
        <f t="shared" si="6"/>
        <v/>
      </c>
      <c r="BA75" s="472" t="str">
        <f t="shared" si="7"/>
        <v/>
      </c>
    </row>
    <row r="76" spans="1:53" ht="15.75" customHeight="1" thickBot="1">
      <c r="A76" s="55"/>
      <c r="B76" s="458" t="str">
        <f t="shared" si="8"/>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2"/>
        <v/>
      </c>
      <c r="AE76" s="267" t="str">
        <f t="shared" si="12"/>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0"/>
        <v/>
      </c>
      <c r="AP76" s="267" t="str">
        <f t="shared" si="10"/>
        <v/>
      </c>
      <c r="AQ76" s="267" t="str">
        <f t="shared" si="10"/>
        <v/>
      </c>
      <c r="AR76" s="267" t="str">
        <f t="shared" si="10"/>
        <v/>
      </c>
      <c r="AS76" s="267" t="str">
        <f t="shared" si="10"/>
        <v/>
      </c>
      <c r="AT76" s="267" t="str">
        <f t="shared" si="10"/>
        <v/>
      </c>
      <c r="AU76" s="267" t="str">
        <f t="shared" si="10"/>
        <v/>
      </c>
      <c r="AV76" s="267" t="str">
        <f t="shared" si="10"/>
        <v/>
      </c>
      <c r="AW76" s="267" t="str">
        <f t="shared" si="10"/>
        <v/>
      </c>
      <c r="AX76" s="472" t="str">
        <f t="shared" si="4"/>
        <v/>
      </c>
      <c r="AY76" s="472" t="str">
        <f t="shared" si="5"/>
        <v/>
      </c>
      <c r="AZ76" s="472" t="str">
        <f t="shared" si="6"/>
        <v/>
      </c>
      <c r="BA76" s="472" t="str">
        <f t="shared" si="7"/>
        <v/>
      </c>
    </row>
    <row r="77" spans="1:53" ht="15.75" customHeight="1" thickBot="1">
      <c r="A77" s="55"/>
      <c r="B77" s="458" t="str">
        <f t="shared" si="8"/>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2"/>
        <v/>
      </c>
      <c r="AE77" s="267" t="str">
        <f t="shared" si="12"/>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0"/>
        <v/>
      </c>
      <c r="AP77" s="267" t="str">
        <f t="shared" si="10"/>
        <v/>
      </c>
      <c r="AQ77" s="267" t="str">
        <f t="shared" si="10"/>
        <v/>
      </c>
      <c r="AR77" s="267" t="str">
        <f t="shared" si="10"/>
        <v/>
      </c>
      <c r="AS77" s="267" t="str">
        <f t="shared" si="10"/>
        <v/>
      </c>
      <c r="AT77" s="267" t="str">
        <f t="shared" si="10"/>
        <v/>
      </c>
      <c r="AU77" s="267" t="str">
        <f t="shared" si="10"/>
        <v/>
      </c>
      <c r="AV77" s="267" t="str">
        <f t="shared" si="10"/>
        <v/>
      </c>
      <c r="AW77" s="267" t="str">
        <f t="shared" si="10"/>
        <v/>
      </c>
      <c r="AX77" s="472" t="str">
        <f t="shared" si="4"/>
        <v/>
      </c>
      <c r="AY77" s="472" t="str">
        <f t="shared" si="5"/>
        <v/>
      </c>
      <c r="AZ77" s="472" t="str">
        <f t="shared" si="6"/>
        <v/>
      </c>
      <c r="BA77" s="472" t="str">
        <f t="shared" si="7"/>
        <v/>
      </c>
    </row>
    <row r="78" spans="1:53" ht="15.75" customHeight="1" thickBot="1">
      <c r="A78" s="55"/>
      <c r="B78" s="458" t="str">
        <f t="shared" si="8"/>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2"/>
        <v/>
      </c>
      <c r="AE78" s="267" t="str">
        <f t="shared" si="12"/>
        <v/>
      </c>
      <c r="AF78" s="267" t="str">
        <f t="shared" si="11"/>
        <v/>
      </c>
      <c r="AG78" s="267" t="str">
        <f t="shared" si="11"/>
        <v/>
      </c>
      <c r="AH78" s="267" t="str">
        <f t="shared" si="11"/>
        <v/>
      </c>
      <c r="AI78" s="267" t="str">
        <f t="shared" si="11"/>
        <v/>
      </c>
      <c r="AJ78" s="267" t="str">
        <f t="shared" si="11"/>
        <v/>
      </c>
      <c r="AK78" s="267" t="str">
        <f t="shared" si="11"/>
        <v/>
      </c>
      <c r="AL78" s="267" t="str">
        <f t="shared" si="11"/>
        <v/>
      </c>
      <c r="AM78" s="267" t="str">
        <f t="shared" si="11"/>
        <v/>
      </c>
      <c r="AN78" s="267" t="str">
        <f t="shared" si="11"/>
        <v/>
      </c>
      <c r="AO78" s="267" t="str">
        <f t="shared" si="10"/>
        <v/>
      </c>
      <c r="AP78" s="267" t="str">
        <f t="shared" si="10"/>
        <v/>
      </c>
      <c r="AQ78" s="267" t="str">
        <f t="shared" si="10"/>
        <v/>
      </c>
      <c r="AR78" s="267" t="str">
        <f t="shared" si="10"/>
        <v/>
      </c>
      <c r="AS78" s="267" t="str">
        <f t="shared" si="10"/>
        <v/>
      </c>
      <c r="AT78" s="267" t="str">
        <f t="shared" si="10"/>
        <v/>
      </c>
      <c r="AU78" s="267" t="str">
        <f t="shared" si="10"/>
        <v/>
      </c>
      <c r="AV78" s="267" t="str">
        <f t="shared" si="10"/>
        <v/>
      </c>
      <c r="AW78" s="267" t="str">
        <f t="shared" si="10"/>
        <v/>
      </c>
      <c r="AX78" s="472" t="str">
        <f t="shared" si="4"/>
        <v/>
      </c>
      <c r="AY78" s="472" t="str">
        <f t="shared" si="5"/>
        <v/>
      </c>
      <c r="AZ78" s="472" t="str">
        <f t="shared" si="6"/>
        <v/>
      </c>
      <c r="BA78" s="472" t="str">
        <f t="shared" si="7"/>
        <v/>
      </c>
    </row>
    <row r="79" spans="1:53" ht="15.75" customHeight="1" thickBot="1">
      <c r="A79" s="55"/>
      <c r="B79" s="458" t="str">
        <f t="shared" si="8"/>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si="12"/>
        <v/>
      </c>
      <c r="AE79" s="267" t="str">
        <f t="shared" si="12"/>
        <v/>
      </c>
      <c r="AF79" s="267" t="str">
        <f t="shared" si="11"/>
        <v/>
      </c>
      <c r="AG79" s="267" t="str">
        <f t="shared" si="11"/>
        <v/>
      </c>
      <c r="AH79" s="267" t="str">
        <f t="shared" si="11"/>
        <v/>
      </c>
      <c r="AI79" s="267" t="str">
        <f t="shared" si="11"/>
        <v/>
      </c>
      <c r="AJ79" s="267" t="str">
        <f t="shared" si="11"/>
        <v/>
      </c>
      <c r="AK79" s="267" t="str">
        <f t="shared" si="11"/>
        <v/>
      </c>
      <c r="AL79" s="267" t="str">
        <f t="shared" si="11"/>
        <v/>
      </c>
      <c r="AM79" s="267" t="str">
        <f t="shared" si="11"/>
        <v/>
      </c>
      <c r="AN79" s="267" t="str">
        <f t="shared" si="11"/>
        <v/>
      </c>
      <c r="AO79" s="267" t="str">
        <f t="shared" si="10"/>
        <v/>
      </c>
      <c r="AP79" s="267" t="str">
        <f t="shared" si="10"/>
        <v/>
      </c>
      <c r="AQ79" s="267" t="str">
        <f t="shared" si="10"/>
        <v/>
      </c>
      <c r="AR79" s="267" t="str">
        <f t="shared" si="10"/>
        <v/>
      </c>
      <c r="AS79" s="267" t="str">
        <f t="shared" si="10"/>
        <v/>
      </c>
      <c r="AT79" s="267" t="str">
        <f t="shared" si="10"/>
        <v/>
      </c>
      <c r="AU79" s="267" t="str">
        <f t="shared" si="10"/>
        <v/>
      </c>
      <c r="AV79" s="267" t="str">
        <f t="shared" si="10"/>
        <v/>
      </c>
      <c r="AW79" s="267" t="str">
        <f t="shared" si="10"/>
        <v/>
      </c>
      <c r="AX79" s="472" t="str">
        <f t="shared" si="4"/>
        <v/>
      </c>
      <c r="AY79" s="472" t="str">
        <f t="shared" si="5"/>
        <v/>
      </c>
      <c r="AZ79" s="472" t="str">
        <f t="shared" si="6"/>
        <v/>
      </c>
      <c r="BA79" s="472" t="str">
        <f t="shared" si="7"/>
        <v/>
      </c>
    </row>
    <row r="80" spans="1:53" ht="15.75" customHeight="1" thickBot="1">
      <c r="A80" s="55"/>
      <c r="B80" s="458" t="str">
        <f t="shared" si="8"/>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2"/>
        <v/>
      </c>
      <c r="AE80" s="267" t="str">
        <f t="shared" si="12"/>
        <v/>
      </c>
      <c r="AF80" s="267" t="str">
        <f t="shared" si="11"/>
        <v/>
      </c>
      <c r="AG80" s="267" t="str">
        <f t="shared" si="11"/>
        <v/>
      </c>
      <c r="AH80" s="267" t="str">
        <f t="shared" si="11"/>
        <v/>
      </c>
      <c r="AI80" s="267" t="str">
        <f t="shared" si="11"/>
        <v/>
      </c>
      <c r="AJ80" s="267" t="str">
        <f t="shared" si="11"/>
        <v/>
      </c>
      <c r="AK80" s="267" t="str">
        <f t="shared" si="11"/>
        <v/>
      </c>
      <c r="AL80" s="267" t="str">
        <f t="shared" si="11"/>
        <v/>
      </c>
      <c r="AM80" s="267" t="str">
        <f t="shared" si="11"/>
        <v/>
      </c>
      <c r="AN80" s="267" t="str">
        <f t="shared" si="11"/>
        <v/>
      </c>
      <c r="AO80" s="267" t="str">
        <f t="shared" si="10"/>
        <v/>
      </c>
      <c r="AP80" s="267" t="str">
        <f t="shared" si="10"/>
        <v/>
      </c>
      <c r="AQ80" s="267" t="str">
        <f t="shared" si="10"/>
        <v/>
      </c>
      <c r="AR80" s="267" t="str">
        <f t="shared" ref="AR80:AW90" si="13">IF(S80="","",(IF(S80=S$92,1,0)))</f>
        <v/>
      </c>
      <c r="AS80" s="267" t="str">
        <f t="shared" si="13"/>
        <v/>
      </c>
      <c r="AT80" s="267" t="str">
        <f t="shared" si="13"/>
        <v/>
      </c>
      <c r="AU80" s="267" t="str">
        <f t="shared" si="13"/>
        <v/>
      </c>
      <c r="AV80" s="267" t="str">
        <f t="shared" si="13"/>
        <v/>
      </c>
      <c r="AW80" s="267" t="str">
        <f t="shared" si="13"/>
        <v/>
      </c>
      <c r="AX80" s="472" t="str">
        <f t="shared" si="4"/>
        <v/>
      </c>
      <c r="AY80" s="472" t="str">
        <f t="shared" si="5"/>
        <v/>
      </c>
      <c r="AZ80" s="472" t="str">
        <f t="shared" si="6"/>
        <v/>
      </c>
      <c r="BA80" s="472" t="str">
        <f t="shared" si="7"/>
        <v/>
      </c>
    </row>
    <row r="81" spans="1:53" ht="15.75" customHeight="1" thickBot="1">
      <c r="A81" s="55"/>
      <c r="B81" s="458" t="str">
        <f t="shared" si="8"/>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2"/>
        <v/>
      </c>
      <c r="AE81" s="267" t="str">
        <f t="shared" si="12"/>
        <v/>
      </c>
      <c r="AF81" s="267" t="str">
        <f t="shared" si="11"/>
        <v/>
      </c>
      <c r="AG81" s="267" t="str">
        <f t="shared" si="11"/>
        <v/>
      </c>
      <c r="AH81" s="267" t="str">
        <f t="shared" si="11"/>
        <v/>
      </c>
      <c r="AI81" s="267" t="str">
        <f t="shared" si="11"/>
        <v/>
      </c>
      <c r="AJ81" s="267" t="str">
        <f t="shared" si="11"/>
        <v/>
      </c>
      <c r="AK81" s="267" t="str">
        <f t="shared" si="11"/>
        <v/>
      </c>
      <c r="AL81" s="267" t="str">
        <f t="shared" si="11"/>
        <v/>
      </c>
      <c r="AM81" s="267" t="str">
        <f t="shared" si="11"/>
        <v/>
      </c>
      <c r="AN81" s="267" t="str">
        <f t="shared" si="11"/>
        <v/>
      </c>
      <c r="AO81" s="267" t="str">
        <f t="shared" si="11"/>
        <v/>
      </c>
      <c r="AP81" s="267" t="str">
        <f t="shared" si="11"/>
        <v/>
      </c>
      <c r="AQ81" s="267" t="str">
        <f t="shared" si="11"/>
        <v/>
      </c>
      <c r="AR81" s="267" t="str">
        <f t="shared" si="13"/>
        <v/>
      </c>
      <c r="AS81" s="267" t="str">
        <f t="shared" si="13"/>
        <v/>
      </c>
      <c r="AT81" s="267" t="str">
        <f t="shared" si="13"/>
        <v/>
      </c>
      <c r="AU81" s="267" t="str">
        <f t="shared" si="13"/>
        <v/>
      </c>
      <c r="AV81" s="267" t="str">
        <f t="shared" si="13"/>
        <v/>
      </c>
      <c r="AW81" s="267" t="str">
        <f t="shared" si="13"/>
        <v/>
      </c>
      <c r="AX81" s="472" t="str">
        <f t="shared" ref="AX81:AX90" si="14">IF(AD81="","",SUMIF($E$12:$X$12,"Argumentación en contextos ciudadanos-No aplica componente",$AD81:$AW81))</f>
        <v/>
      </c>
      <c r="AY81" s="472" t="str">
        <f t="shared" ref="AY81:AY90" si="15">IF(AE81="","",SUMIF($E$12:$X$12,"Conocimientos-No aplica componente",$AD81:$AW81))</f>
        <v/>
      </c>
      <c r="AZ81" s="472" t="str">
        <f t="shared" ref="AZ81:AZ90" si="16">IF(AF81="","",SUMIF($E$12:$X$12,"Multiperspectivismo-No aplica componente",$AD81:$AW81))</f>
        <v/>
      </c>
      <c r="BA81" s="472" t="str">
        <f t="shared" ref="BA81:BA90" si="17">IF(AG81="","",SUMIF(E$12:X$12,"Pensamiento sistémico-No aplica componente",AD81:AW81))</f>
        <v/>
      </c>
    </row>
    <row r="82" spans="1:53" ht="15.75" customHeight="1" thickBot="1">
      <c r="A82" s="55"/>
      <c r="B82" s="458" t="str">
        <f t="shared" ref="B82:B90" si="18">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2"/>
        <v/>
      </c>
      <c r="AE82" s="267" t="str">
        <f t="shared" si="12"/>
        <v/>
      </c>
      <c r="AF82" s="267" t="str">
        <f t="shared" si="11"/>
        <v/>
      </c>
      <c r="AG82" s="267" t="str">
        <f t="shared" si="11"/>
        <v/>
      </c>
      <c r="AH82" s="267" t="str">
        <f t="shared" si="11"/>
        <v/>
      </c>
      <c r="AI82" s="267" t="str">
        <f t="shared" si="11"/>
        <v/>
      </c>
      <c r="AJ82" s="267" t="str">
        <f t="shared" si="11"/>
        <v/>
      </c>
      <c r="AK82" s="267" t="str">
        <f t="shared" si="11"/>
        <v/>
      </c>
      <c r="AL82" s="267" t="str">
        <f t="shared" si="11"/>
        <v/>
      </c>
      <c r="AM82" s="267" t="str">
        <f t="shared" si="11"/>
        <v/>
      </c>
      <c r="AN82" s="267" t="str">
        <f t="shared" si="11"/>
        <v/>
      </c>
      <c r="AO82" s="267" t="str">
        <f t="shared" si="11"/>
        <v/>
      </c>
      <c r="AP82" s="267" t="str">
        <f t="shared" si="11"/>
        <v/>
      </c>
      <c r="AQ82" s="267" t="str">
        <f t="shared" si="11"/>
        <v/>
      </c>
      <c r="AR82" s="267" t="str">
        <f t="shared" si="13"/>
        <v/>
      </c>
      <c r="AS82" s="267" t="str">
        <f t="shared" si="13"/>
        <v/>
      </c>
      <c r="AT82" s="267" t="str">
        <f t="shared" si="13"/>
        <v/>
      </c>
      <c r="AU82" s="267" t="str">
        <f t="shared" si="13"/>
        <v/>
      </c>
      <c r="AV82" s="267" t="str">
        <f t="shared" si="13"/>
        <v/>
      </c>
      <c r="AW82" s="267" t="str">
        <f t="shared" si="13"/>
        <v/>
      </c>
      <c r="AX82" s="472" t="str">
        <f t="shared" si="14"/>
        <v/>
      </c>
      <c r="AY82" s="472" t="str">
        <f t="shared" si="15"/>
        <v/>
      </c>
      <c r="AZ82" s="472" t="str">
        <f t="shared" si="16"/>
        <v/>
      </c>
      <c r="BA82" s="472" t="str">
        <f t="shared" si="17"/>
        <v/>
      </c>
    </row>
    <row r="83" spans="1:53" ht="15.75" customHeight="1" thickBot="1">
      <c r="A83" s="55"/>
      <c r="B83" s="458" t="str">
        <f t="shared" si="18"/>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2"/>
        <v/>
      </c>
      <c r="AE83" s="267" t="str">
        <f t="shared" si="12"/>
        <v/>
      </c>
      <c r="AF83" s="267" t="str">
        <f t="shared" si="11"/>
        <v/>
      </c>
      <c r="AG83" s="267" t="str">
        <f t="shared" si="11"/>
        <v/>
      </c>
      <c r="AH83" s="267" t="str">
        <f t="shared" si="11"/>
        <v/>
      </c>
      <c r="AI83" s="267" t="str">
        <f t="shared" si="11"/>
        <v/>
      </c>
      <c r="AJ83" s="267" t="str">
        <f t="shared" si="11"/>
        <v/>
      </c>
      <c r="AK83" s="267" t="str">
        <f t="shared" si="11"/>
        <v/>
      </c>
      <c r="AL83" s="267" t="str">
        <f t="shared" ref="AL83:AQ90" si="19">IF(M83="","",(IF(M83=M$92,1,0)))</f>
        <v/>
      </c>
      <c r="AM83" s="267" t="str">
        <f t="shared" si="19"/>
        <v/>
      </c>
      <c r="AN83" s="267" t="str">
        <f t="shared" si="19"/>
        <v/>
      </c>
      <c r="AO83" s="267" t="str">
        <f t="shared" si="19"/>
        <v/>
      </c>
      <c r="AP83" s="267" t="str">
        <f t="shared" si="19"/>
        <v/>
      </c>
      <c r="AQ83" s="267" t="str">
        <f t="shared" si="19"/>
        <v/>
      </c>
      <c r="AR83" s="267" t="str">
        <f t="shared" si="13"/>
        <v/>
      </c>
      <c r="AS83" s="267" t="str">
        <f t="shared" si="13"/>
        <v/>
      </c>
      <c r="AT83" s="267" t="str">
        <f t="shared" si="13"/>
        <v/>
      </c>
      <c r="AU83" s="267" t="str">
        <f t="shared" si="13"/>
        <v/>
      </c>
      <c r="AV83" s="267" t="str">
        <f t="shared" si="13"/>
        <v/>
      </c>
      <c r="AW83" s="267" t="str">
        <f t="shared" si="13"/>
        <v/>
      </c>
      <c r="AX83" s="472" t="str">
        <f t="shared" si="14"/>
        <v/>
      </c>
      <c r="AY83" s="472" t="str">
        <f t="shared" si="15"/>
        <v/>
      </c>
      <c r="AZ83" s="472" t="str">
        <f t="shared" si="16"/>
        <v/>
      </c>
      <c r="BA83" s="472" t="str">
        <f t="shared" si="17"/>
        <v/>
      </c>
    </row>
    <row r="84" spans="1:53" ht="15.75" customHeight="1" thickBot="1">
      <c r="A84" s="55"/>
      <c r="B84" s="458" t="str">
        <f t="shared" si="18"/>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2"/>
        <v/>
      </c>
      <c r="AE84" s="267" t="str">
        <f t="shared" si="12"/>
        <v/>
      </c>
      <c r="AF84" s="267" t="str">
        <f t="shared" si="12"/>
        <v/>
      </c>
      <c r="AG84" s="267" t="str">
        <f t="shared" si="12"/>
        <v/>
      </c>
      <c r="AH84" s="267" t="str">
        <f t="shared" si="12"/>
        <v/>
      </c>
      <c r="AI84" s="267" t="str">
        <f t="shared" si="12"/>
        <v/>
      </c>
      <c r="AJ84" s="267" t="str">
        <f t="shared" si="12"/>
        <v/>
      </c>
      <c r="AK84" s="267" t="str">
        <f t="shared" si="12"/>
        <v/>
      </c>
      <c r="AL84" s="267" t="str">
        <f t="shared" si="19"/>
        <v/>
      </c>
      <c r="AM84" s="267" t="str">
        <f t="shared" si="19"/>
        <v/>
      </c>
      <c r="AN84" s="267" t="str">
        <f t="shared" si="19"/>
        <v/>
      </c>
      <c r="AO84" s="267" t="str">
        <f t="shared" si="19"/>
        <v/>
      </c>
      <c r="AP84" s="267" t="str">
        <f t="shared" si="19"/>
        <v/>
      </c>
      <c r="AQ84" s="267" t="str">
        <f t="shared" si="19"/>
        <v/>
      </c>
      <c r="AR84" s="267" t="str">
        <f t="shared" si="13"/>
        <v/>
      </c>
      <c r="AS84" s="267" t="str">
        <f t="shared" si="13"/>
        <v/>
      </c>
      <c r="AT84" s="267" t="str">
        <f t="shared" si="13"/>
        <v/>
      </c>
      <c r="AU84" s="267" t="str">
        <f t="shared" si="13"/>
        <v/>
      </c>
      <c r="AV84" s="267" t="str">
        <f t="shared" si="13"/>
        <v/>
      </c>
      <c r="AW84" s="267" t="str">
        <f t="shared" si="13"/>
        <v/>
      </c>
      <c r="AX84" s="472" t="str">
        <f t="shared" si="14"/>
        <v/>
      </c>
      <c r="AY84" s="472" t="str">
        <f t="shared" si="15"/>
        <v/>
      </c>
      <c r="AZ84" s="472" t="str">
        <f t="shared" si="16"/>
        <v/>
      </c>
      <c r="BA84" s="472" t="str">
        <f t="shared" si="17"/>
        <v/>
      </c>
    </row>
    <row r="85" spans="1:53" ht="15.75" customHeight="1" thickBot="1">
      <c r="A85" s="55"/>
      <c r="B85" s="458" t="str">
        <f t="shared" si="18"/>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2"/>
        <v/>
      </c>
      <c r="AE85" s="267" t="str">
        <f t="shared" si="12"/>
        <v/>
      </c>
      <c r="AF85" s="267" t="str">
        <f t="shared" si="12"/>
        <v/>
      </c>
      <c r="AG85" s="267" t="str">
        <f t="shared" si="12"/>
        <v/>
      </c>
      <c r="AH85" s="267" t="str">
        <f t="shared" si="12"/>
        <v/>
      </c>
      <c r="AI85" s="267" t="str">
        <f t="shared" si="12"/>
        <v/>
      </c>
      <c r="AJ85" s="267" t="str">
        <f t="shared" si="12"/>
        <v/>
      </c>
      <c r="AK85" s="267" t="str">
        <f t="shared" si="12"/>
        <v/>
      </c>
      <c r="AL85" s="267" t="str">
        <f t="shared" si="19"/>
        <v/>
      </c>
      <c r="AM85" s="267" t="str">
        <f t="shared" si="19"/>
        <v/>
      </c>
      <c r="AN85" s="267" t="str">
        <f t="shared" si="19"/>
        <v/>
      </c>
      <c r="AO85" s="267" t="str">
        <f t="shared" si="19"/>
        <v/>
      </c>
      <c r="AP85" s="267" t="str">
        <f t="shared" si="19"/>
        <v/>
      </c>
      <c r="AQ85" s="267" t="str">
        <f t="shared" si="19"/>
        <v/>
      </c>
      <c r="AR85" s="267" t="str">
        <f t="shared" si="13"/>
        <v/>
      </c>
      <c r="AS85" s="267" t="str">
        <f t="shared" si="13"/>
        <v/>
      </c>
      <c r="AT85" s="267" t="str">
        <f t="shared" si="13"/>
        <v/>
      </c>
      <c r="AU85" s="267" t="str">
        <f t="shared" si="13"/>
        <v/>
      </c>
      <c r="AV85" s="267" t="str">
        <f t="shared" si="13"/>
        <v/>
      </c>
      <c r="AW85" s="267" t="str">
        <f t="shared" si="13"/>
        <v/>
      </c>
      <c r="AX85" s="472" t="str">
        <f t="shared" si="14"/>
        <v/>
      </c>
      <c r="AY85" s="472" t="str">
        <f t="shared" si="15"/>
        <v/>
      </c>
      <c r="AZ85" s="472" t="str">
        <f t="shared" si="16"/>
        <v/>
      </c>
      <c r="BA85" s="472" t="str">
        <f t="shared" si="17"/>
        <v/>
      </c>
    </row>
    <row r="86" spans="1:53" ht="15.75" customHeight="1" thickBot="1">
      <c r="A86" s="55"/>
      <c r="B86" s="458" t="str">
        <f t="shared" si="18"/>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2"/>
        <v/>
      </c>
      <c r="AE86" s="267" t="str">
        <f t="shared" si="12"/>
        <v/>
      </c>
      <c r="AF86" s="267" t="str">
        <f t="shared" si="12"/>
        <v/>
      </c>
      <c r="AG86" s="267" t="str">
        <f t="shared" si="12"/>
        <v/>
      </c>
      <c r="AH86" s="267" t="str">
        <f t="shared" si="12"/>
        <v/>
      </c>
      <c r="AI86" s="267" t="str">
        <f t="shared" si="12"/>
        <v/>
      </c>
      <c r="AJ86" s="267" t="str">
        <f t="shared" si="12"/>
        <v/>
      </c>
      <c r="AK86" s="267" t="str">
        <f t="shared" si="12"/>
        <v/>
      </c>
      <c r="AL86" s="267" t="str">
        <f t="shared" si="19"/>
        <v/>
      </c>
      <c r="AM86" s="267" t="str">
        <f t="shared" si="19"/>
        <v/>
      </c>
      <c r="AN86" s="267" t="str">
        <f t="shared" si="19"/>
        <v/>
      </c>
      <c r="AO86" s="267" t="str">
        <f t="shared" si="19"/>
        <v/>
      </c>
      <c r="AP86" s="267" t="str">
        <f t="shared" si="19"/>
        <v/>
      </c>
      <c r="AQ86" s="267" t="str">
        <f t="shared" si="19"/>
        <v/>
      </c>
      <c r="AR86" s="267" t="str">
        <f t="shared" si="13"/>
        <v/>
      </c>
      <c r="AS86" s="267" t="str">
        <f t="shared" si="13"/>
        <v/>
      </c>
      <c r="AT86" s="267" t="str">
        <f t="shared" si="13"/>
        <v/>
      </c>
      <c r="AU86" s="267" t="str">
        <f t="shared" si="13"/>
        <v/>
      </c>
      <c r="AV86" s="267" t="str">
        <f t="shared" si="13"/>
        <v/>
      </c>
      <c r="AW86" s="267" t="str">
        <f t="shared" si="13"/>
        <v/>
      </c>
      <c r="AX86" s="472" t="str">
        <f t="shared" si="14"/>
        <v/>
      </c>
      <c r="AY86" s="472" t="str">
        <f t="shared" si="15"/>
        <v/>
      </c>
      <c r="AZ86" s="472" t="str">
        <f t="shared" si="16"/>
        <v/>
      </c>
      <c r="BA86" s="472" t="str">
        <f t="shared" si="17"/>
        <v/>
      </c>
    </row>
    <row r="87" spans="1:53" ht="15.75" customHeight="1" thickBot="1">
      <c r="A87" s="55"/>
      <c r="B87" s="458" t="str">
        <f t="shared" si="18"/>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2"/>
        <v/>
      </c>
      <c r="AE87" s="267" t="str">
        <f t="shared" si="12"/>
        <v/>
      </c>
      <c r="AF87" s="267" t="str">
        <f t="shared" si="12"/>
        <v/>
      </c>
      <c r="AG87" s="267" t="str">
        <f t="shared" si="12"/>
        <v/>
      </c>
      <c r="AH87" s="267" t="str">
        <f t="shared" si="12"/>
        <v/>
      </c>
      <c r="AI87" s="267" t="str">
        <f t="shared" si="12"/>
        <v/>
      </c>
      <c r="AJ87" s="267" t="str">
        <f t="shared" si="12"/>
        <v/>
      </c>
      <c r="AK87" s="267" t="str">
        <f t="shared" si="12"/>
        <v/>
      </c>
      <c r="AL87" s="267" t="str">
        <f t="shared" si="19"/>
        <v/>
      </c>
      <c r="AM87" s="267" t="str">
        <f t="shared" si="19"/>
        <v/>
      </c>
      <c r="AN87" s="267" t="str">
        <f t="shared" si="19"/>
        <v/>
      </c>
      <c r="AO87" s="267" t="str">
        <f t="shared" si="19"/>
        <v/>
      </c>
      <c r="AP87" s="267" t="str">
        <f t="shared" si="19"/>
        <v/>
      </c>
      <c r="AQ87" s="267" t="str">
        <f t="shared" si="19"/>
        <v/>
      </c>
      <c r="AR87" s="267" t="str">
        <f t="shared" si="13"/>
        <v/>
      </c>
      <c r="AS87" s="267" t="str">
        <f t="shared" si="13"/>
        <v/>
      </c>
      <c r="AT87" s="267" t="str">
        <f t="shared" si="13"/>
        <v/>
      </c>
      <c r="AU87" s="267" t="str">
        <f t="shared" si="13"/>
        <v/>
      </c>
      <c r="AV87" s="267" t="str">
        <f t="shared" si="13"/>
        <v/>
      </c>
      <c r="AW87" s="267" t="str">
        <f t="shared" si="13"/>
        <v/>
      </c>
      <c r="AX87" s="472" t="str">
        <f t="shared" si="14"/>
        <v/>
      </c>
      <c r="AY87" s="472" t="str">
        <f t="shared" si="15"/>
        <v/>
      </c>
      <c r="AZ87" s="472" t="str">
        <f t="shared" si="16"/>
        <v/>
      </c>
      <c r="BA87" s="472" t="str">
        <f t="shared" si="17"/>
        <v/>
      </c>
    </row>
    <row r="88" spans="1:53" ht="15.75" customHeight="1" thickBot="1">
      <c r="A88" s="55"/>
      <c r="B88" s="458" t="str">
        <f t="shared" si="18"/>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2"/>
        <v/>
      </c>
      <c r="AE88" s="267" t="str">
        <f t="shared" si="12"/>
        <v/>
      </c>
      <c r="AF88" s="267" t="str">
        <f t="shared" si="12"/>
        <v/>
      </c>
      <c r="AG88" s="267" t="str">
        <f t="shared" si="12"/>
        <v/>
      </c>
      <c r="AH88" s="267" t="str">
        <f t="shared" si="12"/>
        <v/>
      </c>
      <c r="AI88" s="267" t="str">
        <f t="shared" si="12"/>
        <v/>
      </c>
      <c r="AJ88" s="267" t="str">
        <f t="shared" si="12"/>
        <v/>
      </c>
      <c r="AK88" s="267" t="str">
        <f t="shared" si="12"/>
        <v/>
      </c>
      <c r="AL88" s="267" t="str">
        <f t="shared" si="19"/>
        <v/>
      </c>
      <c r="AM88" s="267" t="str">
        <f t="shared" si="19"/>
        <v/>
      </c>
      <c r="AN88" s="267" t="str">
        <f t="shared" si="19"/>
        <v/>
      </c>
      <c r="AO88" s="267" t="str">
        <f t="shared" si="19"/>
        <v/>
      </c>
      <c r="AP88" s="267" t="str">
        <f t="shared" si="19"/>
        <v/>
      </c>
      <c r="AQ88" s="267" t="str">
        <f t="shared" si="19"/>
        <v/>
      </c>
      <c r="AR88" s="267" t="str">
        <f t="shared" si="13"/>
        <v/>
      </c>
      <c r="AS88" s="267" t="str">
        <f t="shared" si="13"/>
        <v/>
      </c>
      <c r="AT88" s="267" t="str">
        <f t="shared" si="13"/>
        <v/>
      </c>
      <c r="AU88" s="267" t="str">
        <f t="shared" si="13"/>
        <v/>
      </c>
      <c r="AV88" s="267" t="str">
        <f t="shared" si="13"/>
        <v/>
      </c>
      <c r="AW88" s="267" t="str">
        <f t="shared" si="13"/>
        <v/>
      </c>
      <c r="AX88" s="472" t="str">
        <f t="shared" si="14"/>
        <v/>
      </c>
      <c r="AY88" s="472" t="str">
        <f t="shared" si="15"/>
        <v/>
      </c>
      <c r="AZ88" s="472" t="str">
        <f t="shared" si="16"/>
        <v/>
      </c>
      <c r="BA88" s="472" t="str">
        <f t="shared" si="17"/>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2"/>
        <v/>
      </c>
      <c r="AE89" s="267" t="str">
        <f t="shared" si="12"/>
        <v/>
      </c>
      <c r="AF89" s="267" t="str">
        <f t="shared" si="12"/>
        <v/>
      </c>
      <c r="AG89" s="267" t="str">
        <f t="shared" si="12"/>
        <v/>
      </c>
      <c r="AH89" s="267" t="str">
        <f t="shared" si="12"/>
        <v/>
      </c>
      <c r="AI89" s="267" t="str">
        <f t="shared" si="12"/>
        <v/>
      </c>
      <c r="AJ89" s="267" t="str">
        <f t="shared" si="12"/>
        <v/>
      </c>
      <c r="AK89" s="267" t="str">
        <f t="shared" si="12"/>
        <v/>
      </c>
      <c r="AL89" s="267" t="str">
        <f t="shared" si="19"/>
        <v/>
      </c>
      <c r="AM89" s="267" t="str">
        <f t="shared" si="19"/>
        <v/>
      </c>
      <c r="AN89" s="267" t="str">
        <f t="shared" si="19"/>
        <v/>
      </c>
      <c r="AO89" s="267" t="str">
        <f t="shared" si="19"/>
        <v/>
      </c>
      <c r="AP89" s="267" t="str">
        <f t="shared" si="19"/>
        <v/>
      </c>
      <c r="AQ89" s="267" t="str">
        <f t="shared" si="19"/>
        <v/>
      </c>
      <c r="AR89" s="267" t="str">
        <f t="shared" si="13"/>
        <v/>
      </c>
      <c r="AS89" s="267" t="str">
        <f t="shared" si="13"/>
        <v/>
      </c>
      <c r="AT89" s="267" t="str">
        <f t="shared" si="13"/>
        <v/>
      </c>
      <c r="AU89" s="267" t="str">
        <f t="shared" si="13"/>
        <v/>
      </c>
      <c r="AV89" s="267" t="str">
        <f t="shared" si="13"/>
        <v/>
      </c>
      <c r="AW89" s="267" t="str">
        <f t="shared" si="13"/>
        <v/>
      </c>
      <c r="AX89" s="472" t="str">
        <f t="shared" si="14"/>
        <v/>
      </c>
      <c r="AY89" s="472" t="str">
        <f t="shared" si="15"/>
        <v/>
      </c>
      <c r="AZ89" s="472" t="str">
        <f t="shared" si="16"/>
        <v/>
      </c>
      <c r="BA89" s="472" t="str">
        <f t="shared" si="17"/>
        <v/>
      </c>
    </row>
    <row r="90" spans="1:53" ht="15.75" customHeight="1" thickBot="1">
      <c r="A90" s="55"/>
      <c r="B90" s="458" t="str">
        <f t="shared" si="18"/>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2"/>
        <v/>
      </c>
      <c r="AE90" s="267" t="str">
        <f t="shared" si="12"/>
        <v/>
      </c>
      <c r="AF90" s="267" t="str">
        <f t="shared" si="12"/>
        <v/>
      </c>
      <c r="AG90" s="267" t="str">
        <f t="shared" si="12"/>
        <v/>
      </c>
      <c r="AH90" s="267" t="str">
        <f t="shared" si="12"/>
        <v/>
      </c>
      <c r="AI90" s="267" t="str">
        <f t="shared" si="12"/>
        <v/>
      </c>
      <c r="AJ90" s="267" t="str">
        <f t="shared" si="12"/>
        <v/>
      </c>
      <c r="AK90" s="267" t="str">
        <f t="shared" si="12"/>
        <v/>
      </c>
      <c r="AL90" s="267" t="str">
        <f t="shared" si="19"/>
        <v/>
      </c>
      <c r="AM90" s="267" t="str">
        <f t="shared" si="19"/>
        <v/>
      </c>
      <c r="AN90" s="267" t="str">
        <f t="shared" si="19"/>
        <v/>
      </c>
      <c r="AO90" s="267" t="str">
        <f t="shared" si="19"/>
        <v/>
      </c>
      <c r="AP90" s="267" t="str">
        <f t="shared" si="19"/>
        <v/>
      </c>
      <c r="AQ90" s="267" t="str">
        <f t="shared" si="19"/>
        <v/>
      </c>
      <c r="AR90" s="267" t="str">
        <f t="shared" si="13"/>
        <v/>
      </c>
      <c r="AS90" s="267" t="str">
        <f t="shared" si="13"/>
        <v/>
      </c>
      <c r="AT90" s="267" t="str">
        <f t="shared" si="13"/>
        <v/>
      </c>
      <c r="AU90" s="267" t="str">
        <f t="shared" si="13"/>
        <v/>
      </c>
      <c r="AV90" s="267" t="str">
        <f t="shared" si="13"/>
        <v/>
      </c>
      <c r="AW90" s="267" t="str">
        <f t="shared" si="13"/>
        <v/>
      </c>
      <c r="AX90" s="472" t="str">
        <f t="shared" si="14"/>
        <v/>
      </c>
      <c r="AY90" s="472" t="str">
        <f t="shared" si="15"/>
        <v/>
      </c>
      <c r="AZ90" s="472" t="str">
        <f t="shared" si="16"/>
        <v/>
      </c>
      <c r="BA90" s="472"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0">AVERAGE(AY16:AY90)</f>
        <v>#DIV/0!</v>
      </c>
      <c r="AZ91" s="473" t="e">
        <f t="shared" si="20"/>
        <v>#DIV/0!</v>
      </c>
      <c r="BA91" s="473" t="e">
        <f t="shared" si="20"/>
        <v>#DIV/0!</v>
      </c>
    </row>
    <row r="92" spans="1:53"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1">COUNTIF(E16:E90,E92)</f>
        <v>0</v>
      </c>
      <c r="F93" s="460">
        <f t="shared" si="21"/>
        <v>0</v>
      </c>
      <c r="G93" s="460">
        <f t="shared" si="21"/>
        <v>0</v>
      </c>
      <c r="H93" s="460">
        <f t="shared" si="21"/>
        <v>0</v>
      </c>
      <c r="I93" s="460">
        <f t="shared" si="21"/>
        <v>0</v>
      </c>
      <c r="J93" s="460">
        <f t="shared" si="21"/>
        <v>0</v>
      </c>
      <c r="K93" s="460">
        <f t="shared" si="21"/>
        <v>0</v>
      </c>
      <c r="L93" s="460">
        <f t="shared" si="21"/>
        <v>0</v>
      </c>
      <c r="M93" s="460">
        <f t="shared" si="21"/>
        <v>0</v>
      </c>
      <c r="N93" s="460">
        <f t="shared" si="21"/>
        <v>0</v>
      </c>
      <c r="O93" s="460">
        <f t="shared" si="21"/>
        <v>0</v>
      </c>
      <c r="P93" s="460">
        <f t="shared" si="21"/>
        <v>0</v>
      </c>
      <c r="Q93" s="460">
        <f t="shared" si="21"/>
        <v>0</v>
      </c>
      <c r="R93" s="460">
        <f t="shared" si="21"/>
        <v>0</v>
      </c>
      <c r="S93" s="460">
        <f t="shared" si="21"/>
        <v>0</v>
      </c>
      <c r="T93" s="460">
        <f t="shared" si="21"/>
        <v>0</v>
      </c>
      <c r="U93" s="460">
        <f t="shared" si="21"/>
        <v>0</v>
      </c>
      <c r="V93" s="460">
        <f t="shared" si="21"/>
        <v>0</v>
      </c>
      <c r="W93" s="460">
        <f t="shared" si="21"/>
        <v>0</v>
      </c>
      <c r="X93" s="460">
        <f t="shared" si="21"/>
        <v>0</v>
      </c>
      <c r="Y93" s="59"/>
      <c r="Z93" s="59"/>
      <c r="AA93" s="59"/>
      <c r="AB93" s="59"/>
      <c r="AC93" s="59"/>
      <c r="AD93" s="55"/>
      <c r="AE93" s="55"/>
      <c r="AF93" s="55"/>
      <c r="AG93" s="55"/>
    </row>
    <row r="94" spans="1:53" ht="15.75" customHeight="1">
      <c r="A94" s="55"/>
      <c r="B94" s="59"/>
      <c r="C94" s="172" t="s">
        <v>6</v>
      </c>
      <c r="D94" s="172"/>
      <c r="E94" s="461" t="e">
        <f t="shared" ref="E94:X94" si="22">(COUNTIF(E16:E90,E$92))/(COUNTA(E16:E90))</f>
        <v>#DIV/0!</v>
      </c>
      <c r="F94" s="461" t="e">
        <f t="shared" si="22"/>
        <v>#DIV/0!</v>
      </c>
      <c r="G94" s="461" t="e">
        <f t="shared" si="22"/>
        <v>#DIV/0!</v>
      </c>
      <c r="H94" s="461" t="e">
        <f t="shared" si="22"/>
        <v>#DIV/0!</v>
      </c>
      <c r="I94" s="461" t="e">
        <f t="shared" si="22"/>
        <v>#DIV/0!</v>
      </c>
      <c r="J94" s="461" t="e">
        <f t="shared" si="22"/>
        <v>#DIV/0!</v>
      </c>
      <c r="K94" s="461" t="e">
        <f t="shared" si="22"/>
        <v>#DIV/0!</v>
      </c>
      <c r="L94" s="461" t="e">
        <f t="shared" si="22"/>
        <v>#DIV/0!</v>
      </c>
      <c r="M94" s="461" t="e">
        <f t="shared" si="22"/>
        <v>#DIV/0!</v>
      </c>
      <c r="N94" s="461" t="e">
        <f t="shared" si="22"/>
        <v>#DIV/0!</v>
      </c>
      <c r="O94" s="461" t="e">
        <f t="shared" si="22"/>
        <v>#DIV/0!</v>
      </c>
      <c r="P94" s="461" t="e">
        <f t="shared" si="22"/>
        <v>#DIV/0!</v>
      </c>
      <c r="Q94" s="461" t="e">
        <f t="shared" si="22"/>
        <v>#DIV/0!</v>
      </c>
      <c r="R94" s="461" t="e">
        <f t="shared" si="22"/>
        <v>#DIV/0!</v>
      </c>
      <c r="S94" s="461" t="e">
        <f t="shared" si="22"/>
        <v>#DIV/0!</v>
      </c>
      <c r="T94" s="461" t="e">
        <f t="shared" si="22"/>
        <v>#DIV/0!</v>
      </c>
      <c r="U94" s="461" t="e">
        <f t="shared" si="22"/>
        <v>#DIV/0!</v>
      </c>
      <c r="V94" s="461" t="e">
        <f t="shared" si="22"/>
        <v>#DIV/0!</v>
      </c>
      <c r="W94" s="461" t="e">
        <f t="shared" si="22"/>
        <v>#DIV/0!</v>
      </c>
      <c r="X94" s="461" t="e">
        <f t="shared" si="22"/>
        <v>#DIV/0!</v>
      </c>
      <c r="Y94" s="59"/>
      <c r="Z94" s="59"/>
      <c r="AA94" s="59"/>
      <c r="AB94" s="59"/>
      <c r="AC94" s="59"/>
      <c r="AD94" s="55"/>
      <c r="AE94" s="55"/>
      <c r="AF94" s="55"/>
      <c r="AG94" s="55"/>
    </row>
    <row r="95" spans="1:53" ht="15.75" customHeight="1">
      <c r="A95" s="55"/>
      <c r="B95" s="59"/>
      <c r="C95" s="173" t="s">
        <v>7</v>
      </c>
      <c r="D95" s="173"/>
      <c r="E95" s="462" t="e">
        <f t="shared" ref="E95:X95" si="23">(COUNTIF(E$16:E$90,"A"))/(COUNTA(E$16:E$90))</f>
        <v>#DIV/0!</v>
      </c>
      <c r="F95" s="462" t="e">
        <f t="shared" si="23"/>
        <v>#DIV/0!</v>
      </c>
      <c r="G95" s="462" t="e">
        <f t="shared" si="23"/>
        <v>#DIV/0!</v>
      </c>
      <c r="H95" s="462" t="e">
        <f t="shared" si="23"/>
        <v>#DIV/0!</v>
      </c>
      <c r="I95" s="462" t="e">
        <f t="shared" si="23"/>
        <v>#DIV/0!</v>
      </c>
      <c r="J95" s="462" t="e">
        <f t="shared" si="23"/>
        <v>#DIV/0!</v>
      </c>
      <c r="K95" s="462" t="e">
        <f t="shared" si="23"/>
        <v>#DIV/0!</v>
      </c>
      <c r="L95" s="462" t="e">
        <f t="shared" si="23"/>
        <v>#DIV/0!</v>
      </c>
      <c r="M95" s="462" t="e">
        <f t="shared" si="23"/>
        <v>#DIV/0!</v>
      </c>
      <c r="N95" s="462" t="e">
        <f t="shared" si="23"/>
        <v>#DIV/0!</v>
      </c>
      <c r="O95" s="462" t="e">
        <f t="shared" si="23"/>
        <v>#DIV/0!</v>
      </c>
      <c r="P95" s="462" t="e">
        <f t="shared" si="23"/>
        <v>#DIV/0!</v>
      </c>
      <c r="Q95" s="462" t="e">
        <f t="shared" si="23"/>
        <v>#DIV/0!</v>
      </c>
      <c r="R95" s="462" t="e">
        <f t="shared" si="23"/>
        <v>#DIV/0!</v>
      </c>
      <c r="S95" s="462" t="e">
        <f t="shared" si="23"/>
        <v>#DIV/0!</v>
      </c>
      <c r="T95" s="462" t="e">
        <f t="shared" si="23"/>
        <v>#DIV/0!</v>
      </c>
      <c r="U95" s="462" t="e">
        <f t="shared" si="23"/>
        <v>#DIV/0!</v>
      </c>
      <c r="V95" s="462" t="e">
        <f t="shared" si="23"/>
        <v>#DIV/0!</v>
      </c>
      <c r="W95" s="462" t="e">
        <f t="shared" si="23"/>
        <v>#DIV/0!</v>
      </c>
      <c r="X95" s="462" t="e">
        <f t="shared" si="23"/>
        <v>#DIV/0!</v>
      </c>
      <c r="Y95" s="59"/>
      <c r="Z95" s="59"/>
      <c r="AA95" s="59"/>
      <c r="AB95" s="59"/>
      <c r="AC95" s="59"/>
      <c r="AD95" s="55"/>
      <c r="AE95" s="55"/>
      <c r="AF95" s="55"/>
      <c r="AG95" s="55"/>
    </row>
    <row r="96" spans="1:53" ht="15.75" customHeight="1">
      <c r="A96" s="55"/>
      <c r="B96" s="59"/>
      <c r="C96" s="173" t="s">
        <v>8</v>
      </c>
      <c r="D96" s="173"/>
      <c r="E96" s="462" t="e">
        <f t="shared" ref="E96:X96" si="24">(COUNTIF(E$16:E$90,"B"))/(COUNTA(E$16:E$90))</f>
        <v>#DIV/0!</v>
      </c>
      <c r="F96" s="462" t="e">
        <f t="shared" si="24"/>
        <v>#DIV/0!</v>
      </c>
      <c r="G96" s="462" t="e">
        <f t="shared" si="24"/>
        <v>#DIV/0!</v>
      </c>
      <c r="H96" s="462" t="e">
        <f t="shared" si="24"/>
        <v>#DIV/0!</v>
      </c>
      <c r="I96" s="462" t="e">
        <f t="shared" si="24"/>
        <v>#DIV/0!</v>
      </c>
      <c r="J96" s="462" t="e">
        <f t="shared" si="24"/>
        <v>#DIV/0!</v>
      </c>
      <c r="K96" s="462" t="e">
        <f t="shared" si="24"/>
        <v>#DIV/0!</v>
      </c>
      <c r="L96" s="462" t="e">
        <f t="shared" si="24"/>
        <v>#DIV/0!</v>
      </c>
      <c r="M96" s="462" t="e">
        <f t="shared" si="24"/>
        <v>#DIV/0!</v>
      </c>
      <c r="N96" s="462" t="e">
        <f t="shared" si="24"/>
        <v>#DIV/0!</v>
      </c>
      <c r="O96" s="462" t="e">
        <f t="shared" si="24"/>
        <v>#DIV/0!</v>
      </c>
      <c r="P96" s="462" t="e">
        <f t="shared" si="24"/>
        <v>#DIV/0!</v>
      </c>
      <c r="Q96" s="462" t="e">
        <f t="shared" si="24"/>
        <v>#DIV/0!</v>
      </c>
      <c r="R96" s="462" t="e">
        <f t="shared" si="24"/>
        <v>#DIV/0!</v>
      </c>
      <c r="S96" s="462" t="e">
        <f t="shared" si="24"/>
        <v>#DIV/0!</v>
      </c>
      <c r="T96" s="462" t="e">
        <f t="shared" si="24"/>
        <v>#DIV/0!</v>
      </c>
      <c r="U96" s="462" t="e">
        <f t="shared" si="24"/>
        <v>#DIV/0!</v>
      </c>
      <c r="V96" s="462" t="e">
        <f t="shared" si="24"/>
        <v>#DIV/0!</v>
      </c>
      <c r="W96" s="462" t="e">
        <f t="shared" si="24"/>
        <v>#DIV/0!</v>
      </c>
      <c r="X96" s="462" t="e">
        <f t="shared" si="24"/>
        <v>#DIV/0!</v>
      </c>
      <c r="Y96" s="59"/>
      <c r="Z96" s="59"/>
      <c r="AA96" s="59"/>
      <c r="AB96" s="59"/>
      <c r="AC96" s="59"/>
      <c r="AD96" s="55"/>
      <c r="AE96" s="55"/>
      <c r="AF96" s="55"/>
      <c r="AG96" s="55"/>
    </row>
    <row r="97" spans="1:33" ht="15.75" customHeight="1">
      <c r="A97" s="55"/>
      <c r="B97" s="59"/>
      <c r="C97" s="173" t="s">
        <v>9</v>
      </c>
      <c r="D97" s="173"/>
      <c r="E97" s="462" t="e">
        <f t="shared" ref="E97:X97" si="25">(COUNTIF(E$16:E$90,"C"))/(COUNTA(E$16:E$90))</f>
        <v>#DIV/0!</v>
      </c>
      <c r="F97" s="462" t="e">
        <f t="shared" si="25"/>
        <v>#DIV/0!</v>
      </c>
      <c r="G97" s="462" t="e">
        <f t="shared" si="25"/>
        <v>#DIV/0!</v>
      </c>
      <c r="H97" s="462" t="e">
        <f t="shared" si="25"/>
        <v>#DIV/0!</v>
      </c>
      <c r="I97" s="462" t="e">
        <f t="shared" si="25"/>
        <v>#DIV/0!</v>
      </c>
      <c r="J97" s="462" t="e">
        <f t="shared" si="25"/>
        <v>#DIV/0!</v>
      </c>
      <c r="K97" s="462" t="e">
        <f t="shared" si="25"/>
        <v>#DIV/0!</v>
      </c>
      <c r="L97" s="462" t="e">
        <f t="shared" si="25"/>
        <v>#DIV/0!</v>
      </c>
      <c r="M97" s="462" t="e">
        <f t="shared" si="25"/>
        <v>#DIV/0!</v>
      </c>
      <c r="N97" s="462" t="e">
        <f t="shared" si="25"/>
        <v>#DIV/0!</v>
      </c>
      <c r="O97" s="462" t="e">
        <f t="shared" si="25"/>
        <v>#DIV/0!</v>
      </c>
      <c r="P97" s="462" t="e">
        <f t="shared" si="25"/>
        <v>#DIV/0!</v>
      </c>
      <c r="Q97" s="462" t="e">
        <f t="shared" si="25"/>
        <v>#DIV/0!</v>
      </c>
      <c r="R97" s="462" t="e">
        <f t="shared" si="25"/>
        <v>#DIV/0!</v>
      </c>
      <c r="S97" s="462" t="e">
        <f t="shared" si="25"/>
        <v>#DIV/0!</v>
      </c>
      <c r="T97" s="462" t="e">
        <f t="shared" si="25"/>
        <v>#DIV/0!</v>
      </c>
      <c r="U97" s="462" t="e">
        <f t="shared" si="25"/>
        <v>#DIV/0!</v>
      </c>
      <c r="V97" s="462" t="e">
        <f t="shared" si="25"/>
        <v>#DIV/0!</v>
      </c>
      <c r="W97" s="462" t="e">
        <f t="shared" si="25"/>
        <v>#DIV/0!</v>
      </c>
      <c r="X97" s="462" t="e">
        <f t="shared" si="25"/>
        <v>#DIV/0!</v>
      </c>
      <c r="Y97" s="59"/>
      <c r="Z97" s="59"/>
      <c r="AA97" s="59"/>
      <c r="AB97" s="59"/>
      <c r="AC97" s="59"/>
      <c r="AD97" s="55"/>
      <c r="AE97" s="55"/>
      <c r="AF97" s="55"/>
      <c r="AG97" s="55"/>
    </row>
    <row r="98" spans="1:33" ht="15.75" customHeight="1">
      <c r="A98" s="55"/>
      <c r="B98" s="59"/>
      <c r="C98" s="174" t="s">
        <v>10</v>
      </c>
      <c r="D98" s="174"/>
      <c r="E98" s="462" t="e">
        <f t="shared" ref="E98:X98" si="26">(COUNTIF(E$16:E$90,"D"))/(COUNTA(E$16:E$90))</f>
        <v>#DIV/0!</v>
      </c>
      <c r="F98" s="462" t="e">
        <f t="shared" si="26"/>
        <v>#DIV/0!</v>
      </c>
      <c r="G98" s="462" t="e">
        <f t="shared" si="26"/>
        <v>#DIV/0!</v>
      </c>
      <c r="H98" s="462" t="e">
        <f t="shared" si="26"/>
        <v>#DIV/0!</v>
      </c>
      <c r="I98" s="462" t="e">
        <f t="shared" si="26"/>
        <v>#DIV/0!</v>
      </c>
      <c r="J98" s="462" t="e">
        <f t="shared" si="26"/>
        <v>#DIV/0!</v>
      </c>
      <c r="K98" s="462" t="e">
        <f t="shared" si="26"/>
        <v>#DIV/0!</v>
      </c>
      <c r="L98" s="462" t="e">
        <f t="shared" si="26"/>
        <v>#DIV/0!</v>
      </c>
      <c r="M98" s="462" t="e">
        <f t="shared" si="26"/>
        <v>#DIV/0!</v>
      </c>
      <c r="N98" s="462" t="e">
        <f t="shared" si="26"/>
        <v>#DIV/0!</v>
      </c>
      <c r="O98" s="462" t="e">
        <f t="shared" si="26"/>
        <v>#DIV/0!</v>
      </c>
      <c r="P98" s="462" t="e">
        <f t="shared" si="26"/>
        <v>#DIV/0!</v>
      </c>
      <c r="Q98" s="462" t="e">
        <f t="shared" si="26"/>
        <v>#DIV/0!</v>
      </c>
      <c r="R98" s="462" t="e">
        <f t="shared" si="26"/>
        <v>#DIV/0!</v>
      </c>
      <c r="S98" s="462" t="e">
        <f t="shared" si="26"/>
        <v>#DIV/0!</v>
      </c>
      <c r="T98" s="462" t="e">
        <f t="shared" si="26"/>
        <v>#DIV/0!</v>
      </c>
      <c r="U98" s="462" t="e">
        <f t="shared" si="26"/>
        <v>#DIV/0!</v>
      </c>
      <c r="V98" s="462" t="e">
        <f t="shared" si="26"/>
        <v>#DIV/0!</v>
      </c>
      <c r="W98" s="462" t="e">
        <f t="shared" si="26"/>
        <v>#DIV/0!</v>
      </c>
      <c r="X98" s="462" t="e">
        <f t="shared" si="26"/>
        <v>#DIV/0!</v>
      </c>
      <c r="Y98" s="59"/>
      <c r="Z98" s="59"/>
      <c r="AA98" s="59"/>
      <c r="AB98" s="59"/>
      <c r="AC98" s="59"/>
      <c r="AD98" s="55"/>
      <c r="AE98" s="55"/>
      <c r="AF98" s="55"/>
      <c r="AG98" s="55"/>
    </row>
    <row r="99" spans="1:33" ht="15.75" customHeight="1">
      <c r="A99" s="55"/>
      <c r="B99" s="59"/>
      <c r="C99" s="175" t="s">
        <v>11</v>
      </c>
      <c r="D99" s="176"/>
      <c r="E99" s="463" t="e">
        <f t="shared" ref="E99:N104" si="27">(E$93-((COUNTA(E$16:E$90)-E$93)/4-1))/COUNTA(E$16:E$90)</f>
        <v>#DIV/0!</v>
      </c>
      <c r="F99" s="463" t="e">
        <f t="shared" si="27"/>
        <v>#DIV/0!</v>
      </c>
      <c r="G99" s="463" t="e">
        <f t="shared" si="27"/>
        <v>#DIV/0!</v>
      </c>
      <c r="H99" s="463" t="e">
        <f t="shared" si="27"/>
        <v>#DIV/0!</v>
      </c>
      <c r="I99" s="463" t="e">
        <f t="shared" si="27"/>
        <v>#DIV/0!</v>
      </c>
      <c r="J99" s="463" t="e">
        <f t="shared" si="27"/>
        <v>#DIV/0!</v>
      </c>
      <c r="K99" s="463" t="e">
        <f t="shared" si="27"/>
        <v>#DIV/0!</v>
      </c>
      <c r="L99" s="463" t="e">
        <f t="shared" si="27"/>
        <v>#DIV/0!</v>
      </c>
      <c r="M99" s="463" t="e">
        <f t="shared" si="27"/>
        <v>#DIV/0!</v>
      </c>
      <c r="N99" s="463" t="e">
        <f t="shared" si="27"/>
        <v>#DIV/0!</v>
      </c>
      <c r="O99" s="463" t="e">
        <f t="shared" ref="O99:X104" si="28">(O$93-((COUNTA(O$16:O$90)-O$93)/4-1))/COUNTA(O$16:O$90)</f>
        <v>#DIV/0!</v>
      </c>
      <c r="P99" s="463" t="e">
        <f t="shared" si="28"/>
        <v>#DIV/0!</v>
      </c>
      <c r="Q99" s="463" t="e">
        <f t="shared" si="28"/>
        <v>#DIV/0!</v>
      </c>
      <c r="R99" s="463" t="e">
        <f t="shared" si="28"/>
        <v>#DIV/0!</v>
      </c>
      <c r="S99" s="463" t="e">
        <f t="shared" si="28"/>
        <v>#DIV/0!</v>
      </c>
      <c r="T99" s="463" t="e">
        <f t="shared" si="28"/>
        <v>#DIV/0!</v>
      </c>
      <c r="U99" s="463" t="e">
        <f t="shared" si="28"/>
        <v>#DIV/0!</v>
      </c>
      <c r="V99" s="463" t="e">
        <f t="shared" si="28"/>
        <v>#DIV/0!</v>
      </c>
      <c r="W99" s="463" t="e">
        <f t="shared" si="28"/>
        <v>#DIV/0!</v>
      </c>
      <c r="X99" s="463" t="e">
        <f t="shared" si="28"/>
        <v>#DIV/0!</v>
      </c>
      <c r="Y99" s="59"/>
      <c r="Z99" s="59"/>
      <c r="AA99" s="59"/>
      <c r="AB99" s="59"/>
      <c r="AC99" s="59"/>
      <c r="AD99" s="55"/>
      <c r="AE99" s="55"/>
      <c r="AF99" s="55"/>
      <c r="AG99" s="55"/>
    </row>
    <row r="100" spans="1:33" ht="15.75" customHeight="1">
      <c r="A100" s="55"/>
      <c r="B100" s="59"/>
      <c r="C100" s="177" t="s">
        <v>12</v>
      </c>
      <c r="D100" s="178"/>
      <c r="E100" s="464" t="e">
        <f t="shared" si="27"/>
        <v>#DIV/0!</v>
      </c>
      <c r="F100" s="464" t="e">
        <f t="shared" si="27"/>
        <v>#DIV/0!</v>
      </c>
      <c r="G100" s="464" t="e">
        <f t="shared" si="27"/>
        <v>#DIV/0!</v>
      </c>
      <c r="H100" s="464" t="e">
        <f t="shared" si="27"/>
        <v>#DIV/0!</v>
      </c>
      <c r="I100" s="464" t="e">
        <f t="shared" si="27"/>
        <v>#DIV/0!</v>
      </c>
      <c r="J100" s="464" t="e">
        <f t="shared" si="27"/>
        <v>#DIV/0!</v>
      </c>
      <c r="K100" s="464" t="e">
        <f t="shared" si="27"/>
        <v>#DIV/0!</v>
      </c>
      <c r="L100" s="464" t="e">
        <f t="shared" si="27"/>
        <v>#DIV/0!</v>
      </c>
      <c r="M100" s="464" t="e">
        <f t="shared" si="27"/>
        <v>#DIV/0!</v>
      </c>
      <c r="N100" s="464" t="e">
        <f t="shared" si="27"/>
        <v>#DIV/0!</v>
      </c>
      <c r="O100" s="464" t="e">
        <f t="shared" si="28"/>
        <v>#DIV/0!</v>
      </c>
      <c r="P100" s="464" t="e">
        <f t="shared" si="28"/>
        <v>#DIV/0!</v>
      </c>
      <c r="Q100" s="464" t="e">
        <f t="shared" si="28"/>
        <v>#DIV/0!</v>
      </c>
      <c r="R100" s="464" t="e">
        <f t="shared" si="28"/>
        <v>#DIV/0!</v>
      </c>
      <c r="S100" s="464" t="e">
        <f t="shared" si="28"/>
        <v>#DIV/0!</v>
      </c>
      <c r="T100" s="464" t="e">
        <f t="shared" si="28"/>
        <v>#DIV/0!</v>
      </c>
      <c r="U100" s="464" t="e">
        <f t="shared" si="28"/>
        <v>#DIV/0!</v>
      </c>
      <c r="V100" s="464" t="e">
        <f t="shared" si="28"/>
        <v>#DIV/0!</v>
      </c>
      <c r="W100" s="464" t="e">
        <f t="shared" si="28"/>
        <v>#DIV/0!</v>
      </c>
      <c r="X100" s="464" t="e">
        <f t="shared" si="28"/>
        <v>#DIV/0!</v>
      </c>
      <c r="Y100" s="59"/>
      <c r="Z100" s="59"/>
      <c r="AA100" s="59"/>
      <c r="AB100" s="59"/>
      <c r="AC100" s="59"/>
      <c r="AD100" s="55"/>
      <c r="AE100" s="55"/>
      <c r="AF100" s="55"/>
      <c r="AG100" s="55"/>
    </row>
    <row r="101" spans="1:33" ht="15.75" customHeight="1">
      <c r="A101" s="55"/>
      <c r="B101" s="59"/>
      <c r="C101" s="179" t="s">
        <v>13</v>
      </c>
      <c r="D101" s="180"/>
      <c r="E101" s="464" t="e">
        <f t="shared" si="27"/>
        <v>#DIV/0!</v>
      </c>
      <c r="F101" s="464" t="e">
        <f t="shared" si="27"/>
        <v>#DIV/0!</v>
      </c>
      <c r="G101" s="464" t="e">
        <f t="shared" si="27"/>
        <v>#DIV/0!</v>
      </c>
      <c r="H101" s="464" t="e">
        <f t="shared" si="27"/>
        <v>#DIV/0!</v>
      </c>
      <c r="I101" s="464" t="e">
        <f t="shared" si="27"/>
        <v>#DIV/0!</v>
      </c>
      <c r="J101" s="464" t="e">
        <f t="shared" si="27"/>
        <v>#DIV/0!</v>
      </c>
      <c r="K101" s="464" t="e">
        <f t="shared" si="27"/>
        <v>#DIV/0!</v>
      </c>
      <c r="L101" s="464" t="e">
        <f t="shared" si="27"/>
        <v>#DIV/0!</v>
      </c>
      <c r="M101" s="464" t="e">
        <f t="shared" si="27"/>
        <v>#DIV/0!</v>
      </c>
      <c r="N101" s="464" t="e">
        <f t="shared" si="27"/>
        <v>#DIV/0!</v>
      </c>
      <c r="O101" s="464" t="e">
        <f t="shared" si="28"/>
        <v>#DIV/0!</v>
      </c>
      <c r="P101" s="464" t="e">
        <f t="shared" si="28"/>
        <v>#DIV/0!</v>
      </c>
      <c r="Q101" s="464" t="e">
        <f t="shared" si="28"/>
        <v>#DIV/0!</v>
      </c>
      <c r="R101" s="464" t="e">
        <f t="shared" si="28"/>
        <v>#DIV/0!</v>
      </c>
      <c r="S101" s="464" t="e">
        <f t="shared" si="28"/>
        <v>#DIV/0!</v>
      </c>
      <c r="T101" s="464" t="e">
        <f t="shared" si="28"/>
        <v>#DIV/0!</v>
      </c>
      <c r="U101" s="464" t="e">
        <f t="shared" si="28"/>
        <v>#DIV/0!</v>
      </c>
      <c r="V101" s="464" t="e">
        <f t="shared" si="28"/>
        <v>#DIV/0!</v>
      </c>
      <c r="W101" s="464" t="e">
        <f t="shared" si="28"/>
        <v>#DIV/0!</v>
      </c>
      <c r="X101" s="464" t="e">
        <f t="shared" si="28"/>
        <v>#DIV/0!</v>
      </c>
      <c r="Y101" s="59"/>
      <c r="Z101" s="59"/>
      <c r="AA101" s="59"/>
      <c r="AB101" s="59"/>
      <c r="AC101" s="59"/>
      <c r="AD101" s="55"/>
      <c r="AE101" s="55"/>
      <c r="AF101" s="55"/>
      <c r="AG101" s="55"/>
    </row>
    <row r="102" spans="1:33" ht="15.75" customHeight="1">
      <c r="A102" s="55"/>
      <c r="B102" s="59"/>
      <c r="C102" s="181" t="s">
        <v>14</v>
      </c>
      <c r="D102" s="182"/>
      <c r="E102" s="464" t="e">
        <f t="shared" si="27"/>
        <v>#DIV/0!</v>
      </c>
      <c r="F102" s="464" t="e">
        <f t="shared" si="27"/>
        <v>#DIV/0!</v>
      </c>
      <c r="G102" s="464" t="e">
        <f t="shared" si="27"/>
        <v>#DIV/0!</v>
      </c>
      <c r="H102" s="464" t="e">
        <f t="shared" si="27"/>
        <v>#DIV/0!</v>
      </c>
      <c r="I102" s="464" t="e">
        <f t="shared" si="27"/>
        <v>#DIV/0!</v>
      </c>
      <c r="J102" s="464" t="e">
        <f t="shared" si="27"/>
        <v>#DIV/0!</v>
      </c>
      <c r="K102" s="464" t="e">
        <f t="shared" si="27"/>
        <v>#DIV/0!</v>
      </c>
      <c r="L102" s="464" t="e">
        <f t="shared" si="27"/>
        <v>#DIV/0!</v>
      </c>
      <c r="M102" s="464" t="e">
        <f t="shared" si="27"/>
        <v>#DIV/0!</v>
      </c>
      <c r="N102" s="464" t="e">
        <f t="shared" si="27"/>
        <v>#DIV/0!</v>
      </c>
      <c r="O102" s="464" t="e">
        <f t="shared" si="28"/>
        <v>#DIV/0!</v>
      </c>
      <c r="P102" s="464" t="e">
        <f t="shared" si="28"/>
        <v>#DIV/0!</v>
      </c>
      <c r="Q102" s="464" t="e">
        <f t="shared" si="28"/>
        <v>#DIV/0!</v>
      </c>
      <c r="R102" s="464" t="e">
        <f t="shared" si="28"/>
        <v>#DIV/0!</v>
      </c>
      <c r="S102" s="464" t="e">
        <f t="shared" si="28"/>
        <v>#DIV/0!</v>
      </c>
      <c r="T102" s="464" t="e">
        <f t="shared" si="28"/>
        <v>#DIV/0!</v>
      </c>
      <c r="U102" s="464" t="e">
        <f t="shared" si="28"/>
        <v>#DIV/0!</v>
      </c>
      <c r="V102" s="464" t="e">
        <f t="shared" si="28"/>
        <v>#DIV/0!</v>
      </c>
      <c r="W102" s="464" t="e">
        <f t="shared" si="28"/>
        <v>#DIV/0!</v>
      </c>
      <c r="X102" s="464" t="e">
        <f t="shared" si="28"/>
        <v>#DIV/0!</v>
      </c>
      <c r="Y102" s="59"/>
      <c r="Z102" s="59"/>
      <c r="AA102" s="59"/>
      <c r="AB102" s="59"/>
      <c r="AC102" s="59"/>
      <c r="AD102" s="55"/>
      <c r="AE102" s="55"/>
      <c r="AF102" s="55"/>
      <c r="AG102" s="55"/>
    </row>
    <row r="103" spans="1:33" ht="15.75" customHeight="1">
      <c r="A103" s="55"/>
      <c r="B103" s="59"/>
      <c r="C103" s="183" t="s">
        <v>15</v>
      </c>
      <c r="D103" s="184"/>
      <c r="E103" s="464" t="e">
        <f t="shared" si="27"/>
        <v>#DIV/0!</v>
      </c>
      <c r="F103" s="464" t="e">
        <f t="shared" si="27"/>
        <v>#DIV/0!</v>
      </c>
      <c r="G103" s="464" t="e">
        <f t="shared" si="27"/>
        <v>#DIV/0!</v>
      </c>
      <c r="H103" s="464" t="e">
        <f t="shared" si="27"/>
        <v>#DIV/0!</v>
      </c>
      <c r="I103" s="464" t="e">
        <f t="shared" si="27"/>
        <v>#DIV/0!</v>
      </c>
      <c r="J103" s="464" t="e">
        <f t="shared" si="27"/>
        <v>#DIV/0!</v>
      </c>
      <c r="K103" s="464" t="e">
        <f t="shared" si="27"/>
        <v>#DIV/0!</v>
      </c>
      <c r="L103" s="464" t="e">
        <f t="shared" si="27"/>
        <v>#DIV/0!</v>
      </c>
      <c r="M103" s="464" t="e">
        <f t="shared" si="27"/>
        <v>#DIV/0!</v>
      </c>
      <c r="N103" s="464" t="e">
        <f t="shared" si="27"/>
        <v>#DIV/0!</v>
      </c>
      <c r="O103" s="464" t="e">
        <f t="shared" si="28"/>
        <v>#DIV/0!</v>
      </c>
      <c r="P103" s="464" t="e">
        <f t="shared" si="28"/>
        <v>#DIV/0!</v>
      </c>
      <c r="Q103" s="464" t="e">
        <f t="shared" si="28"/>
        <v>#DIV/0!</v>
      </c>
      <c r="R103" s="464" t="e">
        <f t="shared" si="28"/>
        <v>#DIV/0!</v>
      </c>
      <c r="S103" s="464" t="e">
        <f t="shared" si="28"/>
        <v>#DIV/0!</v>
      </c>
      <c r="T103" s="464" t="e">
        <f t="shared" si="28"/>
        <v>#DIV/0!</v>
      </c>
      <c r="U103" s="464" t="e">
        <f t="shared" si="28"/>
        <v>#DIV/0!</v>
      </c>
      <c r="V103" s="464" t="e">
        <f t="shared" si="28"/>
        <v>#DIV/0!</v>
      </c>
      <c r="W103" s="464" t="e">
        <f t="shared" si="28"/>
        <v>#DIV/0!</v>
      </c>
      <c r="X103" s="464" t="e">
        <f t="shared" si="28"/>
        <v>#DIV/0!</v>
      </c>
      <c r="Y103" s="59"/>
      <c r="Z103" s="59"/>
      <c r="AA103" s="59"/>
      <c r="AB103" s="59"/>
      <c r="AC103" s="59"/>
      <c r="AD103" s="55"/>
      <c r="AE103" s="55"/>
      <c r="AF103" s="55"/>
      <c r="AG103" s="55"/>
    </row>
    <row r="104" spans="1:33" ht="15.75" customHeight="1">
      <c r="A104" s="55"/>
      <c r="B104" s="59"/>
      <c r="C104" s="185" t="s">
        <v>16</v>
      </c>
      <c r="D104" s="186"/>
      <c r="E104" s="464" t="e">
        <f t="shared" si="27"/>
        <v>#DIV/0!</v>
      </c>
      <c r="F104" s="464" t="e">
        <f t="shared" si="27"/>
        <v>#DIV/0!</v>
      </c>
      <c r="G104" s="464" t="e">
        <f t="shared" si="27"/>
        <v>#DIV/0!</v>
      </c>
      <c r="H104" s="464" t="e">
        <f t="shared" si="27"/>
        <v>#DIV/0!</v>
      </c>
      <c r="I104" s="464" t="e">
        <f t="shared" si="27"/>
        <v>#DIV/0!</v>
      </c>
      <c r="J104" s="464" t="e">
        <f t="shared" si="27"/>
        <v>#DIV/0!</v>
      </c>
      <c r="K104" s="464" t="e">
        <f t="shared" si="27"/>
        <v>#DIV/0!</v>
      </c>
      <c r="L104" s="464" t="e">
        <f t="shared" si="27"/>
        <v>#DIV/0!</v>
      </c>
      <c r="M104" s="464" t="e">
        <f t="shared" si="27"/>
        <v>#DIV/0!</v>
      </c>
      <c r="N104" s="464" t="e">
        <f t="shared" si="27"/>
        <v>#DIV/0!</v>
      </c>
      <c r="O104" s="464" t="e">
        <f t="shared" si="28"/>
        <v>#DIV/0!</v>
      </c>
      <c r="P104" s="464" t="e">
        <f t="shared" si="28"/>
        <v>#DIV/0!</v>
      </c>
      <c r="Q104" s="464" t="e">
        <f t="shared" si="28"/>
        <v>#DIV/0!</v>
      </c>
      <c r="R104" s="464" t="e">
        <f t="shared" si="28"/>
        <v>#DIV/0!</v>
      </c>
      <c r="S104" s="464" t="e">
        <f t="shared" si="28"/>
        <v>#DIV/0!</v>
      </c>
      <c r="T104" s="464" t="e">
        <f t="shared" si="28"/>
        <v>#DIV/0!</v>
      </c>
      <c r="U104" s="464" t="e">
        <f t="shared" si="28"/>
        <v>#DIV/0!</v>
      </c>
      <c r="V104" s="464" t="e">
        <f t="shared" si="28"/>
        <v>#DIV/0!</v>
      </c>
      <c r="W104" s="464" t="e">
        <f t="shared" si="28"/>
        <v>#DIV/0!</v>
      </c>
      <c r="X104" s="464" t="e">
        <f t="shared" si="28"/>
        <v>#DIV/0!</v>
      </c>
      <c r="Y104" s="59"/>
      <c r="Z104" s="59"/>
      <c r="AA104" s="59"/>
      <c r="AB104" s="59"/>
      <c r="AC104" s="59"/>
      <c r="AD104" s="55"/>
      <c r="AE104" s="55"/>
      <c r="AF104" s="55"/>
      <c r="AG104" s="55"/>
    </row>
    <row r="105" spans="1:33" ht="15.75" customHeight="1">
      <c r="A105" s="55"/>
      <c r="B105" s="59"/>
      <c r="C105" s="172"/>
      <c r="D105" s="172"/>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172"/>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236"/>
      <c r="Z107" s="59"/>
      <c r="AA107" s="59"/>
      <c r="AB107" s="59"/>
      <c r="AC107" s="59"/>
      <c r="AD107" s="55"/>
      <c r="AE107" s="55"/>
      <c r="AF107" s="55"/>
      <c r="AG107" s="55"/>
    </row>
    <row r="108" spans="1:33" ht="15.75" customHeight="1">
      <c r="A108" s="55"/>
      <c r="B108" s="59"/>
      <c r="C108" s="193" t="s">
        <v>159</v>
      </c>
      <c r="D108" s="190"/>
      <c r="E108" s="470">
        <f t="shared" ref="E108:X108" si="29">E11</f>
        <v>0</v>
      </c>
      <c r="F108" s="470">
        <f t="shared" si="29"/>
        <v>0</v>
      </c>
      <c r="G108" s="470">
        <f t="shared" si="29"/>
        <v>0</v>
      </c>
      <c r="H108" s="470">
        <f t="shared" si="29"/>
        <v>0</v>
      </c>
      <c r="I108" s="470">
        <f t="shared" si="29"/>
        <v>0</v>
      </c>
      <c r="J108" s="470">
        <f t="shared" si="29"/>
        <v>0</v>
      </c>
      <c r="K108" s="470">
        <f t="shared" si="29"/>
        <v>0</v>
      </c>
      <c r="L108" s="470">
        <f t="shared" si="29"/>
        <v>0</v>
      </c>
      <c r="M108" s="470">
        <f t="shared" si="29"/>
        <v>0</v>
      </c>
      <c r="N108" s="470">
        <f t="shared" si="29"/>
        <v>0</v>
      </c>
      <c r="O108" s="470">
        <f t="shared" si="29"/>
        <v>0</v>
      </c>
      <c r="P108" s="470">
        <f t="shared" si="29"/>
        <v>0</v>
      </c>
      <c r="Q108" s="470">
        <f t="shared" si="29"/>
        <v>0</v>
      </c>
      <c r="R108" s="470">
        <f t="shared" si="29"/>
        <v>0</v>
      </c>
      <c r="S108" s="470">
        <f t="shared" si="29"/>
        <v>0</v>
      </c>
      <c r="T108" s="470">
        <f t="shared" si="29"/>
        <v>0</v>
      </c>
      <c r="U108" s="470">
        <f t="shared" si="29"/>
        <v>0</v>
      </c>
      <c r="V108" s="470">
        <f t="shared" si="29"/>
        <v>0</v>
      </c>
      <c r="W108" s="470">
        <f t="shared" si="29"/>
        <v>0</v>
      </c>
      <c r="X108" s="470">
        <f t="shared" si="29"/>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0" si="30">E$12</f>
        <v>0</v>
      </c>
      <c r="F110" s="471">
        <f t="shared" si="30"/>
        <v>0</v>
      </c>
      <c r="G110" s="471">
        <f t="shared" si="30"/>
        <v>0</v>
      </c>
      <c r="H110" s="471">
        <f t="shared" si="30"/>
        <v>0</v>
      </c>
      <c r="I110" s="471">
        <f t="shared" si="30"/>
        <v>0</v>
      </c>
      <c r="J110" s="471">
        <f t="shared" si="30"/>
        <v>0</v>
      </c>
      <c r="K110" s="471">
        <f t="shared" si="30"/>
        <v>0</v>
      </c>
      <c r="L110" s="471">
        <f t="shared" si="30"/>
        <v>0</v>
      </c>
      <c r="M110" s="471">
        <f t="shared" si="30"/>
        <v>0</v>
      </c>
      <c r="N110" s="471">
        <f t="shared" si="30"/>
        <v>0</v>
      </c>
      <c r="O110" s="471">
        <f t="shared" si="30"/>
        <v>0</v>
      </c>
      <c r="P110" s="471">
        <f t="shared" si="30"/>
        <v>0</v>
      </c>
      <c r="Q110" s="471">
        <f t="shared" si="30"/>
        <v>0</v>
      </c>
      <c r="R110" s="471">
        <f t="shared" si="30"/>
        <v>0</v>
      </c>
      <c r="S110" s="471">
        <f t="shared" si="30"/>
        <v>0</v>
      </c>
      <c r="T110" s="471">
        <f t="shared" si="30"/>
        <v>0</v>
      </c>
      <c r="U110" s="471">
        <f t="shared" si="30"/>
        <v>0</v>
      </c>
      <c r="V110" s="471">
        <f t="shared" si="30"/>
        <v>0</v>
      </c>
      <c r="W110" s="471">
        <f t="shared" si="30"/>
        <v>0</v>
      </c>
      <c r="X110" s="471">
        <f t="shared" si="30"/>
        <v>0</v>
      </c>
      <c r="Y110" s="161"/>
      <c r="Z110" s="161"/>
      <c r="AA110" s="161"/>
      <c r="AB110" s="161"/>
      <c r="AC110" s="161"/>
      <c r="AD110" s="162"/>
      <c r="AE110" s="162"/>
      <c r="AF110" s="162"/>
      <c r="AG110" s="162"/>
    </row>
    <row r="111" spans="1:33" s="160" customFormat="1" ht="15.75" customHeight="1">
      <c r="A111" s="162"/>
      <c r="B111" s="161"/>
      <c r="C111" s="194" t="s">
        <v>153</v>
      </c>
      <c r="D111" s="162"/>
      <c r="E111" s="471">
        <f t="shared" ref="E111:T113" si="31">E$12</f>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ref="U111:X113" si="32">U$12</f>
        <v>0</v>
      </c>
      <c r="V111" s="471">
        <f t="shared" si="32"/>
        <v>0</v>
      </c>
      <c r="W111" s="471">
        <f t="shared" si="32"/>
        <v>0</v>
      </c>
      <c r="X111" s="471">
        <f t="shared" si="32"/>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2"/>
        <v>0</v>
      </c>
      <c r="V112" s="471">
        <f t="shared" si="32"/>
        <v>0</v>
      </c>
      <c r="W112" s="471">
        <f t="shared" si="32"/>
        <v>0</v>
      </c>
      <c r="X112" s="471">
        <f t="shared" si="32"/>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2"/>
        <v>0</v>
      </c>
      <c r="V113" s="471">
        <f t="shared" si="32"/>
        <v>0</v>
      </c>
      <c r="W113" s="471">
        <f t="shared" si="32"/>
        <v>0</v>
      </c>
      <c r="X113" s="471">
        <f t="shared" si="32"/>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09" customWidth="1"/>
    <col min="2" max="2" width="12.75" style="312" customWidth="1"/>
    <col min="3" max="3" width="33.5" style="309" customWidth="1"/>
    <col min="4" max="24" width="6.875" style="309" customWidth="1"/>
    <col min="25" max="29" width="10.75" style="312" customWidth="1"/>
    <col min="30" max="49" width="4.875" style="309" hidden="1" customWidth="1"/>
    <col min="50" max="53" width="4.875" style="309" customWidth="1"/>
    <col min="54" max="16384" width="12.625" style="309"/>
  </cols>
  <sheetData>
    <row r="1" spans="1:54" ht="23.25">
      <c r="B1" s="53"/>
      <c r="C1" s="54"/>
      <c r="D1" s="54"/>
      <c r="E1" s="515" t="s">
        <v>19</v>
      </c>
      <c r="F1" s="516"/>
      <c r="G1" s="516"/>
      <c r="H1" s="516"/>
      <c r="I1" s="516"/>
      <c r="J1" s="516"/>
      <c r="K1" s="516"/>
      <c r="L1" s="516"/>
      <c r="M1" s="516"/>
      <c r="N1" s="516"/>
      <c r="O1" s="516"/>
      <c r="P1" s="516"/>
      <c r="Q1" s="516"/>
      <c r="R1" s="516"/>
      <c r="S1" s="516"/>
      <c r="T1" s="516"/>
      <c r="U1" s="516"/>
      <c r="V1" s="516"/>
      <c r="W1" s="516"/>
      <c r="X1" s="516"/>
      <c r="Y1" s="53"/>
      <c r="Z1" s="53"/>
      <c r="AA1" s="59"/>
      <c r="AB1" s="59"/>
      <c r="AC1" s="59"/>
      <c r="AD1" s="55"/>
      <c r="AE1" s="55"/>
      <c r="AF1" s="55"/>
      <c r="AG1" s="55"/>
    </row>
    <row r="2" spans="1:54" ht="23.25">
      <c r="B2" s="53"/>
      <c r="C2" s="54"/>
      <c r="D2" s="54"/>
      <c r="E2" s="518" t="s">
        <v>778</v>
      </c>
      <c r="F2" s="518"/>
      <c r="G2" s="518"/>
      <c r="H2" s="518"/>
      <c r="I2" s="518"/>
      <c r="J2" s="518"/>
      <c r="K2" s="518"/>
      <c r="L2" s="518"/>
      <c r="M2" s="518"/>
      <c r="N2" s="518"/>
      <c r="O2" s="518"/>
      <c r="P2" s="518"/>
      <c r="Q2" s="518"/>
      <c r="R2" s="518"/>
      <c r="S2" s="518"/>
      <c r="T2" s="518"/>
      <c r="U2" s="518"/>
      <c r="V2" s="518"/>
      <c r="W2" s="518"/>
      <c r="X2" s="518"/>
      <c r="Y2" s="119"/>
      <c r="Z2" s="59"/>
      <c r="AA2" s="59"/>
      <c r="AB2" s="59"/>
      <c r="AC2" s="59"/>
      <c r="AD2" s="55"/>
      <c r="AE2" s="55"/>
      <c r="AF2" s="55"/>
      <c r="AG2" s="55"/>
    </row>
    <row r="3" spans="1:54">
      <c r="A3" s="55"/>
      <c r="B3" s="524"/>
      <c r="C3" s="525"/>
      <c r="E3" s="56"/>
      <c r="F3" s="56"/>
      <c r="G3" s="56"/>
      <c r="H3" s="56"/>
      <c r="I3" s="56"/>
      <c r="J3" s="56"/>
      <c r="K3" s="56"/>
      <c r="L3" s="56"/>
      <c r="M3" s="56"/>
      <c r="N3" s="56"/>
      <c r="O3" s="56"/>
      <c r="P3" s="56"/>
      <c r="Q3" s="56"/>
      <c r="R3" s="56"/>
      <c r="S3" s="56"/>
      <c r="T3" s="57"/>
      <c r="U3" s="526"/>
      <c r="V3" s="527"/>
      <c r="W3" s="527"/>
      <c r="X3" s="527"/>
      <c r="Y3" s="119"/>
      <c r="Z3" s="59"/>
      <c r="AA3" s="59"/>
      <c r="AB3" s="59"/>
      <c r="AC3" s="59"/>
      <c r="AD3" s="55"/>
      <c r="AE3" s="55"/>
      <c r="AF3" s="55"/>
      <c r="AG3" s="55"/>
    </row>
    <row r="4" spans="1:54" ht="16.5" thickBot="1">
      <c r="A4" s="55"/>
      <c r="B4" s="204" t="s">
        <v>20</v>
      </c>
      <c r="C4" s="272"/>
      <c r="D4" s="272"/>
      <c r="E4" s="277" t="s">
        <v>746</v>
      </c>
      <c r="F4" s="275"/>
      <c r="G4" s="275"/>
      <c r="H4" s="275"/>
      <c r="I4" s="275"/>
      <c r="J4" s="275"/>
      <c r="K4" s="275"/>
      <c r="L4" s="275"/>
      <c r="M4" s="275"/>
      <c r="N4" s="275"/>
      <c r="O4" s="275"/>
      <c r="P4" s="275"/>
      <c r="Q4" s="275"/>
      <c r="R4" s="275"/>
      <c r="S4" s="275"/>
      <c r="T4" s="275"/>
      <c r="U4" s="275"/>
      <c r="V4" s="275"/>
      <c r="W4" s="275"/>
      <c r="X4" s="275"/>
      <c r="Y4" s="119"/>
      <c r="Z4" s="59"/>
      <c r="AA4" s="59"/>
      <c r="AB4" s="59"/>
      <c r="AC4" s="59"/>
      <c r="AD4" s="55"/>
      <c r="AE4" s="55"/>
      <c r="AF4" s="55"/>
      <c r="AG4" s="55"/>
      <c r="AX4" s="189"/>
    </row>
    <row r="5" spans="1:54" ht="16.5" thickTop="1">
      <c r="A5" s="55"/>
      <c r="B5" s="204" t="s">
        <v>21</v>
      </c>
      <c r="C5" s="477" t="str">
        <f>ExA_SOCIALES!C5</f>
        <v>_5°</v>
      </c>
      <c r="D5" s="283" t="s">
        <v>782</v>
      </c>
      <c r="E5" s="526"/>
      <c r="F5" s="527"/>
      <c r="G5" s="527"/>
      <c r="H5" s="527"/>
      <c r="I5" s="527"/>
      <c r="J5" s="58"/>
      <c r="K5" s="58"/>
      <c r="L5" s="58"/>
      <c r="M5" s="58"/>
      <c r="N5" s="58"/>
      <c r="O5" s="58"/>
      <c r="P5" s="58"/>
      <c r="Q5" s="58"/>
      <c r="R5" s="58"/>
      <c r="S5" s="58"/>
      <c r="T5" s="310"/>
      <c r="U5" s="526"/>
      <c r="V5" s="527"/>
      <c r="W5" s="527"/>
      <c r="X5" s="527"/>
      <c r="Y5" s="119"/>
      <c r="Z5" s="59"/>
      <c r="AA5" s="59"/>
      <c r="AB5" s="59"/>
      <c r="AC5" s="59"/>
      <c r="AD5" s="55"/>
      <c r="AE5" s="55"/>
      <c r="AF5" s="55"/>
      <c r="AG5" s="55"/>
      <c r="AX5" s="194"/>
    </row>
    <row r="6" spans="1:54" ht="18.75">
      <c r="A6" s="55"/>
      <c r="B6" s="204" t="s">
        <v>745</v>
      </c>
      <c r="C6" s="270" t="s">
        <v>62</v>
      </c>
      <c r="D6" s="314"/>
      <c r="E6" s="310"/>
      <c r="F6" s="311"/>
      <c r="G6" s="311"/>
      <c r="H6" s="311"/>
      <c r="I6" s="311"/>
      <c r="J6" s="58"/>
      <c r="K6" s="58"/>
      <c r="L6" s="58"/>
      <c r="M6" s="58"/>
      <c r="N6" s="58"/>
      <c r="O6" s="58"/>
      <c r="P6" s="58"/>
      <c r="Q6" s="58"/>
      <c r="R6" s="58"/>
      <c r="S6" s="58"/>
      <c r="T6" s="310"/>
      <c r="U6" s="310"/>
      <c r="V6" s="311"/>
      <c r="W6" s="311"/>
      <c r="X6" s="311"/>
      <c r="Y6" s="119"/>
      <c r="Z6" s="59"/>
      <c r="AA6" s="59"/>
      <c r="AB6" s="59"/>
      <c r="AC6" s="59"/>
      <c r="AD6" s="55"/>
      <c r="AE6" s="55"/>
      <c r="AF6" s="55"/>
      <c r="AG6" s="55"/>
      <c r="AX6" s="194"/>
    </row>
    <row r="7" spans="1:54" ht="18.75">
      <c r="A7" s="55"/>
      <c r="B7" s="273" t="s">
        <v>767</v>
      </c>
      <c r="C7" s="278" t="s">
        <v>771</v>
      </c>
      <c r="D7" s="314"/>
      <c r="E7" s="519"/>
      <c r="F7" s="520"/>
      <c r="G7" s="520"/>
      <c r="H7" s="520"/>
      <c r="I7" s="520"/>
      <c r="J7" s="520"/>
      <c r="K7" s="520"/>
      <c r="L7" s="520"/>
      <c r="M7" s="520"/>
      <c r="N7" s="520"/>
      <c r="O7" s="520"/>
      <c r="P7" s="520"/>
      <c r="Q7" s="520"/>
      <c r="R7" s="520"/>
      <c r="S7" s="58"/>
      <c r="T7" s="58"/>
      <c r="U7" s="58"/>
      <c r="V7" s="58"/>
      <c r="W7" s="58"/>
      <c r="X7" s="58"/>
      <c r="Y7" s="59"/>
      <c r="Z7" s="59"/>
      <c r="AA7" s="59"/>
      <c r="AB7" s="59"/>
      <c r="AC7" s="59"/>
      <c r="AD7" s="55"/>
      <c r="AE7" s="55"/>
      <c r="AF7" s="55"/>
      <c r="AG7" s="55"/>
      <c r="AX7" s="194"/>
    </row>
    <row r="8" spans="1:54" ht="19.5" thickBot="1">
      <c r="A8" s="55"/>
      <c r="B8" s="204" t="s">
        <v>22</v>
      </c>
      <c r="C8" s="278"/>
      <c r="D8" s="314"/>
      <c r="E8" s="336">
        <f>E$13</f>
        <v>0</v>
      </c>
      <c r="F8" s="336">
        <f>F$13</f>
        <v>0</v>
      </c>
      <c r="G8" s="336">
        <f t="shared" ref="G8:X8" si="0">G$13</f>
        <v>0</v>
      </c>
      <c r="H8" s="336">
        <f t="shared" si="0"/>
        <v>0</v>
      </c>
      <c r="I8" s="336">
        <f t="shared" si="0"/>
        <v>0</v>
      </c>
      <c r="J8" s="336">
        <f t="shared" si="0"/>
        <v>0</v>
      </c>
      <c r="K8" s="336">
        <f t="shared" si="0"/>
        <v>0</v>
      </c>
      <c r="L8" s="336">
        <f t="shared" si="0"/>
        <v>0</v>
      </c>
      <c r="M8" s="336">
        <f t="shared" si="0"/>
        <v>0</v>
      </c>
      <c r="N8" s="336">
        <f t="shared" si="0"/>
        <v>0</v>
      </c>
      <c r="O8" s="336">
        <f t="shared" si="0"/>
        <v>0</v>
      </c>
      <c r="P8" s="336">
        <f t="shared" si="0"/>
        <v>0</v>
      </c>
      <c r="Q8" s="336">
        <f t="shared" si="0"/>
        <v>0</v>
      </c>
      <c r="R8" s="336">
        <f t="shared" si="0"/>
        <v>0</v>
      </c>
      <c r="S8" s="336">
        <f t="shared" si="0"/>
        <v>0</v>
      </c>
      <c r="T8" s="336">
        <f t="shared" si="0"/>
        <v>0</v>
      </c>
      <c r="U8" s="336">
        <f t="shared" si="0"/>
        <v>0</v>
      </c>
      <c r="V8" s="336">
        <f t="shared" si="0"/>
        <v>0</v>
      </c>
      <c r="W8" s="336">
        <f t="shared" si="0"/>
        <v>0</v>
      </c>
      <c r="X8" s="336">
        <f t="shared" si="0"/>
        <v>0</v>
      </c>
      <c r="Y8" s="59"/>
      <c r="Z8" s="59"/>
      <c r="AA8" s="59"/>
      <c r="AB8" s="59"/>
      <c r="AC8" s="59"/>
      <c r="AD8" s="55"/>
      <c r="AE8" s="55"/>
      <c r="AF8" s="55"/>
      <c r="AG8" s="55"/>
      <c r="AX8" s="194"/>
    </row>
    <row r="9" spans="1:54" ht="21.75" thickBot="1">
      <c r="A9" s="55"/>
      <c r="B9" s="59"/>
      <c r="C9" s="55"/>
      <c r="D9" s="55"/>
      <c r="E9" s="521" t="s">
        <v>23</v>
      </c>
      <c r="F9" s="522"/>
      <c r="G9" s="522"/>
      <c r="H9" s="522"/>
      <c r="I9" s="522"/>
      <c r="J9" s="522"/>
      <c r="K9" s="522"/>
      <c r="L9" s="522"/>
      <c r="M9" s="522"/>
      <c r="N9" s="522"/>
      <c r="O9" s="522"/>
      <c r="P9" s="522"/>
      <c r="Q9" s="522"/>
      <c r="R9" s="522"/>
      <c r="S9" s="522"/>
      <c r="T9" s="522"/>
      <c r="U9" s="522"/>
      <c r="V9" s="522"/>
      <c r="W9" s="522"/>
      <c r="X9" s="523"/>
      <c r="Y9" s="59"/>
      <c r="Z9" s="59"/>
      <c r="AA9" s="59"/>
      <c r="AB9" s="59"/>
      <c r="AC9" s="59"/>
      <c r="AD9" s="55"/>
      <c r="AE9" s="55"/>
      <c r="AF9" s="55"/>
      <c r="AG9" s="55"/>
    </row>
    <row r="10" spans="1:54">
      <c r="A10" s="55"/>
      <c r="B10" s="59"/>
      <c r="C10" s="55"/>
      <c r="D10" s="55"/>
      <c r="E10" s="453" t="e">
        <f t="shared" ref="E10:X10" si="1">(E$93-((COUNTA(E$16:E$90)-E$93)/4-1))/COUNTA(E$16:E$90)</f>
        <v>#DIV/0!</v>
      </c>
      <c r="F10" s="454" t="e">
        <f t="shared" si="1"/>
        <v>#DIV/0!</v>
      </c>
      <c r="G10" s="455" t="e">
        <f t="shared" si="1"/>
        <v>#DIV/0!</v>
      </c>
      <c r="H10" s="455" t="e">
        <f t="shared" si="1"/>
        <v>#DIV/0!</v>
      </c>
      <c r="I10" s="455" t="e">
        <f t="shared" si="1"/>
        <v>#DIV/0!</v>
      </c>
      <c r="J10" s="455" t="e">
        <f t="shared" si="1"/>
        <v>#DIV/0!</v>
      </c>
      <c r="K10" s="455" t="e">
        <f t="shared" si="1"/>
        <v>#DIV/0!</v>
      </c>
      <c r="L10" s="455" t="e">
        <f t="shared" si="1"/>
        <v>#DIV/0!</v>
      </c>
      <c r="M10" s="455" t="e">
        <f t="shared" si="1"/>
        <v>#DIV/0!</v>
      </c>
      <c r="N10" s="455" t="e">
        <f t="shared" si="1"/>
        <v>#DIV/0!</v>
      </c>
      <c r="O10" s="455" t="e">
        <f t="shared" si="1"/>
        <v>#DIV/0!</v>
      </c>
      <c r="P10" s="455" t="e">
        <f t="shared" si="1"/>
        <v>#DIV/0!</v>
      </c>
      <c r="Q10" s="455" t="e">
        <f t="shared" si="1"/>
        <v>#DIV/0!</v>
      </c>
      <c r="R10" s="455" t="e">
        <f t="shared" si="1"/>
        <v>#DIV/0!</v>
      </c>
      <c r="S10" s="455" t="e">
        <f t="shared" si="1"/>
        <v>#DIV/0!</v>
      </c>
      <c r="T10" s="455" t="e">
        <f t="shared" si="1"/>
        <v>#DIV/0!</v>
      </c>
      <c r="U10" s="455" t="e">
        <f t="shared" si="1"/>
        <v>#DIV/0!</v>
      </c>
      <c r="V10" s="455" t="e">
        <f t="shared" si="1"/>
        <v>#DIV/0!</v>
      </c>
      <c r="W10" s="455" t="e">
        <f t="shared" si="1"/>
        <v>#DIV/0!</v>
      </c>
      <c r="X10" s="456" t="e">
        <f t="shared" si="1"/>
        <v>#DIV/0!</v>
      </c>
      <c r="Y10" s="59"/>
      <c r="Z10" s="59"/>
      <c r="AA10" s="59"/>
      <c r="AB10" s="59"/>
      <c r="AC10" s="59"/>
      <c r="AD10" s="55"/>
      <c r="AE10" s="55"/>
      <c r="AF10" s="55"/>
      <c r="AG10" s="55"/>
    </row>
    <row r="11" spans="1:54" ht="19.5" thickBot="1">
      <c r="A11" s="55"/>
      <c r="B11" s="59"/>
      <c r="C11" s="625" t="s">
        <v>17</v>
      </c>
      <c r="D11" s="626"/>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1" t="s">
        <v>756</v>
      </c>
      <c r="AY11" s="290" t="s">
        <v>757</v>
      </c>
      <c r="AZ11" s="290" t="s">
        <v>758</v>
      </c>
      <c r="BA11" s="290" t="s">
        <v>759</v>
      </c>
      <c r="BB11" s="290" t="s">
        <v>57</v>
      </c>
    </row>
    <row r="12" spans="1:54" ht="19.5" thickBot="1">
      <c r="A12" s="55"/>
      <c r="B12" s="59"/>
      <c r="C12" s="627" t="s">
        <v>18</v>
      </c>
      <c r="D12" s="628"/>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5" t="s">
        <v>743</v>
      </c>
      <c r="AY12" s="596"/>
      <c r="AZ12" s="596"/>
      <c r="BA12" s="597"/>
    </row>
    <row r="13" spans="1:54" ht="19.5" thickBot="1">
      <c r="A13" s="55"/>
      <c r="B13" s="59"/>
      <c r="C13" s="625" t="s">
        <v>65</v>
      </c>
      <c r="D13" s="626"/>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4">
        <f>COUNTIFS($E$12:$X$12,"Argumentación en contextos ciudadanos-No aplica componente")</f>
        <v>0</v>
      </c>
      <c r="AY13" s="475">
        <f>COUNTIFS($E$12:$X$12,"Conocimientos-No aplica componente")</f>
        <v>0</v>
      </c>
      <c r="AZ13" s="475">
        <f>COUNTIFS($E$12:$X$12,"Multiperspectivismo-No aplica componente")</f>
        <v>0</v>
      </c>
      <c r="BA13" s="476">
        <f>COUNTIFS($E$12:$X$12,"Pensamiento sistémico-No aplica componente")</f>
        <v>0</v>
      </c>
    </row>
    <row r="14" spans="1:54" ht="19.5" thickBot="1">
      <c r="A14" s="55"/>
      <c r="B14" s="59"/>
      <c r="C14" s="629" t="s">
        <v>55</v>
      </c>
      <c r="D14" s="630"/>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2" t="s">
        <v>104</v>
      </c>
      <c r="AY14" s="623"/>
      <c r="AZ14" s="623"/>
      <c r="BA14" s="624"/>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4" t="s">
        <v>66</v>
      </c>
      <c r="Z15" s="255" t="s">
        <v>67</v>
      </c>
      <c r="AA15" s="254" t="s">
        <v>68</v>
      </c>
      <c r="AB15" s="256" t="s">
        <v>69</v>
      </c>
      <c r="AC15" s="257" t="s">
        <v>70</v>
      </c>
      <c r="AD15" s="258">
        <v>1</v>
      </c>
      <c r="AE15" s="259">
        <v>2</v>
      </c>
      <c r="AF15" s="259">
        <v>3</v>
      </c>
      <c r="AG15" s="259">
        <v>4</v>
      </c>
      <c r="AH15" s="259">
        <v>5</v>
      </c>
      <c r="AI15" s="259">
        <v>6</v>
      </c>
      <c r="AJ15" s="259">
        <v>7</v>
      </c>
      <c r="AK15" s="259">
        <v>8</v>
      </c>
      <c r="AL15" s="259">
        <v>9</v>
      </c>
      <c r="AM15" s="259">
        <v>10</v>
      </c>
      <c r="AN15" s="259">
        <v>11</v>
      </c>
      <c r="AO15" s="259">
        <v>12</v>
      </c>
      <c r="AP15" s="259">
        <v>13</v>
      </c>
      <c r="AQ15" s="259">
        <v>14</v>
      </c>
      <c r="AR15" s="259">
        <v>15</v>
      </c>
      <c r="AS15" s="259">
        <v>16</v>
      </c>
      <c r="AT15" s="259">
        <v>17</v>
      </c>
      <c r="AU15" s="259">
        <v>18</v>
      </c>
      <c r="AV15" s="259">
        <v>19</v>
      </c>
      <c r="AW15" s="260">
        <v>20</v>
      </c>
      <c r="AX15" s="292" t="s">
        <v>762</v>
      </c>
      <c r="AY15" s="293" t="s">
        <v>763</v>
      </c>
      <c r="AZ15" s="294" t="s">
        <v>760</v>
      </c>
      <c r="BA15" s="295" t="s">
        <v>761</v>
      </c>
    </row>
    <row r="16" spans="1:54" ht="19.5" thickBot="1">
      <c r="A16" s="55"/>
      <c r="B16" s="457" t="str">
        <f>IF(C16&lt;&gt;"",1,"")</f>
        <v/>
      </c>
      <c r="C16" s="239"/>
      <c r="D16" s="242"/>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7" t="str">
        <f>IF(E16="","",(IF(E16=E$92,1,0)))</f>
        <v/>
      </c>
      <c r="AE16" s="267" t="str">
        <f t="shared" ref="AE16:AT29" si="2">IF(F16="","",(IF(F16=F$92,1,0)))</f>
        <v/>
      </c>
      <c r="AF16" s="267" t="str">
        <f t="shared" si="2"/>
        <v/>
      </c>
      <c r="AG16" s="267" t="str">
        <f t="shared" si="2"/>
        <v/>
      </c>
      <c r="AH16" s="267" t="str">
        <f t="shared" si="2"/>
        <v/>
      </c>
      <c r="AI16" s="267" t="str">
        <f t="shared" si="2"/>
        <v/>
      </c>
      <c r="AJ16" s="267" t="str">
        <f t="shared" si="2"/>
        <v/>
      </c>
      <c r="AK16" s="267" t="str">
        <f t="shared" si="2"/>
        <v/>
      </c>
      <c r="AL16" s="267" t="str">
        <f t="shared" si="2"/>
        <v/>
      </c>
      <c r="AM16" s="267" t="str">
        <f t="shared" si="2"/>
        <v/>
      </c>
      <c r="AN16" s="267" t="str">
        <f t="shared" si="2"/>
        <v/>
      </c>
      <c r="AO16" s="267" t="str">
        <f t="shared" si="2"/>
        <v/>
      </c>
      <c r="AP16" s="267" t="str">
        <f t="shared" si="2"/>
        <v/>
      </c>
      <c r="AQ16" s="267" t="str">
        <f t="shared" si="2"/>
        <v/>
      </c>
      <c r="AR16" s="267" t="str">
        <f t="shared" si="2"/>
        <v/>
      </c>
      <c r="AS16" s="267" t="str">
        <f t="shared" si="2"/>
        <v/>
      </c>
      <c r="AT16" s="267" t="str">
        <f t="shared" si="2"/>
        <v/>
      </c>
      <c r="AU16" s="267" t="str">
        <f t="shared" ref="AM16:AW31" si="3">IF(V16="","",(IF(V16=V$92,1,0)))</f>
        <v/>
      </c>
      <c r="AV16" s="267" t="str">
        <f t="shared" si="3"/>
        <v/>
      </c>
      <c r="AW16" s="267" t="str">
        <f t="shared" si="3"/>
        <v/>
      </c>
      <c r="AX16" s="472" t="str">
        <f>IF(AD16="","",SUMIF($E$12:$X$12,"Argumentación en contextos ciudadanos-No aplica componente",$AD16:$AW16))</f>
        <v/>
      </c>
      <c r="AY16" s="472" t="str">
        <f>IF(AE16="","",SUMIF($E$12:$X$12,"Conocimientos-No aplica componente",$AD16:$AW16))</f>
        <v/>
      </c>
      <c r="AZ16" s="472" t="str">
        <f>IF(AF16="","",SUMIF($E$12:$X$12,"Multiperspectivismo-No aplica componente",$AD16:$AW16))</f>
        <v/>
      </c>
      <c r="BA16" s="472" t="str">
        <f>IF(AG16="","",SUMIF(E$12:X$12,"Pensamiento sistémico-No aplica componente",AD16:AW16))</f>
        <v/>
      </c>
    </row>
    <row r="17" spans="1:53" ht="19.5" thickBot="1">
      <c r="A17" s="55"/>
      <c r="B17" s="458" t="str">
        <f>IF(C17&lt;&gt;"",1+B16,"")</f>
        <v/>
      </c>
      <c r="C17" s="241"/>
      <c r="D17" s="242"/>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7" t="str">
        <f t="shared" ref="AD17:AS55" si="4">IF(E17="","",(IF(E17=E$92,1,0)))</f>
        <v/>
      </c>
      <c r="AE17" s="267" t="str">
        <f t="shared" si="2"/>
        <v/>
      </c>
      <c r="AF17" s="267" t="str">
        <f t="shared" si="2"/>
        <v/>
      </c>
      <c r="AG17" s="267" t="str">
        <f t="shared" si="2"/>
        <v/>
      </c>
      <c r="AH17" s="267" t="str">
        <f t="shared" si="2"/>
        <v/>
      </c>
      <c r="AI17" s="267" t="str">
        <f t="shared" si="2"/>
        <v/>
      </c>
      <c r="AJ17" s="267" t="str">
        <f t="shared" si="2"/>
        <v/>
      </c>
      <c r="AK17" s="267" t="str">
        <f t="shared" si="2"/>
        <v/>
      </c>
      <c r="AL17" s="267" t="str">
        <f t="shared" si="2"/>
        <v/>
      </c>
      <c r="AM17" s="267" t="str">
        <f t="shared" si="2"/>
        <v/>
      </c>
      <c r="AN17" s="267" t="str">
        <f t="shared" si="2"/>
        <v/>
      </c>
      <c r="AO17" s="267" t="str">
        <f t="shared" si="2"/>
        <v/>
      </c>
      <c r="AP17" s="267" t="str">
        <f t="shared" si="2"/>
        <v/>
      </c>
      <c r="AQ17" s="267" t="str">
        <f t="shared" si="2"/>
        <v/>
      </c>
      <c r="AR17" s="267" t="str">
        <f t="shared" si="2"/>
        <v/>
      </c>
      <c r="AS17" s="267" t="str">
        <f t="shared" si="2"/>
        <v/>
      </c>
      <c r="AT17" s="267" t="str">
        <f t="shared" si="2"/>
        <v/>
      </c>
      <c r="AU17" s="267" t="str">
        <f t="shared" si="3"/>
        <v/>
      </c>
      <c r="AV17" s="267" t="str">
        <f t="shared" si="3"/>
        <v/>
      </c>
      <c r="AW17" s="267" t="str">
        <f t="shared" si="3"/>
        <v/>
      </c>
      <c r="AX17" s="472" t="str">
        <f t="shared" ref="AX17:AX80" si="5">IF(AD17="","",SUMIF($E$12:$X$12,"Argumentación en contextos ciudadanos-No aplica componente",$AD17:$AW17))</f>
        <v/>
      </c>
      <c r="AY17" s="472" t="str">
        <f t="shared" ref="AY17:AY80" si="6">IF(AE17="","",SUMIF($E$12:$X$12,"Conocimientos-No aplica componente",$AD17:$AW17))</f>
        <v/>
      </c>
      <c r="AZ17" s="472" t="str">
        <f t="shared" ref="AZ17:AZ80" si="7">IF(AF17="","",SUMIF($E$12:$X$12,"Multiperspectivismo-No aplica componente",$AD17:$AW17))</f>
        <v/>
      </c>
      <c r="BA17" s="472" t="str">
        <f t="shared" ref="BA17:BA80" si="8">IF(AG17="","",SUMIF(E$12:X$12,"Pensamiento sistémico-No aplica componente",AD17:AW17))</f>
        <v/>
      </c>
    </row>
    <row r="18" spans="1:53" ht="19.5" thickBot="1">
      <c r="A18" s="55"/>
      <c r="B18" s="458" t="str">
        <f t="shared" ref="B18:B81" si="9">IF(C18&lt;&gt;"",1+B17,"")</f>
        <v/>
      </c>
      <c r="C18" s="241"/>
      <c r="D18" s="242"/>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7" t="str">
        <f t="shared" si="4"/>
        <v/>
      </c>
      <c r="AE18" s="267" t="str">
        <f t="shared" si="2"/>
        <v/>
      </c>
      <c r="AF18" s="267" t="str">
        <f t="shared" si="2"/>
        <v/>
      </c>
      <c r="AG18" s="267" t="str">
        <f t="shared" si="2"/>
        <v/>
      </c>
      <c r="AH18" s="267" t="str">
        <f t="shared" si="2"/>
        <v/>
      </c>
      <c r="AI18" s="267" t="str">
        <f t="shared" si="2"/>
        <v/>
      </c>
      <c r="AJ18" s="267" t="str">
        <f t="shared" si="2"/>
        <v/>
      </c>
      <c r="AK18" s="267" t="str">
        <f t="shared" si="2"/>
        <v/>
      </c>
      <c r="AL18" s="267" t="str">
        <f t="shared" si="2"/>
        <v/>
      </c>
      <c r="AM18" s="267" t="str">
        <f t="shared" si="2"/>
        <v/>
      </c>
      <c r="AN18" s="267" t="str">
        <f t="shared" si="2"/>
        <v/>
      </c>
      <c r="AO18" s="267" t="str">
        <f t="shared" si="2"/>
        <v/>
      </c>
      <c r="AP18" s="267" t="str">
        <f t="shared" si="2"/>
        <v/>
      </c>
      <c r="AQ18" s="267" t="str">
        <f t="shared" si="2"/>
        <v/>
      </c>
      <c r="AR18" s="267" t="str">
        <f t="shared" si="2"/>
        <v/>
      </c>
      <c r="AS18" s="267" t="str">
        <f t="shared" si="2"/>
        <v/>
      </c>
      <c r="AT18" s="267" t="str">
        <f t="shared" si="2"/>
        <v/>
      </c>
      <c r="AU18" s="267" t="str">
        <f t="shared" si="3"/>
        <v/>
      </c>
      <c r="AV18" s="267" t="str">
        <f t="shared" si="3"/>
        <v/>
      </c>
      <c r="AW18" s="267" t="str">
        <f t="shared" si="3"/>
        <v/>
      </c>
      <c r="AX18" s="472" t="str">
        <f t="shared" si="5"/>
        <v/>
      </c>
      <c r="AY18" s="472" t="str">
        <f t="shared" si="6"/>
        <v/>
      </c>
      <c r="AZ18" s="472" t="str">
        <f t="shared" si="7"/>
        <v/>
      </c>
      <c r="BA18" s="472" t="str">
        <f t="shared" si="8"/>
        <v/>
      </c>
    </row>
    <row r="19" spans="1:53" ht="19.5" thickBot="1">
      <c r="A19" s="55"/>
      <c r="B19" s="458" t="str">
        <f t="shared" si="9"/>
        <v/>
      </c>
      <c r="C19" s="241"/>
      <c r="D19" s="242"/>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7" t="str">
        <f t="shared" si="4"/>
        <v/>
      </c>
      <c r="AE19" s="267" t="str">
        <f t="shared" si="2"/>
        <v/>
      </c>
      <c r="AF19" s="267" t="str">
        <f t="shared" si="2"/>
        <v/>
      </c>
      <c r="AG19" s="267" t="str">
        <f t="shared" si="2"/>
        <v/>
      </c>
      <c r="AH19" s="267" t="str">
        <f t="shared" si="2"/>
        <v/>
      </c>
      <c r="AI19" s="267" t="str">
        <f t="shared" si="2"/>
        <v/>
      </c>
      <c r="AJ19" s="267" t="str">
        <f t="shared" si="2"/>
        <v/>
      </c>
      <c r="AK19" s="267" t="str">
        <f t="shared" si="2"/>
        <v/>
      </c>
      <c r="AL19" s="267" t="str">
        <f t="shared" si="2"/>
        <v/>
      </c>
      <c r="AM19" s="267" t="str">
        <f t="shared" si="2"/>
        <v/>
      </c>
      <c r="AN19" s="267" t="str">
        <f t="shared" si="2"/>
        <v/>
      </c>
      <c r="AO19" s="267" t="str">
        <f t="shared" si="2"/>
        <v/>
      </c>
      <c r="AP19" s="267" t="str">
        <f t="shared" si="2"/>
        <v/>
      </c>
      <c r="AQ19" s="267" t="str">
        <f t="shared" si="2"/>
        <v/>
      </c>
      <c r="AR19" s="267" t="str">
        <f t="shared" si="2"/>
        <v/>
      </c>
      <c r="AS19" s="267" t="str">
        <f t="shared" si="2"/>
        <v/>
      </c>
      <c r="AT19" s="267" t="str">
        <f t="shared" si="2"/>
        <v/>
      </c>
      <c r="AU19" s="267" t="str">
        <f t="shared" si="3"/>
        <v/>
      </c>
      <c r="AV19" s="267" t="str">
        <f t="shared" si="3"/>
        <v/>
      </c>
      <c r="AW19" s="267" t="str">
        <f t="shared" si="3"/>
        <v/>
      </c>
      <c r="AX19" s="472" t="str">
        <f t="shared" si="5"/>
        <v/>
      </c>
      <c r="AY19" s="472" t="str">
        <f t="shared" si="6"/>
        <v/>
      </c>
      <c r="AZ19" s="472" t="str">
        <f t="shared" si="7"/>
        <v/>
      </c>
      <c r="BA19" s="472" t="str">
        <f t="shared" si="8"/>
        <v/>
      </c>
    </row>
    <row r="20" spans="1:53" ht="19.5" thickBot="1">
      <c r="A20" s="55"/>
      <c r="B20" s="458" t="str">
        <f t="shared" si="9"/>
        <v/>
      </c>
      <c r="C20" s="241"/>
      <c r="D20" s="242"/>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7" t="str">
        <f t="shared" si="4"/>
        <v/>
      </c>
      <c r="AE20" s="267" t="str">
        <f t="shared" si="2"/>
        <v/>
      </c>
      <c r="AF20" s="267" t="str">
        <f t="shared" si="2"/>
        <v/>
      </c>
      <c r="AG20" s="267" t="str">
        <f t="shared" si="2"/>
        <v/>
      </c>
      <c r="AH20" s="267" t="str">
        <f t="shared" si="2"/>
        <v/>
      </c>
      <c r="AI20" s="267" t="str">
        <f t="shared" si="2"/>
        <v/>
      </c>
      <c r="AJ20" s="267" t="str">
        <f t="shared" si="2"/>
        <v/>
      </c>
      <c r="AK20" s="267" t="str">
        <f t="shared" si="2"/>
        <v/>
      </c>
      <c r="AL20" s="267" t="str">
        <f t="shared" si="2"/>
        <v/>
      </c>
      <c r="AM20" s="267" t="str">
        <f t="shared" si="2"/>
        <v/>
      </c>
      <c r="AN20" s="267" t="str">
        <f t="shared" si="2"/>
        <v/>
      </c>
      <c r="AO20" s="267" t="str">
        <f t="shared" si="2"/>
        <v/>
      </c>
      <c r="AP20" s="267" t="str">
        <f t="shared" si="2"/>
        <v/>
      </c>
      <c r="AQ20" s="267" t="str">
        <f t="shared" si="2"/>
        <v/>
      </c>
      <c r="AR20" s="267" t="str">
        <f t="shared" si="2"/>
        <v/>
      </c>
      <c r="AS20" s="267" t="str">
        <f t="shared" si="2"/>
        <v/>
      </c>
      <c r="AT20" s="267" t="str">
        <f t="shared" si="2"/>
        <v/>
      </c>
      <c r="AU20" s="267" t="str">
        <f t="shared" si="3"/>
        <v/>
      </c>
      <c r="AV20" s="267" t="str">
        <f t="shared" si="3"/>
        <v/>
      </c>
      <c r="AW20" s="267" t="str">
        <f t="shared" si="3"/>
        <v/>
      </c>
      <c r="AX20" s="472" t="str">
        <f t="shared" si="5"/>
        <v/>
      </c>
      <c r="AY20" s="472" t="str">
        <f t="shared" si="6"/>
        <v/>
      </c>
      <c r="AZ20" s="472" t="str">
        <f t="shared" si="7"/>
        <v/>
      </c>
      <c r="BA20" s="472" t="str">
        <f t="shared" si="8"/>
        <v/>
      </c>
    </row>
    <row r="21" spans="1:53" ht="19.5" thickBot="1">
      <c r="A21" s="55"/>
      <c r="B21" s="458" t="str">
        <f t="shared" si="9"/>
        <v/>
      </c>
      <c r="C21" s="241"/>
      <c r="D21" s="242"/>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7" t="str">
        <f t="shared" si="4"/>
        <v/>
      </c>
      <c r="AE21" s="267" t="str">
        <f t="shared" si="2"/>
        <v/>
      </c>
      <c r="AF21" s="267" t="str">
        <f t="shared" si="2"/>
        <v/>
      </c>
      <c r="AG21" s="267" t="str">
        <f t="shared" si="2"/>
        <v/>
      </c>
      <c r="AH21" s="267" t="str">
        <f t="shared" si="2"/>
        <v/>
      </c>
      <c r="AI21" s="267" t="str">
        <f t="shared" si="2"/>
        <v/>
      </c>
      <c r="AJ21" s="267" t="str">
        <f t="shared" si="2"/>
        <v/>
      </c>
      <c r="AK21" s="267" t="str">
        <f t="shared" si="2"/>
        <v/>
      </c>
      <c r="AL21" s="267" t="str">
        <f t="shared" si="2"/>
        <v/>
      </c>
      <c r="AM21" s="267" t="str">
        <f t="shared" si="2"/>
        <v/>
      </c>
      <c r="AN21" s="267" t="str">
        <f t="shared" si="2"/>
        <v/>
      </c>
      <c r="AO21" s="267" t="str">
        <f t="shared" si="2"/>
        <v/>
      </c>
      <c r="AP21" s="267" t="str">
        <f t="shared" si="2"/>
        <v/>
      </c>
      <c r="AQ21" s="267" t="str">
        <f t="shared" si="2"/>
        <v/>
      </c>
      <c r="AR21" s="267" t="str">
        <f t="shared" si="2"/>
        <v/>
      </c>
      <c r="AS21" s="267" t="str">
        <f t="shared" si="2"/>
        <v/>
      </c>
      <c r="AT21" s="267" t="str">
        <f t="shared" si="2"/>
        <v/>
      </c>
      <c r="AU21" s="267" t="str">
        <f t="shared" si="3"/>
        <v/>
      </c>
      <c r="AV21" s="267" t="str">
        <f t="shared" si="3"/>
        <v/>
      </c>
      <c r="AW21" s="267" t="str">
        <f t="shared" si="3"/>
        <v/>
      </c>
      <c r="AX21" s="472" t="str">
        <f t="shared" si="5"/>
        <v/>
      </c>
      <c r="AY21" s="472" t="str">
        <f t="shared" si="6"/>
        <v/>
      </c>
      <c r="AZ21" s="472" t="str">
        <f t="shared" si="7"/>
        <v/>
      </c>
      <c r="BA21" s="472" t="str">
        <f t="shared" si="8"/>
        <v/>
      </c>
    </row>
    <row r="22" spans="1:53" ht="15.75" customHeight="1" thickBot="1">
      <c r="A22" s="55"/>
      <c r="B22" s="458" t="str">
        <f t="shared" si="9"/>
        <v/>
      </c>
      <c r="C22" s="241"/>
      <c r="D22" s="242"/>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7" t="str">
        <f t="shared" si="4"/>
        <v/>
      </c>
      <c r="AE22" s="267" t="str">
        <f t="shared" si="2"/>
        <v/>
      </c>
      <c r="AF22" s="267" t="str">
        <f t="shared" si="2"/>
        <v/>
      </c>
      <c r="AG22" s="267" t="str">
        <f t="shared" si="2"/>
        <v/>
      </c>
      <c r="AH22" s="267" t="str">
        <f t="shared" si="2"/>
        <v/>
      </c>
      <c r="AI22" s="267" t="str">
        <f t="shared" si="2"/>
        <v/>
      </c>
      <c r="AJ22" s="267" t="str">
        <f t="shared" si="2"/>
        <v/>
      </c>
      <c r="AK22" s="267" t="str">
        <f t="shared" si="2"/>
        <v/>
      </c>
      <c r="AL22" s="267" t="str">
        <f t="shared" si="2"/>
        <v/>
      </c>
      <c r="AM22" s="267" t="str">
        <f t="shared" si="2"/>
        <v/>
      </c>
      <c r="AN22" s="267" t="str">
        <f t="shared" si="2"/>
        <v/>
      </c>
      <c r="AO22" s="267" t="str">
        <f t="shared" si="2"/>
        <v/>
      </c>
      <c r="AP22" s="267" t="str">
        <f t="shared" si="2"/>
        <v/>
      </c>
      <c r="AQ22" s="267" t="str">
        <f t="shared" si="2"/>
        <v/>
      </c>
      <c r="AR22" s="267" t="str">
        <f t="shared" si="2"/>
        <v/>
      </c>
      <c r="AS22" s="267" t="str">
        <f t="shared" si="2"/>
        <v/>
      </c>
      <c r="AT22" s="267" t="str">
        <f t="shared" si="2"/>
        <v/>
      </c>
      <c r="AU22" s="267" t="str">
        <f t="shared" si="3"/>
        <v/>
      </c>
      <c r="AV22" s="267" t="str">
        <f t="shared" si="3"/>
        <v/>
      </c>
      <c r="AW22" s="267" t="str">
        <f t="shared" si="3"/>
        <v/>
      </c>
      <c r="AX22" s="472" t="str">
        <f t="shared" si="5"/>
        <v/>
      </c>
      <c r="AY22" s="472" t="str">
        <f t="shared" si="6"/>
        <v/>
      </c>
      <c r="AZ22" s="472" t="str">
        <f t="shared" si="7"/>
        <v/>
      </c>
      <c r="BA22" s="472" t="str">
        <f t="shared" si="8"/>
        <v/>
      </c>
    </row>
    <row r="23" spans="1:53" ht="15.75" customHeight="1" thickBot="1">
      <c r="A23" s="55"/>
      <c r="B23" s="458" t="str">
        <f t="shared" si="9"/>
        <v/>
      </c>
      <c r="C23" s="241"/>
      <c r="D23" s="242"/>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7" t="str">
        <f t="shared" si="4"/>
        <v/>
      </c>
      <c r="AE23" s="267" t="str">
        <f t="shared" si="2"/>
        <v/>
      </c>
      <c r="AF23" s="267" t="str">
        <f t="shared" si="2"/>
        <v/>
      </c>
      <c r="AG23" s="267" t="str">
        <f t="shared" si="2"/>
        <v/>
      </c>
      <c r="AH23" s="267" t="str">
        <f t="shared" si="2"/>
        <v/>
      </c>
      <c r="AI23" s="267" t="str">
        <f t="shared" si="2"/>
        <v/>
      </c>
      <c r="AJ23" s="267" t="str">
        <f t="shared" si="2"/>
        <v/>
      </c>
      <c r="AK23" s="267" t="str">
        <f t="shared" si="2"/>
        <v/>
      </c>
      <c r="AL23" s="267" t="str">
        <f t="shared" si="2"/>
        <v/>
      </c>
      <c r="AM23" s="267" t="str">
        <f t="shared" si="2"/>
        <v/>
      </c>
      <c r="AN23" s="267" t="str">
        <f t="shared" si="2"/>
        <v/>
      </c>
      <c r="AO23" s="267" t="str">
        <f t="shared" si="2"/>
        <v/>
      </c>
      <c r="AP23" s="267" t="str">
        <f t="shared" si="2"/>
        <v/>
      </c>
      <c r="AQ23" s="267" t="str">
        <f t="shared" si="2"/>
        <v/>
      </c>
      <c r="AR23" s="267" t="str">
        <f t="shared" si="2"/>
        <v/>
      </c>
      <c r="AS23" s="267" t="str">
        <f t="shared" si="2"/>
        <v/>
      </c>
      <c r="AT23" s="267" t="str">
        <f t="shared" si="2"/>
        <v/>
      </c>
      <c r="AU23" s="267" t="str">
        <f t="shared" si="3"/>
        <v/>
      </c>
      <c r="AV23" s="267" t="str">
        <f t="shared" si="3"/>
        <v/>
      </c>
      <c r="AW23" s="267" t="str">
        <f t="shared" si="3"/>
        <v/>
      </c>
      <c r="AX23" s="472" t="str">
        <f t="shared" si="5"/>
        <v/>
      </c>
      <c r="AY23" s="472" t="str">
        <f t="shared" si="6"/>
        <v/>
      </c>
      <c r="AZ23" s="472" t="str">
        <f t="shared" si="7"/>
        <v/>
      </c>
      <c r="BA23" s="472" t="str">
        <f t="shared" si="8"/>
        <v/>
      </c>
    </row>
    <row r="24" spans="1:53" ht="15.75" customHeight="1" thickBot="1">
      <c r="A24" s="55"/>
      <c r="B24" s="458" t="str">
        <f t="shared" si="9"/>
        <v/>
      </c>
      <c r="C24" s="241"/>
      <c r="D24" s="242"/>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7" t="str">
        <f t="shared" si="4"/>
        <v/>
      </c>
      <c r="AE24" s="267" t="str">
        <f t="shared" si="2"/>
        <v/>
      </c>
      <c r="AF24" s="267" t="str">
        <f t="shared" si="2"/>
        <v/>
      </c>
      <c r="AG24" s="267" t="str">
        <f t="shared" si="2"/>
        <v/>
      </c>
      <c r="AH24" s="267" t="str">
        <f t="shared" si="2"/>
        <v/>
      </c>
      <c r="AI24" s="267" t="str">
        <f t="shared" si="2"/>
        <v/>
      </c>
      <c r="AJ24" s="267" t="str">
        <f t="shared" si="2"/>
        <v/>
      </c>
      <c r="AK24" s="267" t="str">
        <f t="shared" si="2"/>
        <v/>
      </c>
      <c r="AL24" s="267" t="str">
        <f t="shared" si="2"/>
        <v/>
      </c>
      <c r="AM24" s="267" t="str">
        <f t="shared" si="2"/>
        <v/>
      </c>
      <c r="AN24" s="267" t="str">
        <f t="shared" si="2"/>
        <v/>
      </c>
      <c r="AO24" s="267" t="str">
        <f t="shared" si="2"/>
        <v/>
      </c>
      <c r="AP24" s="267" t="str">
        <f t="shared" si="2"/>
        <v/>
      </c>
      <c r="AQ24" s="267" t="str">
        <f t="shared" si="2"/>
        <v/>
      </c>
      <c r="AR24" s="267" t="str">
        <f t="shared" si="2"/>
        <v/>
      </c>
      <c r="AS24" s="267" t="str">
        <f t="shared" si="2"/>
        <v/>
      </c>
      <c r="AT24" s="267" t="str">
        <f t="shared" si="2"/>
        <v/>
      </c>
      <c r="AU24" s="267" t="str">
        <f t="shared" si="3"/>
        <v/>
      </c>
      <c r="AV24" s="267" t="str">
        <f t="shared" si="3"/>
        <v/>
      </c>
      <c r="AW24" s="267" t="str">
        <f t="shared" si="3"/>
        <v/>
      </c>
      <c r="AX24" s="472" t="str">
        <f t="shared" si="5"/>
        <v/>
      </c>
      <c r="AY24" s="472" t="str">
        <f t="shared" si="6"/>
        <v/>
      </c>
      <c r="AZ24" s="472" t="str">
        <f t="shared" si="7"/>
        <v/>
      </c>
      <c r="BA24" s="472" t="str">
        <f t="shared" si="8"/>
        <v/>
      </c>
    </row>
    <row r="25" spans="1:53" ht="15.75" customHeight="1" thickBot="1">
      <c r="A25" s="55"/>
      <c r="B25" s="458" t="str">
        <f t="shared" si="9"/>
        <v/>
      </c>
      <c r="C25" s="241"/>
      <c r="D25" s="242"/>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7" t="str">
        <f t="shared" si="4"/>
        <v/>
      </c>
      <c r="AE25" s="267" t="str">
        <f t="shared" si="2"/>
        <v/>
      </c>
      <c r="AF25" s="267" t="str">
        <f t="shared" si="2"/>
        <v/>
      </c>
      <c r="AG25" s="267" t="str">
        <f t="shared" si="2"/>
        <v/>
      </c>
      <c r="AH25" s="267" t="str">
        <f t="shared" si="2"/>
        <v/>
      </c>
      <c r="AI25" s="267" t="str">
        <f t="shared" si="2"/>
        <v/>
      </c>
      <c r="AJ25" s="267" t="str">
        <f t="shared" si="2"/>
        <v/>
      </c>
      <c r="AK25" s="267" t="str">
        <f t="shared" si="2"/>
        <v/>
      </c>
      <c r="AL25" s="267" t="str">
        <f t="shared" si="2"/>
        <v/>
      </c>
      <c r="AM25" s="267" t="str">
        <f t="shared" si="2"/>
        <v/>
      </c>
      <c r="AN25" s="267" t="str">
        <f t="shared" si="2"/>
        <v/>
      </c>
      <c r="AO25" s="267" t="str">
        <f t="shared" si="2"/>
        <v/>
      </c>
      <c r="AP25" s="267" t="str">
        <f t="shared" si="2"/>
        <v/>
      </c>
      <c r="AQ25" s="267" t="str">
        <f t="shared" si="2"/>
        <v/>
      </c>
      <c r="AR25" s="267" t="str">
        <f t="shared" si="2"/>
        <v/>
      </c>
      <c r="AS25" s="267" t="str">
        <f t="shared" si="2"/>
        <v/>
      </c>
      <c r="AT25" s="267" t="str">
        <f t="shared" si="2"/>
        <v/>
      </c>
      <c r="AU25" s="267" t="str">
        <f t="shared" si="3"/>
        <v/>
      </c>
      <c r="AV25" s="267" t="str">
        <f t="shared" si="3"/>
        <v/>
      </c>
      <c r="AW25" s="267" t="str">
        <f t="shared" si="3"/>
        <v/>
      </c>
      <c r="AX25" s="472" t="str">
        <f t="shared" si="5"/>
        <v/>
      </c>
      <c r="AY25" s="472" t="str">
        <f t="shared" si="6"/>
        <v/>
      </c>
      <c r="AZ25" s="472" t="str">
        <f t="shared" si="7"/>
        <v/>
      </c>
      <c r="BA25" s="472" t="str">
        <f t="shared" si="8"/>
        <v/>
      </c>
    </row>
    <row r="26" spans="1:53" ht="15.75" customHeight="1" thickBot="1">
      <c r="A26" s="55"/>
      <c r="B26" s="458" t="str">
        <f t="shared" si="9"/>
        <v/>
      </c>
      <c r="C26" s="241"/>
      <c r="D26" s="242"/>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7" t="str">
        <f t="shared" si="4"/>
        <v/>
      </c>
      <c r="AE26" s="267" t="str">
        <f t="shared" si="2"/>
        <v/>
      </c>
      <c r="AF26" s="267" t="str">
        <f t="shared" si="2"/>
        <v/>
      </c>
      <c r="AG26" s="267" t="str">
        <f t="shared" si="2"/>
        <v/>
      </c>
      <c r="AH26" s="267" t="str">
        <f t="shared" si="2"/>
        <v/>
      </c>
      <c r="AI26" s="267" t="str">
        <f t="shared" si="2"/>
        <v/>
      </c>
      <c r="AJ26" s="267" t="str">
        <f t="shared" si="2"/>
        <v/>
      </c>
      <c r="AK26" s="267" t="str">
        <f t="shared" si="2"/>
        <v/>
      </c>
      <c r="AL26" s="267" t="str">
        <f t="shared" si="2"/>
        <v/>
      </c>
      <c r="AM26" s="267" t="str">
        <f t="shared" si="2"/>
        <v/>
      </c>
      <c r="AN26" s="267" t="str">
        <f t="shared" si="2"/>
        <v/>
      </c>
      <c r="AO26" s="267" t="str">
        <f t="shared" si="2"/>
        <v/>
      </c>
      <c r="AP26" s="267" t="str">
        <f t="shared" si="2"/>
        <v/>
      </c>
      <c r="AQ26" s="267" t="str">
        <f t="shared" si="2"/>
        <v/>
      </c>
      <c r="AR26" s="267" t="str">
        <f t="shared" si="2"/>
        <v/>
      </c>
      <c r="AS26" s="267" t="str">
        <f t="shared" si="2"/>
        <v/>
      </c>
      <c r="AT26" s="267" t="str">
        <f t="shared" si="2"/>
        <v/>
      </c>
      <c r="AU26" s="267" t="str">
        <f t="shared" si="3"/>
        <v/>
      </c>
      <c r="AV26" s="267" t="str">
        <f t="shared" si="3"/>
        <v/>
      </c>
      <c r="AW26" s="267" t="str">
        <f t="shared" si="3"/>
        <v/>
      </c>
      <c r="AX26" s="472" t="str">
        <f t="shared" si="5"/>
        <v/>
      </c>
      <c r="AY26" s="472" t="str">
        <f t="shared" si="6"/>
        <v/>
      </c>
      <c r="AZ26" s="472" t="str">
        <f t="shared" si="7"/>
        <v/>
      </c>
      <c r="BA26" s="472" t="str">
        <f t="shared" si="8"/>
        <v/>
      </c>
    </row>
    <row r="27" spans="1:53" ht="15.75" customHeight="1" thickBot="1">
      <c r="A27" s="55"/>
      <c r="B27" s="458" t="str">
        <f t="shared" si="9"/>
        <v/>
      </c>
      <c r="C27" s="241"/>
      <c r="D27" s="242"/>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7" t="str">
        <f t="shared" si="4"/>
        <v/>
      </c>
      <c r="AE27" s="267" t="str">
        <f t="shared" si="2"/>
        <v/>
      </c>
      <c r="AF27" s="267" t="str">
        <f t="shared" si="2"/>
        <v/>
      </c>
      <c r="AG27" s="267" t="str">
        <f t="shared" si="2"/>
        <v/>
      </c>
      <c r="AH27" s="267" t="str">
        <f t="shared" si="2"/>
        <v/>
      </c>
      <c r="AI27" s="267" t="str">
        <f t="shared" si="2"/>
        <v/>
      </c>
      <c r="AJ27" s="267" t="str">
        <f t="shared" si="2"/>
        <v/>
      </c>
      <c r="AK27" s="267" t="str">
        <f t="shared" si="2"/>
        <v/>
      </c>
      <c r="AL27" s="267" t="str">
        <f t="shared" si="2"/>
        <v/>
      </c>
      <c r="AM27" s="267" t="str">
        <f t="shared" si="2"/>
        <v/>
      </c>
      <c r="AN27" s="267" t="str">
        <f t="shared" si="2"/>
        <v/>
      </c>
      <c r="AO27" s="267" t="str">
        <f t="shared" si="2"/>
        <v/>
      </c>
      <c r="AP27" s="267" t="str">
        <f t="shared" si="2"/>
        <v/>
      </c>
      <c r="AQ27" s="267" t="str">
        <f t="shared" si="2"/>
        <v/>
      </c>
      <c r="AR27" s="267" t="str">
        <f t="shared" si="2"/>
        <v/>
      </c>
      <c r="AS27" s="267" t="str">
        <f t="shared" si="2"/>
        <v/>
      </c>
      <c r="AT27" s="267" t="str">
        <f t="shared" si="2"/>
        <v/>
      </c>
      <c r="AU27" s="267" t="str">
        <f t="shared" si="3"/>
        <v/>
      </c>
      <c r="AV27" s="267" t="str">
        <f t="shared" si="3"/>
        <v/>
      </c>
      <c r="AW27" s="267" t="str">
        <f t="shared" si="3"/>
        <v/>
      </c>
      <c r="AX27" s="472" t="str">
        <f t="shared" si="5"/>
        <v/>
      </c>
      <c r="AY27" s="472" t="str">
        <f t="shared" si="6"/>
        <v/>
      </c>
      <c r="AZ27" s="472" t="str">
        <f t="shared" si="7"/>
        <v/>
      </c>
      <c r="BA27" s="472" t="str">
        <f t="shared" si="8"/>
        <v/>
      </c>
    </row>
    <row r="28" spans="1:53" ht="15.75" customHeight="1" thickBot="1">
      <c r="A28" s="55"/>
      <c r="B28" s="458" t="str">
        <f t="shared" si="9"/>
        <v/>
      </c>
      <c r="C28" s="241"/>
      <c r="D28" s="242"/>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7" t="str">
        <f t="shared" si="4"/>
        <v/>
      </c>
      <c r="AE28" s="267" t="str">
        <f t="shared" si="2"/>
        <v/>
      </c>
      <c r="AF28" s="267" t="str">
        <f t="shared" si="2"/>
        <v/>
      </c>
      <c r="AG28" s="267" t="str">
        <f t="shared" si="2"/>
        <v/>
      </c>
      <c r="AH28" s="267" t="str">
        <f t="shared" si="2"/>
        <v/>
      </c>
      <c r="AI28" s="267" t="str">
        <f t="shared" si="2"/>
        <v/>
      </c>
      <c r="AJ28" s="267" t="str">
        <f t="shared" si="2"/>
        <v/>
      </c>
      <c r="AK28" s="267" t="str">
        <f t="shared" si="2"/>
        <v/>
      </c>
      <c r="AL28" s="267" t="str">
        <f t="shared" si="2"/>
        <v/>
      </c>
      <c r="AM28" s="267" t="str">
        <f t="shared" si="2"/>
        <v/>
      </c>
      <c r="AN28" s="267" t="str">
        <f t="shared" si="2"/>
        <v/>
      </c>
      <c r="AO28" s="267" t="str">
        <f t="shared" si="2"/>
        <v/>
      </c>
      <c r="AP28" s="267" t="str">
        <f t="shared" si="2"/>
        <v/>
      </c>
      <c r="AQ28" s="267" t="str">
        <f t="shared" si="2"/>
        <v/>
      </c>
      <c r="AR28" s="267" t="str">
        <f t="shared" si="2"/>
        <v/>
      </c>
      <c r="AS28" s="267" t="str">
        <f t="shared" si="2"/>
        <v/>
      </c>
      <c r="AT28" s="267" t="str">
        <f t="shared" si="2"/>
        <v/>
      </c>
      <c r="AU28" s="267" t="str">
        <f t="shared" si="3"/>
        <v/>
      </c>
      <c r="AV28" s="267" t="str">
        <f t="shared" si="3"/>
        <v/>
      </c>
      <c r="AW28" s="267" t="str">
        <f t="shared" si="3"/>
        <v/>
      </c>
      <c r="AX28" s="472" t="str">
        <f t="shared" si="5"/>
        <v/>
      </c>
      <c r="AY28" s="472" t="str">
        <f t="shared" si="6"/>
        <v/>
      </c>
      <c r="AZ28" s="472" t="str">
        <f t="shared" si="7"/>
        <v/>
      </c>
      <c r="BA28" s="472" t="str">
        <f t="shared" si="8"/>
        <v/>
      </c>
    </row>
    <row r="29" spans="1:53" ht="15.75" customHeight="1" thickBot="1">
      <c r="A29" s="55"/>
      <c r="B29" s="458" t="str">
        <f t="shared" si="9"/>
        <v/>
      </c>
      <c r="C29" s="241"/>
      <c r="D29" s="242"/>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7" t="str">
        <f t="shared" si="4"/>
        <v/>
      </c>
      <c r="AE29" s="267" t="str">
        <f t="shared" si="2"/>
        <v/>
      </c>
      <c r="AF29" s="267" t="str">
        <f t="shared" si="2"/>
        <v/>
      </c>
      <c r="AG29" s="267" t="str">
        <f t="shared" si="2"/>
        <v/>
      </c>
      <c r="AH29" s="267" t="str">
        <f t="shared" si="2"/>
        <v/>
      </c>
      <c r="AI29" s="267" t="str">
        <f t="shared" si="2"/>
        <v/>
      </c>
      <c r="AJ29" s="267" t="str">
        <f t="shared" si="2"/>
        <v/>
      </c>
      <c r="AK29" s="267" t="str">
        <f t="shared" si="2"/>
        <v/>
      </c>
      <c r="AL29" s="267" t="str">
        <f t="shared" si="2"/>
        <v/>
      </c>
      <c r="AM29" s="267" t="str">
        <f t="shared" si="2"/>
        <v/>
      </c>
      <c r="AN29" s="267" t="str">
        <f t="shared" si="2"/>
        <v/>
      </c>
      <c r="AO29" s="267" t="str">
        <f t="shared" si="2"/>
        <v/>
      </c>
      <c r="AP29" s="267" t="str">
        <f t="shared" si="2"/>
        <v/>
      </c>
      <c r="AQ29" s="267" t="str">
        <f t="shared" si="2"/>
        <v/>
      </c>
      <c r="AR29" s="267" t="str">
        <f t="shared" si="2"/>
        <v/>
      </c>
      <c r="AS29" s="267" t="str">
        <f t="shared" si="2"/>
        <v/>
      </c>
      <c r="AT29" s="267" t="str">
        <f t="shared" si="2"/>
        <v/>
      </c>
      <c r="AU29" s="267" t="str">
        <f t="shared" si="3"/>
        <v/>
      </c>
      <c r="AV29" s="267" t="str">
        <f t="shared" si="3"/>
        <v/>
      </c>
      <c r="AW29" s="267" t="str">
        <f t="shared" si="3"/>
        <v/>
      </c>
      <c r="AX29" s="472" t="str">
        <f t="shared" si="5"/>
        <v/>
      </c>
      <c r="AY29" s="472" t="str">
        <f t="shared" si="6"/>
        <v/>
      </c>
      <c r="AZ29" s="472" t="str">
        <f t="shared" si="7"/>
        <v/>
      </c>
      <c r="BA29" s="472" t="str">
        <f t="shared" si="8"/>
        <v/>
      </c>
    </row>
    <row r="30" spans="1:53" ht="15.75" customHeight="1" thickBot="1">
      <c r="A30" s="55"/>
      <c r="B30" s="458" t="str">
        <f t="shared" si="9"/>
        <v/>
      </c>
      <c r="C30" s="243"/>
      <c r="D30" s="242"/>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7" t="str">
        <f t="shared" si="4"/>
        <v/>
      </c>
      <c r="AE30" s="267" t="str">
        <f t="shared" si="4"/>
        <v/>
      </c>
      <c r="AF30" s="267" t="str">
        <f t="shared" si="4"/>
        <v/>
      </c>
      <c r="AG30" s="267" t="str">
        <f t="shared" si="4"/>
        <v/>
      </c>
      <c r="AH30" s="267" t="str">
        <f t="shared" si="4"/>
        <v/>
      </c>
      <c r="AI30" s="267" t="str">
        <f t="shared" si="4"/>
        <v/>
      </c>
      <c r="AJ30" s="267" t="str">
        <f t="shared" si="4"/>
        <v/>
      </c>
      <c r="AK30" s="267" t="str">
        <f t="shared" si="4"/>
        <v/>
      </c>
      <c r="AL30" s="267" t="str">
        <f t="shared" si="4"/>
        <v/>
      </c>
      <c r="AM30" s="267" t="str">
        <f t="shared" si="3"/>
        <v/>
      </c>
      <c r="AN30" s="267" t="str">
        <f t="shared" si="3"/>
        <v/>
      </c>
      <c r="AO30" s="267" t="str">
        <f t="shared" si="3"/>
        <v/>
      </c>
      <c r="AP30" s="267" t="str">
        <f t="shared" si="3"/>
        <v/>
      </c>
      <c r="AQ30" s="267" t="str">
        <f t="shared" si="3"/>
        <v/>
      </c>
      <c r="AR30" s="267" t="str">
        <f t="shared" si="3"/>
        <v/>
      </c>
      <c r="AS30" s="267" t="str">
        <f t="shared" si="3"/>
        <v/>
      </c>
      <c r="AT30" s="267" t="str">
        <f t="shared" si="3"/>
        <v/>
      </c>
      <c r="AU30" s="267" t="str">
        <f t="shared" si="3"/>
        <v/>
      </c>
      <c r="AV30" s="267" t="str">
        <f t="shared" si="3"/>
        <v/>
      </c>
      <c r="AW30" s="267" t="str">
        <f t="shared" si="3"/>
        <v/>
      </c>
      <c r="AX30" s="472" t="str">
        <f t="shared" si="5"/>
        <v/>
      </c>
      <c r="AY30" s="472" t="str">
        <f t="shared" si="6"/>
        <v/>
      </c>
      <c r="AZ30" s="472" t="str">
        <f t="shared" si="7"/>
        <v/>
      </c>
      <c r="BA30" s="472" t="str">
        <f t="shared" si="8"/>
        <v/>
      </c>
    </row>
    <row r="31" spans="1:53" ht="15.75" customHeight="1" thickBot="1">
      <c r="A31" s="55"/>
      <c r="B31" s="458" t="str">
        <f t="shared" si="9"/>
        <v/>
      </c>
      <c r="C31" s="241"/>
      <c r="D31" s="242"/>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7" t="str">
        <f t="shared" si="4"/>
        <v/>
      </c>
      <c r="AE31" s="267" t="str">
        <f t="shared" si="4"/>
        <v/>
      </c>
      <c r="AF31" s="267" t="str">
        <f t="shared" si="4"/>
        <v/>
      </c>
      <c r="AG31" s="267" t="str">
        <f t="shared" si="4"/>
        <v/>
      </c>
      <c r="AH31" s="267" t="str">
        <f t="shared" si="4"/>
        <v/>
      </c>
      <c r="AI31" s="267" t="str">
        <f t="shared" si="4"/>
        <v/>
      </c>
      <c r="AJ31" s="267" t="str">
        <f t="shared" si="4"/>
        <v/>
      </c>
      <c r="AK31" s="267" t="str">
        <f t="shared" si="4"/>
        <v/>
      </c>
      <c r="AL31" s="267" t="str">
        <f t="shared" si="4"/>
        <v/>
      </c>
      <c r="AM31" s="267" t="str">
        <f t="shared" si="3"/>
        <v/>
      </c>
      <c r="AN31" s="267" t="str">
        <f t="shared" si="3"/>
        <v/>
      </c>
      <c r="AO31" s="267" t="str">
        <f t="shared" si="3"/>
        <v/>
      </c>
      <c r="AP31" s="267" t="str">
        <f t="shared" si="3"/>
        <v/>
      </c>
      <c r="AQ31" s="267" t="str">
        <f t="shared" si="3"/>
        <v/>
      </c>
      <c r="AR31" s="267" t="str">
        <f t="shared" si="3"/>
        <v/>
      </c>
      <c r="AS31" s="267" t="str">
        <f t="shared" si="3"/>
        <v/>
      </c>
      <c r="AT31" s="267" t="str">
        <f t="shared" si="3"/>
        <v/>
      </c>
      <c r="AU31" s="267" t="str">
        <f t="shared" si="3"/>
        <v/>
      </c>
      <c r="AV31" s="267" t="str">
        <f t="shared" si="3"/>
        <v/>
      </c>
      <c r="AW31" s="267" t="str">
        <f t="shared" si="3"/>
        <v/>
      </c>
      <c r="AX31" s="472" t="str">
        <f t="shared" si="5"/>
        <v/>
      </c>
      <c r="AY31" s="472" t="str">
        <f t="shared" si="6"/>
        <v/>
      </c>
      <c r="AZ31" s="472" t="str">
        <f t="shared" si="7"/>
        <v/>
      </c>
      <c r="BA31" s="472" t="str">
        <f t="shared" si="8"/>
        <v/>
      </c>
    </row>
    <row r="32" spans="1:53" ht="15.75" customHeight="1" thickBot="1">
      <c r="A32" s="55"/>
      <c r="B32" s="458" t="str">
        <f t="shared" si="9"/>
        <v/>
      </c>
      <c r="C32" s="244"/>
      <c r="D32" s="245"/>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7" t="str">
        <f t="shared" si="4"/>
        <v/>
      </c>
      <c r="AE32" s="267" t="str">
        <f t="shared" si="4"/>
        <v/>
      </c>
      <c r="AF32" s="267" t="str">
        <f t="shared" si="4"/>
        <v/>
      </c>
      <c r="AG32" s="267" t="str">
        <f t="shared" si="4"/>
        <v/>
      </c>
      <c r="AH32" s="267" t="str">
        <f t="shared" si="4"/>
        <v/>
      </c>
      <c r="AI32" s="267" t="str">
        <f t="shared" si="4"/>
        <v/>
      </c>
      <c r="AJ32" s="267" t="str">
        <f t="shared" si="4"/>
        <v/>
      </c>
      <c r="AK32" s="267" t="str">
        <f t="shared" si="4"/>
        <v/>
      </c>
      <c r="AL32" s="267" t="str">
        <f t="shared" si="4"/>
        <v/>
      </c>
      <c r="AM32" s="267" t="str">
        <f t="shared" si="4"/>
        <v/>
      </c>
      <c r="AN32" s="267" t="str">
        <f t="shared" si="4"/>
        <v/>
      </c>
      <c r="AO32" s="267" t="str">
        <f t="shared" si="4"/>
        <v/>
      </c>
      <c r="AP32" s="267" t="str">
        <f t="shared" si="4"/>
        <v/>
      </c>
      <c r="AQ32" s="267" t="str">
        <f t="shared" si="4"/>
        <v/>
      </c>
      <c r="AR32" s="267" t="str">
        <f t="shared" si="4"/>
        <v/>
      </c>
      <c r="AS32" s="267" t="str">
        <f t="shared" si="4"/>
        <v/>
      </c>
      <c r="AT32" s="267" t="str">
        <f t="shared" ref="AM32:AW55" si="10">IF(U32="","",(IF(U32=U$92,1,0)))</f>
        <v/>
      </c>
      <c r="AU32" s="267" t="str">
        <f t="shared" si="10"/>
        <v/>
      </c>
      <c r="AV32" s="267" t="str">
        <f t="shared" si="10"/>
        <v/>
      </c>
      <c r="AW32" s="267" t="str">
        <f t="shared" si="10"/>
        <v/>
      </c>
      <c r="AX32" s="472" t="str">
        <f t="shared" si="5"/>
        <v/>
      </c>
      <c r="AY32" s="472" t="str">
        <f t="shared" si="6"/>
        <v/>
      </c>
      <c r="AZ32" s="472" t="str">
        <f t="shared" si="7"/>
        <v/>
      </c>
      <c r="BA32" s="472" t="str">
        <f t="shared" si="8"/>
        <v/>
      </c>
    </row>
    <row r="33" spans="1:53" ht="15.75" customHeight="1" thickBot="1">
      <c r="A33" s="55"/>
      <c r="B33" s="458" t="str">
        <f t="shared" si="9"/>
        <v/>
      </c>
      <c r="C33" s="244"/>
      <c r="D33" s="245"/>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7" t="str">
        <f t="shared" si="4"/>
        <v/>
      </c>
      <c r="AE33" s="267" t="str">
        <f t="shared" si="4"/>
        <v/>
      </c>
      <c r="AF33" s="267" t="str">
        <f t="shared" si="4"/>
        <v/>
      </c>
      <c r="AG33" s="267" t="str">
        <f t="shared" si="4"/>
        <v/>
      </c>
      <c r="AH33" s="267" t="str">
        <f t="shared" si="4"/>
        <v/>
      </c>
      <c r="AI33" s="267" t="str">
        <f t="shared" si="4"/>
        <v/>
      </c>
      <c r="AJ33" s="267" t="str">
        <f t="shared" si="4"/>
        <v/>
      </c>
      <c r="AK33" s="267" t="str">
        <f t="shared" si="4"/>
        <v/>
      </c>
      <c r="AL33" s="267" t="str">
        <f t="shared" si="4"/>
        <v/>
      </c>
      <c r="AM33" s="267" t="str">
        <f t="shared" si="10"/>
        <v/>
      </c>
      <c r="AN33" s="267" t="str">
        <f t="shared" si="10"/>
        <v/>
      </c>
      <c r="AO33" s="267" t="str">
        <f t="shared" si="10"/>
        <v/>
      </c>
      <c r="AP33" s="267" t="str">
        <f t="shared" si="10"/>
        <v/>
      </c>
      <c r="AQ33" s="267" t="str">
        <f t="shared" si="10"/>
        <v/>
      </c>
      <c r="AR33" s="267" t="str">
        <f t="shared" si="10"/>
        <v/>
      </c>
      <c r="AS33" s="267" t="str">
        <f t="shared" si="10"/>
        <v/>
      </c>
      <c r="AT33" s="267" t="str">
        <f t="shared" si="10"/>
        <v/>
      </c>
      <c r="AU33" s="267" t="str">
        <f t="shared" si="10"/>
        <v/>
      </c>
      <c r="AV33" s="267" t="str">
        <f t="shared" si="10"/>
        <v/>
      </c>
      <c r="AW33" s="267" t="str">
        <f t="shared" si="10"/>
        <v/>
      </c>
      <c r="AX33" s="472" t="str">
        <f t="shared" si="5"/>
        <v/>
      </c>
      <c r="AY33" s="472" t="str">
        <f t="shared" si="6"/>
        <v/>
      </c>
      <c r="AZ33" s="472" t="str">
        <f t="shared" si="7"/>
        <v/>
      </c>
      <c r="BA33" s="472" t="str">
        <f t="shared" si="8"/>
        <v/>
      </c>
    </row>
    <row r="34" spans="1:53" ht="15.75" customHeight="1" thickBot="1">
      <c r="A34" s="55"/>
      <c r="B34" s="458" t="str">
        <f t="shared" si="9"/>
        <v/>
      </c>
      <c r="C34" s="244"/>
      <c r="D34" s="245"/>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7" t="str">
        <f t="shared" si="4"/>
        <v/>
      </c>
      <c r="AE34" s="267" t="str">
        <f t="shared" si="4"/>
        <v/>
      </c>
      <c r="AF34" s="267" t="str">
        <f t="shared" si="4"/>
        <v/>
      </c>
      <c r="AG34" s="267" t="str">
        <f t="shared" si="4"/>
        <v/>
      </c>
      <c r="AH34" s="267" t="str">
        <f t="shared" si="4"/>
        <v/>
      </c>
      <c r="AI34" s="267" t="str">
        <f t="shared" si="4"/>
        <v/>
      </c>
      <c r="AJ34" s="267" t="str">
        <f t="shared" si="4"/>
        <v/>
      </c>
      <c r="AK34" s="267" t="str">
        <f t="shared" si="4"/>
        <v/>
      </c>
      <c r="AL34" s="267" t="str">
        <f t="shared" si="4"/>
        <v/>
      </c>
      <c r="AM34" s="267" t="str">
        <f t="shared" si="10"/>
        <v/>
      </c>
      <c r="AN34" s="267" t="str">
        <f t="shared" si="10"/>
        <v/>
      </c>
      <c r="AO34" s="267" t="str">
        <f t="shared" si="10"/>
        <v/>
      </c>
      <c r="AP34" s="267" t="str">
        <f t="shared" si="10"/>
        <v/>
      </c>
      <c r="AQ34" s="267" t="str">
        <f t="shared" si="10"/>
        <v/>
      </c>
      <c r="AR34" s="267" t="str">
        <f t="shared" si="10"/>
        <v/>
      </c>
      <c r="AS34" s="267" t="str">
        <f t="shared" si="10"/>
        <v/>
      </c>
      <c r="AT34" s="267" t="str">
        <f t="shared" si="10"/>
        <v/>
      </c>
      <c r="AU34" s="267" t="str">
        <f t="shared" si="10"/>
        <v/>
      </c>
      <c r="AV34" s="267" t="str">
        <f t="shared" si="10"/>
        <v/>
      </c>
      <c r="AW34" s="267" t="str">
        <f t="shared" si="10"/>
        <v/>
      </c>
      <c r="AX34" s="472" t="str">
        <f t="shared" si="5"/>
        <v/>
      </c>
      <c r="AY34" s="472" t="str">
        <f t="shared" si="6"/>
        <v/>
      </c>
      <c r="AZ34" s="472" t="str">
        <f t="shared" si="7"/>
        <v/>
      </c>
      <c r="BA34" s="472" t="str">
        <f t="shared" si="8"/>
        <v/>
      </c>
    </row>
    <row r="35" spans="1:53" ht="15.75" customHeight="1" thickBot="1">
      <c r="A35" s="55"/>
      <c r="B35" s="458" t="str">
        <f t="shared" si="9"/>
        <v/>
      </c>
      <c r="C35" s="244"/>
      <c r="D35" s="245"/>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7" t="str">
        <f t="shared" si="4"/>
        <v/>
      </c>
      <c r="AE35" s="267" t="str">
        <f t="shared" si="4"/>
        <v/>
      </c>
      <c r="AF35" s="267" t="str">
        <f t="shared" si="4"/>
        <v/>
      </c>
      <c r="AG35" s="267" t="str">
        <f t="shared" si="4"/>
        <v/>
      </c>
      <c r="AH35" s="267" t="str">
        <f t="shared" si="4"/>
        <v/>
      </c>
      <c r="AI35" s="267" t="str">
        <f t="shared" si="4"/>
        <v/>
      </c>
      <c r="AJ35" s="267" t="str">
        <f t="shared" si="4"/>
        <v/>
      </c>
      <c r="AK35" s="267" t="str">
        <f t="shared" si="4"/>
        <v/>
      </c>
      <c r="AL35" s="267" t="str">
        <f t="shared" si="4"/>
        <v/>
      </c>
      <c r="AM35" s="267" t="str">
        <f t="shared" si="10"/>
        <v/>
      </c>
      <c r="AN35" s="267" t="str">
        <f t="shared" si="10"/>
        <v/>
      </c>
      <c r="AO35" s="267" t="str">
        <f t="shared" si="10"/>
        <v/>
      </c>
      <c r="AP35" s="267" t="str">
        <f t="shared" si="10"/>
        <v/>
      </c>
      <c r="AQ35" s="267" t="str">
        <f t="shared" si="10"/>
        <v/>
      </c>
      <c r="AR35" s="267" t="str">
        <f t="shared" si="10"/>
        <v/>
      </c>
      <c r="AS35" s="267" t="str">
        <f t="shared" si="10"/>
        <v/>
      </c>
      <c r="AT35" s="267" t="str">
        <f t="shared" si="10"/>
        <v/>
      </c>
      <c r="AU35" s="267" t="str">
        <f t="shared" si="10"/>
        <v/>
      </c>
      <c r="AV35" s="267" t="str">
        <f t="shared" si="10"/>
        <v/>
      </c>
      <c r="AW35" s="267" t="str">
        <f t="shared" si="10"/>
        <v/>
      </c>
      <c r="AX35" s="472" t="str">
        <f t="shared" si="5"/>
        <v/>
      </c>
      <c r="AY35" s="472" t="str">
        <f t="shared" si="6"/>
        <v/>
      </c>
      <c r="AZ35" s="472" t="str">
        <f t="shared" si="7"/>
        <v/>
      </c>
      <c r="BA35" s="472" t="str">
        <f t="shared" si="8"/>
        <v/>
      </c>
    </row>
    <row r="36" spans="1:53" ht="15.75" customHeight="1" thickBot="1">
      <c r="A36" s="55"/>
      <c r="B36" s="458" t="str">
        <f t="shared" si="9"/>
        <v/>
      </c>
      <c r="C36" s="244"/>
      <c r="D36" s="245"/>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7" t="str">
        <f t="shared" si="4"/>
        <v/>
      </c>
      <c r="AE36" s="267" t="str">
        <f t="shared" si="4"/>
        <v/>
      </c>
      <c r="AF36" s="267" t="str">
        <f t="shared" si="4"/>
        <v/>
      </c>
      <c r="AG36" s="267" t="str">
        <f t="shared" si="4"/>
        <v/>
      </c>
      <c r="AH36" s="267" t="str">
        <f t="shared" si="4"/>
        <v/>
      </c>
      <c r="AI36" s="267" t="str">
        <f t="shared" si="4"/>
        <v/>
      </c>
      <c r="AJ36" s="267" t="str">
        <f t="shared" si="4"/>
        <v/>
      </c>
      <c r="AK36" s="267" t="str">
        <f t="shared" si="4"/>
        <v/>
      </c>
      <c r="AL36" s="267" t="str">
        <f t="shared" si="4"/>
        <v/>
      </c>
      <c r="AM36" s="267" t="str">
        <f t="shared" si="10"/>
        <v/>
      </c>
      <c r="AN36" s="267" t="str">
        <f t="shared" si="10"/>
        <v/>
      </c>
      <c r="AO36" s="267" t="str">
        <f t="shared" si="10"/>
        <v/>
      </c>
      <c r="AP36" s="267" t="str">
        <f t="shared" si="10"/>
        <v/>
      </c>
      <c r="AQ36" s="267" t="str">
        <f t="shared" si="10"/>
        <v/>
      </c>
      <c r="AR36" s="267" t="str">
        <f t="shared" si="10"/>
        <v/>
      </c>
      <c r="AS36" s="267" t="str">
        <f t="shared" si="10"/>
        <v/>
      </c>
      <c r="AT36" s="267" t="str">
        <f t="shared" si="10"/>
        <v/>
      </c>
      <c r="AU36" s="267" t="str">
        <f t="shared" si="10"/>
        <v/>
      </c>
      <c r="AV36" s="267" t="str">
        <f t="shared" si="10"/>
        <v/>
      </c>
      <c r="AW36" s="267" t="str">
        <f t="shared" si="10"/>
        <v/>
      </c>
      <c r="AX36" s="472" t="str">
        <f t="shared" si="5"/>
        <v/>
      </c>
      <c r="AY36" s="472" t="str">
        <f t="shared" si="6"/>
        <v/>
      </c>
      <c r="AZ36" s="472" t="str">
        <f t="shared" si="7"/>
        <v/>
      </c>
      <c r="BA36" s="472" t="str">
        <f t="shared" si="8"/>
        <v/>
      </c>
    </row>
    <row r="37" spans="1:53" ht="15.75" customHeight="1" thickBot="1">
      <c r="A37" s="55"/>
      <c r="B37" s="458" t="str">
        <f t="shared" si="9"/>
        <v/>
      </c>
      <c r="C37" s="244"/>
      <c r="D37" s="245"/>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7" t="str">
        <f t="shared" si="4"/>
        <v/>
      </c>
      <c r="AE37" s="267" t="str">
        <f t="shared" si="4"/>
        <v/>
      </c>
      <c r="AF37" s="267" t="str">
        <f t="shared" si="4"/>
        <v/>
      </c>
      <c r="AG37" s="267" t="str">
        <f t="shared" si="4"/>
        <v/>
      </c>
      <c r="AH37" s="267" t="str">
        <f t="shared" si="4"/>
        <v/>
      </c>
      <c r="AI37" s="267" t="str">
        <f t="shared" si="4"/>
        <v/>
      </c>
      <c r="AJ37" s="267" t="str">
        <f t="shared" si="4"/>
        <v/>
      </c>
      <c r="AK37" s="267" t="str">
        <f t="shared" si="4"/>
        <v/>
      </c>
      <c r="AL37" s="267" t="str">
        <f t="shared" si="4"/>
        <v/>
      </c>
      <c r="AM37" s="267" t="str">
        <f t="shared" si="10"/>
        <v/>
      </c>
      <c r="AN37" s="267" t="str">
        <f t="shared" si="10"/>
        <v/>
      </c>
      <c r="AO37" s="267" t="str">
        <f t="shared" si="10"/>
        <v/>
      </c>
      <c r="AP37" s="267" t="str">
        <f t="shared" si="10"/>
        <v/>
      </c>
      <c r="AQ37" s="267" t="str">
        <f t="shared" si="10"/>
        <v/>
      </c>
      <c r="AR37" s="267" t="str">
        <f t="shared" si="10"/>
        <v/>
      </c>
      <c r="AS37" s="267" t="str">
        <f t="shared" si="10"/>
        <v/>
      </c>
      <c r="AT37" s="267" t="str">
        <f t="shared" si="10"/>
        <v/>
      </c>
      <c r="AU37" s="267" t="str">
        <f t="shared" si="10"/>
        <v/>
      </c>
      <c r="AV37" s="267" t="str">
        <f t="shared" si="10"/>
        <v/>
      </c>
      <c r="AW37" s="267" t="str">
        <f t="shared" si="10"/>
        <v/>
      </c>
      <c r="AX37" s="472" t="str">
        <f t="shared" si="5"/>
        <v/>
      </c>
      <c r="AY37" s="472" t="str">
        <f t="shared" si="6"/>
        <v/>
      </c>
      <c r="AZ37" s="472" t="str">
        <f t="shared" si="7"/>
        <v/>
      </c>
      <c r="BA37" s="472" t="str">
        <f t="shared" si="8"/>
        <v/>
      </c>
    </row>
    <row r="38" spans="1:53" ht="15.75" customHeight="1" thickBot="1">
      <c r="A38" s="55"/>
      <c r="B38" s="458" t="str">
        <f t="shared" si="9"/>
        <v/>
      </c>
      <c r="C38" s="244"/>
      <c r="D38" s="245"/>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7" t="str">
        <f t="shared" si="4"/>
        <v/>
      </c>
      <c r="AE38" s="267" t="str">
        <f t="shared" si="4"/>
        <v/>
      </c>
      <c r="AF38" s="267" t="str">
        <f t="shared" si="4"/>
        <v/>
      </c>
      <c r="AG38" s="267" t="str">
        <f t="shared" si="4"/>
        <v/>
      </c>
      <c r="AH38" s="267" t="str">
        <f t="shared" si="4"/>
        <v/>
      </c>
      <c r="AI38" s="267" t="str">
        <f t="shared" si="4"/>
        <v/>
      </c>
      <c r="AJ38" s="267" t="str">
        <f t="shared" si="4"/>
        <v/>
      </c>
      <c r="AK38" s="267" t="str">
        <f t="shared" si="4"/>
        <v/>
      </c>
      <c r="AL38" s="267" t="str">
        <f t="shared" si="4"/>
        <v/>
      </c>
      <c r="AM38" s="267" t="str">
        <f t="shared" si="10"/>
        <v/>
      </c>
      <c r="AN38" s="267" t="str">
        <f t="shared" si="10"/>
        <v/>
      </c>
      <c r="AO38" s="267" t="str">
        <f t="shared" si="10"/>
        <v/>
      </c>
      <c r="AP38" s="267" t="str">
        <f t="shared" si="10"/>
        <v/>
      </c>
      <c r="AQ38" s="267" t="str">
        <f t="shared" si="10"/>
        <v/>
      </c>
      <c r="AR38" s="267" t="str">
        <f t="shared" si="10"/>
        <v/>
      </c>
      <c r="AS38" s="267" t="str">
        <f t="shared" si="10"/>
        <v/>
      </c>
      <c r="AT38" s="267" t="str">
        <f t="shared" si="10"/>
        <v/>
      </c>
      <c r="AU38" s="267" t="str">
        <f t="shared" si="10"/>
        <v/>
      </c>
      <c r="AV38" s="267" t="str">
        <f t="shared" si="10"/>
        <v/>
      </c>
      <c r="AW38" s="267" t="str">
        <f t="shared" si="10"/>
        <v/>
      </c>
      <c r="AX38" s="472" t="str">
        <f t="shared" si="5"/>
        <v/>
      </c>
      <c r="AY38" s="472" t="str">
        <f t="shared" si="6"/>
        <v/>
      </c>
      <c r="AZ38" s="472" t="str">
        <f t="shared" si="7"/>
        <v/>
      </c>
      <c r="BA38" s="472" t="str">
        <f t="shared" si="8"/>
        <v/>
      </c>
    </row>
    <row r="39" spans="1:53" ht="15.75" customHeight="1" thickBot="1">
      <c r="A39" s="55"/>
      <c r="B39" s="458" t="str">
        <f t="shared" si="9"/>
        <v/>
      </c>
      <c r="C39" s="244"/>
      <c r="D39" s="245"/>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7" t="str">
        <f t="shared" si="4"/>
        <v/>
      </c>
      <c r="AE39" s="267" t="str">
        <f t="shared" si="4"/>
        <v/>
      </c>
      <c r="AF39" s="267" t="str">
        <f t="shared" si="4"/>
        <v/>
      </c>
      <c r="AG39" s="267" t="str">
        <f t="shared" si="4"/>
        <v/>
      </c>
      <c r="AH39" s="267" t="str">
        <f t="shared" si="4"/>
        <v/>
      </c>
      <c r="AI39" s="267" t="str">
        <f t="shared" si="4"/>
        <v/>
      </c>
      <c r="AJ39" s="267" t="str">
        <f t="shared" si="4"/>
        <v/>
      </c>
      <c r="AK39" s="267" t="str">
        <f t="shared" si="4"/>
        <v/>
      </c>
      <c r="AL39" s="267" t="str">
        <f t="shared" si="4"/>
        <v/>
      </c>
      <c r="AM39" s="267" t="str">
        <f t="shared" si="10"/>
        <v/>
      </c>
      <c r="AN39" s="267" t="str">
        <f t="shared" si="10"/>
        <v/>
      </c>
      <c r="AO39" s="267" t="str">
        <f t="shared" si="10"/>
        <v/>
      </c>
      <c r="AP39" s="267" t="str">
        <f t="shared" si="10"/>
        <v/>
      </c>
      <c r="AQ39" s="267" t="str">
        <f t="shared" si="10"/>
        <v/>
      </c>
      <c r="AR39" s="267" t="str">
        <f t="shared" si="10"/>
        <v/>
      </c>
      <c r="AS39" s="267" t="str">
        <f t="shared" si="10"/>
        <v/>
      </c>
      <c r="AT39" s="267" t="str">
        <f t="shared" si="10"/>
        <v/>
      </c>
      <c r="AU39" s="267" t="str">
        <f t="shared" si="10"/>
        <v/>
      </c>
      <c r="AV39" s="267" t="str">
        <f t="shared" si="10"/>
        <v/>
      </c>
      <c r="AW39" s="267" t="str">
        <f t="shared" si="10"/>
        <v/>
      </c>
      <c r="AX39" s="472" t="str">
        <f t="shared" si="5"/>
        <v/>
      </c>
      <c r="AY39" s="472" t="str">
        <f t="shared" si="6"/>
        <v/>
      </c>
      <c r="AZ39" s="472" t="str">
        <f t="shared" si="7"/>
        <v/>
      </c>
      <c r="BA39" s="472" t="str">
        <f t="shared" si="8"/>
        <v/>
      </c>
    </row>
    <row r="40" spans="1:53" ht="15.75" customHeight="1" thickBot="1">
      <c r="A40" s="55"/>
      <c r="B40" s="458" t="str">
        <f t="shared" si="9"/>
        <v/>
      </c>
      <c r="C40" s="244"/>
      <c r="D40" s="245"/>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7" t="str">
        <f t="shared" si="4"/>
        <v/>
      </c>
      <c r="AE40" s="267" t="str">
        <f t="shared" si="4"/>
        <v/>
      </c>
      <c r="AF40" s="267" t="str">
        <f t="shared" si="4"/>
        <v/>
      </c>
      <c r="AG40" s="267" t="str">
        <f t="shared" si="4"/>
        <v/>
      </c>
      <c r="AH40" s="267" t="str">
        <f t="shared" si="4"/>
        <v/>
      </c>
      <c r="AI40" s="267" t="str">
        <f t="shared" si="4"/>
        <v/>
      </c>
      <c r="AJ40" s="267" t="str">
        <f t="shared" si="4"/>
        <v/>
      </c>
      <c r="AK40" s="267" t="str">
        <f t="shared" si="4"/>
        <v/>
      </c>
      <c r="AL40" s="267" t="str">
        <f t="shared" si="4"/>
        <v/>
      </c>
      <c r="AM40" s="267" t="str">
        <f t="shared" si="10"/>
        <v/>
      </c>
      <c r="AN40" s="267" t="str">
        <f t="shared" si="10"/>
        <v/>
      </c>
      <c r="AO40" s="267" t="str">
        <f t="shared" si="10"/>
        <v/>
      </c>
      <c r="AP40" s="267" t="str">
        <f t="shared" si="10"/>
        <v/>
      </c>
      <c r="AQ40" s="267" t="str">
        <f t="shared" si="10"/>
        <v/>
      </c>
      <c r="AR40" s="267" t="str">
        <f t="shared" si="10"/>
        <v/>
      </c>
      <c r="AS40" s="267" t="str">
        <f t="shared" si="10"/>
        <v/>
      </c>
      <c r="AT40" s="267" t="str">
        <f t="shared" si="10"/>
        <v/>
      </c>
      <c r="AU40" s="267" t="str">
        <f t="shared" si="10"/>
        <v/>
      </c>
      <c r="AV40" s="267" t="str">
        <f t="shared" si="10"/>
        <v/>
      </c>
      <c r="AW40" s="267" t="str">
        <f t="shared" si="10"/>
        <v/>
      </c>
      <c r="AX40" s="472" t="str">
        <f t="shared" si="5"/>
        <v/>
      </c>
      <c r="AY40" s="472" t="str">
        <f t="shared" si="6"/>
        <v/>
      </c>
      <c r="AZ40" s="472" t="str">
        <f t="shared" si="7"/>
        <v/>
      </c>
      <c r="BA40" s="472" t="str">
        <f t="shared" si="8"/>
        <v/>
      </c>
    </row>
    <row r="41" spans="1:53" ht="15.75" customHeight="1" thickBot="1">
      <c r="A41" s="55"/>
      <c r="B41" s="458" t="str">
        <f t="shared" si="9"/>
        <v/>
      </c>
      <c r="C41" s="244"/>
      <c r="D41" s="245"/>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7" t="str">
        <f t="shared" si="4"/>
        <v/>
      </c>
      <c r="AE41" s="267" t="str">
        <f t="shared" si="4"/>
        <v/>
      </c>
      <c r="AF41" s="267" t="str">
        <f t="shared" si="4"/>
        <v/>
      </c>
      <c r="AG41" s="267" t="str">
        <f t="shared" si="4"/>
        <v/>
      </c>
      <c r="AH41" s="267" t="str">
        <f t="shared" si="4"/>
        <v/>
      </c>
      <c r="AI41" s="267" t="str">
        <f t="shared" si="4"/>
        <v/>
      </c>
      <c r="AJ41" s="267" t="str">
        <f t="shared" si="4"/>
        <v/>
      </c>
      <c r="AK41" s="267" t="str">
        <f t="shared" si="4"/>
        <v/>
      </c>
      <c r="AL41" s="267" t="str">
        <f t="shared" si="4"/>
        <v/>
      </c>
      <c r="AM41" s="267" t="str">
        <f t="shared" si="10"/>
        <v/>
      </c>
      <c r="AN41" s="267" t="str">
        <f t="shared" si="10"/>
        <v/>
      </c>
      <c r="AO41" s="267" t="str">
        <f t="shared" si="10"/>
        <v/>
      </c>
      <c r="AP41" s="267" t="str">
        <f t="shared" si="10"/>
        <v/>
      </c>
      <c r="AQ41" s="267" t="str">
        <f t="shared" si="10"/>
        <v/>
      </c>
      <c r="AR41" s="267" t="str">
        <f t="shared" si="10"/>
        <v/>
      </c>
      <c r="AS41" s="267" t="str">
        <f t="shared" si="10"/>
        <v/>
      </c>
      <c r="AT41" s="267" t="str">
        <f t="shared" si="10"/>
        <v/>
      </c>
      <c r="AU41" s="267" t="str">
        <f t="shared" si="10"/>
        <v/>
      </c>
      <c r="AV41" s="267" t="str">
        <f t="shared" si="10"/>
        <v/>
      </c>
      <c r="AW41" s="267" t="str">
        <f t="shared" si="10"/>
        <v/>
      </c>
      <c r="AX41" s="472" t="str">
        <f t="shared" si="5"/>
        <v/>
      </c>
      <c r="AY41" s="472" t="str">
        <f t="shared" si="6"/>
        <v/>
      </c>
      <c r="AZ41" s="472" t="str">
        <f t="shared" si="7"/>
        <v/>
      </c>
      <c r="BA41" s="472" t="str">
        <f t="shared" si="8"/>
        <v/>
      </c>
    </row>
    <row r="42" spans="1:53" ht="15.75" customHeight="1" thickBot="1">
      <c r="A42" s="55"/>
      <c r="B42" s="458" t="str">
        <f t="shared" si="9"/>
        <v/>
      </c>
      <c r="C42" s="244"/>
      <c r="D42" s="245"/>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7" t="str">
        <f t="shared" si="4"/>
        <v/>
      </c>
      <c r="AE42" s="267" t="str">
        <f t="shared" si="4"/>
        <v/>
      </c>
      <c r="AF42" s="267" t="str">
        <f t="shared" si="4"/>
        <v/>
      </c>
      <c r="AG42" s="267" t="str">
        <f t="shared" si="4"/>
        <v/>
      </c>
      <c r="AH42" s="267" t="str">
        <f t="shared" si="4"/>
        <v/>
      </c>
      <c r="AI42" s="267" t="str">
        <f t="shared" si="4"/>
        <v/>
      </c>
      <c r="AJ42" s="267" t="str">
        <f t="shared" si="4"/>
        <v/>
      </c>
      <c r="AK42" s="267" t="str">
        <f t="shared" si="4"/>
        <v/>
      </c>
      <c r="AL42" s="267" t="str">
        <f t="shared" si="4"/>
        <v/>
      </c>
      <c r="AM42" s="267" t="str">
        <f t="shared" si="10"/>
        <v/>
      </c>
      <c r="AN42" s="267" t="str">
        <f t="shared" si="10"/>
        <v/>
      </c>
      <c r="AO42" s="267" t="str">
        <f t="shared" si="10"/>
        <v/>
      </c>
      <c r="AP42" s="267" t="str">
        <f t="shared" si="10"/>
        <v/>
      </c>
      <c r="AQ42" s="267" t="str">
        <f t="shared" si="10"/>
        <v/>
      </c>
      <c r="AR42" s="267" t="str">
        <f t="shared" si="10"/>
        <v/>
      </c>
      <c r="AS42" s="267" t="str">
        <f t="shared" si="10"/>
        <v/>
      </c>
      <c r="AT42" s="267" t="str">
        <f t="shared" si="10"/>
        <v/>
      </c>
      <c r="AU42" s="267" t="str">
        <f t="shared" si="10"/>
        <v/>
      </c>
      <c r="AV42" s="267" t="str">
        <f t="shared" si="10"/>
        <v/>
      </c>
      <c r="AW42" s="267" t="str">
        <f t="shared" si="10"/>
        <v/>
      </c>
      <c r="AX42" s="472" t="str">
        <f t="shared" si="5"/>
        <v/>
      </c>
      <c r="AY42" s="472" t="str">
        <f t="shared" si="6"/>
        <v/>
      </c>
      <c r="AZ42" s="472" t="str">
        <f t="shared" si="7"/>
        <v/>
      </c>
      <c r="BA42" s="472" t="str">
        <f t="shared" si="8"/>
        <v/>
      </c>
    </row>
    <row r="43" spans="1:53" ht="15.75" customHeight="1" thickBot="1">
      <c r="A43" s="55"/>
      <c r="B43" s="458" t="str">
        <f t="shared" si="9"/>
        <v/>
      </c>
      <c r="C43" s="244"/>
      <c r="D43" s="245"/>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7" t="str">
        <f t="shared" si="4"/>
        <v/>
      </c>
      <c r="AE43" s="267" t="str">
        <f t="shared" si="4"/>
        <v/>
      </c>
      <c r="AF43" s="267" t="str">
        <f t="shared" si="4"/>
        <v/>
      </c>
      <c r="AG43" s="267" t="str">
        <f t="shared" si="4"/>
        <v/>
      </c>
      <c r="AH43" s="267" t="str">
        <f t="shared" si="4"/>
        <v/>
      </c>
      <c r="AI43" s="267" t="str">
        <f t="shared" si="4"/>
        <v/>
      </c>
      <c r="AJ43" s="267" t="str">
        <f t="shared" si="4"/>
        <v/>
      </c>
      <c r="AK43" s="267" t="str">
        <f t="shared" si="4"/>
        <v/>
      </c>
      <c r="AL43" s="267" t="str">
        <f t="shared" si="4"/>
        <v/>
      </c>
      <c r="AM43" s="267" t="str">
        <f t="shared" si="10"/>
        <v/>
      </c>
      <c r="AN43" s="267" t="str">
        <f t="shared" si="10"/>
        <v/>
      </c>
      <c r="AO43" s="267" t="str">
        <f t="shared" si="10"/>
        <v/>
      </c>
      <c r="AP43" s="267" t="str">
        <f t="shared" si="10"/>
        <v/>
      </c>
      <c r="AQ43" s="267" t="str">
        <f t="shared" si="10"/>
        <v/>
      </c>
      <c r="AR43" s="267" t="str">
        <f t="shared" si="10"/>
        <v/>
      </c>
      <c r="AS43" s="267" t="str">
        <f t="shared" si="10"/>
        <v/>
      </c>
      <c r="AT43" s="267" t="str">
        <f t="shared" si="10"/>
        <v/>
      </c>
      <c r="AU43" s="267" t="str">
        <f t="shared" si="10"/>
        <v/>
      </c>
      <c r="AV43" s="267" t="str">
        <f t="shared" si="10"/>
        <v/>
      </c>
      <c r="AW43" s="267" t="str">
        <f t="shared" si="10"/>
        <v/>
      </c>
      <c r="AX43" s="472" t="str">
        <f t="shared" si="5"/>
        <v/>
      </c>
      <c r="AY43" s="472" t="str">
        <f t="shared" si="6"/>
        <v/>
      </c>
      <c r="AZ43" s="472" t="str">
        <f t="shared" si="7"/>
        <v/>
      </c>
      <c r="BA43" s="472" t="str">
        <f t="shared" si="8"/>
        <v/>
      </c>
    </row>
    <row r="44" spans="1:53" ht="15.75" customHeight="1" thickBot="1">
      <c r="A44" s="55"/>
      <c r="B44" s="458" t="str">
        <f t="shared" si="9"/>
        <v/>
      </c>
      <c r="C44" s="244"/>
      <c r="D44" s="245"/>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7" t="str">
        <f t="shared" si="4"/>
        <v/>
      </c>
      <c r="AE44" s="267" t="str">
        <f t="shared" si="4"/>
        <v/>
      </c>
      <c r="AF44" s="267" t="str">
        <f t="shared" si="4"/>
        <v/>
      </c>
      <c r="AG44" s="267" t="str">
        <f t="shared" si="4"/>
        <v/>
      </c>
      <c r="AH44" s="267" t="str">
        <f t="shared" si="4"/>
        <v/>
      </c>
      <c r="AI44" s="267" t="str">
        <f t="shared" si="4"/>
        <v/>
      </c>
      <c r="AJ44" s="267" t="str">
        <f t="shared" si="4"/>
        <v/>
      </c>
      <c r="AK44" s="267" t="str">
        <f t="shared" si="4"/>
        <v/>
      </c>
      <c r="AL44" s="267" t="str">
        <f t="shared" si="4"/>
        <v/>
      </c>
      <c r="AM44" s="267" t="str">
        <f t="shared" si="10"/>
        <v/>
      </c>
      <c r="AN44" s="267" t="str">
        <f t="shared" si="10"/>
        <v/>
      </c>
      <c r="AO44" s="267" t="str">
        <f t="shared" si="10"/>
        <v/>
      </c>
      <c r="AP44" s="267" t="str">
        <f t="shared" si="10"/>
        <v/>
      </c>
      <c r="AQ44" s="267" t="str">
        <f t="shared" si="10"/>
        <v/>
      </c>
      <c r="AR44" s="267" t="str">
        <f t="shared" si="10"/>
        <v/>
      </c>
      <c r="AS44" s="267" t="str">
        <f t="shared" si="10"/>
        <v/>
      </c>
      <c r="AT44" s="267" t="str">
        <f t="shared" si="10"/>
        <v/>
      </c>
      <c r="AU44" s="267" t="str">
        <f t="shared" si="10"/>
        <v/>
      </c>
      <c r="AV44" s="267" t="str">
        <f t="shared" si="10"/>
        <v/>
      </c>
      <c r="AW44" s="267" t="str">
        <f t="shared" si="10"/>
        <v/>
      </c>
      <c r="AX44" s="472" t="str">
        <f t="shared" si="5"/>
        <v/>
      </c>
      <c r="AY44" s="472" t="str">
        <f t="shared" si="6"/>
        <v/>
      </c>
      <c r="AZ44" s="472" t="str">
        <f t="shared" si="7"/>
        <v/>
      </c>
      <c r="BA44" s="472" t="str">
        <f t="shared" si="8"/>
        <v/>
      </c>
    </row>
    <row r="45" spans="1:53" ht="15.75" customHeight="1" thickBot="1">
      <c r="A45" s="55"/>
      <c r="B45" s="458" t="str">
        <f t="shared" si="9"/>
        <v/>
      </c>
      <c r="C45" s="244"/>
      <c r="D45" s="245"/>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7" t="str">
        <f t="shared" si="4"/>
        <v/>
      </c>
      <c r="AE45" s="267" t="str">
        <f t="shared" si="4"/>
        <v/>
      </c>
      <c r="AF45" s="267" t="str">
        <f t="shared" si="4"/>
        <v/>
      </c>
      <c r="AG45" s="267" t="str">
        <f t="shared" si="4"/>
        <v/>
      </c>
      <c r="AH45" s="267" t="str">
        <f t="shared" si="4"/>
        <v/>
      </c>
      <c r="AI45" s="267" t="str">
        <f t="shared" si="4"/>
        <v/>
      </c>
      <c r="AJ45" s="267" t="str">
        <f t="shared" si="4"/>
        <v/>
      </c>
      <c r="AK45" s="267" t="str">
        <f t="shared" si="4"/>
        <v/>
      </c>
      <c r="AL45" s="267" t="str">
        <f t="shared" si="4"/>
        <v/>
      </c>
      <c r="AM45" s="267" t="str">
        <f t="shared" si="10"/>
        <v/>
      </c>
      <c r="AN45" s="267" t="str">
        <f t="shared" si="10"/>
        <v/>
      </c>
      <c r="AO45" s="267" t="str">
        <f t="shared" si="10"/>
        <v/>
      </c>
      <c r="AP45" s="267" t="str">
        <f t="shared" si="10"/>
        <v/>
      </c>
      <c r="AQ45" s="267" t="str">
        <f t="shared" si="10"/>
        <v/>
      </c>
      <c r="AR45" s="267" t="str">
        <f t="shared" si="10"/>
        <v/>
      </c>
      <c r="AS45" s="267" t="str">
        <f t="shared" si="10"/>
        <v/>
      </c>
      <c r="AT45" s="267" t="str">
        <f t="shared" si="10"/>
        <v/>
      </c>
      <c r="AU45" s="267" t="str">
        <f t="shared" si="10"/>
        <v/>
      </c>
      <c r="AV45" s="267" t="str">
        <f t="shared" si="10"/>
        <v/>
      </c>
      <c r="AW45" s="267" t="str">
        <f t="shared" si="10"/>
        <v/>
      </c>
      <c r="AX45" s="472" t="str">
        <f t="shared" si="5"/>
        <v/>
      </c>
      <c r="AY45" s="472" t="str">
        <f t="shared" si="6"/>
        <v/>
      </c>
      <c r="AZ45" s="472" t="str">
        <f t="shared" si="7"/>
        <v/>
      </c>
      <c r="BA45" s="472" t="str">
        <f t="shared" si="8"/>
        <v/>
      </c>
    </row>
    <row r="46" spans="1:53" ht="15.75" customHeight="1" thickBot="1">
      <c r="A46" s="55"/>
      <c r="B46" s="458" t="str">
        <f t="shared" si="9"/>
        <v/>
      </c>
      <c r="C46" s="244"/>
      <c r="D46" s="245"/>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7" t="str">
        <f t="shared" si="4"/>
        <v/>
      </c>
      <c r="AE46" s="267" t="str">
        <f t="shared" si="4"/>
        <v/>
      </c>
      <c r="AF46" s="267" t="str">
        <f t="shared" si="4"/>
        <v/>
      </c>
      <c r="AG46" s="267" t="str">
        <f t="shared" si="4"/>
        <v/>
      </c>
      <c r="AH46" s="267" t="str">
        <f t="shared" si="4"/>
        <v/>
      </c>
      <c r="AI46" s="267" t="str">
        <f t="shared" si="4"/>
        <v/>
      </c>
      <c r="AJ46" s="267" t="str">
        <f t="shared" si="4"/>
        <v/>
      </c>
      <c r="AK46" s="267" t="str">
        <f t="shared" si="4"/>
        <v/>
      </c>
      <c r="AL46" s="267" t="str">
        <f t="shared" si="4"/>
        <v/>
      </c>
      <c r="AM46" s="267" t="str">
        <f t="shared" si="10"/>
        <v/>
      </c>
      <c r="AN46" s="267" t="str">
        <f t="shared" si="10"/>
        <v/>
      </c>
      <c r="AO46" s="267" t="str">
        <f t="shared" si="10"/>
        <v/>
      </c>
      <c r="AP46" s="267" t="str">
        <f t="shared" si="10"/>
        <v/>
      </c>
      <c r="AQ46" s="267" t="str">
        <f t="shared" si="10"/>
        <v/>
      </c>
      <c r="AR46" s="267" t="str">
        <f t="shared" si="10"/>
        <v/>
      </c>
      <c r="AS46" s="267" t="str">
        <f t="shared" si="10"/>
        <v/>
      </c>
      <c r="AT46" s="267" t="str">
        <f t="shared" si="10"/>
        <v/>
      </c>
      <c r="AU46" s="267" t="str">
        <f t="shared" si="10"/>
        <v/>
      </c>
      <c r="AV46" s="267" t="str">
        <f t="shared" si="10"/>
        <v/>
      </c>
      <c r="AW46" s="267" t="str">
        <f t="shared" si="10"/>
        <v/>
      </c>
      <c r="AX46" s="472" t="str">
        <f t="shared" si="5"/>
        <v/>
      </c>
      <c r="AY46" s="472" t="str">
        <f t="shared" si="6"/>
        <v/>
      </c>
      <c r="AZ46" s="472" t="str">
        <f t="shared" si="7"/>
        <v/>
      </c>
      <c r="BA46" s="472" t="str">
        <f t="shared" si="8"/>
        <v/>
      </c>
    </row>
    <row r="47" spans="1:53" ht="15.75" customHeight="1" thickBot="1">
      <c r="A47" s="55"/>
      <c r="B47" s="458" t="str">
        <f t="shared" si="9"/>
        <v/>
      </c>
      <c r="C47" s="244"/>
      <c r="D47" s="245"/>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7" t="str">
        <f t="shared" si="4"/>
        <v/>
      </c>
      <c r="AE47" s="267" t="str">
        <f t="shared" si="4"/>
        <v/>
      </c>
      <c r="AF47" s="267" t="str">
        <f t="shared" si="4"/>
        <v/>
      </c>
      <c r="AG47" s="267" t="str">
        <f t="shared" si="4"/>
        <v/>
      </c>
      <c r="AH47" s="267" t="str">
        <f t="shared" si="4"/>
        <v/>
      </c>
      <c r="AI47" s="267" t="str">
        <f t="shared" si="4"/>
        <v/>
      </c>
      <c r="AJ47" s="267" t="str">
        <f t="shared" si="4"/>
        <v/>
      </c>
      <c r="AK47" s="267" t="str">
        <f t="shared" si="4"/>
        <v/>
      </c>
      <c r="AL47" s="267" t="str">
        <f t="shared" si="4"/>
        <v/>
      </c>
      <c r="AM47" s="267" t="str">
        <f t="shared" si="10"/>
        <v/>
      </c>
      <c r="AN47" s="267" t="str">
        <f t="shared" si="10"/>
        <v/>
      </c>
      <c r="AO47" s="267" t="str">
        <f t="shared" si="10"/>
        <v/>
      </c>
      <c r="AP47" s="267" t="str">
        <f t="shared" si="10"/>
        <v/>
      </c>
      <c r="AQ47" s="267" t="str">
        <f t="shared" si="10"/>
        <v/>
      </c>
      <c r="AR47" s="267" t="str">
        <f t="shared" si="10"/>
        <v/>
      </c>
      <c r="AS47" s="267" t="str">
        <f t="shared" si="10"/>
        <v/>
      </c>
      <c r="AT47" s="267" t="str">
        <f t="shared" si="10"/>
        <v/>
      </c>
      <c r="AU47" s="267" t="str">
        <f t="shared" si="10"/>
        <v/>
      </c>
      <c r="AV47" s="267" t="str">
        <f t="shared" si="10"/>
        <v/>
      </c>
      <c r="AW47" s="267" t="str">
        <f t="shared" si="10"/>
        <v/>
      </c>
      <c r="AX47" s="472" t="str">
        <f t="shared" si="5"/>
        <v/>
      </c>
      <c r="AY47" s="472" t="str">
        <f t="shared" si="6"/>
        <v/>
      </c>
      <c r="AZ47" s="472" t="str">
        <f t="shared" si="7"/>
        <v/>
      </c>
      <c r="BA47" s="472" t="str">
        <f t="shared" si="8"/>
        <v/>
      </c>
    </row>
    <row r="48" spans="1:53" ht="15.75" customHeight="1" thickBot="1">
      <c r="A48" s="55"/>
      <c r="B48" s="458" t="str">
        <f t="shared" si="9"/>
        <v/>
      </c>
      <c r="C48" s="244"/>
      <c r="D48" s="245"/>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7" t="str">
        <f t="shared" si="4"/>
        <v/>
      </c>
      <c r="AE48" s="267" t="str">
        <f t="shared" si="4"/>
        <v/>
      </c>
      <c r="AF48" s="267" t="str">
        <f t="shared" si="4"/>
        <v/>
      </c>
      <c r="AG48" s="267" t="str">
        <f t="shared" si="4"/>
        <v/>
      </c>
      <c r="AH48" s="267" t="str">
        <f t="shared" si="4"/>
        <v/>
      </c>
      <c r="AI48" s="267" t="str">
        <f t="shared" si="4"/>
        <v/>
      </c>
      <c r="AJ48" s="267" t="str">
        <f t="shared" si="4"/>
        <v/>
      </c>
      <c r="AK48" s="267" t="str">
        <f t="shared" si="4"/>
        <v/>
      </c>
      <c r="AL48" s="267" t="str">
        <f t="shared" si="4"/>
        <v/>
      </c>
      <c r="AM48" s="267" t="str">
        <f t="shared" si="10"/>
        <v/>
      </c>
      <c r="AN48" s="267" t="str">
        <f t="shared" si="10"/>
        <v/>
      </c>
      <c r="AO48" s="267" t="str">
        <f t="shared" si="10"/>
        <v/>
      </c>
      <c r="AP48" s="267" t="str">
        <f t="shared" si="10"/>
        <v/>
      </c>
      <c r="AQ48" s="267" t="str">
        <f t="shared" si="10"/>
        <v/>
      </c>
      <c r="AR48" s="267" t="str">
        <f t="shared" si="10"/>
        <v/>
      </c>
      <c r="AS48" s="267" t="str">
        <f t="shared" si="10"/>
        <v/>
      </c>
      <c r="AT48" s="267" t="str">
        <f t="shared" si="10"/>
        <v/>
      </c>
      <c r="AU48" s="267" t="str">
        <f t="shared" si="10"/>
        <v/>
      </c>
      <c r="AV48" s="267" t="str">
        <f t="shared" si="10"/>
        <v/>
      </c>
      <c r="AW48" s="267" t="str">
        <f t="shared" si="10"/>
        <v/>
      </c>
      <c r="AX48" s="472" t="str">
        <f t="shared" si="5"/>
        <v/>
      </c>
      <c r="AY48" s="472" t="str">
        <f t="shared" si="6"/>
        <v/>
      </c>
      <c r="AZ48" s="472" t="str">
        <f t="shared" si="7"/>
        <v/>
      </c>
      <c r="BA48" s="472" t="str">
        <f t="shared" si="8"/>
        <v/>
      </c>
    </row>
    <row r="49" spans="1:53" ht="15.75" customHeight="1" thickBot="1">
      <c r="A49" s="55"/>
      <c r="B49" s="458" t="str">
        <f t="shared" si="9"/>
        <v/>
      </c>
      <c r="C49" s="244"/>
      <c r="D49" s="245"/>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7" t="str">
        <f t="shared" si="4"/>
        <v/>
      </c>
      <c r="AE49" s="267" t="str">
        <f t="shared" si="4"/>
        <v/>
      </c>
      <c r="AF49" s="267" t="str">
        <f t="shared" si="4"/>
        <v/>
      </c>
      <c r="AG49" s="267" t="str">
        <f t="shared" si="4"/>
        <v/>
      </c>
      <c r="AH49" s="267" t="str">
        <f t="shared" si="4"/>
        <v/>
      </c>
      <c r="AI49" s="267" t="str">
        <f t="shared" si="4"/>
        <v/>
      </c>
      <c r="AJ49" s="267" t="str">
        <f t="shared" si="4"/>
        <v/>
      </c>
      <c r="AK49" s="267" t="str">
        <f t="shared" si="4"/>
        <v/>
      </c>
      <c r="AL49" s="267" t="str">
        <f t="shared" si="4"/>
        <v/>
      </c>
      <c r="AM49" s="267" t="str">
        <f t="shared" si="10"/>
        <v/>
      </c>
      <c r="AN49" s="267" t="str">
        <f t="shared" si="10"/>
        <v/>
      </c>
      <c r="AO49" s="267" t="str">
        <f t="shared" si="10"/>
        <v/>
      </c>
      <c r="AP49" s="267" t="str">
        <f t="shared" si="10"/>
        <v/>
      </c>
      <c r="AQ49" s="267" t="str">
        <f t="shared" si="10"/>
        <v/>
      </c>
      <c r="AR49" s="267" t="str">
        <f t="shared" si="10"/>
        <v/>
      </c>
      <c r="AS49" s="267" t="str">
        <f t="shared" si="10"/>
        <v/>
      </c>
      <c r="AT49" s="267" t="str">
        <f t="shared" si="10"/>
        <v/>
      </c>
      <c r="AU49" s="267" t="str">
        <f t="shared" si="10"/>
        <v/>
      </c>
      <c r="AV49" s="267" t="str">
        <f t="shared" si="10"/>
        <v/>
      </c>
      <c r="AW49" s="267" t="str">
        <f t="shared" si="10"/>
        <v/>
      </c>
      <c r="AX49" s="472" t="str">
        <f t="shared" si="5"/>
        <v/>
      </c>
      <c r="AY49" s="472" t="str">
        <f t="shared" si="6"/>
        <v/>
      </c>
      <c r="AZ49" s="472" t="str">
        <f t="shared" si="7"/>
        <v/>
      </c>
      <c r="BA49" s="472" t="str">
        <f t="shared" si="8"/>
        <v/>
      </c>
    </row>
    <row r="50" spans="1:53" ht="15.75" customHeight="1" thickBot="1">
      <c r="A50" s="55"/>
      <c r="B50" s="458" t="str">
        <f t="shared" si="9"/>
        <v/>
      </c>
      <c r="C50" s="244"/>
      <c r="D50" s="245"/>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7" t="str">
        <f t="shared" si="4"/>
        <v/>
      </c>
      <c r="AE50" s="267" t="str">
        <f t="shared" si="4"/>
        <v/>
      </c>
      <c r="AF50" s="267" t="str">
        <f t="shared" si="4"/>
        <v/>
      </c>
      <c r="AG50" s="267" t="str">
        <f t="shared" si="4"/>
        <v/>
      </c>
      <c r="AH50" s="267" t="str">
        <f t="shared" si="4"/>
        <v/>
      </c>
      <c r="AI50" s="267" t="str">
        <f t="shared" si="4"/>
        <v/>
      </c>
      <c r="AJ50" s="267" t="str">
        <f t="shared" si="4"/>
        <v/>
      </c>
      <c r="AK50" s="267" t="str">
        <f t="shared" si="4"/>
        <v/>
      </c>
      <c r="AL50" s="267" t="str">
        <f t="shared" si="4"/>
        <v/>
      </c>
      <c r="AM50" s="267" t="str">
        <f t="shared" si="10"/>
        <v/>
      </c>
      <c r="AN50" s="267" t="str">
        <f t="shared" si="10"/>
        <v/>
      </c>
      <c r="AO50" s="267" t="str">
        <f t="shared" si="10"/>
        <v/>
      </c>
      <c r="AP50" s="267" t="str">
        <f t="shared" si="10"/>
        <v/>
      </c>
      <c r="AQ50" s="267" t="str">
        <f t="shared" si="10"/>
        <v/>
      </c>
      <c r="AR50" s="267" t="str">
        <f t="shared" si="10"/>
        <v/>
      </c>
      <c r="AS50" s="267" t="str">
        <f t="shared" si="10"/>
        <v/>
      </c>
      <c r="AT50" s="267" t="str">
        <f t="shared" si="10"/>
        <v/>
      </c>
      <c r="AU50" s="267" t="str">
        <f t="shared" si="10"/>
        <v/>
      </c>
      <c r="AV50" s="267" t="str">
        <f t="shared" si="10"/>
        <v/>
      </c>
      <c r="AW50" s="267" t="str">
        <f t="shared" si="10"/>
        <v/>
      </c>
      <c r="AX50" s="472" t="str">
        <f t="shared" si="5"/>
        <v/>
      </c>
      <c r="AY50" s="472" t="str">
        <f t="shared" si="6"/>
        <v/>
      </c>
      <c r="AZ50" s="472" t="str">
        <f t="shared" si="7"/>
        <v/>
      </c>
      <c r="BA50" s="472" t="str">
        <f t="shared" si="8"/>
        <v/>
      </c>
    </row>
    <row r="51" spans="1:53" ht="15.75" customHeight="1" thickBot="1">
      <c r="A51" s="55"/>
      <c r="B51" s="458" t="str">
        <f t="shared" si="9"/>
        <v/>
      </c>
      <c r="C51" s="244"/>
      <c r="D51" s="245"/>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7" t="str">
        <f t="shared" si="4"/>
        <v/>
      </c>
      <c r="AE51" s="267" t="str">
        <f t="shared" si="4"/>
        <v/>
      </c>
      <c r="AF51" s="267" t="str">
        <f t="shared" si="4"/>
        <v/>
      </c>
      <c r="AG51" s="267" t="str">
        <f t="shared" si="4"/>
        <v/>
      </c>
      <c r="AH51" s="267" t="str">
        <f t="shared" si="4"/>
        <v/>
      </c>
      <c r="AI51" s="267" t="str">
        <f t="shared" si="4"/>
        <v/>
      </c>
      <c r="AJ51" s="267" t="str">
        <f t="shared" si="4"/>
        <v/>
      </c>
      <c r="AK51" s="267" t="str">
        <f t="shared" si="4"/>
        <v/>
      </c>
      <c r="AL51" s="267" t="str">
        <f t="shared" si="4"/>
        <v/>
      </c>
      <c r="AM51" s="267" t="str">
        <f t="shared" si="10"/>
        <v/>
      </c>
      <c r="AN51" s="267" t="str">
        <f t="shared" si="10"/>
        <v/>
      </c>
      <c r="AO51" s="267" t="str">
        <f t="shared" si="10"/>
        <v/>
      </c>
      <c r="AP51" s="267" t="str">
        <f t="shared" si="10"/>
        <v/>
      </c>
      <c r="AQ51" s="267" t="str">
        <f t="shared" si="10"/>
        <v/>
      </c>
      <c r="AR51" s="267" t="str">
        <f t="shared" si="10"/>
        <v/>
      </c>
      <c r="AS51" s="267" t="str">
        <f t="shared" si="10"/>
        <v/>
      </c>
      <c r="AT51" s="267" t="str">
        <f t="shared" si="10"/>
        <v/>
      </c>
      <c r="AU51" s="267" t="str">
        <f t="shared" si="10"/>
        <v/>
      </c>
      <c r="AV51" s="267" t="str">
        <f t="shared" si="10"/>
        <v/>
      </c>
      <c r="AW51" s="267" t="str">
        <f t="shared" si="10"/>
        <v/>
      </c>
      <c r="AX51" s="472" t="str">
        <f t="shared" si="5"/>
        <v/>
      </c>
      <c r="AY51" s="472" t="str">
        <f t="shared" si="6"/>
        <v/>
      </c>
      <c r="AZ51" s="472" t="str">
        <f t="shared" si="7"/>
        <v/>
      </c>
      <c r="BA51" s="472" t="str">
        <f t="shared" si="8"/>
        <v/>
      </c>
    </row>
    <row r="52" spans="1:53" ht="15.75" customHeight="1" thickBot="1">
      <c r="A52" s="55"/>
      <c r="B52" s="458" t="str">
        <f t="shared" si="9"/>
        <v/>
      </c>
      <c r="C52" s="244"/>
      <c r="D52" s="245"/>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7" t="str">
        <f t="shared" si="4"/>
        <v/>
      </c>
      <c r="AE52" s="267" t="str">
        <f t="shared" si="4"/>
        <v/>
      </c>
      <c r="AF52" s="267" t="str">
        <f t="shared" si="4"/>
        <v/>
      </c>
      <c r="AG52" s="267" t="str">
        <f t="shared" si="4"/>
        <v/>
      </c>
      <c r="AH52" s="267" t="str">
        <f t="shared" si="4"/>
        <v/>
      </c>
      <c r="AI52" s="267" t="str">
        <f t="shared" si="4"/>
        <v/>
      </c>
      <c r="AJ52" s="267" t="str">
        <f t="shared" si="4"/>
        <v/>
      </c>
      <c r="AK52" s="267" t="str">
        <f t="shared" si="4"/>
        <v/>
      </c>
      <c r="AL52" s="267" t="str">
        <f t="shared" si="4"/>
        <v/>
      </c>
      <c r="AM52" s="267" t="str">
        <f t="shared" si="10"/>
        <v/>
      </c>
      <c r="AN52" s="267" t="str">
        <f t="shared" si="10"/>
        <v/>
      </c>
      <c r="AO52" s="267" t="str">
        <f t="shared" si="10"/>
        <v/>
      </c>
      <c r="AP52" s="267" t="str">
        <f t="shared" si="10"/>
        <v/>
      </c>
      <c r="AQ52" s="267" t="str">
        <f t="shared" si="10"/>
        <v/>
      </c>
      <c r="AR52" s="267" t="str">
        <f t="shared" si="10"/>
        <v/>
      </c>
      <c r="AS52" s="267" t="str">
        <f t="shared" si="10"/>
        <v/>
      </c>
      <c r="AT52" s="267" t="str">
        <f t="shared" si="10"/>
        <v/>
      </c>
      <c r="AU52" s="267" t="str">
        <f t="shared" si="10"/>
        <v/>
      </c>
      <c r="AV52" s="267" t="str">
        <f t="shared" si="10"/>
        <v/>
      </c>
      <c r="AW52" s="267" t="str">
        <f t="shared" si="10"/>
        <v/>
      </c>
      <c r="AX52" s="472" t="str">
        <f t="shared" si="5"/>
        <v/>
      </c>
      <c r="AY52" s="472" t="str">
        <f t="shared" si="6"/>
        <v/>
      </c>
      <c r="AZ52" s="472" t="str">
        <f t="shared" si="7"/>
        <v/>
      </c>
      <c r="BA52" s="472" t="str">
        <f t="shared" si="8"/>
        <v/>
      </c>
    </row>
    <row r="53" spans="1:53" ht="15.75" customHeight="1" thickBot="1">
      <c r="A53" s="55"/>
      <c r="B53" s="458" t="str">
        <f t="shared" si="9"/>
        <v/>
      </c>
      <c r="C53" s="244"/>
      <c r="D53" s="245"/>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7" t="str">
        <f t="shared" si="4"/>
        <v/>
      </c>
      <c r="AE53" s="267" t="str">
        <f t="shared" si="4"/>
        <v/>
      </c>
      <c r="AF53" s="267" t="str">
        <f t="shared" si="4"/>
        <v/>
      </c>
      <c r="AG53" s="267" t="str">
        <f t="shared" si="4"/>
        <v/>
      </c>
      <c r="AH53" s="267" t="str">
        <f t="shared" si="4"/>
        <v/>
      </c>
      <c r="AI53" s="267" t="str">
        <f t="shared" si="4"/>
        <v/>
      </c>
      <c r="AJ53" s="267" t="str">
        <f t="shared" si="4"/>
        <v/>
      </c>
      <c r="AK53" s="267" t="str">
        <f t="shared" si="4"/>
        <v/>
      </c>
      <c r="AL53" s="267" t="str">
        <f t="shared" si="4"/>
        <v/>
      </c>
      <c r="AM53" s="267" t="str">
        <f t="shared" si="4"/>
        <v/>
      </c>
      <c r="AN53" s="267" t="str">
        <f t="shared" si="4"/>
        <v/>
      </c>
      <c r="AO53" s="267" t="str">
        <f t="shared" si="10"/>
        <v/>
      </c>
      <c r="AP53" s="267" t="str">
        <f t="shared" si="10"/>
        <v/>
      </c>
      <c r="AQ53" s="267" t="str">
        <f t="shared" si="10"/>
        <v/>
      </c>
      <c r="AR53" s="267" t="str">
        <f t="shared" si="10"/>
        <v/>
      </c>
      <c r="AS53" s="267" t="str">
        <f t="shared" si="10"/>
        <v/>
      </c>
      <c r="AT53" s="267" t="str">
        <f t="shared" si="10"/>
        <v/>
      </c>
      <c r="AU53" s="267" t="str">
        <f t="shared" si="10"/>
        <v/>
      </c>
      <c r="AV53" s="267" t="str">
        <f t="shared" si="10"/>
        <v/>
      </c>
      <c r="AW53" s="267" t="str">
        <f t="shared" si="10"/>
        <v/>
      </c>
      <c r="AX53" s="472" t="str">
        <f t="shared" si="5"/>
        <v/>
      </c>
      <c r="AY53" s="472" t="str">
        <f t="shared" si="6"/>
        <v/>
      </c>
      <c r="AZ53" s="472" t="str">
        <f t="shared" si="7"/>
        <v/>
      </c>
      <c r="BA53" s="472" t="str">
        <f t="shared" si="8"/>
        <v/>
      </c>
    </row>
    <row r="54" spans="1:53" ht="15.75" customHeight="1" thickBot="1">
      <c r="A54" s="55"/>
      <c r="B54" s="458" t="str">
        <f t="shared" si="9"/>
        <v/>
      </c>
      <c r="C54" s="244"/>
      <c r="D54" s="245"/>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7" t="str">
        <f t="shared" si="4"/>
        <v/>
      </c>
      <c r="AE54" s="267" t="str">
        <f t="shared" si="4"/>
        <v/>
      </c>
      <c r="AF54" s="267" t="str">
        <f t="shared" si="4"/>
        <v/>
      </c>
      <c r="AG54" s="267" t="str">
        <f t="shared" si="4"/>
        <v/>
      </c>
      <c r="AH54" s="267" t="str">
        <f t="shared" si="4"/>
        <v/>
      </c>
      <c r="AI54" s="267" t="str">
        <f t="shared" si="4"/>
        <v/>
      </c>
      <c r="AJ54" s="267" t="str">
        <f t="shared" si="4"/>
        <v/>
      </c>
      <c r="AK54" s="267" t="str">
        <f t="shared" si="4"/>
        <v/>
      </c>
      <c r="AL54" s="267" t="str">
        <f t="shared" si="4"/>
        <v/>
      </c>
      <c r="AM54" s="267" t="str">
        <f t="shared" si="4"/>
        <v/>
      </c>
      <c r="AN54" s="267" t="str">
        <f t="shared" si="4"/>
        <v/>
      </c>
      <c r="AO54" s="267" t="str">
        <f t="shared" si="10"/>
        <v/>
      </c>
      <c r="AP54" s="267" t="str">
        <f t="shared" si="10"/>
        <v/>
      </c>
      <c r="AQ54" s="267" t="str">
        <f t="shared" si="10"/>
        <v/>
      </c>
      <c r="AR54" s="267" t="str">
        <f t="shared" si="10"/>
        <v/>
      </c>
      <c r="AS54" s="267" t="str">
        <f t="shared" si="10"/>
        <v/>
      </c>
      <c r="AT54" s="267" t="str">
        <f t="shared" si="10"/>
        <v/>
      </c>
      <c r="AU54" s="267" t="str">
        <f t="shared" si="10"/>
        <v/>
      </c>
      <c r="AV54" s="267" t="str">
        <f t="shared" si="10"/>
        <v/>
      </c>
      <c r="AW54" s="267" t="str">
        <f t="shared" si="10"/>
        <v/>
      </c>
      <c r="AX54" s="472" t="str">
        <f t="shared" si="5"/>
        <v/>
      </c>
      <c r="AY54" s="472" t="str">
        <f t="shared" si="6"/>
        <v/>
      </c>
      <c r="AZ54" s="472" t="str">
        <f t="shared" si="7"/>
        <v/>
      </c>
      <c r="BA54" s="472" t="str">
        <f t="shared" si="8"/>
        <v/>
      </c>
    </row>
    <row r="55" spans="1:53" ht="15.75" customHeight="1" thickBot="1">
      <c r="A55" s="55"/>
      <c r="B55" s="458" t="str">
        <f t="shared" si="9"/>
        <v/>
      </c>
      <c r="C55" s="244"/>
      <c r="D55" s="245"/>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7" t="str">
        <f t="shared" si="4"/>
        <v/>
      </c>
      <c r="AE55" s="267" t="str">
        <f t="shared" si="4"/>
        <v/>
      </c>
      <c r="AF55" s="267" t="str">
        <f t="shared" si="4"/>
        <v/>
      </c>
      <c r="AG55" s="267" t="str">
        <f t="shared" si="4"/>
        <v/>
      </c>
      <c r="AH55" s="267" t="str">
        <f t="shared" si="4"/>
        <v/>
      </c>
      <c r="AI55" s="267" t="str">
        <f t="shared" si="4"/>
        <v/>
      </c>
      <c r="AJ55" s="267" t="str">
        <f t="shared" ref="AD55:AS78" si="11">IF(K55="","",(IF(K55=K$92,1,0)))</f>
        <v/>
      </c>
      <c r="AK55" s="267" t="str">
        <f t="shared" si="11"/>
        <v/>
      </c>
      <c r="AL55" s="267" t="str">
        <f t="shared" si="11"/>
        <v/>
      </c>
      <c r="AM55" s="267" t="str">
        <f t="shared" si="11"/>
        <v/>
      </c>
      <c r="AN55" s="267" t="str">
        <f t="shared" si="11"/>
        <v/>
      </c>
      <c r="AO55" s="267" t="str">
        <f t="shared" si="10"/>
        <v/>
      </c>
      <c r="AP55" s="267" t="str">
        <f t="shared" si="10"/>
        <v/>
      </c>
      <c r="AQ55" s="267" t="str">
        <f t="shared" si="10"/>
        <v/>
      </c>
      <c r="AR55" s="267" t="str">
        <f t="shared" si="10"/>
        <v/>
      </c>
      <c r="AS55" s="267" t="str">
        <f t="shared" si="10"/>
        <v/>
      </c>
      <c r="AT55" s="267" t="str">
        <f t="shared" si="10"/>
        <v/>
      </c>
      <c r="AU55" s="267" t="str">
        <f t="shared" si="10"/>
        <v/>
      </c>
      <c r="AV55" s="267" t="str">
        <f t="shared" si="10"/>
        <v/>
      </c>
      <c r="AW55" s="267" t="str">
        <f t="shared" si="10"/>
        <v/>
      </c>
      <c r="AX55" s="472" t="str">
        <f t="shared" si="5"/>
        <v/>
      </c>
      <c r="AY55" s="472" t="str">
        <f t="shared" si="6"/>
        <v/>
      </c>
      <c r="AZ55" s="472" t="str">
        <f t="shared" si="7"/>
        <v/>
      </c>
      <c r="BA55" s="472" t="str">
        <f t="shared" si="8"/>
        <v/>
      </c>
    </row>
    <row r="56" spans="1:53" ht="15.75" customHeight="1" thickBot="1">
      <c r="A56" s="55"/>
      <c r="B56" s="458" t="str">
        <f t="shared" si="9"/>
        <v/>
      </c>
      <c r="C56" s="244"/>
      <c r="D56" s="245"/>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7" t="str">
        <f t="shared" si="11"/>
        <v/>
      </c>
      <c r="AE56" s="267" t="str">
        <f t="shared" si="11"/>
        <v/>
      </c>
      <c r="AF56" s="267" t="str">
        <f t="shared" si="11"/>
        <v/>
      </c>
      <c r="AG56" s="267" t="str">
        <f t="shared" si="11"/>
        <v/>
      </c>
      <c r="AH56" s="267" t="str">
        <f t="shared" si="11"/>
        <v/>
      </c>
      <c r="AI56" s="267" t="str">
        <f t="shared" si="11"/>
        <v/>
      </c>
      <c r="AJ56" s="267" t="str">
        <f t="shared" si="11"/>
        <v/>
      </c>
      <c r="AK56" s="267" t="str">
        <f t="shared" si="11"/>
        <v/>
      </c>
      <c r="AL56" s="267" t="str">
        <f t="shared" si="11"/>
        <v/>
      </c>
      <c r="AM56" s="267" t="str">
        <f t="shared" si="11"/>
        <v/>
      </c>
      <c r="AN56" s="267" t="str">
        <f t="shared" si="11"/>
        <v/>
      </c>
      <c r="AO56" s="267" t="str">
        <f t="shared" si="11"/>
        <v/>
      </c>
      <c r="AP56" s="267" t="str">
        <f t="shared" si="11"/>
        <v/>
      </c>
      <c r="AQ56" s="267" t="str">
        <f t="shared" si="11"/>
        <v/>
      </c>
      <c r="AR56" s="267" t="str">
        <f t="shared" si="11"/>
        <v/>
      </c>
      <c r="AS56" s="267" t="str">
        <f t="shared" si="11"/>
        <v/>
      </c>
      <c r="AT56" s="267" t="str">
        <f t="shared" ref="AO56:AW84" si="12">IF(U56="","",(IF(U56=U$92,1,0)))</f>
        <v/>
      </c>
      <c r="AU56" s="267" t="str">
        <f t="shared" si="12"/>
        <v/>
      </c>
      <c r="AV56" s="267" t="str">
        <f t="shared" si="12"/>
        <v/>
      </c>
      <c r="AW56" s="267" t="str">
        <f t="shared" si="12"/>
        <v/>
      </c>
      <c r="AX56" s="472" t="str">
        <f t="shared" si="5"/>
        <v/>
      </c>
      <c r="AY56" s="472" t="str">
        <f t="shared" si="6"/>
        <v/>
      </c>
      <c r="AZ56" s="472" t="str">
        <f t="shared" si="7"/>
        <v/>
      </c>
      <c r="BA56" s="472" t="str">
        <f t="shared" si="8"/>
        <v/>
      </c>
    </row>
    <row r="57" spans="1:53" ht="15.75" customHeight="1" thickBot="1">
      <c r="A57" s="55"/>
      <c r="B57" s="458" t="str">
        <f t="shared" si="9"/>
        <v/>
      </c>
      <c r="C57" s="244"/>
      <c r="D57" s="245"/>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7" t="str">
        <f t="shared" si="11"/>
        <v/>
      </c>
      <c r="AE57" s="267" t="str">
        <f t="shared" si="11"/>
        <v/>
      </c>
      <c r="AF57" s="267" t="str">
        <f t="shared" si="11"/>
        <v/>
      </c>
      <c r="AG57" s="267" t="str">
        <f t="shared" si="11"/>
        <v/>
      </c>
      <c r="AH57" s="267" t="str">
        <f t="shared" si="11"/>
        <v/>
      </c>
      <c r="AI57" s="267" t="str">
        <f t="shared" si="11"/>
        <v/>
      </c>
      <c r="AJ57" s="267" t="str">
        <f t="shared" si="11"/>
        <v/>
      </c>
      <c r="AK57" s="267" t="str">
        <f t="shared" si="11"/>
        <v/>
      </c>
      <c r="AL57" s="267" t="str">
        <f t="shared" si="11"/>
        <v/>
      </c>
      <c r="AM57" s="267" t="str">
        <f t="shared" si="11"/>
        <v/>
      </c>
      <c r="AN57" s="267" t="str">
        <f t="shared" si="11"/>
        <v/>
      </c>
      <c r="AO57" s="267" t="str">
        <f t="shared" si="12"/>
        <v/>
      </c>
      <c r="AP57" s="267" t="str">
        <f t="shared" si="12"/>
        <v/>
      </c>
      <c r="AQ57" s="267" t="str">
        <f t="shared" si="12"/>
        <v/>
      </c>
      <c r="AR57" s="267" t="str">
        <f t="shared" si="12"/>
        <v/>
      </c>
      <c r="AS57" s="267" t="str">
        <f t="shared" si="12"/>
        <v/>
      </c>
      <c r="AT57" s="267" t="str">
        <f t="shared" si="12"/>
        <v/>
      </c>
      <c r="AU57" s="267" t="str">
        <f t="shared" si="12"/>
        <v/>
      </c>
      <c r="AV57" s="267" t="str">
        <f t="shared" si="12"/>
        <v/>
      </c>
      <c r="AW57" s="267" t="str">
        <f t="shared" si="12"/>
        <v/>
      </c>
      <c r="AX57" s="472" t="str">
        <f t="shared" si="5"/>
        <v/>
      </c>
      <c r="AY57" s="472" t="str">
        <f t="shared" si="6"/>
        <v/>
      </c>
      <c r="AZ57" s="472" t="str">
        <f t="shared" si="7"/>
        <v/>
      </c>
      <c r="BA57" s="472" t="str">
        <f t="shared" si="8"/>
        <v/>
      </c>
    </row>
    <row r="58" spans="1:53" ht="15.75" customHeight="1" thickBot="1">
      <c r="A58" s="55"/>
      <c r="B58" s="458" t="str">
        <f t="shared" si="9"/>
        <v/>
      </c>
      <c r="C58" s="244"/>
      <c r="D58" s="245"/>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7" t="str">
        <f t="shared" si="11"/>
        <v/>
      </c>
      <c r="AE58" s="267" t="str">
        <f t="shared" si="11"/>
        <v/>
      </c>
      <c r="AF58" s="267" t="str">
        <f t="shared" si="11"/>
        <v/>
      </c>
      <c r="AG58" s="267" t="str">
        <f t="shared" si="11"/>
        <v/>
      </c>
      <c r="AH58" s="267" t="str">
        <f t="shared" si="11"/>
        <v/>
      </c>
      <c r="AI58" s="267" t="str">
        <f t="shared" si="11"/>
        <v/>
      </c>
      <c r="AJ58" s="267" t="str">
        <f t="shared" si="11"/>
        <v/>
      </c>
      <c r="AK58" s="267" t="str">
        <f t="shared" si="11"/>
        <v/>
      </c>
      <c r="AL58" s="267" t="str">
        <f t="shared" si="11"/>
        <v/>
      </c>
      <c r="AM58" s="267" t="str">
        <f t="shared" si="11"/>
        <v/>
      </c>
      <c r="AN58" s="267" t="str">
        <f t="shared" si="11"/>
        <v/>
      </c>
      <c r="AO58" s="267" t="str">
        <f t="shared" si="12"/>
        <v/>
      </c>
      <c r="AP58" s="267" t="str">
        <f t="shared" si="12"/>
        <v/>
      </c>
      <c r="AQ58" s="267" t="str">
        <f t="shared" si="12"/>
        <v/>
      </c>
      <c r="AR58" s="267" t="str">
        <f t="shared" si="12"/>
        <v/>
      </c>
      <c r="AS58" s="267" t="str">
        <f t="shared" si="12"/>
        <v/>
      </c>
      <c r="AT58" s="267" t="str">
        <f t="shared" si="12"/>
        <v/>
      </c>
      <c r="AU58" s="267" t="str">
        <f t="shared" si="12"/>
        <v/>
      </c>
      <c r="AV58" s="267" t="str">
        <f t="shared" si="12"/>
        <v/>
      </c>
      <c r="AW58" s="267" t="str">
        <f t="shared" si="12"/>
        <v/>
      </c>
      <c r="AX58" s="472" t="str">
        <f t="shared" si="5"/>
        <v/>
      </c>
      <c r="AY58" s="472" t="str">
        <f t="shared" si="6"/>
        <v/>
      </c>
      <c r="AZ58" s="472" t="str">
        <f t="shared" si="7"/>
        <v/>
      </c>
      <c r="BA58" s="472" t="str">
        <f t="shared" si="8"/>
        <v/>
      </c>
    </row>
    <row r="59" spans="1:53" ht="15.75" customHeight="1" thickBot="1">
      <c r="A59" s="55"/>
      <c r="B59" s="458" t="str">
        <f t="shared" si="9"/>
        <v/>
      </c>
      <c r="C59" s="244"/>
      <c r="D59" s="245"/>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7" t="str">
        <f t="shared" si="11"/>
        <v/>
      </c>
      <c r="AE59" s="267" t="str">
        <f t="shared" si="11"/>
        <v/>
      </c>
      <c r="AF59" s="267" t="str">
        <f t="shared" si="11"/>
        <v/>
      </c>
      <c r="AG59" s="267" t="str">
        <f t="shared" si="11"/>
        <v/>
      </c>
      <c r="AH59" s="267" t="str">
        <f t="shared" si="11"/>
        <v/>
      </c>
      <c r="AI59" s="267" t="str">
        <f t="shared" si="11"/>
        <v/>
      </c>
      <c r="AJ59" s="267" t="str">
        <f t="shared" si="11"/>
        <v/>
      </c>
      <c r="AK59" s="267" t="str">
        <f t="shared" si="11"/>
        <v/>
      </c>
      <c r="AL59" s="267" t="str">
        <f t="shared" si="11"/>
        <v/>
      </c>
      <c r="AM59" s="267" t="str">
        <f t="shared" si="11"/>
        <v/>
      </c>
      <c r="AN59" s="267" t="str">
        <f t="shared" si="11"/>
        <v/>
      </c>
      <c r="AO59" s="267" t="str">
        <f t="shared" si="12"/>
        <v/>
      </c>
      <c r="AP59" s="267" t="str">
        <f t="shared" si="12"/>
        <v/>
      </c>
      <c r="AQ59" s="267" t="str">
        <f t="shared" si="12"/>
        <v/>
      </c>
      <c r="AR59" s="267" t="str">
        <f t="shared" si="12"/>
        <v/>
      </c>
      <c r="AS59" s="267" t="str">
        <f t="shared" si="12"/>
        <v/>
      </c>
      <c r="AT59" s="267" t="str">
        <f t="shared" si="12"/>
        <v/>
      </c>
      <c r="AU59" s="267" t="str">
        <f t="shared" si="12"/>
        <v/>
      </c>
      <c r="AV59" s="267" t="str">
        <f t="shared" si="12"/>
        <v/>
      </c>
      <c r="AW59" s="267" t="str">
        <f t="shared" si="12"/>
        <v/>
      </c>
      <c r="AX59" s="472" t="str">
        <f t="shared" si="5"/>
        <v/>
      </c>
      <c r="AY59" s="472" t="str">
        <f t="shared" si="6"/>
        <v/>
      </c>
      <c r="AZ59" s="472" t="str">
        <f t="shared" si="7"/>
        <v/>
      </c>
      <c r="BA59" s="472" t="str">
        <f t="shared" si="8"/>
        <v/>
      </c>
    </row>
    <row r="60" spans="1:53" ht="15.75" customHeight="1" thickBot="1">
      <c r="A60" s="55"/>
      <c r="B60" s="458" t="str">
        <f t="shared" si="9"/>
        <v/>
      </c>
      <c r="C60" s="244"/>
      <c r="D60" s="245"/>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7" t="str">
        <f t="shared" si="11"/>
        <v/>
      </c>
      <c r="AE60" s="267" t="str">
        <f t="shared" si="11"/>
        <v/>
      </c>
      <c r="AF60" s="267" t="str">
        <f t="shared" si="11"/>
        <v/>
      </c>
      <c r="AG60" s="267" t="str">
        <f t="shared" si="11"/>
        <v/>
      </c>
      <c r="AH60" s="267" t="str">
        <f t="shared" si="11"/>
        <v/>
      </c>
      <c r="AI60" s="267" t="str">
        <f t="shared" si="11"/>
        <v/>
      </c>
      <c r="AJ60" s="267" t="str">
        <f t="shared" si="11"/>
        <v/>
      </c>
      <c r="AK60" s="267" t="str">
        <f t="shared" si="11"/>
        <v/>
      </c>
      <c r="AL60" s="267" t="str">
        <f t="shared" si="11"/>
        <v/>
      </c>
      <c r="AM60" s="267" t="str">
        <f t="shared" si="11"/>
        <v/>
      </c>
      <c r="AN60" s="267" t="str">
        <f t="shared" si="11"/>
        <v/>
      </c>
      <c r="AO60" s="267" t="str">
        <f t="shared" si="12"/>
        <v/>
      </c>
      <c r="AP60" s="267" t="str">
        <f t="shared" si="12"/>
        <v/>
      </c>
      <c r="AQ60" s="267" t="str">
        <f t="shared" si="12"/>
        <v/>
      </c>
      <c r="AR60" s="267" t="str">
        <f t="shared" si="12"/>
        <v/>
      </c>
      <c r="AS60" s="267" t="str">
        <f t="shared" si="12"/>
        <v/>
      </c>
      <c r="AT60" s="267" t="str">
        <f t="shared" si="12"/>
        <v/>
      </c>
      <c r="AU60" s="267" t="str">
        <f t="shared" si="12"/>
        <v/>
      </c>
      <c r="AV60" s="267" t="str">
        <f t="shared" si="12"/>
        <v/>
      </c>
      <c r="AW60" s="267" t="str">
        <f t="shared" si="12"/>
        <v/>
      </c>
      <c r="AX60" s="472" t="str">
        <f t="shared" si="5"/>
        <v/>
      </c>
      <c r="AY60" s="472" t="str">
        <f t="shared" si="6"/>
        <v/>
      </c>
      <c r="AZ60" s="472" t="str">
        <f t="shared" si="7"/>
        <v/>
      </c>
      <c r="BA60" s="472" t="str">
        <f t="shared" si="8"/>
        <v/>
      </c>
    </row>
    <row r="61" spans="1:53" ht="15.75" customHeight="1" thickBot="1">
      <c r="A61" s="55"/>
      <c r="B61" s="458" t="str">
        <f t="shared" si="9"/>
        <v/>
      </c>
      <c r="C61" s="244"/>
      <c r="D61" s="245"/>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7" t="str">
        <f t="shared" si="11"/>
        <v/>
      </c>
      <c r="AE61" s="267" t="str">
        <f t="shared" si="11"/>
        <v/>
      </c>
      <c r="AF61" s="267" t="str">
        <f t="shared" si="11"/>
        <v/>
      </c>
      <c r="AG61" s="267" t="str">
        <f t="shared" si="11"/>
        <v/>
      </c>
      <c r="AH61" s="267" t="str">
        <f t="shared" si="11"/>
        <v/>
      </c>
      <c r="AI61" s="267" t="str">
        <f t="shared" si="11"/>
        <v/>
      </c>
      <c r="AJ61" s="267" t="str">
        <f t="shared" si="11"/>
        <v/>
      </c>
      <c r="AK61" s="267" t="str">
        <f t="shared" si="11"/>
        <v/>
      </c>
      <c r="AL61" s="267" t="str">
        <f t="shared" si="11"/>
        <v/>
      </c>
      <c r="AM61" s="267" t="str">
        <f t="shared" si="11"/>
        <v/>
      </c>
      <c r="AN61" s="267" t="str">
        <f t="shared" si="11"/>
        <v/>
      </c>
      <c r="AO61" s="267" t="str">
        <f t="shared" si="12"/>
        <v/>
      </c>
      <c r="AP61" s="267" t="str">
        <f t="shared" si="12"/>
        <v/>
      </c>
      <c r="AQ61" s="267" t="str">
        <f t="shared" si="12"/>
        <v/>
      </c>
      <c r="AR61" s="267" t="str">
        <f t="shared" si="12"/>
        <v/>
      </c>
      <c r="AS61" s="267" t="str">
        <f t="shared" si="12"/>
        <v/>
      </c>
      <c r="AT61" s="267" t="str">
        <f t="shared" si="12"/>
        <v/>
      </c>
      <c r="AU61" s="267" t="str">
        <f t="shared" si="12"/>
        <v/>
      </c>
      <c r="AV61" s="267" t="str">
        <f t="shared" si="12"/>
        <v/>
      </c>
      <c r="AW61" s="267" t="str">
        <f t="shared" si="12"/>
        <v/>
      </c>
      <c r="AX61" s="472" t="str">
        <f t="shared" si="5"/>
        <v/>
      </c>
      <c r="AY61" s="472" t="str">
        <f t="shared" si="6"/>
        <v/>
      </c>
      <c r="AZ61" s="472" t="str">
        <f t="shared" si="7"/>
        <v/>
      </c>
      <c r="BA61" s="472" t="str">
        <f t="shared" si="8"/>
        <v/>
      </c>
    </row>
    <row r="62" spans="1:53" ht="15.75" customHeight="1" thickBot="1">
      <c r="A62" s="55"/>
      <c r="B62" s="458" t="str">
        <f t="shared" si="9"/>
        <v/>
      </c>
      <c r="C62" s="244"/>
      <c r="D62" s="245"/>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7" t="str">
        <f t="shared" si="11"/>
        <v/>
      </c>
      <c r="AE62" s="267" t="str">
        <f t="shared" si="11"/>
        <v/>
      </c>
      <c r="AF62" s="267" t="str">
        <f t="shared" si="11"/>
        <v/>
      </c>
      <c r="AG62" s="267" t="str">
        <f t="shared" si="11"/>
        <v/>
      </c>
      <c r="AH62" s="267" t="str">
        <f t="shared" si="11"/>
        <v/>
      </c>
      <c r="AI62" s="267" t="str">
        <f t="shared" si="11"/>
        <v/>
      </c>
      <c r="AJ62" s="267" t="str">
        <f t="shared" si="11"/>
        <v/>
      </c>
      <c r="AK62" s="267" t="str">
        <f t="shared" si="11"/>
        <v/>
      </c>
      <c r="AL62" s="267" t="str">
        <f t="shared" si="11"/>
        <v/>
      </c>
      <c r="AM62" s="267" t="str">
        <f t="shared" si="11"/>
        <v/>
      </c>
      <c r="AN62" s="267" t="str">
        <f t="shared" si="11"/>
        <v/>
      </c>
      <c r="AO62" s="267" t="str">
        <f t="shared" si="12"/>
        <v/>
      </c>
      <c r="AP62" s="267" t="str">
        <f t="shared" si="12"/>
        <v/>
      </c>
      <c r="AQ62" s="267" t="str">
        <f t="shared" si="12"/>
        <v/>
      </c>
      <c r="AR62" s="267" t="str">
        <f t="shared" si="12"/>
        <v/>
      </c>
      <c r="AS62" s="267" t="str">
        <f t="shared" si="12"/>
        <v/>
      </c>
      <c r="AT62" s="267" t="str">
        <f t="shared" si="12"/>
        <v/>
      </c>
      <c r="AU62" s="267" t="str">
        <f t="shared" si="12"/>
        <v/>
      </c>
      <c r="AV62" s="267" t="str">
        <f t="shared" si="12"/>
        <v/>
      </c>
      <c r="AW62" s="267" t="str">
        <f t="shared" si="12"/>
        <v/>
      </c>
      <c r="AX62" s="472" t="str">
        <f t="shared" si="5"/>
        <v/>
      </c>
      <c r="AY62" s="472" t="str">
        <f t="shared" si="6"/>
        <v/>
      </c>
      <c r="AZ62" s="472" t="str">
        <f t="shared" si="7"/>
        <v/>
      </c>
      <c r="BA62" s="472" t="str">
        <f t="shared" si="8"/>
        <v/>
      </c>
    </row>
    <row r="63" spans="1:53" ht="15.75" customHeight="1" thickBot="1">
      <c r="A63" s="55"/>
      <c r="B63" s="458" t="str">
        <f t="shared" si="9"/>
        <v/>
      </c>
      <c r="C63" s="244"/>
      <c r="D63" s="245"/>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7" t="str">
        <f t="shared" si="11"/>
        <v/>
      </c>
      <c r="AE63" s="267" t="str">
        <f t="shared" si="11"/>
        <v/>
      </c>
      <c r="AF63" s="267" t="str">
        <f t="shared" si="11"/>
        <v/>
      </c>
      <c r="AG63" s="267" t="str">
        <f t="shared" si="11"/>
        <v/>
      </c>
      <c r="AH63" s="267" t="str">
        <f t="shared" si="11"/>
        <v/>
      </c>
      <c r="AI63" s="267" t="str">
        <f t="shared" si="11"/>
        <v/>
      </c>
      <c r="AJ63" s="267" t="str">
        <f t="shared" si="11"/>
        <v/>
      </c>
      <c r="AK63" s="267" t="str">
        <f t="shared" si="11"/>
        <v/>
      </c>
      <c r="AL63" s="267" t="str">
        <f t="shared" si="11"/>
        <v/>
      </c>
      <c r="AM63" s="267" t="str">
        <f t="shared" si="11"/>
        <v/>
      </c>
      <c r="AN63" s="267" t="str">
        <f t="shared" si="11"/>
        <v/>
      </c>
      <c r="AO63" s="267" t="str">
        <f t="shared" si="12"/>
        <v/>
      </c>
      <c r="AP63" s="267" t="str">
        <f t="shared" si="12"/>
        <v/>
      </c>
      <c r="AQ63" s="267" t="str">
        <f t="shared" si="12"/>
        <v/>
      </c>
      <c r="AR63" s="267" t="str">
        <f t="shared" si="12"/>
        <v/>
      </c>
      <c r="AS63" s="267" t="str">
        <f t="shared" si="12"/>
        <v/>
      </c>
      <c r="AT63" s="267" t="str">
        <f t="shared" si="12"/>
        <v/>
      </c>
      <c r="AU63" s="267" t="str">
        <f t="shared" si="12"/>
        <v/>
      </c>
      <c r="AV63" s="267" t="str">
        <f t="shared" si="12"/>
        <v/>
      </c>
      <c r="AW63" s="267" t="str">
        <f t="shared" si="12"/>
        <v/>
      </c>
      <c r="AX63" s="472" t="str">
        <f t="shared" si="5"/>
        <v/>
      </c>
      <c r="AY63" s="472" t="str">
        <f t="shared" si="6"/>
        <v/>
      </c>
      <c r="AZ63" s="472" t="str">
        <f t="shared" si="7"/>
        <v/>
      </c>
      <c r="BA63" s="472" t="str">
        <f t="shared" si="8"/>
        <v/>
      </c>
    </row>
    <row r="64" spans="1:53" ht="15.75" customHeight="1" thickBot="1">
      <c r="A64" s="55"/>
      <c r="B64" s="458" t="str">
        <f t="shared" si="9"/>
        <v/>
      </c>
      <c r="C64" s="244"/>
      <c r="D64" s="245"/>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7" t="str">
        <f t="shared" si="11"/>
        <v/>
      </c>
      <c r="AE64" s="267" t="str">
        <f t="shared" si="11"/>
        <v/>
      </c>
      <c r="AF64" s="267" t="str">
        <f t="shared" si="11"/>
        <v/>
      </c>
      <c r="AG64" s="267" t="str">
        <f t="shared" si="11"/>
        <v/>
      </c>
      <c r="AH64" s="267" t="str">
        <f t="shared" si="11"/>
        <v/>
      </c>
      <c r="AI64" s="267" t="str">
        <f t="shared" si="11"/>
        <v/>
      </c>
      <c r="AJ64" s="267" t="str">
        <f t="shared" si="11"/>
        <v/>
      </c>
      <c r="AK64" s="267" t="str">
        <f t="shared" si="11"/>
        <v/>
      </c>
      <c r="AL64" s="267" t="str">
        <f t="shared" si="11"/>
        <v/>
      </c>
      <c r="AM64" s="267" t="str">
        <f t="shared" si="11"/>
        <v/>
      </c>
      <c r="AN64" s="267" t="str">
        <f t="shared" si="11"/>
        <v/>
      </c>
      <c r="AO64" s="267" t="str">
        <f t="shared" si="12"/>
        <v/>
      </c>
      <c r="AP64" s="267" t="str">
        <f t="shared" si="12"/>
        <v/>
      </c>
      <c r="AQ64" s="267" t="str">
        <f t="shared" si="12"/>
        <v/>
      </c>
      <c r="AR64" s="267" t="str">
        <f t="shared" si="12"/>
        <v/>
      </c>
      <c r="AS64" s="267" t="str">
        <f t="shared" si="12"/>
        <v/>
      </c>
      <c r="AT64" s="267" t="str">
        <f t="shared" si="12"/>
        <v/>
      </c>
      <c r="AU64" s="267" t="str">
        <f t="shared" si="12"/>
        <v/>
      </c>
      <c r="AV64" s="267" t="str">
        <f t="shared" si="12"/>
        <v/>
      </c>
      <c r="AW64" s="267" t="str">
        <f t="shared" si="12"/>
        <v/>
      </c>
      <c r="AX64" s="472" t="str">
        <f t="shared" si="5"/>
        <v/>
      </c>
      <c r="AY64" s="472" t="str">
        <f t="shared" si="6"/>
        <v/>
      </c>
      <c r="AZ64" s="472" t="str">
        <f t="shared" si="7"/>
        <v/>
      </c>
      <c r="BA64" s="472" t="str">
        <f t="shared" si="8"/>
        <v/>
      </c>
    </row>
    <row r="65" spans="1:53" ht="15.75" customHeight="1" thickBot="1">
      <c r="A65" s="55"/>
      <c r="B65" s="458" t="str">
        <f t="shared" si="9"/>
        <v/>
      </c>
      <c r="C65" s="244"/>
      <c r="D65" s="245"/>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7" t="str">
        <f t="shared" si="11"/>
        <v/>
      </c>
      <c r="AE65" s="267" t="str">
        <f t="shared" si="11"/>
        <v/>
      </c>
      <c r="AF65" s="267" t="str">
        <f t="shared" si="11"/>
        <v/>
      </c>
      <c r="AG65" s="267" t="str">
        <f t="shared" si="11"/>
        <v/>
      </c>
      <c r="AH65" s="267" t="str">
        <f t="shared" si="11"/>
        <v/>
      </c>
      <c r="AI65" s="267" t="str">
        <f t="shared" si="11"/>
        <v/>
      </c>
      <c r="AJ65" s="267" t="str">
        <f t="shared" si="11"/>
        <v/>
      </c>
      <c r="AK65" s="267" t="str">
        <f t="shared" si="11"/>
        <v/>
      </c>
      <c r="AL65" s="267" t="str">
        <f t="shared" si="11"/>
        <v/>
      </c>
      <c r="AM65" s="267" t="str">
        <f t="shared" si="11"/>
        <v/>
      </c>
      <c r="AN65" s="267" t="str">
        <f t="shared" si="11"/>
        <v/>
      </c>
      <c r="AO65" s="267" t="str">
        <f t="shared" si="12"/>
        <v/>
      </c>
      <c r="AP65" s="267" t="str">
        <f t="shared" si="12"/>
        <v/>
      </c>
      <c r="AQ65" s="267" t="str">
        <f t="shared" si="12"/>
        <v/>
      </c>
      <c r="AR65" s="267" t="str">
        <f t="shared" si="12"/>
        <v/>
      </c>
      <c r="AS65" s="267" t="str">
        <f t="shared" si="12"/>
        <v/>
      </c>
      <c r="AT65" s="267" t="str">
        <f t="shared" si="12"/>
        <v/>
      </c>
      <c r="AU65" s="267" t="str">
        <f t="shared" si="12"/>
        <v/>
      </c>
      <c r="AV65" s="267" t="str">
        <f t="shared" si="12"/>
        <v/>
      </c>
      <c r="AW65" s="267" t="str">
        <f t="shared" si="12"/>
        <v/>
      </c>
      <c r="AX65" s="472" t="str">
        <f t="shared" si="5"/>
        <v/>
      </c>
      <c r="AY65" s="472" t="str">
        <f t="shared" si="6"/>
        <v/>
      </c>
      <c r="AZ65" s="472" t="str">
        <f t="shared" si="7"/>
        <v/>
      </c>
      <c r="BA65" s="472" t="str">
        <f t="shared" si="8"/>
        <v/>
      </c>
    </row>
    <row r="66" spans="1:53" ht="15.75" customHeight="1" thickBot="1">
      <c r="A66" s="55"/>
      <c r="B66" s="458" t="str">
        <f t="shared" si="9"/>
        <v/>
      </c>
      <c r="C66" s="244"/>
      <c r="D66" s="245"/>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7" t="str">
        <f t="shared" si="11"/>
        <v/>
      </c>
      <c r="AE66" s="267" t="str">
        <f t="shared" si="11"/>
        <v/>
      </c>
      <c r="AF66" s="267" t="str">
        <f t="shared" si="11"/>
        <v/>
      </c>
      <c r="AG66" s="267" t="str">
        <f t="shared" si="11"/>
        <v/>
      </c>
      <c r="AH66" s="267" t="str">
        <f t="shared" si="11"/>
        <v/>
      </c>
      <c r="AI66" s="267" t="str">
        <f t="shared" si="11"/>
        <v/>
      </c>
      <c r="AJ66" s="267" t="str">
        <f t="shared" si="11"/>
        <v/>
      </c>
      <c r="AK66" s="267" t="str">
        <f t="shared" si="11"/>
        <v/>
      </c>
      <c r="AL66" s="267" t="str">
        <f t="shared" si="11"/>
        <v/>
      </c>
      <c r="AM66" s="267" t="str">
        <f t="shared" si="11"/>
        <v/>
      </c>
      <c r="AN66" s="267" t="str">
        <f t="shared" si="11"/>
        <v/>
      </c>
      <c r="AO66" s="267" t="str">
        <f t="shared" si="12"/>
        <v/>
      </c>
      <c r="AP66" s="267" t="str">
        <f t="shared" si="12"/>
        <v/>
      </c>
      <c r="AQ66" s="267" t="str">
        <f t="shared" si="12"/>
        <v/>
      </c>
      <c r="AR66" s="267" t="str">
        <f t="shared" si="12"/>
        <v/>
      </c>
      <c r="AS66" s="267" t="str">
        <f t="shared" si="12"/>
        <v/>
      </c>
      <c r="AT66" s="267" t="str">
        <f t="shared" si="12"/>
        <v/>
      </c>
      <c r="AU66" s="267" t="str">
        <f t="shared" si="12"/>
        <v/>
      </c>
      <c r="AV66" s="267" t="str">
        <f t="shared" si="12"/>
        <v/>
      </c>
      <c r="AW66" s="267" t="str">
        <f t="shared" si="12"/>
        <v/>
      </c>
      <c r="AX66" s="472" t="str">
        <f t="shared" si="5"/>
        <v/>
      </c>
      <c r="AY66" s="472" t="str">
        <f t="shared" si="6"/>
        <v/>
      </c>
      <c r="AZ66" s="472" t="str">
        <f t="shared" si="7"/>
        <v/>
      </c>
      <c r="BA66" s="472" t="str">
        <f t="shared" si="8"/>
        <v/>
      </c>
    </row>
    <row r="67" spans="1:53" ht="15.75" customHeight="1" thickBot="1">
      <c r="A67" s="55"/>
      <c r="B67" s="458" t="str">
        <f t="shared" si="9"/>
        <v/>
      </c>
      <c r="C67" s="244"/>
      <c r="D67" s="245"/>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7" t="str">
        <f t="shared" si="11"/>
        <v/>
      </c>
      <c r="AE67" s="267" t="str">
        <f t="shared" si="11"/>
        <v/>
      </c>
      <c r="AF67" s="267" t="str">
        <f t="shared" si="11"/>
        <v/>
      </c>
      <c r="AG67" s="267" t="str">
        <f t="shared" si="11"/>
        <v/>
      </c>
      <c r="AH67" s="267" t="str">
        <f t="shared" si="11"/>
        <v/>
      </c>
      <c r="AI67" s="267" t="str">
        <f t="shared" si="11"/>
        <v/>
      </c>
      <c r="AJ67" s="267" t="str">
        <f t="shared" si="11"/>
        <v/>
      </c>
      <c r="AK67" s="267" t="str">
        <f t="shared" si="11"/>
        <v/>
      </c>
      <c r="AL67" s="267" t="str">
        <f t="shared" si="11"/>
        <v/>
      </c>
      <c r="AM67" s="267" t="str">
        <f t="shared" si="11"/>
        <v/>
      </c>
      <c r="AN67" s="267" t="str">
        <f t="shared" si="11"/>
        <v/>
      </c>
      <c r="AO67" s="267" t="str">
        <f t="shared" si="12"/>
        <v/>
      </c>
      <c r="AP67" s="267" t="str">
        <f t="shared" si="12"/>
        <v/>
      </c>
      <c r="AQ67" s="267" t="str">
        <f t="shared" si="12"/>
        <v/>
      </c>
      <c r="AR67" s="267" t="str">
        <f t="shared" si="12"/>
        <v/>
      </c>
      <c r="AS67" s="267" t="str">
        <f t="shared" si="12"/>
        <v/>
      </c>
      <c r="AT67" s="267" t="str">
        <f t="shared" si="12"/>
        <v/>
      </c>
      <c r="AU67" s="267" t="str">
        <f t="shared" si="12"/>
        <v/>
      </c>
      <c r="AV67" s="267" t="str">
        <f t="shared" si="12"/>
        <v/>
      </c>
      <c r="AW67" s="267" t="str">
        <f t="shared" si="12"/>
        <v/>
      </c>
      <c r="AX67" s="472" t="str">
        <f t="shared" si="5"/>
        <v/>
      </c>
      <c r="AY67" s="472" t="str">
        <f t="shared" si="6"/>
        <v/>
      </c>
      <c r="AZ67" s="472" t="str">
        <f t="shared" si="7"/>
        <v/>
      </c>
      <c r="BA67" s="472" t="str">
        <f t="shared" si="8"/>
        <v/>
      </c>
    </row>
    <row r="68" spans="1:53" ht="15.75" customHeight="1" thickBot="1">
      <c r="A68" s="55"/>
      <c r="B68" s="458" t="str">
        <f t="shared" si="9"/>
        <v/>
      </c>
      <c r="C68" s="244"/>
      <c r="D68" s="245"/>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7" t="str">
        <f t="shared" si="11"/>
        <v/>
      </c>
      <c r="AE68" s="267" t="str">
        <f t="shared" si="11"/>
        <v/>
      </c>
      <c r="AF68" s="267" t="str">
        <f t="shared" si="11"/>
        <v/>
      </c>
      <c r="AG68" s="267" t="str">
        <f t="shared" si="11"/>
        <v/>
      </c>
      <c r="AH68" s="267" t="str">
        <f t="shared" si="11"/>
        <v/>
      </c>
      <c r="AI68" s="267" t="str">
        <f t="shared" si="11"/>
        <v/>
      </c>
      <c r="AJ68" s="267" t="str">
        <f t="shared" si="11"/>
        <v/>
      </c>
      <c r="AK68" s="267" t="str">
        <f t="shared" si="11"/>
        <v/>
      </c>
      <c r="AL68" s="267" t="str">
        <f t="shared" si="11"/>
        <v/>
      </c>
      <c r="AM68" s="267" t="str">
        <f t="shared" si="11"/>
        <v/>
      </c>
      <c r="AN68" s="267" t="str">
        <f t="shared" si="11"/>
        <v/>
      </c>
      <c r="AO68" s="267" t="str">
        <f t="shared" si="12"/>
        <v/>
      </c>
      <c r="AP68" s="267" t="str">
        <f t="shared" si="12"/>
        <v/>
      </c>
      <c r="AQ68" s="267" t="str">
        <f t="shared" si="12"/>
        <v/>
      </c>
      <c r="AR68" s="267" t="str">
        <f t="shared" si="12"/>
        <v/>
      </c>
      <c r="AS68" s="267" t="str">
        <f t="shared" si="12"/>
        <v/>
      </c>
      <c r="AT68" s="267" t="str">
        <f t="shared" si="12"/>
        <v/>
      </c>
      <c r="AU68" s="267" t="str">
        <f t="shared" si="12"/>
        <v/>
      </c>
      <c r="AV68" s="267" t="str">
        <f t="shared" si="12"/>
        <v/>
      </c>
      <c r="AW68" s="267" t="str">
        <f t="shared" si="12"/>
        <v/>
      </c>
      <c r="AX68" s="472" t="str">
        <f t="shared" si="5"/>
        <v/>
      </c>
      <c r="AY68" s="472" t="str">
        <f t="shared" si="6"/>
        <v/>
      </c>
      <c r="AZ68" s="472" t="str">
        <f t="shared" si="7"/>
        <v/>
      </c>
      <c r="BA68" s="472" t="str">
        <f t="shared" si="8"/>
        <v/>
      </c>
    </row>
    <row r="69" spans="1:53" ht="15.75" customHeight="1" thickBot="1">
      <c r="A69" s="55"/>
      <c r="B69" s="458" t="str">
        <f t="shared" si="9"/>
        <v/>
      </c>
      <c r="C69" s="244"/>
      <c r="D69" s="245"/>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7" t="str">
        <f t="shared" si="11"/>
        <v/>
      </c>
      <c r="AE69" s="267" t="str">
        <f t="shared" si="11"/>
        <v/>
      </c>
      <c r="AF69" s="267" t="str">
        <f t="shared" si="11"/>
        <v/>
      </c>
      <c r="AG69" s="267" t="str">
        <f t="shared" si="11"/>
        <v/>
      </c>
      <c r="AH69" s="267" t="str">
        <f t="shared" si="11"/>
        <v/>
      </c>
      <c r="AI69" s="267" t="str">
        <f t="shared" si="11"/>
        <v/>
      </c>
      <c r="AJ69" s="267" t="str">
        <f t="shared" si="11"/>
        <v/>
      </c>
      <c r="AK69" s="267" t="str">
        <f t="shared" si="11"/>
        <v/>
      </c>
      <c r="AL69" s="267" t="str">
        <f t="shared" si="11"/>
        <v/>
      </c>
      <c r="AM69" s="267" t="str">
        <f t="shared" si="11"/>
        <v/>
      </c>
      <c r="AN69" s="267" t="str">
        <f t="shared" si="11"/>
        <v/>
      </c>
      <c r="AO69" s="267" t="str">
        <f t="shared" si="12"/>
        <v/>
      </c>
      <c r="AP69" s="267" t="str">
        <f t="shared" si="12"/>
        <v/>
      </c>
      <c r="AQ69" s="267" t="str">
        <f t="shared" si="12"/>
        <v/>
      </c>
      <c r="AR69" s="267" t="str">
        <f t="shared" si="12"/>
        <v/>
      </c>
      <c r="AS69" s="267" t="str">
        <f t="shared" si="12"/>
        <v/>
      </c>
      <c r="AT69" s="267" t="str">
        <f t="shared" si="12"/>
        <v/>
      </c>
      <c r="AU69" s="267" t="str">
        <f t="shared" si="12"/>
        <v/>
      </c>
      <c r="AV69" s="267" t="str">
        <f t="shared" si="12"/>
        <v/>
      </c>
      <c r="AW69" s="267" t="str">
        <f t="shared" si="12"/>
        <v/>
      </c>
      <c r="AX69" s="472" t="str">
        <f t="shared" si="5"/>
        <v/>
      </c>
      <c r="AY69" s="472" t="str">
        <f t="shared" si="6"/>
        <v/>
      </c>
      <c r="AZ69" s="472" t="str">
        <f t="shared" si="7"/>
        <v/>
      </c>
      <c r="BA69" s="472" t="str">
        <f t="shared" si="8"/>
        <v/>
      </c>
    </row>
    <row r="70" spans="1:53" ht="15.75" customHeight="1" thickBot="1">
      <c r="A70" s="55"/>
      <c r="B70" s="458" t="str">
        <f t="shared" si="9"/>
        <v/>
      </c>
      <c r="C70" s="244"/>
      <c r="D70" s="245"/>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7" t="str">
        <f t="shared" si="11"/>
        <v/>
      </c>
      <c r="AE70" s="267" t="str">
        <f t="shared" si="11"/>
        <v/>
      </c>
      <c r="AF70" s="267" t="str">
        <f t="shared" si="11"/>
        <v/>
      </c>
      <c r="AG70" s="267" t="str">
        <f t="shared" si="11"/>
        <v/>
      </c>
      <c r="AH70" s="267" t="str">
        <f t="shared" si="11"/>
        <v/>
      </c>
      <c r="AI70" s="267" t="str">
        <f t="shared" si="11"/>
        <v/>
      </c>
      <c r="AJ70" s="267" t="str">
        <f t="shared" si="11"/>
        <v/>
      </c>
      <c r="AK70" s="267" t="str">
        <f t="shared" si="11"/>
        <v/>
      </c>
      <c r="AL70" s="267" t="str">
        <f t="shared" si="11"/>
        <v/>
      </c>
      <c r="AM70" s="267" t="str">
        <f t="shared" si="11"/>
        <v/>
      </c>
      <c r="AN70" s="267" t="str">
        <f t="shared" si="11"/>
        <v/>
      </c>
      <c r="AO70" s="267" t="str">
        <f t="shared" si="12"/>
        <v/>
      </c>
      <c r="AP70" s="267" t="str">
        <f t="shared" si="12"/>
        <v/>
      </c>
      <c r="AQ70" s="267" t="str">
        <f t="shared" si="12"/>
        <v/>
      </c>
      <c r="AR70" s="267" t="str">
        <f t="shared" si="12"/>
        <v/>
      </c>
      <c r="AS70" s="267" t="str">
        <f t="shared" si="12"/>
        <v/>
      </c>
      <c r="AT70" s="267" t="str">
        <f t="shared" si="12"/>
        <v/>
      </c>
      <c r="AU70" s="267" t="str">
        <f t="shared" si="12"/>
        <v/>
      </c>
      <c r="AV70" s="267" t="str">
        <f t="shared" si="12"/>
        <v/>
      </c>
      <c r="AW70" s="267" t="str">
        <f t="shared" si="12"/>
        <v/>
      </c>
      <c r="AX70" s="472" t="str">
        <f t="shared" si="5"/>
        <v/>
      </c>
      <c r="AY70" s="472" t="str">
        <f t="shared" si="6"/>
        <v/>
      </c>
      <c r="AZ70" s="472" t="str">
        <f t="shared" si="7"/>
        <v/>
      </c>
      <c r="BA70" s="472" t="str">
        <f t="shared" si="8"/>
        <v/>
      </c>
    </row>
    <row r="71" spans="1:53" ht="15.75" customHeight="1" thickBot="1">
      <c r="A71" s="55"/>
      <c r="B71" s="458" t="str">
        <f t="shared" si="9"/>
        <v/>
      </c>
      <c r="C71" s="244"/>
      <c r="D71" s="245"/>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7" t="str">
        <f t="shared" si="11"/>
        <v/>
      </c>
      <c r="AE71" s="267" t="str">
        <f t="shared" si="11"/>
        <v/>
      </c>
      <c r="AF71" s="267" t="str">
        <f t="shared" si="11"/>
        <v/>
      </c>
      <c r="AG71" s="267" t="str">
        <f t="shared" si="11"/>
        <v/>
      </c>
      <c r="AH71" s="267" t="str">
        <f t="shared" si="11"/>
        <v/>
      </c>
      <c r="AI71" s="267" t="str">
        <f t="shared" si="11"/>
        <v/>
      </c>
      <c r="AJ71" s="267" t="str">
        <f t="shared" si="11"/>
        <v/>
      </c>
      <c r="AK71" s="267" t="str">
        <f t="shared" si="11"/>
        <v/>
      </c>
      <c r="AL71" s="267" t="str">
        <f t="shared" si="11"/>
        <v/>
      </c>
      <c r="AM71" s="267" t="str">
        <f t="shared" si="11"/>
        <v/>
      </c>
      <c r="AN71" s="267" t="str">
        <f t="shared" si="11"/>
        <v/>
      </c>
      <c r="AO71" s="267" t="str">
        <f t="shared" si="12"/>
        <v/>
      </c>
      <c r="AP71" s="267" t="str">
        <f t="shared" si="12"/>
        <v/>
      </c>
      <c r="AQ71" s="267" t="str">
        <f t="shared" si="12"/>
        <v/>
      </c>
      <c r="AR71" s="267" t="str">
        <f t="shared" si="12"/>
        <v/>
      </c>
      <c r="AS71" s="267" t="str">
        <f t="shared" si="12"/>
        <v/>
      </c>
      <c r="AT71" s="267" t="str">
        <f t="shared" si="12"/>
        <v/>
      </c>
      <c r="AU71" s="267" t="str">
        <f t="shared" si="12"/>
        <v/>
      </c>
      <c r="AV71" s="267" t="str">
        <f t="shared" si="12"/>
        <v/>
      </c>
      <c r="AW71" s="267" t="str">
        <f t="shared" si="12"/>
        <v/>
      </c>
      <c r="AX71" s="472" t="str">
        <f t="shared" si="5"/>
        <v/>
      </c>
      <c r="AY71" s="472" t="str">
        <f t="shared" si="6"/>
        <v/>
      </c>
      <c r="AZ71" s="472" t="str">
        <f t="shared" si="7"/>
        <v/>
      </c>
      <c r="BA71" s="472" t="str">
        <f t="shared" si="8"/>
        <v/>
      </c>
    </row>
    <row r="72" spans="1:53" ht="15.75" customHeight="1" thickBot="1">
      <c r="A72" s="55"/>
      <c r="B72" s="458" t="str">
        <f t="shared" si="9"/>
        <v/>
      </c>
      <c r="C72" s="244"/>
      <c r="D72" s="245"/>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7" t="str">
        <f t="shared" si="11"/>
        <v/>
      </c>
      <c r="AE72" s="267" t="str">
        <f t="shared" si="11"/>
        <v/>
      </c>
      <c r="AF72" s="267" t="str">
        <f t="shared" si="11"/>
        <v/>
      </c>
      <c r="AG72" s="267" t="str">
        <f t="shared" si="11"/>
        <v/>
      </c>
      <c r="AH72" s="267" t="str">
        <f t="shared" si="11"/>
        <v/>
      </c>
      <c r="AI72" s="267" t="str">
        <f t="shared" si="11"/>
        <v/>
      </c>
      <c r="AJ72" s="267" t="str">
        <f t="shared" si="11"/>
        <v/>
      </c>
      <c r="AK72" s="267" t="str">
        <f t="shared" si="11"/>
        <v/>
      </c>
      <c r="AL72" s="267" t="str">
        <f t="shared" si="11"/>
        <v/>
      </c>
      <c r="AM72" s="267" t="str">
        <f t="shared" si="11"/>
        <v/>
      </c>
      <c r="AN72" s="267" t="str">
        <f t="shared" si="11"/>
        <v/>
      </c>
      <c r="AO72" s="267" t="str">
        <f t="shared" si="12"/>
        <v/>
      </c>
      <c r="AP72" s="267" t="str">
        <f t="shared" si="12"/>
        <v/>
      </c>
      <c r="AQ72" s="267" t="str">
        <f t="shared" si="12"/>
        <v/>
      </c>
      <c r="AR72" s="267" t="str">
        <f t="shared" si="12"/>
        <v/>
      </c>
      <c r="AS72" s="267" t="str">
        <f t="shared" si="12"/>
        <v/>
      </c>
      <c r="AT72" s="267" t="str">
        <f t="shared" si="12"/>
        <v/>
      </c>
      <c r="AU72" s="267" t="str">
        <f t="shared" si="12"/>
        <v/>
      </c>
      <c r="AV72" s="267" t="str">
        <f t="shared" si="12"/>
        <v/>
      </c>
      <c r="AW72" s="267" t="str">
        <f t="shared" si="12"/>
        <v/>
      </c>
      <c r="AX72" s="472" t="str">
        <f t="shared" si="5"/>
        <v/>
      </c>
      <c r="AY72" s="472" t="str">
        <f t="shared" si="6"/>
        <v/>
      </c>
      <c r="AZ72" s="472" t="str">
        <f t="shared" si="7"/>
        <v/>
      </c>
      <c r="BA72" s="472" t="str">
        <f t="shared" si="8"/>
        <v/>
      </c>
    </row>
    <row r="73" spans="1:53" ht="15.75" customHeight="1" thickBot="1">
      <c r="A73" s="55"/>
      <c r="B73" s="458" t="str">
        <f t="shared" si="9"/>
        <v/>
      </c>
      <c r="C73" s="244"/>
      <c r="D73" s="245"/>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7" t="str">
        <f t="shared" si="11"/>
        <v/>
      </c>
      <c r="AE73" s="267" t="str">
        <f t="shared" si="11"/>
        <v/>
      </c>
      <c r="AF73" s="267" t="str">
        <f t="shared" si="11"/>
        <v/>
      </c>
      <c r="AG73" s="267" t="str">
        <f t="shared" si="11"/>
        <v/>
      </c>
      <c r="AH73" s="267" t="str">
        <f t="shared" si="11"/>
        <v/>
      </c>
      <c r="AI73" s="267" t="str">
        <f t="shared" si="11"/>
        <v/>
      </c>
      <c r="AJ73" s="267" t="str">
        <f t="shared" si="11"/>
        <v/>
      </c>
      <c r="AK73" s="267" t="str">
        <f t="shared" si="11"/>
        <v/>
      </c>
      <c r="AL73" s="267" t="str">
        <f t="shared" si="11"/>
        <v/>
      </c>
      <c r="AM73" s="267" t="str">
        <f t="shared" si="11"/>
        <v/>
      </c>
      <c r="AN73" s="267" t="str">
        <f t="shared" si="11"/>
        <v/>
      </c>
      <c r="AO73" s="267" t="str">
        <f t="shared" si="12"/>
        <v/>
      </c>
      <c r="AP73" s="267" t="str">
        <f t="shared" si="12"/>
        <v/>
      </c>
      <c r="AQ73" s="267" t="str">
        <f t="shared" si="12"/>
        <v/>
      </c>
      <c r="AR73" s="267" t="str">
        <f t="shared" si="12"/>
        <v/>
      </c>
      <c r="AS73" s="267" t="str">
        <f t="shared" si="12"/>
        <v/>
      </c>
      <c r="AT73" s="267" t="str">
        <f t="shared" si="12"/>
        <v/>
      </c>
      <c r="AU73" s="267" t="str">
        <f t="shared" si="12"/>
        <v/>
      </c>
      <c r="AV73" s="267" t="str">
        <f t="shared" si="12"/>
        <v/>
      </c>
      <c r="AW73" s="267" t="str">
        <f t="shared" si="12"/>
        <v/>
      </c>
      <c r="AX73" s="472" t="str">
        <f t="shared" si="5"/>
        <v/>
      </c>
      <c r="AY73" s="472" t="str">
        <f t="shared" si="6"/>
        <v/>
      </c>
      <c r="AZ73" s="472" t="str">
        <f t="shared" si="7"/>
        <v/>
      </c>
      <c r="BA73" s="472" t="str">
        <f t="shared" si="8"/>
        <v/>
      </c>
    </row>
    <row r="74" spans="1:53" ht="15.75" customHeight="1" thickBot="1">
      <c r="A74" s="55"/>
      <c r="B74" s="458" t="str">
        <f t="shared" si="9"/>
        <v/>
      </c>
      <c r="C74" s="244"/>
      <c r="D74" s="245"/>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7" t="str">
        <f t="shared" si="11"/>
        <v/>
      </c>
      <c r="AE74" s="267" t="str">
        <f t="shared" si="11"/>
        <v/>
      </c>
      <c r="AF74" s="267" t="str">
        <f t="shared" si="11"/>
        <v/>
      </c>
      <c r="AG74" s="267" t="str">
        <f t="shared" si="11"/>
        <v/>
      </c>
      <c r="AH74" s="267" t="str">
        <f t="shared" si="11"/>
        <v/>
      </c>
      <c r="AI74" s="267" t="str">
        <f t="shared" si="11"/>
        <v/>
      </c>
      <c r="AJ74" s="267" t="str">
        <f t="shared" si="11"/>
        <v/>
      </c>
      <c r="AK74" s="267" t="str">
        <f t="shared" si="11"/>
        <v/>
      </c>
      <c r="AL74" s="267" t="str">
        <f t="shared" si="11"/>
        <v/>
      </c>
      <c r="AM74" s="267" t="str">
        <f t="shared" si="11"/>
        <v/>
      </c>
      <c r="AN74" s="267" t="str">
        <f t="shared" si="11"/>
        <v/>
      </c>
      <c r="AO74" s="267" t="str">
        <f t="shared" si="12"/>
        <v/>
      </c>
      <c r="AP74" s="267" t="str">
        <f t="shared" si="12"/>
        <v/>
      </c>
      <c r="AQ74" s="267" t="str">
        <f t="shared" si="12"/>
        <v/>
      </c>
      <c r="AR74" s="267" t="str">
        <f t="shared" si="12"/>
        <v/>
      </c>
      <c r="AS74" s="267" t="str">
        <f t="shared" si="12"/>
        <v/>
      </c>
      <c r="AT74" s="267" t="str">
        <f t="shared" si="12"/>
        <v/>
      </c>
      <c r="AU74" s="267" t="str">
        <f t="shared" si="12"/>
        <v/>
      </c>
      <c r="AV74" s="267" t="str">
        <f t="shared" si="12"/>
        <v/>
      </c>
      <c r="AW74" s="267" t="str">
        <f t="shared" si="12"/>
        <v/>
      </c>
      <c r="AX74" s="472" t="str">
        <f t="shared" si="5"/>
        <v/>
      </c>
      <c r="AY74" s="472" t="str">
        <f t="shared" si="6"/>
        <v/>
      </c>
      <c r="AZ74" s="472" t="str">
        <f t="shared" si="7"/>
        <v/>
      </c>
      <c r="BA74" s="472" t="str">
        <f t="shared" si="8"/>
        <v/>
      </c>
    </row>
    <row r="75" spans="1:53" ht="15.75" customHeight="1" thickBot="1">
      <c r="A75" s="55"/>
      <c r="B75" s="458" t="str">
        <f t="shared" si="9"/>
        <v/>
      </c>
      <c r="C75" s="244"/>
      <c r="D75" s="245"/>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7" t="str">
        <f t="shared" si="11"/>
        <v/>
      </c>
      <c r="AE75" s="267" t="str">
        <f t="shared" si="11"/>
        <v/>
      </c>
      <c r="AF75" s="267" t="str">
        <f t="shared" si="11"/>
        <v/>
      </c>
      <c r="AG75" s="267" t="str">
        <f t="shared" si="11"/>
        <v/>
      </c>
      <c r="AH75" s="267" t="str">
        <f t="shared" si="11"/>
        <v/>
      </c>
      <c r="AI75" s="267" t="str">
        <f t="shared" si="11"/>
        <v/>
      </c>
      <c r="AJ75" s="267" t="str">
        <f t="shared" si="11"/>
        <v/>
      </c>
      <c r="AK75" s="267" t="str">
        <f t="shared" si="11"/>
        <v/>
      </c>
      <c r="AL75" s="267" t="str">
        <f t="shared" si="11"/>
        <v/>
      </c>
      <c r="AM75" s="267" t="str">
        <f t="shared" si="11"/>
        <v/>
      </c>
      <c r="AN75" s="267" t="str">
        <f t="shared" si="11"/>
        <v/>
      </c>
      <c r="AO75" s="267" t="str">
        <f t="shared" si="12"/>
        <v/>
      </c>
      <c r="AP75" s="267" t="str">
        <f t="shared" si="12"/>
        <v/>
      </c>
      <c r="AQ75" s="267" t="str">
        <f t="shared" si="12"/>
        <v/>
      </c>
      <c r="AR75" s="267" t="str">
        <f t="shared" si="12"/>
        <v/>
      </c>
      <c r="AS75" s="267" t="str">
        <f t="shared" si="12"/>
        <v/>
      </c>
      <c r="AT75" s="267" t="str">
        <f t="shared" si="12"/>
        <v/>
      </c>
      <c r="AU75" s="267" t="str">
        <f t="shared" si="12"/>
        <v/>
      </c>
      <c r="AV75" s="267" t="str">
        <f t="shared" si="12"/>
        <v/>
      </c>
      <c r="AW75" s="267" t="str">
        <f t="shared" si="12"/>
        <v/>
      </c>
      <c r="AX75" s="472" t="str">
        <f t="shared" si="5"/>
        <v/>
      </c>
      <c r="AY75" s="472" t="str">
        <f t="shared" si="6"/>
        <v/>
      </c>
      <c r="AZ75" s="472" t="str">
        <f t="shared" si="7"/>
        <v/>
      </c>
      <c r="BA75" s="472" t="str">
        <f t="shared" si="8"/>
        <v/>
      </c>
    </row>
    <row r="76" spans="1:53" ht="15.75" customHeight="1" thickBot="1">
      <c r="A76" s="55"/>
      <c r="B76" s="458" t="str">
        <f t="shared" si="9"/>
        <v/>
      </c>
      <c r="C76" s="244"/>
      <c r="D76" s="245"/>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7" t="str">
        <f t="shared" si="11"/>
        <v/>
      </c>
      <c r="AE76" s="267" t="str">
        <f t="shared" si="11"/>
        <v/>
      </c>
      <c r="AF76" s="267" t="str">
        <f t="shared" si="11"/>
        <v/>
      </c>
      <c r="AG76" s="267" t="str">
        <f t="shared" si="11"/>
        <v/>
      </c>
      <c r="AH76" s="267" t="str">
        <f t="shared" si="11"/>
        <v/>
      </c>
      <c r="AI76" s="267" t="str">
        <f t="shared" si="11"/>
        <v/>
      </c>
      <c r="AJ76" s="267" t="str">
        <f t="shared" si="11"/>
        <v/>
      </c>
      <c r="AK76" s="267" t="str">
        <f t="shared" si="11"/>
        <v/>
      </c>
      <c r="AL76" s="267" t="str">
        <f t="shared" si="11"/>
        <v/>
      </c>
      <c r="AM76" s="267" t="str">
        <f t="shared" si="11"/>
        <v/>
      </c>
      <c r="AN76" s="267" t="str">
        <f t="shared" si="11"/>
        <v/>
      </c>
      <c r="AO76" s="267" t="str">
        <f t="shared" si="12"/>
        <v/>
      </c>
      <c r="AP76" s="267" t="str">
        <f t="shared" si="12"/>
        <v/>
      </c>
      <c r="AQ76" s="267" t="str">
        <f t="shared" si="12"/>
        <v/>
      </c>
      <c r="AR76" s="267" t="str">
        <f t="shared" si="12"/>
        <v/>
      </c>
      <c r="AS76" s="267" t="str">
        <f t="shared" si="12"/>
        <v/>
      </c>
      <c r="AT76" s="267" t="str">
        <f t="shared" si="12"/>
        <v/>
      </c>
      <c r="AU76" s="267" t="str">
        <f t="shared" si="12"/>
        <v/>
      </c>
      <c r="AV76" s="267" t="str">
        <f t="shared" si="12"/>
        <v/>
      </c>
      <c r="AW76" s="267" t="str">
        <f t="shared" si="12"/>
        <v/>
      </c>
      <c r="AX76" s="472" t="str">
        <f t="shared" si="5"/>
        <v/>
      </c>
      <c r="AY76" s="472" t="str">
        <f t="shared" si="6"/>
        <v/>
      </c>
      <c r="AZ76" s="472" t="str">
        <f t="shared" si="7"/>
        <v/>
      </c>
      <c r="BA76" s="472" t="str">
        <f t="shared" si="8"/>
        <v/>
      </c>
    </row>
    <row r="77" spans="1:53" ht="15.75" customHeight="1" thickBot="1">
      <c r="A77" s="55"/>
      <c r="B77" s="458" t="str">
        <f t="shared" si="9"/>
        <v/>
      </c>
      <c r="C77" s="244"/>
      <c r="D77" s="245"/>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7" t="str">
        <f t="shared" si="11"/>
        <v/>
      </c>
      <c r="AE77" s="267" t="str">
        <f t="shared" si="11"/>
        <v/>
      </c>
      <c r="AF77" s="267" t="str">
        <f t="shared" si="11"/>
        <v/>
      </c>
      <c r="AG77" s="267" t="str">
        <f t="shared" si="11"/>
        <v/>
      </c>
      <c r="AH77" s="267" t="str">
        <f t="shared" si="11"/>
        <v/>
      </c>
      <c r="AI77" s="267" t="str">
        <f t="shared" si="11"/>
        <v/>
      </c>
      <c r="AJ77" s="267" t="str">
        <f t="shared" si="11"/>
        <v/>
      </c>
      <c r="AK77" s="267" t="str">
        <f t="shared" si="11"/>
        <v/>
      </c>
      <c r="AL77" s="267" t="str">
        <f t="shared" si="11"/>
        <v/>
      </c>
      <c r="AM77" s="267" t="str">
        <f t="shared" si="11"/>
        <v/>
      </c>
      <c r="AN77" s="267" t="str">
        <f t="shared" si="11"/>
        <v/>
      </c>
      <c r="AO77" s="267" t="str">
        <f t="shared" si="12"/>
        <v/>
      </c>
      <c r="AP77" s="267" t="str">
        <f t="shared" si="12"/>
        <v/>
      </c>
      <c r="AQ77" s="267" t="str">
        <f t="shared" si="12"/>
        <v/>
      </c>
      <c r="AR77" s="267" t="str">
        <f t="shared" si="12"/>
        <v/>
      </c>
      <c r="AS77" s="267" t="str">
        <f t="shared" si="12"/>
        <v/>
      </c>
      <c r="AT77" s="267" t="str">
        <f t="shared" si="12"/>
        <v/>
      </c>
      <c r="AU77" s="267" t="str">
        <f t="shared" si="12"/>
        <v/>
      </c>
      <c r="AV77" s="267" t="str">
        <f t="shared" si="12"/>
        <v/>
      </c>
      <c r="AW77" s="267" t="str">
        <f t="shared" si="12"/>
        <v/>
      </c>
      <c r="AX77" s="472" t="str">
        <f t="shared" si="5"/>
        <v/>
      </c>
      <c r="AY77" s="472" t="str">
        <f t="shared" si="6"/>
        <v/>
      </c>
      <c r="AZ77" s="472" t="str">
        <f t="shared" si="7"/>
        <v/>
      </c>
      <c r="BA77" s="472" t="str">
        <f t="shared" si="8"/>
        <v/>
      </c>
    </row>
    <row r="78" spans="1:53" ht="15.75" customHeight="1" thickBot="1">
      <c r="A78" s="55"/>
      <c r="B78" s="458" t="str">
        <f t="shared" si="9"/>
        <v/>
      </c>
      <c r="C78" s="244"/>
      <c r="D78" s="245"/>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7" t="str">
        <f t="shared" si="11"/>
        <v/>
      </c>
      <c r="AE78" s="267" t="str">
        <f t="shared" si="11"/>
        <v/>
      </c>
      <c r="AF78" s="267" t="str">
        <f t="shared" si="11"/>
        <v/>
      </c>
      <c r="AG78" s="267" t="str">
        <f t="shared" ref="AF78:AU90" si="13">IF(H78="","",(IF(H78=H$92,1,0)))</f>
        <v/>
      </c>
      <c r="AH78" s="267" t="str">
        <f t="shared" si="13"/>
        <v/>
      </c>
      <c r="AI78" s="267" t="str">
        <f t="shared" si="13"/>
        <v/>
      </c>
      <c r="AJ78" s="267" t="str">
        <f t="shared" si="13"/>
        <v/>
      </c>
      <c r="AK78" s="267" t="str">
        <f t="shared" si="13"/>
        <v/>
      </c>
      <c r="AL78" s="267" t="str">
        <f t="shared" si="13"/>
        <v/>
      </c>
      <c r="AM78" s="267" t="str">
        <f t="shared" si="13"/>
        <v/>
      </c>
      <c r="AN78" s="267" t="str">
        <f t="shared" si="13"/>
        <v/>
      </c>
      <c r="AO78" s="267" t="str">
        <f t="shared" si="12"/>
        <v/>
      </c>
      <c r="AP78" s="267" t="str">
        <f t="shared" si="12"/>
        <v/>
      </c>
      <c r="AQ78" s="267" t="str">
        <f t="shared" si="12"/>
        <v/>
      </c>
      <c r="AR78" s="267" t="str">
        <f t="shared" si="12"/>
        <v/>
      </c>
      <c r="AS78" s="267" t="str">
        <f t="shared" si="12"/>
        <v/>
      </c>
      <c r="AT78" s="267" t="str">
        <f t="shared" si="12"/>
        <v/>
      </c>
      <c r="AU78" s="267" t="str">
        <f t="shared" si="12"/>
        <v/>
      </c>
      <c r="AV78" s="267" t="str">
        <f t="shared" si="12"/>
        <v/>
      </c>
      <c r="AW78" s="267" t="str">
        <f t="shared" si="12"/>
        <v/>
      </c>
      <c r="AX78" s="472" t="str">
        <f t="shared" si="5"/>
        <v/>
      </c>
      <c r="AY78" s="472" t="str">
        <f t="shared" si="6"/>
        <v/>
      </c>
      <c r="AZ78" s="472" t="str">
        <f t="shared" si="7"/>
        <v/>
      </c>
      <c r="BA78" s="472" t="str">
        <f t="shared" si="8"/>
        <v/>
      </c>
    </row>
    <row r="79" spans="1:53" ht="15.75" customHeight="1" thickBot="1">
      <c r="A79" s="55"/>
      <c r="B79" s="458" t="str">
        <f t="shared" si="9"/>
        <v/>
      </c>
      <c r="C79" s="244"/>
      <c r="D79" s="245"/>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7" t="str">
        <f t="shared" ref="AD79:AK90" si="14">IF(E79="","",(IF(E79=E$92,1,0)))</f>
        <v/>
      </c>
      <c r="AE79" s="267" t="str">
        <f t="shared" si="14"/>
        <v/>
      </c>
      <c r="AF79" s="267" t="str">
        <f t="shared" si="13"/>
        <v/>
      </c>
      <c r="AG79" s="267" t="str">
        <f t="shared" si="13"/>
        <v/>
      </c>
      <c r="AH79" s="267" t="str">
        <f t="shared" si="13"/>
        <v/>
      </c>
      <c r="AI79" s="267" t="str">
        <f t="shared" si="13"/>
        <v/>
      </c>
      <c r="AJ79" s="267" t="str">
        <f t="shared" si="13"/>
        <v/>
      </c>
      <c r="AK79" s="267" t="str">
        <f t="shared" si="13"/>
        <v/>
      </c>
      <c r="AL79" s="267" t="str">
        <f t="shared" si="13"/>
        <v/>
      </c>
      <c r="AM79" s="267" t="str">
        <f t="shared" si="13"/>
        <v/>
      </c>
      <c r="AN79" s="267" t="str">
        <f t="shared" si="13"/>
        <v/>
      </c>
      <c r="AO79" s="267" t="str">
        <f t="shared" si="12"/>
        <v/>
      </c>
      <c r="AP79" s="267" t="str">
        <f t="shared" si="12"/>
        <v/>
      </c>
      <c r="AQ79" s="267" t="str">
        <f t="shared" si="12"/>
        <v/>
      </c>
      <c r="AR79" s="267" t="str">
        <f t="shared" si="12"/>
        <v/>
      </c>
      <c r="AS79" s="267" t="str">
        <f t="shared" si="12"/>
        <v/>
      </c>
      <c r="AT79" s="267" t="str">
        <f t="shared" si="12"/>
        <v/>
      </c>
      <c r="AU79" s="267" t="str">
        <f t="shared" si="12"/>
        <v/>
      </c>
      <c r="AV79" s="267" t="str">
        <f t="shared" si="12"/>
        <v/>
      </c>
      <c r="AW79" s="267" t="str">
        <f t="shared" si="12"/>
        <v/>
      </c>
      <c r="AX79" s="472" t="str">
        <f t="shared" si="5"/>
        <v/>
      </c>
      <c r="AY79" s="472" t="str">
        <f t="shared" si="6"/>
        <v/>
      </c>
      <c r="AZ79" s="472" t="str">
        <f t="shared" si="7"/>
        <v/>
      </c>
      <c r="BA79" s="472" t="str">
        <f t="shared" si="8"/>
        <v/>
      </c>
    </row>
    <row r="80" spans="1:53" ht="15.75" customHeight="1" thickBot="1">
      <c r="A80" s="55"/>
      <c r="B80" s="458" t="str">
        <f t="shared" si="9"/>
        <v/>
      </c>
      <c r="C80" s="244"/>
      <c r="D80" s="245"/>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7" t="str">
        <f t="shared" si="14"/>
        <v/>
      </c>
      <c r="AE80" s="267" t="str">
        <f t="shared" si="14"/>
        <v/>
      </c>
      <c r="AF80" s="267" t="str">
        <f t="shared" si="13"/>
        <v/>
      </c>
      <c r="AG80" s="267" t="str">
        <f t="shared" si="13"/>
        <v/>
      </c>
      <c r="AH80" s="267" t="str">
        <f t="shared" si="13"/>
        <v/>
      </c>
      <c r="AI80" s="267" t="str">
        <f t="shared" si="13"/>
        <v/>
      </c>
      <c r="AJ80" s="267" t="str">
        <f t="shared" si="13"/>
        <v/>
      </c>
      <c r="AK80" s="267" t="str">
        <f t="shared" si="13"/>
        <v/>
      </c>
      <c r="AL80" s="267" t="str">
        <f t="shared" si="13"/>
        <v/>
      </c>
      <c r="AM80" s="267" t="str">
        <f t="shared" si="13"/>
        <v/>
      </c>
      <c r="AN80" s="267" t="str">
        <f t="shared" si="13"/>
        <v/>
      </c>
      <c r="AO80" s="267" t="str">
        <f t="shared" si="12"/>
        <v/>
      </c>
      <c r="AP80" s="267" t="str">
        <f t="shared" si="12"/>
        <v/>
      </c>
      <c r="AQ80" s="267" t="str">
        <f t="shared" si="12"/>
        <v/>
      </c>
      <c r="AR80" s="267" t="str">
        <f t="shared" si="12"/>
        <v/>
      </c>
      <c r="AS80" s="267" t="str">
        <f t="shared" si="12"/>
        <v/>
      </c>
      <c r="AT80" s="267" t="str">
        <f t="shared" si="12"/>
        <v/>
      </c>
      <c r="AU80" s="267" t="str">
        <f t="shared" si="12"/>
        <v/>
      </c>
      <c r="AV80" s="267" t="str">
        <f t="shared" si="12"/>
        <v/>
      </c>
      <c r="AW80" s="267" t="str">
        <f t="shared" si="12"/>
        <v/>
      </c>
      <c r="AX80" s="472" t="str">
        <f t="shared" si="5"/>
        <v/>
      </c>
      <c r="AY80" s="472" t="str">
        <f t="shared" si="6"/>
        <v/>
      </c>
      <c r="AZ80" s="472" t="str">
        <f t="shared" si="7"/>
        <v/>
      </c>
      <c r="BA80" s="472" t="str">
        <f t="shared" si="8"/>
        <v/>
      </c>
    </row>
    <row r="81" spans="1:53" ht="15.75" customHeight="1" thickBot="1">
      <c r="A81" s="55"/>
      <c r="B81" s="458" t="str">
        <f t="shared" si="9"/>
        <v/>
      </c>
      <c r="C81" s="244"/>
      <c r="D81" s="245"/>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7" t="str">
        <f t="shared" si="14"/>
        <v/>
      </c>
      <c r="AE81" s="267" t="str">
        <f t="shared" si="14"/>
        <v/>
      </c>
      <c r="AF81" s="267" t="str">
        <f t="shared" si="13"/>
        <v/>
      </c>
      <c r="AG81" s="267" t="str">
        <f t="shared" si="13"/>
        <v/>
      </c>
      <c r="AH81" s="267" t="str">
        <f t="shared" si="13"/>
        <v/>
      </c>
      <c r="AI81" s="267" t="str">
        <f t="shared" si="13"/>
        <v/>
      </c>
      <c r="AJ81" s="267" t="str">
        <f t="shared" si="13"/>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2"/>
        <v/>
      </c>
      <c r="AS81" s="267" t="str">
        <f t="shared" si="12"/>
        <v/>
      </c>
      <c r="AT81" s="267" t="str">
        <f t="shared" si="12"/>
        <v/>
      </c>
      <c r="AU81" s="267" t="str">
        <f t="shared" si="12"/>
        <v/>
      </c>
      <c r="AV81" s="267" t="str">
        <f t="shared" si="12"/>
        <v/>
      </c>
      <c r="AW81" s="267" t="str">
        <f t="shared" si="12"/>
        <v/>
      </c>
      <c r="AX81" s="472" t="str">
        <f t="shared" ref="AX81:AX90" si="15">IF(AD81="","",SUMIF($E$12:$X$12,"Argumentación en contextos ciudadanos-No aplica componente",$AD81:$AW81))</f>
        <v/>
      </c>
      <c r="AY81" s="472" t="str">
        <f t="shared" ref="AY81:AY90" si="16">IF(AE81="","",SUMIF($E$12:$X$12,"Conocimientos-No aplica componente",$AD81:$AW81))</f>
        <v/>
      </c>
      <c r="AZ81" s="472" t="str">
        <f t="shared" ref="AZ81:AZ90" si="17">IF(AF81="","",SUMIF($E$12:$X$12,"Multiperspectivismo-No aplica componente",$AD81:$AW81))</f>
        <v/>
      </c>
      <c r="BA81" s="472" t="str">
        <f t="shared" ref="BA81:BA90" si="18">IF(AG81="","",SUMIF(E$12:X$12,"Pensamiento sistémico-No aplica componente",AD81:AW81))</f>
        <v/>
      </c>
    </row>
    <row r="82" spans="1:53" ht="15.75" customHeight="1" thickBot="1">
      <c r="A82" s="55"/>
      <c r="B82" s="458" t="str">
        <f t="shared" ref="B82:B90" si="19">IF(C82&lt;&gt;"",1+B81,"")</f>
        <v/>
      </c>
      <c r="C82" s="244"/>
      <c r="D82" s="245"/>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7" t="str">
        <f t="shared" si="14"/>
        <v/>
      </c>
      <c r="AE82" s="267" t="str">
        <f t="shared" si="14"/>
        <v/>
      </c>
      <c r="AF82" s="267" t="str">
        <f t="shared" si="13"/>
        <v/>
      </c>
      <c r="AG82" s="267" t="str">
        <f t="shared" si="13"/>
        <v/>
      </c>
      <c r="AH82" s="267" t="str">
        <f t="shared" si="13"/>
        <v/>
      </c>
      <c r="AI82" s="267" t="str">
        <f t="shared" si="13"/>
        <v/>
      </c>
      <c r="AJ82" s="267" t="str">
        <f t="shared" si="13"/>
        <v/>
      </c>
      <c r="AK82" s="267" t="str">
        <f t="shared" si="13"/>
        <v/>
      </c>
      <c r="AL82" s="267" t="str">
        <f t="shared" si="13"/>
        <v/>
      </c>
      <c r="AM82" s="267" t="str">
        <f t="shared" si="13"/>
        <v/>
      </c>
      <c r="AN82" s="267" t="str">
        <f t="shared" si="13"/>
        <v/>
      </c>
      <c r="AO82" s="267" t="str">
        <f t="shared" si="13"/>
        <v/>
      </c>
      <c r="AP82" s="267" t="str">
        <f t="shared" si="13"/>
        <v/>
      </c>
      <c r="AQ82" s="267" t="str">
        <f t="shared" si="13"/>
        <v/>
      </c>
      <c r="AR82" s="267" t="str">
        <f t="shared" si="12"/>
        <v/>
      </c>
      <c r="AS82" s="267" t="str">
        <f t="shared" si="12"/>
        <v/>
      </c>
      <c r="AT82" s="267" t="str">
        <f t="shared" si="12"/>
        <v/>
      </c>
      <c r="AU82" s="267" t="str">
        <f t="shared" si="12"/>
        <v/>
      </c>
      <c r="AV82" s="267" t="str">
        <f t="shared" si="12"/>
        <v/>
      </c>
      <c r="AW82" s="267" t="str">
        <f t="shared" si="12"/>
        <v/>
      </c>
      <c r="AX82" s="472" t="str">
        <f t="shared" si="15"/>
        <v/>
      </c>
      <c r="AY82" s="472" t="str">
        <f t="shared" si="16"/>
        <v/>
      </c>
      <c r="AZ82" s="472" t="str">
        <f t="shared" si="17"/>
        <v/>
      </c>
      <c r="BA82" s="472" t="str">
        <f t="shared" si="18"/>
        <v/>
      </c>
    </row>
    <row r="83" spans="1:53" ht="15.75" customHeight="1" thickBot="1">
      <c r="A83" s="55"/>
      <c r="B83" s="458" t="str">
        <f t="shared" si="19"/>
        <v/>
      </c>
      <c r="C83" s="244"/>
      <c r="D83" s="245"/>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7" t="str">
        <f t="shared" si="14"/>
        <v/>
      </c>
      <c r="AE83" s="267" t="str">
        <f t="shared" si="14"/>
        <v/>
      </c>
      <c r="AF83" s="267" t="str">
        <f t="shared" si="13"/>
        <v/>
      </c>
      <c r="AG83" s="267" t="str">
        <f t="shared" si="13"/>
        <v/>
      </c>
      <c r="AH83" s="267" t="str">
        <f t="shared" si="13"/>
        <v/>
      </c>
      <c r="AI83" s="267" t="str">
        <f t="shared" si="13"/>
        <v/>
      </c>
      <c r="AJ83" s="267" t="str">
        <f t="shared" si="13"/>
        <v/>
      </c>
      <c r="AK83" s="267" t="str">
        <f t="shared" si="13"/>
        <v/>
      </c>
      <c r="AL83" s="267" t="str">
        <f t="shared" si="13"/>
        <v/>
      </c>
      <c r="AM83" s="267" t="str">
        <f t="shared" si="13"/>
        <v/>
      </c>
      <c r="AN83" s="267" t="str">
        <f t="shared" si="13"/>
        <v/>
      </c>
      <c r="AO83" s="267" t="str">
        <f t="shared" si="13"/>
        <v/>
      </c>
      <c r="AP83" s="267" t="str">
        <f t="shared" si="13"/>
        <v/>
      </c>
      <c r="AQ83" s="267" t="str">
        <f t="shared" si="13"/>
        <v/>
      </c>
      <c r="AR83" s="267" t="str">
        <f t="shared" si="12"/>
        <v/>
      </c>
      <c r="AS83" s="267" t="str">
        <f t="shared" si="12"/>
        <v/>
      </c>
      <c r="AT83" s="267" t="str">
        <f t="shared" si="12"/>
        <v/>
      </c>
      <c r="AU83" s="267" t="str">
        <f t="shared" si="12"/>
        <v/>
      </c>
      <c r="AV83" s="267" t="str">
        <f t="shared" si="12"/>
        <v/>
      </c>
      <c r="AW83" s="267" t="str">
        <f t="shared" si="12"/>
        <v/>
      </c>
      <c r="AX83" s="472" t="str">
        <f t="shared" si="15"/>
        <v/>
      </c>
      <c r="AY83" s="472" t="str">
        <f t="shared" si="16"/>
        <v/>
      </c>
      <c r="AZ83" s="472" t="str">
        <f t="shared" si="17"/>
        <v/>
      </c>
      <c r="BA83" s="472" t="str">
        <f t="shared" si="18"/>
        <v/>
      </c>
    </row>
    <row r="84" spans="1:53" ht="15.75" customHeight="1" thickBot="1">
      <c r="A84" s="55"/>
      <c r="B84" s="458" t="str">
        <f t="shared" si="19"/>
        <v/>
      </c>
      <c r="C84" s="244"/>
      <c r="D84" s="245"/>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7" t="str">
        <f t="shared" si="14"/>
        <v/>
      </c>
      <c r="AE84" s="267" t="str">
        <f t="shared" si="14"/>
        <v/>
      </c>
      <c r="AF84" s="267" t="str">
        <f t="shared" si="14"/>
        <v/>
      </c>
      <c r="AG84" s="267" t="str">
        <f t="shared" si="14"/>
        <v/>
      </c>
      <c r="AH84" s="267" t="str">
        <f t="shared" si="14"/>
        <v/>
      </c>
      <c r="AI84" s="267" t="str">
        <f t="shared" si="14"/>
        <v/>
      </c>
      <c r="AJ84" s="267" t="str">
        <f t="shared" si="14"/>
        <v/>
      </c>
      <c r="AK84" s="267" t="str">
        <f t="shared" si="14"/>
        <v/>
      </c>
      <c r="AL84" s="267" t="str">
        <f t="shared" si="13"/>
        <v/>
      </c>
      <c r="AM84" s="267" t="str">
        <f t="shared" si="13"/>
        <v/>
      </c>
      <c r="AN84" s="267" t="str">
        <f t="shared" si="13"/>
        <v/>
      </c>
      <c r="AO84" s="267" t="str">
        <f t="shared" si="13"/>
        <v/>
      </c>
      <c r="AP84" s="267" t="str">
        <f t="shared" si="13"/>
        <v/>
      </c>
      <c r="AQ84" s="267" t="str">
        <f t="shared" si="13"/>
        <v/>
      </c>
      <c r="AR84" s="267" t="str">
        <f t="shared" si="12"/>
        <v/>
      </c>
      <c r="AS84" s="267" t="str">
        <f t="shared" si="12"/>
        <v/>
      </c>
      <c r="AT84" s="267" t="str">
        <f t="shared" si="12"/>
        <v/>
      </c>
      <c r="AU84" s="267" t="str">
        <f t="shared" si="12"/>
        <v/>
      </c>
      <c r="AV84" s="267" t="str">
        <f t="shared" si="12"/>
        <v/>
      </c>
      <c r="AW84" s="267" t="str">
        <f t="shared" si="12"/>
        <v/>
      </c>
      <c r="AX84" s="472" t="str">
        <f t="shared" si="15"/>
        <v/>
      </c>
      <c r="AY84" s="472" t="str">
        <f t="shared" si="16"/>
        <v/>
      </c>
      <c r="AZ84" s="472" t="str">
        <f t="shared" si="17"/>
        <v/>
      </c>
      <c r="BA84" s="472" t="str">
        <f t="shared" si="18"/>
        <v/>
      </c>
    </row>
    <row r="85" spans="1:53" ht="15.75" customHeight="1" thickBot="1">
      <c r="A85" s="55"/>
      <c r="B85" s="458" t="str">
        <f t="shared" si="19"/>
        <v/>
      </c>
      <c r="C85" s="244"/>
      <c r="D85" s="245"/>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7" t="str">
        <f t="shared" si="14"/>
        <v/>
      </c>
      <c r="AE85" s="267" t="str">
        <f t="shared" si="14"/>
        <v/>
      </c>
      <c r="AF85" s="267" t="str">
        <f t="shared" si="14"/>
        <v/>
      </c>
      <c r="AG85" s="267" t="str">
        <f t="shared" si="14"/>
        <v/>
      </c>
      <c r="AH85" s="267" t="str">
        <f t="shared" si="14"/>
        <v/>
      </c>
      <c r="AI85" s="267" t="str">
        <f t="shared" si="14"/>
        <v/>
      </c>
      <c r="AJ85" s="267" t="str">
        <f t="shared" si="14"/>
        <v/>
      </c>
      <c r="AK85" s="267" t="str">
        <f t="shared" si="14"/>
        <v/>
      </c>
      <c r="AL85" s="267" t="str">
        <f t="shared" si="13"/>
        <v/>
      </c>
      <c r="AM85" s="267" t="str">
        <f t="shared" si="13"/>
        <v/>
      </c>
      <c r="AN85" s="267" t="str">
        <f t="shared" si="13"/>
        <v/>
      </c>
      <c r="AO85" s="267" t="str">
        <f t="shared" si="13"/>
        <v/>
      </c>
      <c r="AP85" s="267" t="str">
        <f t="shared" si="13"/>
        <v/>
      </c>
      <c r="AQ85" s="267" t="str">
        <f t="shared" si="13"/>
        <v/>
      </c>
      <c r="AR85" s="267" t="str">
        <f t="shared" si="13"/>
        <v/>
      </c>
      <c r="AS85" s="267" t="str">
        <f t="shared" si="13"/>
        <v/>
      </c>
      <c r="AT85" s="267" t="str">
        <f t="shared" si="13"/>
        <v/>
      </c>
      <c r="AU85" s="267" t="str">
        <f t="shared" si="13"/>
        <v/>
      </c>
      <c r="AV85" s="267" t="str">
        <f t="shared" ref="AR85:AW90" si="20">IF(W85="","",(IF(W85=W$92,1,0)))</f>
        <v/>
      </c>
      <c r="AW85" s="267" t="str">
        <f t="shared" si="20"/>
        <v/>
      </c>
      <c r="AX85" s="472" t="str">
        <f t="shared" si="15"/>
        <v/>
      </c>
      <c r="AY85" s="472" t="str">
        <f t="shared" si="16"/>
        <v/>
      </c>
      <c r="AZ85" s="472" t="str">
        <f t="shared" si="17"/>
        <v/>
      </c>
      <c r="BA85" s="472" t="str">
        <f t="shared" si="18"/>
        <v/>
      </c>
    </row>
    <row r="86" spans="1:53" ht="15.75" customHeight="1" thickBot="1">
      <c r="A86" s="55"/>
      <c r="B86" s="458" t="str">
        <f t="shared" si="19"/>
        <v/>
      </c>
      <c r="C86" s="244"/>
      <c r="D86" s="245"/>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7" t="str">
        <f t="shared" si="14"/>
        <v/>
      </c>
      <c r="AE86" s="267" t="str">
        <f t="shared" si="14"/>
        <v/>
      </c>
      <c r="AF86" s="267" t="str">
        <f t="shared" si="14"/>
        <v/>
      </c>
      <c r="AG86" s="267" t="str">
        <f t="shared" si="14"/>
        <v/>
      </c>
      <c r="AH86" s="267" t="str">
        <f t="shared" si="14"/>
        <v/>
      </c>
      <c r="AI86" s="267" t="str">
        <f t="shared" si="14"/>
        <v/>
      </c>
      <c r="AJ86" s="267" t="str">
        <f t="shared" si="14"/>
        <v/>
      </c>
      <c r="AK86" s="267" t="str">
        <f t="shared" si="14"/>
        <v/>
      </c>
      <c r="AL86" s="267" t="str">
        <f t="shared" si="13"/>
        <v/>
      </c>
      <c r="AM86" s="267" t="str">
        <f t="shared" si="13"/>
        <v/>
      </c>
      <c r="AN86" s="267" t="str">
        <f t="shared" si="13"/>
        <v/>
      </c>
      <c r="AO86" s="267" t="str">
        <f t="shared" si="13"/>
        <v/>
      </c>
      <c r="AP86" s="267" t="str">
        <f t="shared" si="13"/>
        <v/>
      </c>
      <c r="AQ86" s="267" t="str">
        <f t="shared" si="13"/>
        <v/>
      </c>
      <c r="AR86" s="267" t="str">
        <f t="shared" si="20"/>
        <v/>
      </c>
      <c r="AS86" s="267" t="str">
        <f t="shared" si="20"/>
        <v/>
      </c>
      <c r="AT86" s="267" t="str">
        <f t="shared" si="20"/>
        <v/>
      </c>
      <c r="AU86" s="267" t="str">
        <f t="shared" si="20"/>
        <v/>
      </c>
      <c r="AV86" s="267" t="str">
        <f t="shared" si="20"/>
        <v/>
      </c>
      <c r="AW86" s="267" t="str">
        <f t="shared" si="20"/>
        <v/>
      </c>
      <c r="AX86" s="472" t="str">
        <f t="shared" si="15"/>
        <v/>
      </c>
      <c r="AY86" s="472" t="str">
        <f t="shared" si="16"/>
        <v/>
      </c>
      <c r="AZ86" s="472" t="str">
        <f t="shared" si="17"/>
        <v/>
      </c>
      <c r="BA86" s="472" t="str">
        <f t="shared" si="18"/>
        <v/>
      </c>
    </row>
    <row r="87" spans="1:53" ht="15.75" customHeight="1" thickBot="1">
      <c r="A87" s="55"/>
      <c r="B87" s="458" t="str">
        <f t="shared" si="19"/>
        <v/>
      </c>
      <c r="C87" s="244"/>
      <c r="D87" s="245"/>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7" t="str">
        <f t="shared" si="14"/>
        <v/>
      </c>
      <c r="AE87" s="267" t="str">
        <f t="shared" si="14"/>
        <v/>
      </c>
      <c r="AF87" s="267" t="str">
        <f t="shared" si="14"/>
        <v/>
      </c>
      <c r="AG87" s="267" t="str">
        <f t="shared" si="14"/>
        <v/>
      </c>
      <c r="AH87" s="267" t="str">
        <f t="shared" si="14"/>
        <v/>
      </c>
      <c r="AI87" s="267" t="str">
        <f t="shared" si="14"/>
        <v/>
      </c>
      <c r="AJ87" s="267" t="str">
        <f t="shared" si="14"/>
        <v/>
      </c>
      <c r="AK87" s="267" t="str">
        <f t="shared" si="14"/>
        <v/>
      </c>
      <c r="AL87" s="267" t="str">
        <f t="shared" si="13"/>
        <v/>
      </c>
      <c r="AM87" s="267" t="str">
        <f t="shared" si="13"/>
        <v/>
      </c>
      <c r="AN87" s="267" t="str">
        <f t="shared" si="13"/>
        <v/>
      </c>
      <c r="AO87" s="267" t="str">
        <f t="shared" si="13"/>
        <v/>
      </c>
      <c r="AP87" s="267" t="str">
        <f t="shared" si="13"/>
        <v/>
      </c>
      <c r="AQ87" s="267" t="str">
        <f t="shared" si="13"/>
        <v/>
      </c>
      <c r="AR87" s="267" t="str">
        <f t="shared" si="20"/>
        <v/>
      </c>
      <c r="AS87" s="267" t="str">
        <f t="shared" si="20"/>
        <v/>
      </c>
      <c r="AT87" s="267" t="str">
        <f t="shared" si="20"/>
        <v/>
      </c>
      <c r="AU87" s="267" t="str">
        <f t="shared" si="20"/>
        <v/>
      </c>
      <c r="AV87" s="267" t="str">
        <f t="shared" si="20"/>
        <v/>
      </c>
      <c r="AW87" s="267" t="str">
        <f t="shared" si="20"/>
        <v/>
      </c>
      <c r="AX87" s="472" t="str">
        <f t="shared" si="15"/>
        <v/>
      </c>
      <c r="AY87" s="472" t="str">
        <f t="shared" si="16"/>
        <v/>
      </c>
      <c r="AZ87" s="472" t="str">
        <f t="shared" si="17"/>
        <v/>
      </c>
      <c r="BA87" s="472" t="str">
        <f t="shared" si="18"/>
        <v/>
      </c>
    </row>
    <row r="88" spans="1:53" ht="15.75" customHeight="1" thickBot="1">
      <c r="A88" s="55"/>
      <c r="B88" s="458" t="str">
        <f t="shared" si="19"/>
        <v/>
      </c>
      <c r="C88" s="244"/>
      <c r="D88" s="245"/>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7" t="str">
        <f t="shared" si="14"/>
        <v/>
      </c>
      <c r="AE88" s="267" t="str">
        <f t="shared" si="14"/>
        <v/>
      </c>
      <c r="AF88" s="267" t="str">
        <f t="shared" si="14"/>
        <v/>
      </c>
      <c r="AG88" s="267" t="str">
        <f t="shared" si="14"/>
        <v/>
      </c>
      <c r="AH88" s="267" t="str">
        <f t="shared" si="14"/>
        <v/>
      </c>
      <c r="AI88" s="267" t="str">
        <f t="shared" si="14"/>
        <v/>
      </c>
      <c r="AJ88" s="267" t="str">
        <f t="shared" si="14"/>
        <v/>
      </c>
      <c r="AK88" s="267" t="str">
        <f t="shared" si="14"/>
        <v/>
      </c>
      <c r="AL88" s="267" t="str">
        <f t="shared" si="13"/>
        <v/>
      </c>
      <c r="AM88" s="267" t="str">
        <f t="shared" si="13"/>
        <v/>
      </c>
      <c r="AN88" s="267" t="str">
        <f t="shared" si="13"/>
        <v/>
      </c>
      <c r="AO88" s="267" t="str">
        <f t="shared" si="13"/>
        <v/>
      </c>
      <c r="AP88" s="267" t="str">
        <f t="shared" si="13"/>
        <v/>
      </c>
      <c r="AQ88" s="267" t="str">
        <f t="shared" si="13"/>
        <v/>
      </c>
      <c r="AR88" s="267" t="str">
        <f t="shared" si="20"/>
        <v/>
      </c>
      <c r="AS88" s="267" t="str">
        <f t="shared" si="20"/>
        <v/>
      </c>
      <c r="AT88" s="267" t="str">
        <f t="shared" si="20"/>
        <v/>
      </c>
      <c r="AU88" s="267" t="str">
        <f t="shared" si="20"/>
        <v/>
      </c>
      <c r="AV88" s="267" t="str">
        <f t="shared" si="20"/>
        <v/>
      </c>
      <c r="AW88" s="267" t="str">
        <f t="shared" si="20"/>
        <v/>
      </c>
      <c r="AX88" s="472" t="str">
        <f t="shared" si="15"/>
        <v/>
      </c>
      <c r="AY88" s="472" t="str">
        <f t="shared" si="16"/>
        <v/>
      </c>
      <c r="AZ88" s="472" t="str">
        <f t="shared" si="17"/>
        <v/>
      </c>
      <c r="BA88" s="472" t="str">
        <f t="shared" si="18"/>
        <v/>
      </c>
    </row>
    <row r="89" spans="1:53" ht="15.75" customHeight="1" thickBot="1">
      <c r="A89" s="55"/>
      <c r="B89" s="458" t="str">
        <f>IF(C89&lt;&gt;"",1+B88,"")</f>
        <v/>
      </c>
      <c r="C89" s="244"/>
      <c r="D89" s="245"/>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7" t="str">
        <f t="shared" si="14"/>
        <v/>
      </c>
      <c r="AE89" s="267" t="str">
        <f t="shared" si="14"/>
        <v/>
      </c>
      <c r="AF89" s="267" t="str">
        <f t="shared" si="14"/>
        <v/>
      </c>
      <c r="AG89" s="267" t="str">
        <f t="shared" si="14"/>
        <v/>
      </c>
      <c r="AH89" s="267" t="str">
        <f t="shared" si="14"/>
        <v/>
      </c>
      <c r="AI89" s="267" t="str">
        <f t="shared" si="14"/>
        <v/>
      </c>
      <c r="AJ89" s="267" t="str">
        <f t="shared" si="14"/>
        <v/>
      </c>
      <c r="AK89" s="267" t="str">
        <f t="shared" si="14"/>
        <v/>
      </c>
      <c r="AL89" s="267" t="str">
        <f t="shared" si="13"/>
        <v/>
      </c>
      <c r="AM89" s="267" t="str">
        <f t="shared" si="13"/>
        <v/>
      </c>
      <c r="AN89" s="267" t="str">
        <f t="shared" si="13"/>
        <v/>
      </c>
      <c r="AO89" s="267" t="str">
        <f t="shared" si="13"/>
        <v/>
      </c>
      <c r="AP89" s="267" t="str">
        <f t="shared" si="13"/>
        <v/>
      </c>
      <c r="AQ89" s="267" t="str">
        <f t="shared" si="13"/>
        <v/>
      </c>
      <c r="AR89" s="267" t="str">
        <f t="shared" si="20"/>
        <v/>
      </c>
      <c r="AS89" s="267" t="str">
        <f t="shared" si="20"/>
        <v/>
      </c>
      <c r="AT89" s="267" t="str">
        <f t="shared" si="20"/>
        <v/>
      </c>
      <c r="AU89" s="267" t="str">
        <f t="shared" si="20"/>
        <v/>
      </c>
      <c r="AV89" s="267" t="str">
        <f t="shared" si="20"/>
        <v/>
      </c>
      <c r="AW89" s="267" t="str">
        <f t="shared" si="20"/>
        <v/>
      </c>
      <c r="AX89" s="472" t="str">
        <f t="shared" si="15"/>
        <v/>
      </c>
      <c r="AY89" s="472" t="str">
        <f t="shared" si="16"/>
        <v/>
      </c>
      <c r="AZ89" s="472" t="str">
        <f t="shared" si="17"/>
        <v/>
      </c>
      <c r="BA89" s="472" t="str">
        <f t="shared" si="18"/>
        <v/>
      </c>
    </row>
    <row r="90" spans="1:53" ht="15.75" customHeight="1" thickBot="1">
      <c r="A90" s="55"/>
      <c r="B90" s="458" t="str">
        <f t="shared" si="19"/>
        <v/>
      </c>
      <c r="C90" s="246"/>
      <c r="D90" s="247"/>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7" t="str">
        <f t="shared" si="14"/>
        <v/>
      </c>
      <c r="AE90" s="267" t="str">
        <f t="shared" si="14"/>
        <v/>
      </c>
      <c r="AF90" s="267" t="str">
        <f t="shared" si="14"/>
        <v/>
      </c>
      <c r="AG90" s="267" t="str">
        <f t="shared" si="14"/>
        <v/>
      </c>
      <c r="AH90" s="267" t="str">
        <f t="shared" si="14"/>
        <v/>
      </c>
      <c r="AI90" s="267" t="str">
        <f t="shared" si="14"/>
        <v/>
      </c>
      <c r="AJ90" s="267" t="str">
        <f t="shared" si="14"/>
        <v/>
      </c>
      <c r="AK90" s="267" t="str">
        <f t="shared" si="14"/>
        <v/>
      </c>
      <c r="AL90" s="267" t="str">
        <f t="shared" si="13"/>
        <v/>
      </c>
      <c r="AM90" s="267" t="str">
        <f t="shared" si="13"/>
        <v/>
      </c>
      <c r="AN90" s="267" t="str">
        <f t="shared" si="13"/>
        <v/>
      </c>
      <c r="AO90" s="267" t="str">
        <f t="shared" si="13"/>
        <v/>
      </c>
      <c r="AP90" s="267" t="str">
        <f t="shared" si="13"/>
        <v/>
      </c>
      <c r="AQ90" s="267" t="str">
        <f t="shared" si="13"/>
        <v/>
      </c>
      <c r="AR90" s="267" t="str">
        <f t="shared" si="20"/>
        <v/>
      </c>
      <c r="AS90" s="267" t="str">
        <f t="shared" si="20"/>
        <v/>
      </c>
      <c r="AT90" s="267" t="str">
        <f t="shared" si="20"/>
        <v/>
      </c>
      <c r="AU90" s="267" t="str">
        <f t="shared" si="20"/>
        <v/>
      </c>
      <c r="AV90" s="267" t="str">
        <f t="shared" si="20"/>
        <v/>
      </c>
      <c r="AW90" s="267" t="str">
        <f t="shared" si="20"/>
        <v/>
      </c>
      <c r="AX90" s="472" t="str">
        <f t="shared" si="15"/>
        <v/>
      </c>
      <c r="AY90" s="472" t="str">
        <f t="shared" si="16"/>
        <v/>
      </c>
      <c r="AZ90" s="472" t="str">
        <f t="shared" si="17"/>
        <v/>
      </c>
      <c r="BA90" s="472"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3" t="e">
        <f>AVERAGE(AX16:AX90)</f>
        <v>#DIV/0!</v>
      </c>
      <c r="AY91" s="473" t="e">
        <f t="shared" ref="AY91:BA91" si="21">AVERAGE(AY16:AY90)</f>
        <v>#DIV/0!</v>
      </c>
      <c r="AZ91" s="473" t="e">
        <f t="shared" si="21"/>
        <v>#DIV/0!</v>
      </c>
      <c r="BA91" s="473" t="e">
        <f t="shared" si="21"/>
        <v>#DIV/0!</v>
      </c>
    </row>
    <row r="92" spans="1:53" ht="15.75" customHeight="1">
      <c r="A92" s="55"/>
      <c r="B92" s="59"/>
      <c r="C92" s="528" t="s">
        <v>4</v>
      </c>
      <c r="D92" s="529"/>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59">
        <f t="shared" ref="E93:X93" si="22">COUNTIF(E16:E90,E92)</f>
        <v>0</v>
      </c>
      <c r="F93" s="460">
        <f t="shared" si="22"/>
        <v>0</v>
      </c>
      <c r="G93" s="460">
        <f t="shared" si="22"/>
        <v>0</v>
      </c>
      <c r="H93" s="460">
        <f t="shared" si="22"/>
        <v>0</v>
      </c>
      <c r="I93" s="460">
        <f t="shared" si="22"/>
        <v>0</v>
      </c>
      <c r="J93" s="460">
        <f t="shared" si="22"/>
        <v>0</v>
      </c>
      <c r="K93" s="460">
        <f t="shared" si="22"/>
        <v>0</v>
      </c>
      <c r="L93" s="460">
        <f t="shared" si="22"/>
        <v>0</v>
      </c>
      <c r="M93" s="460">
        <f t="shared" si="22"/>
        <v>0</v>
      </c>
      <c r="N93" s="460">
        <f t="shared" si="22"/>
        <v>0</v>
      </c>
      <c r="O93" s="460">
        <f t="shared" si="22"/>
        <v>0</v>
      </c>
      <c r="P93" s="460">
        <f t="shared" si="22"/>
        <v>0</v>
      </c>
      <c r="Q93" s="460">
        <f t="shared" si="22"/>
        <v>0</v>
      </c>
      <c r="R93" s="460">
        <f t="shared" si="22"/>
        <v>0</v>
      </c>
      <c r="S93" s="460">
        <f t="shared" si="22"/>
        <v>0</v>
      </c>
      <c r="T93" s="460">
        <f t="shared" si="22"/>
        <v>0</v>
      </c>
      <c r="U93" s="460">
        <f t="shared" si="22"/>
        <v>0</v>
      </c>
      <c r="V93" s="460">
        <f t="shared" si="22"/>
        <v>0</v>
      </c>
      <c r="W93" s="460">
        <f t="shared" si="22"/>
        <v>0</v>
      </c>
      <c r="X93" s="460">
        <f t="shared" si="22"/>
        <v>0</v>
      </c>
      <c r="Y93" s="59"/>
      <c r="Z93" s="59"/>
      <c r="AA93" s="59"/>
      <c r="AB93" s="59"/>
      <c r="AC93" s="59"/>
      <c r="AD93" s="55"/>
      <c r="AE93" s="55"/>
      <c r="AF93" s="55"/>
      <c r="AG93" s="55"/>
    </row>
    <row r="94" spans="1:53" ht="15.75" customHeight="1">
      <c r="A94" s="55"/>
      <c r="B94" s="59"/>
      <c r="C94" s="308" t="s">
        <v>6</v>
      </c>
      <c r="D94" s="308"/>
      <c r="E94" s="461" t="e">
        <f t="shared" ref="E94:X94" si="23">(COUNTIF(E16:E90,E$92))/(COUNTA(E16:E90))</f>
        <v>#DIV/0!</v>
      </c>
      <c r="F94" s="461" t="e">
        <f t="shared" si="23"/>
        <v>#DIV/0!</v>
      </c>
      <c r="G94" s="461" t="e">
        <f t="shared" si="23"/>
        <v>#DIV/0!</v>
      </c>
      <c r="H94" s="461" t="e">
        <f t="shared" si="23"/>
        <v>#DIV/0!</v>
      </c>
      <c r="I94" s="461" t="e">
        <f t="shared" si="23"/>
        <v>#DIV/0!</v>
      </c>
      <c r="J94" s="461" t="e">
        <f t="shared" si="23"/>
        <v>#DIV/0!</v>
      </c>
      <c r="K94" s="461" t="e">
        <f t="shared" si="23"/>
        <v>#DIV/0!</v>
      </c>
      <c r="L94" s="461" t="e">
        <f t="shared" si="23"/>
        <v>#DIV/0!</v>
      </c>
      <c r="M94" s="461" t="e">
        <f t="shared" si="23"/>
        <v>#DIV/0!</v>
      </c>
      <c r="N94" s="461" t="e">
        <f t="shared" si="23"/>
        <v>#DIV/0!</v>
      </c>
      <c r="O94" s="461" t="e">
        <f t="shared" si="23"/>
        <v>#DIV/0!</v>
      </c>
      <c r="P94" s="461" t="e">
        <f t="shared" si="23"/>
        <v>#DIV/0!</v>
      </c>
      <c r="Q94" s="461" t="e">
        <f t="shared" si="23"/>
        <v>#DIV/0!</v>
      </c>
      <c r="R94" s="461" t="e">
        <f t="shared" si="23"/>
        <v>#DIV/0!</v>
      </c>
      <c r="S94" s="461" t="e">
        <f t="shared" si="23"/>
        <v>#DIV/0!</v>
      </c>
      <c r="T94" s="461" t="e">
        <f t="shared" si="23"/>
        <v>#DIV/0!</v>
      </c>
      <c r="U94" s="461" t="e">
        <f t="shared" si="23"/>
        <v>#DIV/0!</v>
      </c>
      <c r="V94" s="461" t="e">
        <f t="shared" si="23"/>
        <v>#DIV/0!</v>
      </c>
      <c r="W94" s="461" t="e">
        <f t="shared" si="23"/>
        <v>#DIV/0!</v>
      </c>
      <c r="X94" s="461" t="e">
        <f t="shared" si="23"/>
        <v>#DIV/0!</v>
      </c>
      <c r="Y94" s="59"/>
      <c r="Z94" s="59"/>
      <c r="AA94" s="59"/>
      <c r="AB94" s="59"/>
      <c r="AC94" s="59"/>
      <c r="AD94" s="55"/>
      <c r="AE94" s="55"/>
      <c r="AF94" s="55"/>
      <c r="AG94" s="55"/>
    </row>
    <row r="95" spans="1:53" ht="15.75" customHeight="1">
      <c r="A95" s="55"/>
      <c r="B95" s="59"/>
      <c r="C95" s="173" t="s">
        <v>7</v>
      </c>
      <c r="D95" s="173"/>
      <c r="E95" s="462" t="e">
        <f t="shared" ref="E95:X95" si="24">(COUNTIF(E$16:E$90,"A"))/(COUNTA(E$16:E$90))</f>
        <v>#DIV/0!</v>
      </c>
      <c r="F95" s="462" t="e">
        <f t="shared" si="24"/>
        <v>#DIV/0!</v>
      </c>
      <c r="G95" s="462" t="e">
        <f t="shared" si="24"/>
        <v>#DIV/0!</v>
      </c>
      <c r="H95" s="462" t="e">
        <f t="shared" si="24"/>
        <v>#DIV/0!</v>
      </c>
      <c r="I95" s="462" t="e">
        <f t="shared" si="24"/>
        <v>#DIV/0!</v>
      </c>
      <c r="J95" s="462" t="e">
        <f t="shared" si="24"/>
        <v>#DIV/0!</v>
      </c>
      <c r="K95" s="462" t="e">
        <f t="shared" si="24"/>
        <v>#DIV/0!</v>
      </c>
      <c r="L95" s="462" t="e">
        <f t="shared" si="24"/>
        <v>#DIV/0!</v>
      </c>
      <c r="M95" s="462" t="e">
        <f t="shared" si="24"/>
        <v>#DIV/0!</v>
      </c>
      <c r="N95" s="462" t="e">
        <f t="shared" si="24"/>
        <v>#DIV/0!</v>
      </c>
      <c r="O95" s="462" t="e">
        <f t="shared" si="24"/>
        <v>#DIV/0!</v>
      </c>
      <c r="P95" s="462" t="e">
        <f t="shared" si="24"/>
        <v>#DIV/0!</v>
      </c>
      <c r="Q95" s="462" t="e">
        <f t="shared" si="24"/>
        <v>#DIV/0!</v>
      </c>
      <c r="R95" s="462" t="e">
        <f t="shared" si="24"/>
        <v>#DIV/0!</v>
      </c>
      <c r="S95" s="462" t="e">
        <f t="shared" si="24"/>
        <v>#DIV/0!</v>
      </c>
      <c r="T95" s="462" t="e">
        <f t="shared" si="24"/>
        <v>#DIV/0!</v>
      </c>
      <c r="U95" s="462" t="e">
        <f t="shared" si="24"/>
        <v>#DIV/0!</v>
      </c>
      <c r="V95" s="462" t="e">
        <f t="shared" si="24"/>
        <v>#DIV/0!</v>
      </c>
      <c r="W95" s="462" t="e">
        <f t="shared" si="24"/>
        <v>#DIV/0!</v>
      </c>
      <c r="X95" s="462" t="e">
        <f t="shared" si="24"/>
        <v>#DIV/0!</v>
      </c>
      <c r="Y95" s="59"/>
      <c r="Z95" s="59"/>
      <c r="AA95" s="59"/>
      <c r="AB95" s="59"/>
      <c r="AC95" s="59"/>
      <c r="AD95" s="55"/>
      <c r="AE95" s="55"/>
      <c r="AF95" s="55"/>
      <c r="AG95" s="55"/>
    </row>
    <row r="96" spans="1:53" ht="15.75" customHeight="1">
      <c r="A96" s="55"/>
      <c r="B96" s="59"/>
      <c r="C96" s="173" t="s">
        <v>8</v>
      </c>
      <c r="D96" s="173"/>
      <c r="E96" s="462" t="e">
        <f t="shared" ref="E96:X96" si="25">(COUNTIF(E$16:E$90,"B"))/(COUNTA(E$16:E$90))</f>
        <v>#DIV/0!</v>
      </c>
      <c r="F96" s="462" t="e">
        <f t="shared" si="25"/>
        <v>#DIV/0!</v>
      </c>
      <c r="G96" s="462" t="e">
        <f t="shared" si="25"/>
        <v>#DIV/0!</v>
      </c>
      <c r="H96" s="462" t="e">
        <f t="shared" si="25"/>
        <v>#DIV/0!</v>
      </c>
      <c r="I96" s="462" t="e">
        <f t="shared" si="25"/>
        <v>#DIV/0!</v>
      </c>
      <c r="J96" s="462" t="e">
        <f t="shared" si="25"/>
        <v>#DIV/0!</v>
      </c>
      <c r="K96" s="462" t="e">
        <f t="shared" si="25"/>
        <v>#DIV/0!</v>
      </c>
      <c r="L96" s="462" t="e">
        <f t="shared" si="25"/>
        <v>#DIV/0!</v>
      </c>
      <c r="M96" s="462" t="e">
        <f t="shared" si="25"/>
        <v>#DIV/0!</v>
      </c>
      <c r="N96" s="462" t="e">
        <f t="shared" si="25"/>
        <v>#DIV/0!</v>
      </c>
      <c r="O96" s="462" t="e">
        <f t="shared" si="25"/>
        <v>#DIV/0!</v>
      </c>
      <c r="P96" s="462" t="e">
        <f t="shared" si="25"/>
        <v>#DIV/0!</v>
      </c>
      <c r="Q96" s="462" t="e">
        <f t="shared" si="25"/>
        <v>#DIV/0!</v>
      </c>
      <c r="R96" s="462" t="e">
        <f t="shared" si="25"/>
        <v>#DIV/0!</v>
      </c>
      <c r="S96" s="462" t="e">
        <f t="shared" si="25"/>
        <v>#DIV/0!</v>
      </c>
      <c r="T96" s="462" t="e">
        <f t="shared" si="25"/>
        <v>#DIV/0!</v>
      </c>
      <c r="U96" s="462" t="e">
        <f t="shared" si="25"/>
        <v>#DIV/0!</v>
      </c>
      <c r="V96" s="462" t="e">
        <f t="shared" si="25"/>
        <v>#DIV/0!</v>
      </c>
      <c r="W96" s="462" t="e">
        <f t="shared" si="25"/>
        <v>#DIV/0!</v>
      </c>
      <c r="X96" s="462" t="e">
        <f t="shared" si="25"/>
        <v>#DIV/0!</v>
      </c>
      <c r="Y96" s="59"/>
      <c r="Z96" s="59"/>
      <c r="AA96" s="59"/>
      <c r="AB96" s="59"/>
      <c r="AC96" s="59"/>
      <c r="AD96" s="55"/>
      <c r="AE96" s="55"/>
      <c r="AF96" s="55"/>
      <c r="AG96" s="55"/>
    </row>
    <row r="97" spans="1:33" ht="15.75" customHeight="1">
      <c r="A97" s="55"/>
      <c r="B97" s="59"/>
      <c r="C97" s="173" t="s">
        <v>9</v>
      </c>
      <c r="D97" s="173"/>
      <c r="E97" s="462" t="e">
        <f t="shared" ref="E97:X97" si="26">(COUNTIF(E$16:E$90,"C"))/(COUNTA(E$16:E$90))</f>
        <v>#DIV/0!</v>
      </c>
      <c r="F97" s="462" t="e">
        <f t="shared" si="26"/>
        <v>#DIV/0!</v>
      </c>
      <c r="G97" s="462" t="e">
        <f t="shared" si="26"/>
        <v>#DIV/0!</v>
      </c>
      <c r="H97" s="462" t="e">
        <f t="shared" si="26"/>
        <v>#DIV/0!</v>
      </c>
      <c r="I97" s="462" t="e">
        <f t="shared" si="26"/>
        <v>#DIV/0!</v>
      </c>
      <c r="J97" s="462" t="e">
        <f t="shared" si="26"/>
        <v>#DIV/0!</v>
      </c>
      <c r="K97" s="462" t="e">
        <f t="shared" si="26"/>
        <v>#DIV/0!</v>
      </c>
      <c r="L97" s="462" t="e">
        <f t="shared" si="26"/>
        <v>#DIV/0!</v>
      </c>
      <c r="M97" s="462" t="e">
        <f t="shared" si="26"/>
        <v>#DIV/0!</v>
      </c>
      <c r="N97" s="462" t="e">
        <f t="shared" si="26"/>
        <v>#DIV/0!</v>
      </c>
      <c r="O97" s="462" t="e">
        <f t="shared" si="26"/>
        <v>#DIV/0!</v>
      </c>
      <c r="P97" s="462" t="e">
        <f t="shared" si="26"/>
        <v>#DIV/0!</v>
      </c>
      <c r="Q97" s="462" t="e">
        <f t="shared" si="26"/>
        <v>#DIV/0!</v>
      </c>
      <c r="R97" s="462" t="e">
        <f t="shared" si="26"/>
        <v>#DIV/0!</v>
      </c>
      <c r="S97" s="462" t="e">
        <f t="shared" si="26"/>
        <v>#DIV/0!</v>
      </c>
      <c r="T97" s="462" t="e">
        <f t="shared" si="26"/>
        <v>#DIV/0!</v>
      </c>
      <c r="U97" s="462" t="e">
        <f t="shared" si="26"/>
        <v>#DIV/0!</v>
      </c>
      <c r="V97" s="462" t="e">
        <f t="shared" si="26"/>
        <v>#DIV/0!</v>
      </c>
      <c r="W97" s="462" t="e">
        <f t="shared" si="26"/>
        <v>#DIV/0!</v>
      </c>
      <c r="X97" s="462" t="e">
        <f t="shared" si="26"/>
        <v>#DIV/0!</v>
      </c>
      <c r="Y97" s="59"/>
      <c r="Z97" s="59"/>
      <c r="AA97" s="59"/>
      <c r="AB97" s="59"/>
      <c r="AC97" s="59"/>
      <c r="AD97" s="55"/>
      <c r="AE97" s="55"/>
      <c r="AF97" s="55"/>
      <c r="AG97" s="55"/>
    </row>
    <row r="98" spans="1:33" ht="15.75" customHeight="1">
      <c r="A98" s="55"/>
      <c r="B98" s="59"/>
      <c r="C98" s="174" t="s">
        <v>10</v>
      </c>
      <c r="D98" s="174"/>
      <c r="E98" s="462" t="e">
        <f t="shared" ref="E98:X98" si="27">(COUNTIF(E$16:E$90,"D"))/(COUNTA(E$16:E$90))</f>
        <v>#DIV/0!</v>
      </c>
      <c r="F98" s="462" t="e">
        <f t="shared" si="27"/>
        <v>#DIV/0!</v>
      </c>
      <c r="G98" s="462" t="e">
        <f t="shared" si="27"/>
        <v>#DIV/0!</v>
      </c>
      <c r="H98" s="462" t="e">
        <f t="shared" si="27"/>
        <v>#DIV/0!</v>
      </c>
      <c r="I98" s="462" t="e">
        <f t="shared" si="27"/>
        <v>#DIV/0!</v>
      </c>
      <c r="J98" s="462" t="e">
        <f t="shared" si="27"/>
        <v>#DIV/0!</v>
      </c>
      <c r="K98" s="462" t="e">
        <f t="shared" si="27"/>
        <v>#DIV/0!</v>
      </c>
      <c r="L98" s="462" t="e">
        <f t="shared" si="27"/>
        <v>#DIV/0!</v>
      </c>
      <c r="M98" s="462" t="e">
        <f t="shared" si="27"/>
        <v>#DIV/0!</v>
      </c>
      <c r="N98" s="462" t="e">
        <f t="shared" si="27"/>
        <v>#DIV/0!</v>
      </c>
      <c r="O98" s="462" t="e">
        <f t="shared" si="27"/>
        <v>#DIV/0!</v>
      </c>
      <c r="P98" s="462" t="e">
        <f t="shared" si="27"/>
        <v>#DIV/0!</v>
      </c>
      <c r="Q98" s="462" t="e">
        <f t="shared" si="27"/>
        <v>#DIV/0!</v>
      </c>
      <c r="R98" s="462" t="e">
        <f t="shared" si="27"/>
        <v>#DIV/0!</v>
      </c>
      <c r="S98" s="462" t="e">
        <f t="shared" si="27"/>
        <v>#DIV/0!</v>
      </c>
      <c r="T98" s="462" t="e">
        <f t="shared" si="27"/>
        <v>#DIV/0!</v>
      </c>
      <c r="U98" s="462" t="e">
        <f t="shared" si="27"/>
        <v>#DIV/0!</v>
      </c>
      <c r="V98" s="462" t="e">
        <f t="shared" si="27"/>
        <v>#DIV/0!</v>
      </c>
      <c r="W98" s="462" t="e">
        <f t="shared" si="27"/>
        <v>#DIV/0!</v>
      </c>
      <c r="X98" s="462" t="e">
        <f t="shared" si="27"/>
        <v>#DIV/0!</v>
      </c>
      <c r="Y98" s="59"/>
      <c r="Z98" s="59"/>
      <c r="AA98" s="59"/>
      <c r="AB98" s="59"/>
      <c r="AC98" s="59"/>
      <c r="AD98" s="55"/>
      <c r="AE98" s="55"/>
      <c r="AF98" s="55"/>
      <c r="AG98" s="55"/>
    </row>
    <row r="99" spans="1:33" ht="15.75" customHeight="1">
      <c r="A99" s="55"/>
      <c r="B99" s="59"/>
      <c r="C99" s="175" t="s">
        <v>11</v>
      </c>
      <c r="D99" s="176"/>
      <c r="E99" s="463" t="e">
        <f t="shared" ref="E99:T104" si="28">(E$93-((COUNTA(E$16:E$90)-E$93)/4-1))/COUNTA(E$16:E$90)</f>
        <v>#DIV/0!</v>
      </c>
      <c r="F99" s="463" t="e">
        <f t="shared" si="28"/>
        <v>#DIV/0!</v>
      </c>
      <c r="G99" s="463" t="e">
        <f t="shared" si="28"/>
        <v>#DIV/0!</v>
      </c>
      <c r="H99" s="463" t="e">
        <f t="shared" si="28"/>
        <v>#DIV/0!</v>
      </c>
      <c r="I99" s="463" t="e">
        <f t="shared" si="28"/>
        <v>#DIV/0!</v>
      </c>
      <c r="J99" s="463" t="e">
        <f t="shared" si="28"/>
        <v>#DIV/0!</v>
      </c>
      <c r="K99" s="463" t="e">
        <f t="shared" si="28"/>
        <v>#DIV/0!</v>
      </c>
      <c r="L99" s="463" t="e">
        <f t="shared" si="28"/>
        <v>#DIV/0!</v>
      </c>
      <c r="M99" s="463" t="e">
        <f t="shared" si="28"/>
        <v>#DIV/0!</v>
      </c>
      <c r="N99" s="463" t="e">
        <f t="shared" si="28"/>
        <v>#DIV/0!</v>
      </c>
      <c r="O99" s="463" t="e">
        <f t="shared" si="28"/>
        <v>#DIV/0!</v>
      </c>
      <c r="P99" s="463" t="e">
        <f t="shared" si="28"/>
        <v>#DIV/0!</v>
      </c>
      <c r="Q99" s="463" t="e">
        <f t="shared" si="28"/>
        <v>#DIV/0!</v>
      </c>
      <c r="R99" s="463" t="e">
        <f t="shared" si="28"/>
        <v>#DIV/0!</v>
      </c>
      <c r="S99" s="463" t="e">
        <f t="shared" si="28"/>
        <v>#DIV/0!</v>
      </c>
      <c r="T99" s="463" t="e">
        <f t="shared" si="28"/>
        <v>#DIV/0!</v>
      </c>
      <c r="U99" s="463" t="e">
        <f t="shared" ref="O99:X104" si="29">(U$93-((COUNTA(U$16:U$90)-U$93)/4-1))/COUNTA(U$16:U$90)</f>
        <v>#DIV/0!</v>
      </c>
      <c r="V99" s="463" t="e">
        <f t="shared" si="29"/>
        <v>#DIV/0!</v>
      </c>
      <c r="W99" s="463" t="e">
        <f t="shared" si="29"/>
        <v>#DIV/0!</v>
      </c>
      <c r="X99" s="463" t="e">
        <f t="shared" si="29"/>
        <v>#DIV/0!</v>
      </c>
      <c r="Y99" s="59"/>
      <c r="Z99" s="59"/>
      <c r="AA99" s="59"/>
      <c r="AB99" s="59"/>
      <c r="AC99" s="59"/>
      <c r="AD99" s="55"/>
      <c r="AE99" s="55"/>
      <c r="AF99" s="55"/>
      <c r="AG99" s="55"/>
    </row>
    <row r="100" spans="1:33" ht="15.75" customHeight="1">
      <c r="A100" s="55"/>
      <c r="B100" s="59"/>
      <c r="C100" s="177" t="s">
        <v>12</v>
      </c>
      <c r="D100" s="178"/>
      <c r="E100" s="464" t="e">
        <f t="shared" si="28"/>
        <v>#DIV/0!</v>
      </c>
      <c r="F100" s="464" t="e">
        <f t="shared" si="28"/>
        <v>#DIV/0!</v>
      </c>
      <c r="G100" s="464" t="e">
        <f t="shared" si="28"/>
        <v>#DIV/0!</v>
      </c>
      <c r="H100" s="464" t="e">
        <f t="shared" si="28"/>
        <v>#DIV/0!</v>
      </c>
      <c r="I100" s="464" t="e">
        <f t="shared" si="28"/>
        <v>#DIV/0!</v>
      </c>
      <c r="J100" s="464" t="e">
        <f t="shared" si="28"/>
        <v>#DIV/0!</v>
      </c>
      <c r="K100" s="464" t="e">
        <f t="shared" si="28"/>
        <v>#DIV/0!</v>
      </c>
      <c r="L100" s="464" t="e">
        <f t="shared" si="28"/>
        <v>#DIV/0!</v>
      </c>
      <c r="M100" s="464" t="e">
        <f t="shared" si="28"/>
        <v>#DIV/0!</v>
      </c>
      <c r="N100" s="464" t="e">
        <f t="shared" si="28"/>
        <v>#DIV/0!</v>
      </c>
      <c r="O100" s="464" t="e">
        <f t="shared" si="29"/>
        <v>#DIV/0!</v>
      </c>
      <c r="P100" s="464" t="e">
        <f t="shared" si="29"/>
        <v>#DIV/0!</v>
      </c>
      <c r="Q100" s="464" t="e">
        <f t="shared" si="29"/>
        <v>#DIV/0!</v>
      </c>
      <c r="R100" s="464" t="e">
        <f t="shared" si="29"/>
        <v>#DIV/0!</v>
      </c>
      <c r="S100" s="464" t="e">
        <f t="shared" si="29"/>
        <v>#DIV/0!</v>
      </c>
      <c r="T100" s="464" t="e">
        <f t="shared" si="29"/>
        <v>#DIV/0!</v>
      </c>
      <c r="U100" s="464" t="e">
        <f t="shared" si="29"/>
        <v>#DIV/0!</v>
      </c>
      <c r="V100" s="464" t="e">
        <f t="shared" si="29"/>
        <v>#DIV/0!</v>
      </c>
      <c r="W100" s="464" t="e">
        <f t="shared" si="29"/>
        <v>#DIV/0!</v>
      </c>
      <c r="X100" s="464" t="e">
        <f t="shared" si="29"/>
        <v>#DIV/0!</v>
      </c>
      <c r="Y100" s="59"/>
      <c r="Z100" s="59"/>
      <c r="AA100" s="59"/>
      <c r="AB100" s="59"/>
      <c r="AC100" s="59"/>
      <c r="AD100" s="55"/>
      <c r="AE100" s="55"/>
      <c r="AF100" s="55"/>
      <c r="AG100" s="55"/>
    </row>
    <row r="101" spans="1:33" ht="15.75" customHeight="1">
      <c r="A101" s="55"/>
      <c r="B101" s="59"/>
      <c r="C101" s="179" t="s">
        <v>13</v>
      </c>
      <c r="D101" s="180"/>
      <c r="E101" s="464" t="e">
        <f t="shared" si="28"/>
        <v>#DIV/0!</v>
      </c>
      <c r="F101" s="464" t="e">
        <f t="shared" si="28"/>
        <v>#DIV/0!</v>
      </c>
      <c r="G101" s="464" t="e">
        <f t="shared" si="28"/>
        <v>#DIV/0!</v>
      </c>
      <c r="H101" s="464" t="e">
        <f t="shared" si="28"/>
        <v>#DIV/0!</v>
      </c>
      <c r="I101" s="464" t="e">
        <f t="shared" si="28"/>
        <v>#DIV/0!</v>
      </c>
      <c r="J101" s="464" t="e">
        <f t="shared" si="28"/>
        <v>#DIV/0!</v>
      </c>
      <c r="K101" s="464" t="e">
        <f t="shared" si="28"/>
        <v>#DIV/0!</v>
      </c>
      <c r="L101" s="464" t="e">
        <f t="shared" si="28"/>
        <v>#DIV/0!</v>
      </c>
      <c r="M101" s="464" t="e">
        <f t="shared" si="28"/>
        <v>#DIV/0!</v>
      </c>
      <c r="N101" s="464" t="e">
        <f t="shared" si="28"/>
        <v>#DIV/0!</v>
      </c>
      <c r="O101" s="464" t="e">
        <f t="shared" si="29"/>
        <v>#DIV/0!</v>
      </c>
      <c r="P101" s="464" t="e">
        <f t="shared" si="29"/>
        <v>#DIV/0!</v>
      </c>
      <c r="Q101" s="464" t="e">
        <f t="shared" si="29"/>
        <v>#DIV/0!</v>
      </c>
      <c r="R101" s="464" t="e">
        <f t="shared" si="29"/>
        <v>#DIV/0!</v>
      </c>
      <c r="S101" s="464" t="e">
        <f t="shared" si="29"/>
        <v>#DIV/0!</v>
      </c>
      <c r="T101" s="464" t="e">
        <f t="shared" si="29"/>
        <v>#DIV/0!</v>
      </c>
      <c r="U101" s="464" t="e">
        <f t="shared" si="29"/>
        <v>#DIV/0!</v>
      </c>
      <c r="V101" s="464" t="e">
        <f t="shared" si="29"/>
        <v>#DIV/0!</v>
      </c>
      <c r="W101" s="464" t="e">
        <f t="shared" si="29"/>
        <v>#DIV/0!</v>
      </c>
      <c r="X101" s="464" t="e">
        <f t="shared" si="29"/>
        <v>#DIV/0!</v>
      </c>
      <c r="Y101" s="59"/>
      <c r="Z101" s="59"/>
      <c r="AA101" s="59"/>
      <c r="AB101" s="59"/>
      <c r="AC101" s="59"/>
      <c r="AD101" s="55"/>
      <c r="AE101" s="55"/>
      <c r="AF101" s="55"/>
      <c r="AG101" s="55"/>
    </row>
    <row r="102" spans="1:33" ht="15.75" customHeight="1">
      <c r="A102" s="55"/>
      <c r="B102" s="59"/>
      <c r="C102" s="181" t="s">
        <v>14</v>
      </c>
      <c r="D102" s="182"/>
      <c r="E102" s="464" t="e">
        <f t="shared" si="28"/>
        <v>#DIV/0!</v>
      </c>
      <c r="F102" s="464" t="e">
        <f t="shared" si="28"/>
        <v>#DIV/0!</v>
      </c>
      <c r="G102" s="464" t="e">
        <f t="shared" si="28"/>
        <v>#DIV/0!</v>
      </c>
      <c r="H102" s="464" t="e">
        <f t="shared" si="28"/>
        <v>#DIV/0!</v>
      </c>
      <c r="I102" s="464" t="e">
        <f t="shared" si="28"/>
        <v>#DIV/0!</v>
      </c>
      <c r="J102" s="464" t="e">
        <f t="shared" si="28"/>
        <v>#DIV/0!</v>
      </c>
      <c r="K102" s="464" t="e">
        <f t="shared" si="28"/>
        <v>#DIV/0!</v>
      </c>
      <c r="L102" s="464" t="e">
        <f t="shared" si="28"/>
        <v>#DIV/0!</v>
      </c>
      <c r="M102" s="464" t="e">
        <f t="shared" si="28"/>
        <v>#DIV/0!</v>
      </c>
      <c r="N102" s="464" t="e">
        <f t="shared" si="28"/>
        <v>#DIV/0!</v>
      </c>
      <c r="O102" s="464" t="e">
        <f t="shared" si="29"/>
        <v>#DIV/0!</v>
      </c>
      <c r="P102" s="464" t="e">
        <f t="shared" si="29"/>
        <v>#DIV/0!</v>
      </c>
      <c r="Q102" s="464" t="e">
        <f t="shared" si="29"/>
        <v>#DIV/0!</v>
      </c>
      <c r="R102" s="464" t="e">
        <f t="shared" si="29"/>
        <v>#DIV/0!</v>
      </c>
      <c r="S102" s="464" t="e">
        <f t="shared" si="29"/>
        <v>#DIV/0!</v>
      </c>
      <c r="T102" s="464" t="e">
        <f t="shared" si="29"/>
        <v>#DIV/0!</v>
      </c>
      <c r="U102" s="464" t="e">
        <f t="shared" si="29"/>
        <v>#DIV/0!</v>
      </c>
      <c r="V102" s="464" t="e">
        <f t="shared" si="29"/>
        <v>#DIV/0!</v>
      </c>
      <c r="W102" s="464" t="e">
        <f t="shared" si="29"/>
        <v>#DIV/0!</v>
      </c>
      <c r="X102" s="464" t="e">
        <f t="shared" si="29"/>
        <v>#DIV/0!</v>
      </c>
      <c r="Y102" s="59"/>
      <c r="Z102" s="59"/>
      <c r="AA102" s="59"/>
      <c r="AB102" s="59"/>
      <c r="AC102" s="59"/>
      <c r="AD102" s="55"/>
      <c r="AE102" s="55"/>
      <c r="AF102" s="55"/>
      <c r="AG102" s="55"/>
    </row>
    <row r="103" spans="1:33" ht="15.75" customHeight="1">
      <c r="A103" s="55"/>
      <c r="B103" s="59"/>
      <c r="C103" s="183" t="s">
        <v>15</v>
      </c>
      <c r="D103" s="184"/>
      <c r="E103" s="464" t="e">
        <f t="shared" si="28"/>
        <v>#DIV/0!</v>
      </c>
      <c r="F103" s="464" t="e">
        <f t="shared" si="28"/>
        <v>#DIV/0!</v>
      </c>
      <c r="G103" s="464" t="e">
        <f t="shared" si="28"/>
        <v>#DIV/0!</v>
      </c>
      <c r="H103" s="464" t="e">
        <f t="shared" si="28"/>
        <v>#DIV/0!</v>
      </c>
      <c r="I103" s="464" t="e">
        <f t="shared" si="28"/>
        <v>#DIV/0!</v>
      </c>
      <c r="J103" s="464" t="e">
        <f t="shared" si="28"/>
        <v>#DIV/0!</v>
      </c>
      <c r="K103" s="464" t="e">
        <f t="shared" si="28"/>
        <v>#DIV/0!</v>
      </c>
      <c r="L103" s="464" t="e">
        <f t="shared" si="28"/>
        <v>#DIV/0!</v>
      </c>
      <c r="M103" s="464" t="e">
        <f t="shared" si="28"/>
        <v>#DIV/0!</v>
      </c>
      <c r="N103" s="464" t="e">
        <f t="shared" si="28"/>
        <v>#DIV/0!</v>
      </c>
      <c r="O103" s="464" t="e">
        <f t="shared" si="29"/>
        <v>#DIV/0!</v>
      </c>
      <c r="P103" s="464" t="e">
        <f t="shared" si="29"/>
        <v>#DIV/0!</v>
      </c>
      <c r="Q103" s="464" t="e">
        <f t="shared" si="29"/>
        <v>#DIV/0!</v>
      </c>
      <c r="R103" s="464" t="e">
        <f t="shared" si="29"/>
        <v>#DIV/0!</v>
      </c>
      <c r="S103" s="464" t="e">
        <f t="shared" si="29"/>
        <v>#DIV/0!</v>
      </c>
      <c r="T103" s="464" t="e">
        <f t="shared" si="29"/>
        <v>#DIV/0!</v>
      </c>
      <c r="U103" s="464" t="e">
        <f t="shared" si="29"/>
        <v>#DIV/0!</v>
      </c>
      <c r="V103" s="464" t="e">
        <f t="shared" si="29"/>
        <v>#DIV/0!</v>
      </c>
      <c r="W103" s="464" t="e">
        <f t="shared" si="29"/>
        <v>#DIV/0!</v>
      </c>
      <c r="X103" s="464" t="e">
        <f t="shared" si="29"/>
        <v>#DIV/0!</v>
      </c>
      <c r="Y103" s="59"/>
      <c r="Z103" s="59"/>
      <c r="AA103" s="59"/>
      <c r="AB103" s="59"/>
      <c r="AC103" s="59"/>
      <c r="AD103" s="55"/>
      <c r="AE103" s="55"/>
      <c r="AF103" s="55"/>
      <c r="AG103" s="55"/>
    </row>
    <row r="104" spans="1:33" ht="15.75" customHeight="1">
      <c r="A104" s="55"/>
      <c r="B104" s="59"/>
      <c r="C104" s="185" t="s">
        <v>16</v>
      </c>
      <c r="D104" s="186"/>
      <c r="E104" s="464" t="e">
        <f t="shared" si="28"/>
        <v>#DIV/0!</v>
      </c>
      <c r="F104" s="464" t="e">
        <f t="shared" si="28"/>
        <v>#DIV/0!</v>
      </c>
      <c r="G104" s="464" t="e">
        <f t="shared" si="28"/>
        <v>#DIV/0!</v>
      </c>
      <c r="H104" s="464" t="e">
        <f t="shared" si="28"/>
        <v>#DIV/0!</v>
      </c>
      <c r="I104" s="464" t="e">
        <f t="shared" si="28"/>
        <v>#DIV/0!</v>
      </c>
      <c r="J104" s="464" t="e">
        <f t="shared" si="28"/>
        <v>#DIV/0!</v>
      </c>
      <c r="K104" s="464" t="e">
        <f t="shared" si="28"/>
        <v>#DIV/0!</v>
      </c>
      <c r="L104" s="464" t="e">
        <f t="shared" si="28"/>
        <v>#DIV/0!</v>
      </c>
      <c r="M104" s="464" t="e">
        <f t="shared" si="28"/>
        <v>#DIV/0!</v>
      </c>
      <c r="N104" s="464" t="e">
        <f t="shared" si="28"/>
        <v>#DIV/0!</v>
      </c>
      <c r="O104" s="464" t="e">
        <f t="shared" si="29"/>
        <v>#DIV/0!</v>
      </c>
      <c r="P104" s="464" t="e">
        <f t="shared" si="29"/>
        <v>#DIV/0!</v>
      </c>
      <c r="Q104" s="464" t="e">
        <f t="shared" si="29"/>
        <v>#DIV/0!</v>
      </c>
      <c r="R104" s="464" t="e">
        <f t="shared" si="29"/>
        <v>#DIV/0!</v>
      </c>
      <c r="S104" s="464" t="e">
        <f t="shared" si="29"/>
        <v>#DIV/0!</v>
      </c>
      <c r="T104" s="464" t="e">
        <f t="shared" si="29"/>
        <v>#DIV/0!</v>
      </c>
      <c r="U104" s="464" t="e">
        <f t="shared" si="29"/>
        <v>#DIV/0!</v>
      </c>
      <c r="V104" s="464" t="e">
        <f t="shared" si="29"/>
        <v>#DIV/0!</v>
      </c>
      <c r="W104" s="464" t="e">
        <f t="shared" si="29"/>
        <v>#DIV/0!</v>
      </c>
      <c r="X104" s="464" t="e">
        <f t="shared" si="29"/>
        <v>#DIV/0!</v>
      </c>
      <c r="Y104" s="59"/>
      <c r="Z104" s="59"/>
      <c r="AA104" s="59"/>
      <c r="AB104" s="59"/>
      <c r="AC104" s="59"/>
      <c r="AD104" s="55"/>
      <c r="AE104" s="55"/>
      <c r="AF104" s="55"/>
      <c r="AG104" s="55"/>
    </row>
    <row r="105" spans="1:33" ht="15.75" customHeight="1">
      <c r="A105" s="55"/>
      <c r="B105" s="59"/>
      <c r="C105" s="308"/>
      <c r="D105" s="308"/>
      <c r="E105" s="465"/>
      <c r="F105" s="465"/>
      <c r="G105" s="465"/>
      <c r="H105" s="465"/>
      <c r="I105" s="465"/>
      <c r="J105" s="465"/>
      <c r="K105" s="465"/>
      <c r="L105" s="465"/>
      <c r="M105" s="465"/>
      <c r="N105" s="465"/>
      <c r="O105" s="465"/>
      <c r="P105" s="465"/>
      <c r="Q105" s="465"/>
      <c r="R105" s="465"/>
      <c r="S105" s="465"/>
      <c r="T105" s="465"/>
      <c r="U105" s="465"/>
      <c r="V105" s="465"/>
      <c r="W105" s="466"/>
      <c r="X105" s="466"/>
      <c r="Y105" s="59"/>
      <c r="Z105" s="59"/>
      <c r="AA105" s="59"/>
      <c r="AB105" s="59"/>
      <c r="AC105" s="59"/>
      <c r="AD105" s="55"/>
      <c r="AE105" s="55"/>
      <c r="AF105" s="55"/>
      <c r="AG105" s="55"/>
    </row>
    <row r="106" spans="1:33" ht="15.75" customHeight="1">
      <c r="A106" s="55"/>
      <c r="B106" s="59"/>
      <c r="C106" s="189" t="s">
        <v>140</v>
      </c>
      <c r="D106" s="308"/>
      <c r="E106" s="467">
        <v>1</v>
      </c>
      <c r="F106" s="467">
        <v>2</v>
      </c>
      <c r="G106" s="467">
        <v>3</v>
      </c>
      <c r="H106" s="468">
        <v>4</v>
      </c>
      <c r="I106" s="469">
        <v>5</v>
      </c>
      <c r="J106" s="469">
        <v>6</v>
      </c>
      <c r="K106" s="467">
        <v>7</v>
      </c>
      <c r="L106" s="467">
        <v>8</v>
      </c>
      <c r="M106" s="467">
        <v>9</v>
      </c>
      <c r="N106" s="467">
        <v>10</v>
      </c>
      <c r="O106" s="467">
        <v>11</v>
      </c>
      <c r="P106" s="468">
        <v>12</v>
      </c>
      <c r="Q106" s="468">
        <v>13</v>
      </c>
      <c r="R106" s="469">
        <v>14</v>
      </c>
      <c r="S106" s="467">
        <v>15</v>
      </c>
      <c r="T106" s="469">
        <v>16</v>
      </c>
      <c r="U106" s="469">
        <v>17</v>
      </c>
      <c r="V106" s="469">
        <v>18</v>
      </c>
      <c r="W106" s="467">
        <v>19</v>
      </c>
      <c r="X106" s="467">
        <v>20</v>
      </c>
      <c r="Y106" s="59"/>
      <c r="Z106" s="59"/>
      <c r="AA106" s="59"/>
      <c r="AB106" s="59"/>
      <c r="AC106" s="59"/>
      <c r="AD106" s="55"/>
      <c r="AE106" s="55"/>
      <c r="AF106" s="55"/>
      <c r="AG106" s="55"/>
    </row>
    <row r="107" spans="1:33" ht="15.75" customHeight="1">
      <c r="A107" s="55"/>
      <c r="B107" s="59"/>
      <c r="C107" s="189" t="s">
        <v>17</v>
      </c>
      <c r="D107" s="190"/>
      <c r="E107" s="411"/>
      <c r="F107" s="411"/>
      <c r="G107" s="411"/>
      <c r="H107" s="411"/>
      <c r="I107" s="411"/>
      <c r="J107" s="411"/>
      <c r="K107" s="411"/>
      <c r="L107" s="411"/>
      <c r="M107" s="411"/>
      <c r="N107" s="411"/>
      <c r="O107" s="411"/>
      <c r="P107" s="411"/>
      <c r="Q107" s="411"/>
      <c r="R107" s="411"/>
      <c r="S107" s="411"/>
      <c r="T107" s="411"/>
      <c r="U107" s="411"/>
      <c r="V107" s="411"/>
      <c r="W107" s="411"/>
      <c r="X107" s="411"/>
      <c r="Y107" s="309"/>
      <c r="Z107" s="59"/>
      <c r="AA107" s="59"/>
      <c r="AB107" s="59"/>
      <c r="AC107" s="59"/>
      <c r="AD107" s="55"/>
      <c r="AE107" s="55"/>
      <c r="AF107" s="55"/>
      <c r="AG107" s="55"/>
    </row>
    <row r="108" spans="1:33" ht="15.75" customHeight="1">
      <c r="A108" s="55"/>
      <c r="B108" s="59"/>
      <c r="C108" s="193" t="s">
        <v>159</v>
      </c>
      <c r="D108" s="190"/>
      <c r="E108" s="470">
        <f t="shared" ref="E108:X108" si="30">E11</f>
        <v>0</v>
      </c>
      <c r="F108" s="470">
        <f t="shared" si="30"/>
        <v>0</v>
      </c>
      <c r="G108" s="470">
        <f t="shared" si="30"/>
        <v>0</v>
      </c>
      <c r="H108" s="470">
        <f t="shared" si="30"/>
        <v>0</v>
      </c>
      <c r="I108" s="470">
        <f t="shared" si="30"/>
        <v>0</v>
      </c>
      <c r="J108" s="470">
        <f t="shared" si="30"/>
        <v>0</v>
      </c>
      <c r="K108" s="470">
        <f t="shared" si="30"/>
        <v>0</v>
      </c>
      <c r="L108" s="470">
        <f t="shared" si="30"/>
        <v>0</v>
      </c>
      <c r="M108" s="470">
        <f t="shared" si="30"/>
        <v>0</v>
      </c>
      <c r="N108" s="470">
        <f t="shared" si="30"/>
        <v>0</v>
      </c>
      <c r="O108" s="470">
        <f t="shared" si="30"/>
        <v>0</v>
      </c>
      <c r="P108" s="470">
        <f t="shared" si="30"/>
        <v>0</v>
      </c>
      <c r="Q108" s="470">
        <f t="shared" si="30"/>
        <v>0</v>
      </c>
      <c r="R108" s="470">
        <f t="shared" si="30"/>
        <v>0</v>
      </c>
      <c r="S108" s="470">
        <f t="shared" si="30"/>
        <v>0</v>
      </c>
      <c r="T108" s="470">
        <f t="shared" si="30"/>
        <v>0</v>
      </c>
      <c r="U108" s="470">
        <f t="shared" si="30"/>
        <v>0</v>
      </c>
      <c r="V108" s="470">
        <f t="shared" si="30"/>
        <v>0</v>
      </c>
      <c r="W108" s="470">
        <f t="shared" si="30"/>
        <v>0</v>
      </c>
      <c r="X108" s="470">
        <f t="shared" si="30"/>
        <v>0</v>
      </c>
      <c r="Y108" s="161" t="s">
        <v>57</v>
      </c>
      <c r="Z108" s="59"/>
      <c r="AA108" s="59"/>
      <c r="AB108" s="59"/>
      <c r="AC108" s="59"/>
      <c r="AD108" s="55"/>
      <c r="AE108" s="55"/>
      <c r="AF108" s="55"/>
      <c r="AG108" s="55"/>
    </row>
    <row r="109" spans="1:33" ht="15.75" customHeight="1">
      <c r="A109" s="55"/>
      <c r="B109" s="59"/>
      <c r="C109" s="189" t="s">
        <v>18</v>
      </c>
      <c r="D109" s="190"/>
      <c r="E109" s="411"/>
      <c r="F109" s="411"/>
      <c r="G109" s="411"/>
      <c r="H109" s="411"/>
      <c r="I109" s="411"/>
      <c r="J109" s="411"/>
      <c r="K109" s="411"/>
      <c r="L109" s="411"/>
      <c r="M109" s="411"/>
      <c r="N109" s="411"/>
      <c r="O109" s="411"/>
      <c r="P109" s="411"/>
      <c r="Q109" s="411"/>
      <c r="R109" s="411"/>
      <c r="S109" s="411"/>
      <c r="T109" s="411"/>
      <c r="U109" s="411"/>
      <c r="V109" s="411"/>
      <c r="W109" s="411"/>
      <c r="X109" s="411"/>
      <c r="Y109" s="59" t="s">
        <v>57</v>
      </c>
      <c r="Z109" s="59"/>
      <c r="AA109" s="59"/>
      <c r="AB109" s="59"/>
      <c r="AC109" s="59"/>
      <c r="AD109" s="55"/>
      <c r="AE109" s="55"/>
      <c r="AF109" s="55"/>
      <c r="AG109" s="55"/>
    </row>
    <row r="110" spans="1:33" s="160" customFormat="1" ht="15.75" customHeight="1">
      <c r="A110" s="162"/>
      <c r="B110" s="161"/>
      <c r="C110" s="194" t="s">
        <v>152</v>
      </c>
      <c r="D110" s="162"/>
      <c r="E110" s="471">
        <f t="shared" ref="E110:X113" si="31">E$12</f>
        <v>0</v>
      </c>
      <c r="F110" s="471">
        <f t="shared" si="31"/>
        <v>0</v>
      </c>
      <c r="G110" s="471">
        <f t="shared" si="31"/>
        <v>0</v>
      </c>
      <c r="H110" s="471">
        <f t="shared" si="31"/>
        <v>0</v>
      </c>
      <c r="I110" s="471">
        <f t="shared" si="31"/>
        <v>0</v>
      </c>
      <c r="J110" s="471">
        <f t="shared" si="31"/>
        <v>0</v>
      </c>
      <c r="K110" s="471">
        <f t="shared" si="31"/>
        <v>0</v>
      </c>
      <c r="L110" s="471">
        <f t="shared" si="31"/>
        <v>0</v>
      </c>
      <c r="M110" s="471">
        <f t="shared" si="31"/>
        <v>0</v>
      </c>
      <c r="N110" s="471">
        <f t="shared" si="31"/>
        <v>0</v>
      </c>
      <c r="O110" s="471">
        <f t="shared" si="31"/>
        <v>0</v>
      </c>
      <c r="P110" s="471">
        <f t="shared" si="31"/>
        <v>0</v>
      </c>
      <c r="Q110" s="471">
        <f t="shared" si="31"/>
        <v>0</v>
      </c>
      <c r="R110" s="471">
        <f t="shared" si="31"/>
        <v>0</v>
      </c>
      <c r="S110" s="471">
        <f t="shared" si="31"/>
        <v>0</v>
      </c>
      <c r="T110" s="471">
        <f t="shared" si="31"/>
        <v>0</v>
      </c>
      <c r="U110" s="471">
        <f t="shared" si="31"/>
        <v>0</v>
      </c>
      <c r="V110" s="471">
        <f t="shared" si="31"/>
        <v>0</v>
      </c>
      <c r="W110" s="471">
        <f t="shared" si="31"/>
        <v>0</v>
      </c>
      <c r="X110" s="471">
        <f t="shared" si="31"/>
        <v>0</v>
      </c>
      <c r="Y110" s="161"/>
      <c r="Z110" s="161"/>
      <c r="AA110" s="161"/>
      <c r="AB110" s="161"/>
      <c r="AC110" s="161"/>
      <c r="AD110" s="162"/>
      <c r="AE110" s="162"/>
      <c r="AF110" s="162"/>
      <c r="AG110" s="162"/>
    </row>
    <row r="111" spans="1:33" s="160" customFormat="1" ht="15.75" customHeight="1">
      <c r="A111" s="162"/>
      <c r="B111" s="161"/>
      <c r="C111" s="194" t="s">
        <v>153</v>
      </c>
      <c r="D111" s="162"/>
      <c r="E111" s="471">
        <f t="shared" si="31"/>
        <v>0</v>
      </c>
      <c r="F111" s="471">
        <f t="shared" si="31"/>
        <v>0</v>
      </c>
      <c r="G111" s="471">
        <f t="shared" si="31"/>
        <v>0</v>
      </c>
      <c r="H111" s="471">
        <f t="shared" si="31"/>
        <v>0</v>
      </c>
      <c r="I111" s="471">
        <f t="shared" si="31"/>
        <v>0</v>
      </c>
      <c r="J111" s="471">
        <f t="shared" si="31"/>
        <v>0</v>
      </c>
      <c r="K111" s="471">
        <f t="shared" si="31"/>
        <v>0</v>
      </c>
      <c r="L111" s="471">
        <f t="shared" si="31"/>
        <v>0</v>
      </c>
      <c r="M111" s="471">
        <f t="shared" si="31"/>
        <v>0</v>
      </c>
      <c r="N111" s="471">
        <f t="shared" si="31"/>
        <v>0</v>
      </c>
      <c r="O111" s="471">
        <f t="shared" si="31"/>
        <v>0</v>
      </c>
      <c r="P111" s="471">
        <f t="shared" si="31"/>
        <v>0</v>
      </c>
      <c r="Q111" s="471">
        <f t="shared" si="31"/>
        <v>0</v>
      </c>
      <c r="R111" s="471">
        <f t="shared" si="31"/>
        <v>0</v>
      </c>
      <c r="S111" s="471">
        <f t="shared" si="31"/>
        <v>0</v>
      </c>
      <c r="T111" s="471">
        <f t="shared" si="31"/>
        <v>0</v>
      </c>
      <c r="U111" s="471">
        <f t="shared" si="31"/>
        <v>0</v>
      </c>
      <c r="V111" s="471">
        <f t="shared" si="31"/>
        <v>0</v>
      </c>
      <c r="W111" s="471">
        <f t="shared" si="31"/>
        <v>0</v>
      </c>
      <c r="X111" s="471">
        <f t="shared" si="31"/>
        <v>0</v>
      </c>
      <c r="Y111" s="161"/>
      <c r="Z111" s="161"/>
      <c r="AA111" s="161"/>
      <c r="AB111" s="161"/>
      <c r="AC111" s="161"/>
      <c r="AD111" s="162"/>
      <c r="AE111" s="162"/>
      <c r="AF111" s="162"/>
      <c r="AG111" s="162"/>
    </row>
    <row r="112" spans="1:33" s="160" customFormat="1" ht="15.75" customHeight="1">
      <c r="A112" s="162"/>
      <c r="B112" s="161"/>
      <c r="C112" s="194" t="s">
        <v>154</v>
      </c>
      <c r="D112" s="162"/>
      <c r="E112" s="471">
        <f t="shared" si="31"/>
        <v>0</v>
      </c>
      <c r="F112" s="471">
        <f t="shared" si="31"/>
        <v>0</v>
      </c>
      <c r="G112" s="471">
        <f t="shared" si="31"/>
        <v>0</v>
      </c>
      <c r="H112" s="471">
        <f t="shared" si="31"/>
        <v>0</v>
      </c>
      <c r="I112" s="471">
        <f t="shared" si="31"/>
        <v>0</v>
      </c>
      <c r="J112" s="471">
        <f t="shared" si="31"/>
        <v>0</v>
      </c>
      <c r="K112" s="471">
        <f t="shared" si="31"/>
        <v>0</v>
      </c>
      <c r="L112" s="471">
        <f t="shared" si="31"/>
        <v>0</v>
      </c>
      <c r="M112" s="471">
        <f t="shared" si="31"/>
        <v>0</v>
      </c>
      <c r="N112" s="471">
        <f t="shared" si="31"/>
        <v>0</v>
      </c>
      <c r="O112" s="471">
        <f t="shared" si="31"/>
        <v>0</v>
      </c>
      <c r="P112" s="471">
        <f t="shared" si="31"/>
        <v>0</v>
      </c>
      <c r="Q112" s="471">
        <f t="shared" si="31"/>
        <v>0</v>
      </c>
      <c r="R112" s="471">
        <f t="shared" si="31"/>
        <v>0</v>
      </c>
      <c r="S112" s="471">
        <f t="shared" si="31"/>
        <v>0</v>
      </c>
      <c r="T112" s="471">
        <f t="shared" si="31"/>
        <v>0</v>
      </c>
      <c r="U112" s="471">
        <f t="shared" si="31"/>
        <v>0</v>
      </c>
      <c r="V112" s="471">
        <f t="shared" si="31"/>
        <v>0</v>
      </c>
      <c r="W112" s="471">
        <f t="shared" si="31"/>
        <v>0</v>
      </c>
      <c r="X112" s="471">
        <f t="shared" si="31"/>
        <v>0</v>
      </c>
      <c r="Y112" s="161"/>
      <c r="Z112" s="161"/>
      <c r="AA112" s="161"/>
      <c r="AB112" s="161"/>
      <c r="AC112" s="161"/>
      <c r="AD112" s="162"/>
      <c r="AE112" s="162"/>
      <c r="AF112" s="162"/>
      <c r="AG112" s="162"/>
    </row>
    <row r="113" spans="1:33" s="160" customFormat="1" ht="15.75" customHeight="1">
      <c r="A113" s="162"/>
      <c r="B113" s="161"/>
      <c r="C113" s="194" t="s">
        <v>155</v>
      </c>
      <c r="D113" s="162"/>
      <c r="E113" s="471">
        <f t="shared" si="31"/>
        <v>0</v>
      </c>
      <c r="F113" s="471">
        <f t="shared" si="31"/>
        <v>0</v>
      </c>
      <c r="G113" s="471">
        <f t="shared" si="31"/>
        <v>0</v>
      </c>
      <c r="H113" s="471">
        <f t="shared" si="31"/>
        <v>0</v>
      </c>
      <c r="I113" s="471">
        <f t="shared" si="31"/>
        <v>0</v>
      </c>
      <c r="J113" s="471">
        <f t="shared" si="31"/>
        <v>0</v>
      </c>
      <c r="K113" s="471">
        <f t="shared" si="31"/>
        <v>0</v>
      </c>
      <c r="L113" s="471">
        <f t="shared" si="31"/>
        <v>0</v>
      </c>
      <c r="M113" s="471">
        <f t="shared" si="31"/>
        <v>0</v>
      </c>
      <c r="N113" s="471">
        <f t="shared" si="31"/>
        <v>0</v>
      </c>
      <c r="O113" s="471">
        <f t="shared" si="31"/>
        <v>0</v>
      </c>
      <c r="P113" s="471">
        <f t="shared" si="31"/>
        <v>0</v>
      </c>
      <c r="Q113" s="471">
        <f t="shared" si="31"/>
        <v>0</v>
      </c>
      <c r="R113" s="471">
        <f t="shared" si="31"/>
        <v>0</v>
      </c>
      <c r="S113" s="471">
        <f t="shared" si="31"/>
        <v>0</v>
      </c>
      <c r="T113" s="471">
        <f t="shared" si="31"/>
        <v>0</v>
      </c>
      <c r="U113" s="471">
        <f t="shared" si="31"/>
        <v>0</v>
      </c>
      <c r="V113" s="471">
        <f t="shared" si="31"/>
        <v>0</v>
      </c>
      <c r="W113" s="471">
        <f t="shared" si="31"/>
        <v>0</v>
      </c>
      <c r="X113" s="471">
        <f t="shared" si="31"/>
        <v>0</v>
      </c>
      <c r="Y113" s="195"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2022-12-01T21:08:03Z</dcterms:modified>
</cp:coreProperties>
</file>