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5F2E87E-059E-4A9F-AE4C-665E25EEEB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0" sheetId="3" r:id="rId2"/>
    <sheet name="2022-05-27" sheetId="4" r:id="rId3"/>
    <sheet name="2022-05-2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F35" i="2"/>
  <c r="F36" i="2" s="1"/>
  <c r="G35" i="2"/>
  <c r="H35" i="2"/>
  <c r="H36" i="2" s="1"/>
  <c r="I35" i="2"/>
  <c r="J35" i="2"/>
  <c r="K35" i="2"/>
  <c r="L35" i="2"/>
  <c r="L36" i="2" s="1"/>
  <c r="M35" i="2"/>
  <c r="N35" i="2"/>
  <c r="O35" i="2"/>
  <c r="P35" i="2"/>
  <c r="P36" i="2" s="1"/>
  <c r="Q35" i="2"/>
  <c r="R35" i="2"/>
  <c r="S35" i="2"/>
  <c r="S36" i="2" s="1"/>
  <c r="T35" i="2"/>
  <c r="T36" i="2" s="1"/>
  <c r="U35" i="2"/>
  <c r="V35" i="2"/>
  <c r="V36" i="2" s="1"/>
  <c r="W35" i="2"/>
  <c r="D35" i="2"/>
  <c r="D36" i="2" s="1"/>
  <c r="E33" i="2"/>
  <c r="F33" i="2"/>
  <c r="G33" i="2"/>
  <c r="H33" i="2"/>
  <c r="H34" i="2" s="1"/>
  <c r="I33" i="2"/>
  <c r="J33" i="2"/>
  <c r="K33" i="2"/>
  <c r="L33" i="2"/>
  <c r="L34" i="2" s="1"/>
  <c r="M33" i="2"/>
  <c r="N33" i="2"/>
  <c r="O33" i="2"/>
  <c r="P33" i="2"/>
  <c r="P34" i="2" s="1"/>
  <c r="Q33" i="2"/>
  <c r="R33" i="2"/>
  <c r="S33" i="2"/>
  <c r="T33" i="2"/>
  <c r="T34" i="2" s="1"/>
  <c r="U33" i="2"/>
  <c r="V33" i="2"/>
  <c r="W33" i="2"/>
  <c r="D33" i="2"/>
  <c r="D34" i="2" s="1"/>
  <c r="E31" i="2"/>
  <c r="F31" i="2"/>
  <c r="G31" i="2"/>
  <c r="H31" i="2"/>
  <c r="H32" i="2" s="1"/>
  <c r="I31" i="2"/>
  <c r="J31" i="2"/>
  <c r="K31" i="2"/>
  <c r="L31" i="2"/>
  <c r="L32" i="2" s="1"/>
  <c r="M31" i="2"/>
  <c r="N31" i="2"/>
  <c r="O31" i="2"/>
  <c r="P31" i="2"/>
  <c r="P32" i="2" s="1"/>
  <c r="Q31" i="2"/>
  <c r="R31" i="2"/>
  <c r="S31" i="2"/>
  <c r="T31" i="2"/>
  <c r="T32" i="2" s="1"/>
  <c r="U31" i="2"/>
  <c r="V31" i="2"/>
  <c r="W31" i="2"/>
  <c r="D31" i="2"/>
  <c r="E29" i="2"/>
  <c r="F29" i="2"/>
  <c r="G29" i="2"/>
  <c r="H29" i="2"/>
  <c r="H30" i="2" s="1"/>
  <c r="I29" i="2"/>
  <c r="J29" i="2"/>
  <c r="K29" i="2"/>
  <c r="L29" i="2"/>
  <c r="L30" i="2" s="1"/>
  <c r="M29" i="2"/>
  <c r="N29" i="2"/>
  <c r="O29" i="2"/>
  <c r="P29" i="2"/>
  <c r="P30" i="2" s="1"/>
  <c r="Q29" i="2"/>
  <c r="R29" i="2"/>
  <c r="S29" i="2"/>
  <c r="T29" i="2"/>
  <c r="T30" i="2" s="1"/>
  <c r="U29" i="2"/>
  <c r="V29" i="2"/>
  <c r="W29" i="2"/>
  <c r="D29" i="2"/>
  <c r="D30" i="2" s="1"/>
  <c r="E27" i="2"/>
  <c r="F27" i="2"/>
  <c r="G27" i="2"/>
  <c r="G28" i="2" s="1"/>
  <c r="H27" i="2"/>
  <c r="I27" i="2"/>
  <c r="J27" i="2"/>
  <c r="K27" i="2"/>
  <c r="L27" i="2"/>
  <c r="M27" i="2"/>
  <c r="N27" i="2"/>
  <c r="O27" i="2"/>
  <c r="O28" i="2" s="1"/>
  <c r="P27" i="2"/>
  <c r="Q27" i="2"/>
  <c r="R27" i="2"/>
  <c r="S27" i="2"/>
  <c r="T27" i="2"/>
  <c r="U27" i="2"/>
  <c r="V27" i="2"/>
  <c r="W27" i="2"/>
  <c r="W28" i="2" s="1"/>
  <c r="D27" i="2"/>
  <c r="X23" i="2"/>
  <c r="X22" i="2"/>
  <c r="E25" i="2"/>
  <c r="F25" i="2"/>
  <c r="F26" i="2" s="1"/>
  <c r="G25" i="2"/>
  <c r="H25" i="2"/>
  <c r="H26" i="2" s="1"/>
  <c r="H43" i="2" s="1"/>
  <c r="I25" i="2"/>
  <c r="J25" i="2"/>
  <c r="K25" i="2"/>
  <c r="L25" i="2"/>
  <c r="L26" i="2" s="1"/>
  <c r="M25" i="2"/>
  <c r="N25" i="2"/>
  <c r="N26" i="2" s="1"/>
  <c r="O25" i="2"/>
  <c r="P25" i="2"/>
  <c r="P26" i="2" s="1"/>
  <c r="Q25" i="2"/>
  <c r="R25" i="2"/>
  <c r="R26" i="2" s="1"/>
  <c r="S25" i="2"/>
  <c r="T25" i="2"/>
  <c r="T26" i="2" s="1"/>
  <c r="U25" i="2"/>
  <c r="V25" i="2"/>
  <c r="V26" i="2" s="1"/>
  <c r="W25" i="2"/>
  <c r="D25" i="2"/>
  <c r="D26" i="2" s="1"/>
  <c r="W36" i="2"/>
  <c r="K36" i="2"/>
  <c r="G36" i="2"/>
  <c r="U36" i="2"/>
  <c r="R36" i="2"/>
  <c r="Q36" i="2"/>
  <c r="N36" i="2"/>
  <c r="M36" i="2"/>
  <c r="J36" i="2"/>
  <c r="I36" i="2"/>
  <c r="E36" i="2"/>
  <c r="U34" i="2"/>
  <c r="Q34" i="2"/>
  <c r="M34" i="2"/>
  <c r="I34" i="2"/>
  <c r="E34" i="2"/>
  <c r="W34" i="2"/>
  <c r="V34" i="2"/>
  <c r="S34" i="2"/>
  <c r="R34" i="2"/>
  <c r="O34" i="2"/>
  <c r="N34" i="2"/>
  <c r="K34" i="2"/>
  <c r="J34" i="2"/>
  <c r="G34" i="2"/>
  <c r="F34" i="2"/>
  <c r="W32" i="2"/>
  <c r="U32" i="2"/>
  <c r="S32" i="2"/>
  <c r="Q32" i="2"/>
  <c r="O32" i="2"/>
  <c r="M32" i="2"/>
  <c r="K32" i="2"/>
  <c r="I32" i="2"/>
  <c r="G32" i="2"/>
  <c r="E32" i="2"/>
  <c r="V32" i="2"/>
  <c r="R32" i="2"/>
  <c r="N32" i="2"/>
  <c r="J32" i="2"/>
  <c r="F32" i="2"/>
  <c r="W30" i="2"/>
  <c r="U30" i="2"/>
  <c r="S30" i="2"/>
  <c r="Q30" i="2"/>
  <c r="O30" i="2"/>
  <c r="M30" i="2"/>
  <c r="K30" i="2"/>
  <c r="I30" i="2"/>
  <c r="G30" i="2"/>
  <c r="E30" i="2"/>
  <c r="V30" i="2"/>
  <c r="R30" i="2"/>
  <c r="N30" i="2"/>
  <c r="J30" i="2"/>
  <c r="F30" i="2"/>
  <c r="U28" i="2"/>
  <c r="S28" i="2"/>
  <c r="Q28" i="2"/>
  <c r="M28" i="2"/>
  <c r="K28" i="2"/>
  <c r="I28" i="2"/>
  <c r="E28" i="2"/>
  <c r="W38" i="2"/>
  <c r="V28" i="2"/>
  <c r="U38" i="2"/>
  <c r="R28" i="2"/>
  <c r="Q38" i="2"/>
  <c r="N28" i="2"/>
  <c r="M38" i="2"/>
  <c r="K38" i="2"/>
  <c r="J28" i="2"/>
  <c r="I38" i="2"/>
  <c r="G38" i="2"/>
  <c r="F28" i="2"/>
  <c r="E38" i="2"/>
  <c r="W26" i="2"/>
  <c r="U26" i="2"/>
  <c r="S26" i="2"/>
  <c r="Q26" i="2"/>
  <c r="O26" i="2"/>
  <c r="M26" i="2"/>
  <c r="K26" i="2"/>
  <c r="I26" i="2"/>
  <c r="G26" i="2"/>
  <c r="E26" i="2"/>
  <c r="J26" i="2"/>
  <c r="N43" i="2" l="1"/>
  <c r="D43" i="2"/>
  <c r="S43" i="2"/>
  <c r="O38" i="2"/>
  <c r="X25" i="2"/>
  <c r="S38" i="2"/>
  <c r="O36" i="2"/>
  <c r="P38" i="2"/>
  <c r="L38" i="2"/>
  <c r="H38" i="2"/>
  <c r="X31" i="2"/>
  <c r="T38" i="2"/>
  <c r="D38" i="2"/>
  <c r="X35" i="2"/>
  <c r="F38" i="2"/>
  <c r="J38" i="2"/>
  <c r="N38" i="2"/>
  <c r="R38" i="2"/>
  <c r="V38" i="2"/>
  <c r="D28" i="2"/>
  <c r="H28" i="2"/>
  <c r="L28" i="2"/>
  <c r="P28" i="2"/>
  <c r="T28" i="2"/>
  <c r="D32" i="2"/>
  <c r="X27" i="2"/>
  <c r="X29" i="2"/>
  <c r="X33" i="2"/>
  <c r="X38" i="2" l="1"/>
  <c r="X32" i="2" s="1"/>
  <c r="X28" i="2" l="1"/>
  <c r="X26" i="2"/>
  <c r="X34" i="2"/>
  <c r="X36" i="2"/>
  <c r="X30" i="2"/>
  <c r="X39" i="2" l="1"/>
</calcChain>
</file>

<file path=xl/sharedStrings.xml><?xml version="1.0" encoding="utf-8"?>
<sst xmlns="http://schemas.openxmlformats.org/spreadsheetml/2006/main" count="1255" uniqueCount="130">
  <si>
    <t>Establecimiento Educativo</t>
  </si>
  <si>
    <t>COL FRANCISCO FERNANDEZ DE CONTRERAS</t>
  </si>
  <si>
    <t>Sede</t>
  </si>
  <si>
    <t>Grado</t>
  </si>
  <si>
    <t>7</t>
  </si>
  <si>
    <t>Curso</t>
  </si>
  <si>
    <t>0701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</si>
  <si>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</si>
  <si>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</si>
  <si>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</si>
  <si>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</si>
  <si>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</si>
  <si>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</si>
  <si>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</si>
  <si>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</si>
  <si>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</si>
  <si>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</si>
  <si>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</si>
  <si>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</si>
  <si>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2. Conoce los mecanismos que los ciudadanos tienen a su disposición para la participación democrática y para garantizar la protección de sus derechos.</t>
  </si>
  <si>
    <t>1. Conoce la Constitución y su función de enmarcar y regular las acciones de las personas y grupos en la sociedad.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</si>
  <si>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</si>
  <si>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</si>
  <si>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</si>
  <si>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</si>
  <si>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2.1. Conoce los mecanismos de participación democrática en los diferentes niveles gubernamentales (escolar, municipal, departamental y nacional).</t>
  </si>
  <si>
    <t>2.2. Reconoce la función de las figuras de autoridad en diferentes niveles (familiar, escolar, municipal, departamental y nacional) y el alcance de su autoridad.</t>
  </si>
  <si>
    <t>1.1. Conoce algunos de los principios fundamentales de la Constitución.</t>
  </si>
  <si>
    <t>1.3. Reconoce que las diferentes concepciones y roles sociales determinan diferentes posiciones y comportamientos.</t>
  </si>
  <si>
    <t>1.1. Reconoce y compara las posiciones o intereses de las partes presentes en una situación y puede identificar la existencia de un conflicto.</t>
  </si>
  <si>
    <t>1.1. Reconoce los diferentes aspectos que se consideran o se omiten en la descripción propuesta de una situación problemática.</t>
  </si>
  <si>
    <t>1.3. Evalua efectos y condiciones de decisiones o soluciones enmarcadas en situaciones problemáticas.</t>
  </si>
  <si>
    <t>ID Estudiante</t>
  </si>
  <si>
    <t>Nombres y Apellidos</t>
  </si>
  <si>
    <t>Item</t>
  </si>
  <si>
    <t>I_1889769</t>
  </si>
  <si>
    <t>I_1891378</t>
  </si>
  <si>
    <t>I_1889759</t>
  </si>
  <si>
    <t>I_1891389</t>
  </si>
  <si>
    <t>I_1889791</t>
  </si>
  <si>
    <t>I_1891413</t>
  </si>
  <si>
    <t>I_1889771</t>
  </si>
  <si>
    <t>I_1891405</t>
  </si>
  <si>
    <t>I_1889781</t>
  </si>
  <si>
    <t>I_1891393</t>
  </si>
  <si>
    <t>I_1889829</t>
  </si>
  <si>
    <t>I_1889808</t>
  </si>
  <si>
    <t>I_1891433</t>
  </si>
  <si>
    <t>I_1889810</t>
  </si>
  <si>
    <t>I_1891424</t>
  </si>
  <si>
    <t>I_1889838</t>
  </si>
  <si>
    <t>I_1893190</t>
  </si>
  <si>
    <t>I_1889845</t>
  </si>
  <si>
    <t>I_1891448</t>
  </si>
  <si>
    <t>I_1891452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</si>
  <si>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</si>
  <si>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</si>
  <si>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</si>
  <si>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</si>
  <si>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</si>
  <si>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4538559</t>
  </si>
  <si>
    <t>JOSIAS ANDRES LOPEZ JAIMES</t>
  </si>
  <si>
    <t>D</t>
  </si>
  <si>
    <t>B</t>
  </si>
  <si>
    <t>A</t>
  </si>
  <si>
    <t>C</t>
  </si>
  <si>
    <t>35%</t>
  </si>
  <si>
    <t>0%</t>
  </si>
  <si>
    <t>2022-05-20</t>
  </si>
  <si>
    <t>Online</t>
  </si>
  <si>
    <t>4543626</t>
  </si>
  <si>
    <t>JUAN ESTEBAN NAVARRO QUINTERO</t>
  </si>
  <si>
    <t>O</t>
  </si>
  <si>
    <t>80%</t>
  </si>
  <si>
    <t>5%</t>
  </si>
  <si>
    <t>21125591</t>
  </si>
  <si>
    <t>CRISTIAN JOSE GARCIA CASTILLO</t>
  </si>
  <si>
    <t>4552376</t>
  </si>
  <si>
    <t>DANA MICHELL BACCA AVENDANO</t>
  </si>
  <si>
    <t>55%</t>
  </si>
  <si>
    <t>2022-05-27</t>
  </si>
  <si>
    <t>4548692</t>
  </si>
  <si>
    <t>JUAN JOSE VILA GUEVARA</t>
  </si>
  <si>
    <t>15%</t>
  </si>
  <si>
    <t>2022-05-24</t>
  </si>
  <si>
    <t>Opción de clave correcta</t>
  </si>
  <si>
    <t>Total correctas grupal</t>
  </si>
  <si>
    <t>% correctas grupal</t>
  </si>
  <si>
    <t>33.33%</t>
  </si>
  <si>
    <t>66.67%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</si>
  <si>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</si>
  <si>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</si>
  <si>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</si>
  <si>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</si>
  <si>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</si>
  <si>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</si>
  <si>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</si>
  <si>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</si>
  <si>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</si>
  <si>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</si>
  <si>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</si>
  <si>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</si>
  <si>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</si>
  <si>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</si>
  <si>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</si>
  <si>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</si>
  <si>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</si>
  <si>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</si>
  <si>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</si>
  <si>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</si>
  <si>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</si>
  <si>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</si>
  <si>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</si>
  <si>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</si>
  <si>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</si>
  <si>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</si>
  <si>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</si>
  <si>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</si>
  <si>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</si>
  <si>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</si>
  <si>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</si>
  <si>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</si>
  <si>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</si>
  <si>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</si>
  <si>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</si>
  <si>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</si>
  <si>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</si>
  <si>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</si>
  <si>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% Correctas por Compet</t>
  </si>
  <si>
    <t>PENSAMINETO SISTEMICO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</si>
</sst>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4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4F04-3EDF-4BCE-BC33-26CB41ADD838}">
  <dimension ref="A6:AB43"/>
  <sheetViews>
    <sheetView tabSelected="1" topLeftCell="C6" zoomScaleNormal="100" workbookViewId="0">
      <selection activeCell="M40" sqref="M40"/>
    </sheetView>
  </sheetViews>
  <sheetFormatPr baseColWidth="10" defaultRowHeight="15" x14ac:dyDescent="0.25"/>
  <cols>
    <col min="2" max="2" width="32.140625" customWidth="1"/>
    <col min="3" max="3" width="22.85546875" bestFit="1" customWidth="1"/>
    <col min="25" max="25" width="18.71093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25</v>
      </c>
      <c r="L14" t="s">
        <v>27</v>
      </c>
      <c r="M14" t="s">
        <v>27</v>
      </c>
      <c r="N14" t="s">
        <v>28</v>
      </c>
      <c r="O14" t="s">
        <v>29</v>
      </c>
      <c r="P14" t="s">
        <v>28</v>
      </c>
      <c r="Q14" t="s">
        <v>29</v>
      </c>
      <c r="R14" t="s">
        <v>29</v>
      </c>
      <c r="S14" t="s">
        <v>30</v>
      </c>
      <c r="T14" t="s">
        <v>30</v>
      </c>
      <c r="U14" t="s">
        <v>31</v>
      </c>
      <c r="V14" t="s">
        <v>31</v>
      </c>
      <c r="W14" t="s">
        <v>31</v>
      </c>
    </row>
    <row r="15" spans="1:28" x14ac:dyDescent="0.25">
      <c r="A15" s="1" t="s">
        <v>32</v>
      </c>
      <c r="B15" s="1" t="s">
        <v>33</v>
      </c>
      <c r="C15" s="1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2" t="s">
        <v>62</v>
      </c>
      <c r="E16" s="2" t="s">
        <v>63</v>
      </c>
      <c r="F16" s="2" t="s">
        <v>64</v>
      </c>
      <c r="G16" s="2" t="s">
        <v>63</v>
      </c>
      <c r="H16" s="2" t="s">
        <v>65</v>
      </c>
      <c r="I16" s="2" t="s">
        <v>63</v>
      </c>
      <c r="J16" s="2" t="s">
        <v>64</v>
      </c>
      <c r="K16" s="2" t="s">
        <v>63</v>
      </c>
      <c r="L16" s="2" t="s">
        <v>63</v>
      </c>
      <c r="M16" s="2" t="s">
        <v>64</v>
      </c>
      <c r="N16" s="2" t="s">
        <v>63</v>
      </c>
      <c r="O16" s="2" t="s">
        <v>64</v>
      </c>
      <c r="P16" s="2" t="s">
        <v>63</v>
      </c>
      <c r="Q16" s="2" t="s">
        <v>65</v>
      </c>
      <c r="R16" s="2" t="s">
        <v>65</v>
      </c>
      <c r="S16" s="2" t="s">
        <v>65</v>
      </c>
      <c r="T16" s="2" t="s">
        <v>65</v>
      </c>
      <c r="U16" s="2" t="s">
        <v>63</v>
      </c>
      <c r="V16" s="2" t="s">
        <v>65</v>
      </c>
      <c r="W16" s="2" t="s">
        <v>64</v>
      </c>
      <c r="X16" s="14">
        <v>7</v>
      </c>
      <c r="Y16" s="14" t="s">
        <v>66</v>
      </c>
      <c r="Z16" s="14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1"/>
      <c r="D17" s="2" t="s">
        <v>63</v>
      </c>
      <c r="E17" s="2" t="s">
        <v>62</v>
      </c>
      <c r="F17" s="2" t="s">
        <v>63</v>
      </c>
      <c r="G17" s="2" t="s">
        <v>63</v>
      </c>
      <c r="H17" s="2" t="s">
        <v>65</v>
      </c>
      <c r="I17" s="2" t="s">
        <v>65</v>
      </c>
      <c r="J17" s="2" t="s">
        <v>63</v>
      </c>
      <c r="K17" s="2" t="s">
        <v>65</v>
      </c>
      <c r="L17" s="2" t="s">
        <v>63</v>
      </c>
      <c r="M17" s="2" t="s">
        <v>62</v>
      </c>
      <c r="N17" s="2" t="s">
        <v>62</v>
      </c>
      <c r="O17" s="2" t="s">
        <v>63</v>
      </c>
      <c r="P17" s="2" t="s">
        <v>65</v>
      </c>
      <c r="Q17" s="2" t="s">
        <v>63</v>
      </c>
      <c r="R17" s="2" t="s">
        <v>63</v>
      </c>
      <c r="S17" s="2" t="s">
        <v>72</v>
      </c>
      <c r="T17" s="2" t="s">
        <v>65</v>
      </c>
      <c r="U17" s="2" t="s">
        <v>64</v>
      </c>
      <c r="V17" s="2" t="s">
        <v>65</v>
      </c>
      <c r="W17" s="2" t="s">
        <v>64</v>
      </c>
      <c r="X17" s="14">
        <v>16</v>
      </c>
      <c r="Y17" s="14" t="s">
        <v>73</v>
      </c>
      <c r="Z17" s="14" t="s">
        <v>74</v>
      </c>
      <c r="AA17" s="1" t="s">
        <v>68</v>
      </c>
      <c r="AB17" s="1" t="s">
        <v>69</v>
      </c>
    </row>
    <row r="18" spans="1:28" x14ac:dyDescent="0.25">
      <c r="A18" s="1" t="s">
        <v>75</v>
      </c>
      <c r="B18" s="1" t="s">
        <v>76</v>
      </c>
      <c r="C18" s="1"/>
      <c r="D18" s="2" t="s">
        <v>62</v>
      </c>
      <c r="E18" s="2" t="s">
        <v>65</v>
      </c>
      <c r="F18" s="2" t="s">
        <v>62</v>
      </c>
      <c r="G18" s="2" t="s">
        <v>64</v>
      </c>
      <c r="H18" s="2" t="s">
        <v>65</v>
      </c>
      <c r="I18" s="2" t="s">
        <v>64</v>
      </c>
      <c r="J18" s="2" t="s">
        <v>65</v>
      </c>
      <c r="K18" s="2" t="s">
        <v>63</v>
      </c>
      <c r="L18" s="2" t="s">
        <v>63</v>
      </c>
      <c r="M18" s="2" t="s">
        <v>62</v>
      </c>
      <c r="N18" s="2" t="s">
        <v>63</v>
      </c>
      <c r="O18" s="2" t="s">
        <v>64</v>
      </c>
      <c r="P18" s="2" t="s">
        <v>65</v>
      </c>
      <c r="Q18" s="2" t="s">
        <v>62</v>
      </c>
      <c r="R18" s="2" t="s">
        <v>64</v>
      </c>
      <c r="S18" s="2" t="s">
        <v>65</v>
      </c>
      <c r="T18" s="2" t="s">
        <v>64</v>
      </c>
      <c r="U18" s="2" t="s">
        <v>63</v>
      </c>
      <c r="V18" s="2" t="s">
        <v>62</v>
      </c>
      <c r="W18" s="2" t="s">
        <v>63</v>
      </c>
      <c r="X18" s="14">
        <v>7</v>
      </c>
      <c r="Y18" s="14" t="s">
        <v>66</v>
      </c>
      <c r="Z18" s="14" t="s">
        <v>67</v>
      </c>
      <c r="AA18" s="1" t="s">
        <v>68</v>
      </c>
      <c r="AB18" s="1" t="s">
        <v>69</v>
      </c>
    </row>
    <row r="19" spans="1:28" x14ac:dyDescent="0.25">
      <c r="A19" s="1" t="s">
        <v>77</v>
      </c>
      <c r="B19" s="1" t="s">
        <v>78</v>
      </c>
      <c r="C19" s="1"/>
      <c r="D19" s="2" t="s">
        <v>64</v>
      </c>
      <c r="E19" s="2" t="s">
        <v>64</v>
      </c>
      <c r="F19" s="2" t="s">
        <v>64</v>
      </c>
      <c r="G19" s="2" t="s">
        <v>63</v>
      </c>
      <c r="H19" s="2" t="s">
        <v>65</v>
      </c>
      <c r="I19" s="2" t="s">
        <v>65</v>
      </c>
      <c r="J19" s="2" t="s">
        <v>62</v>
      </c>
      <c r="K19" s="2" t="s">
        <v>65</v>
      </c>
      <c r="L19" s="2" t="s">
        <v>63</v>
      </c>
      <c r="M19" s="2" t="s">
        <v>63</v>
      </c>
      <c r="N19" s="2" t="s">
        <v>62</v>
      </c>
      <c r="O19" s="2" t="s">
        <v>64</v>
      </c>
      <c r="P19" s="2" t="s">
        <v>65</v>
      </c>
      <c r="Q19" s="2" t="s">
        <v>65</v>
      </c>
      <c r="R19" s="2" t="s">
        <v>63</v>
      </c>
      <c r="S19" s="2" t="s">
        <v>65</v>
      </c>
      <c r="T19" s="2" t="s">
        <v>65</v>
      </c>
      <c r="U19" s="2" t="s">
        <v>64</v>
      </c>
      <c r="V19" s="2" t="s">
        <v>65</v>
      </c>
      <c r="W19" s="2" t="s">
        <v>65</v>
      </c>
      <c r="X19" s="14">
        <v>11</v>
      </c>
      <c r="Y19" s="14" t="s">
        <v>79</v>
      </c>
      <c r="Z19" s="14" t="s">
        <v>67</v>
      </c>
      <c r="AA19" s="1" t="s">
        <v>80</v>
      </c>
      <c r="AB19" s="1" t="s">
        <v>69</v>
      </c>
    </row>
    <row r="20" spans="1:28" x14ac:dyDescent="0.25">
      <c r="A20" s="1" t="s">
        <v>81</v>
      </c>
      <c r="B20" s="1" t="s">
        <v>82</v>
      </c>
      <c r="C20" s="1"/>
      <c r="D20" s="2" t="s">
        <v>63</v>
      </c>
      <c r="E20" s="2" t="s">
        <v>63</v>
      </c>
      <c r="F20" s="2" t="s">
        <v>62</v>
      </c>
      <c r="G20" s="2" t="s">
        <v>65</v>
      </c>
      <c r="H20" s="2" t="s">
        <v>64</v>
      </c>
      <c r="I20" s="2" t="s">
        <v>63</v>
      </c>
      <c r="J20" s="2" t="s">
        <v>62</v>
      </c>
      <c r="K20" s="2" t="s">
        <v>62</v>
      </c>
      <c r="L20" s="2" t="s">
        <v>63</v>
      </c>
      <c r="M20" s="2" t="s">
        <v>64</v>
      </c>
      <c r="N20" s="2" t="s">
        <v>64</v>
      </c>
      <c r="O20" s="2" t="s">
        <v>63</v>
      </c>
      <c r="P20" s="2" t="s">
        <v>63</v>
      </c>
      <c r="Q20" s="2" t="s">
        <v>62</v>
      </c>
      <c r="R20" s="2" t="s">
        <v>62</v>
      </c>
      <c r="S20" s="2" t="s">
        <v>64</v>
      </c>
      <c r="T20" s="2" t="s">
        <v>63</v>
      </c>
      <c r="U20" s="2" t="s">
        <v>62</v>
      </c>
      <c r="V20" s="2" t="s">
        <v>64</v>
      </c>
      <c r="W20" s="2" t="s">
        <v>63</v>
      </c>
      <c r="X20" s="14">
        <v>3</v>
      </c>
      <c r="Y20" s="14" t="s">
        <v>83</v>
      </c>
      <c r="Z20" s="14" t="s">
        <v>67</v>
      </c>
      <c r="AA20" s="1" t="s">
        <v>84</v>
      </c>
      <c r="AB20" s="1" t="s">
        <v>69</v>
      </c>
    </row>
    <row r="22" spans="1:28" x14ac:dyDescent="0.25">
      <c r="B22" s="3" t="s">
        <v>96</v>
      </c>
      <c r="C22" s="4">
        <v>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6"/>
      <c r="W22" s="7" t="s">
        <v>97</v>
      </c>
      <c r="X22" s="8">
        <f>SUM(X16:X20)</f>
        <v>44</v>
      </c>
      <c r="Y22" s="5"/>
    </row>
    <row r="23" spans="1:28" x14ac:dyDescent="0.25">
      <c r="B23" s="9"/>
      <c r="C23" s="1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1"/>
      <c r="X23" s="12">
        <f>AVERAGE(X16:X20)</f>
        <v>8.8000000000000007</v>
      </c>
      <c r="Y23" s="4" t="s">
        <v>98</v>
      </c>
    </row>
    <row r="24" spans="1:28" x14ac:dyDescent="0.25">
      <c r="C24" s="13" t="s">
        <v>85</v>
      </c>
      <c r="D24" s="14" t="s">
        <v>63</v>
      </c>
      <c r="E24" s="14" t="s">
        <v>65</v>
      </c>
      <c r="F24" s="14" t="s">
        <v>63</v>
      </c>
      <c r="G24" s="14" t="s">
        <v>63</v>
      </c>
      <c r="H24" s="14" t="s">
        <v>65</v>
      </c>
      <c r="I24" s="14" t="s">
        <v>65</v>
      </c>
      <c r="J24" s="14" t="s">
        <v>63</v>
      </c>
      <c r="K24" s="14" t="s">
        <v>63</v>
      </c>
      <c r="L24" s="14" t="s">
        <v>63</v>
      </c>
      <c r="M24" s="14" t="s">
        <v>62</v>
      </c>
      <c r="N24" s="14" t="s">
        <v>62</v>
      </c>
      <c r="O24" s="14" t="s">
        <v>63</v>
      </c>
      <c r="P24" s="14" t="s">
        <v>65</v>
      </c>
      <c r="Q24" s="14" t="s">
        <v>63</v>
      </c>
      <c r="R24" s="14" t="s">
        <v>63</v>
      </c>
      <c r="S24" s="14" t="s">
        <v>65</v>
      </c>
      <c r="T24" s="14" t="s">
        <v>65</v>
      </c>
      <c r="U24" s="14" t="s">
        <v>64</v>
      </c>
      <c r="V24" s="14" t="s">
        <v>65</v>
      </c>
      <c r="W24" s="14" t="s">
        <v>62</v>
      </c>
      <c r="X24" s="5"/>
      <c r="Y24" s="5"/>
    </row>
    <row r="25" spans="1:28" x14ac:dyDescent="0.25">
      <c r="C25" s="15" t="s">
        <v>99</v>
      </c>
      <c r="D25" s="14">
        <f>COUNTIF(D16:D20,D24)</f>
        <v>2</v>
      </c>
      <c r="E25" s="14">
        <f t="shared" ref="E25:W25" si="0">COUNTIF(E16:E20,E24)</f>
        <v>1</v>
      </c>
      <c r="F25" s="14">
        <f t="shared" si="0"/>
        <v>1</v>
      </c>
      <c r="G25" s="14">
        <f t="shared" si="0"/>
        <v>3</v>
      </c>
      <c r="H25" s="14">
        <f t="shared" si="0"/>
        <v>4</v>
      </c>
      <c r="I25" s="14">
        <f t="shared" si="0"/>
        <v>2</v>
      </c>
      <c r="J25" s="14">
        <f t="shared" si="0"/>
        <v>1</v>
      </c>
      <c r="K25" s="14">
        <f t="shared" si="0"/>
        <v>2</v>
      </c>
      <c r="L25" s="14">
        <f t="shared" si="0"/>
        <v>5</v>
      </c>
      <c r="M25" s="14">
        <f t="shared" si="0"/>
        <v>2</v>
      </c>
      <c r="N25" s="14">
        <f t="shared" si="0"/>
        <v>2</v>
      </c>
      <c r="O25" s="14">
        <f t="shared" si="0"/>
        <v>2</v>
      </c>
      <c r="P25" s="14">
        <f t="shared" si="0"/>
        <v>3</v>
      </c>
      <c r="Q25" s="14">
        <f t="shared" si="0"/>
        <v>1</v>
      </c>
      <c r="R25" s="14">
        <f t="shared" si="0"/>
        <v>2</v>
      </c>
      <c r="S25" s="14">
        <f t="shared" si="0"/>
        <v>3</v>
      </c>
      <c r="T25" s="14">
        <f t="shared" si="0"/>
        <v>3</v>
      </c>
      <c r="U25" s="14">
        <f t="shared" si="0"/>
        <v>2</v>
      </c>
      <c r="V25" s="14">
        <f t="shared" si="0"/>
        <v>3</v>
      </c>
      <c r="W25" s="14">
        <f t="shared" si="0"/>
        <v>0</v>
      </c>
      <c r="X25" s="14">
        <f>SUM(D25:W25)</f>
        <v>44</v>
      </c>
      <c r="Y25" s="16" t="s">
        <v>99</v>
      </c>
    </row>
    <row r="26" spans="1:28" x14ac:dyDescent="0.25">
      <c r="C26" s="15" t="s">
        <v>100</v>
      </c>
      <c r="D26" s="17">
        <f>(D25*100)/$C22</f>
        <v>40</v>
      </c>
      <c r="E26" s="17">
        <f t="shared" ref="E26:W26" si="1">(E25*100)/$C22</f>
        <v>20</v>
      </c>
      <c r="F26" s="17">
        <f t="shared" si="1"/>
        <v>20</v>
      </c>
      <c r="G26" s="17">
        <f t="shared" si="1"/>
        <v>60</v>
      </c>
      <c r="H26" s="17">
        <f t="shared" si="1"/>
        <v>80</v>
      </c>
      <c r="I26" s="17">
        <f t="shared" si="1"/>
        <v>40</v>
      </c>
      <c r="J26" s="17">
        <f t="shared" si="1"/>
        <v>20</v>
      </c>
      <c r="K26" s="17">
        <f t="shared" si="1"/>
        <v>40</v>
      </c>
      <c r="L26" s="17">
        <f t="shared" si="1"/>
        <v>100</v>
      </c>
      <c r="M26" s="17">
        <f t="shared" si="1"/>
        <v>40</v>
      </c>
      <c r="N26" s="17">
        <f t="shared" si="1"/>
        <v>40</v>
      </c>
      <c r="O26" s="17">
        <f t="shared" si="1"/>
        <v>40</v>
      </c>
      <c r="P26" s="17">
        <f t="shared" si="1"/>
        <v>60</v>
      </c>
      <c r="Q26" s="17">
        <f t="shared" si="1"/>
        <v>20</v>
      </c>
      <c r="R26" s="17">
        <f t="shared" si="1"/>
        <v>40</v>
      </c>
      <c r="S26" s="17">
        <f t="shared" si="1"/>
        <v>60</v>
      </c>
      <c r="T26" s="17">
        <f t="shared" si="1"/>
        <v>60</v>
      </c>
      <c r="U26" s="17">
        <f t="shared" si="1"/>
        <v>40</v>
      </c>
      <c r="V26" s="17">
        <f t="shared" si="1"/>
        <v>60</v>
      </c>
      <c r="W26" s="17">
        <f t="shared" si="1"/>
        <v>0</v>
      </c>
      <c r="X26" s="17">
        <f>(X25*100)/$X38</f>
        <v>44</v>
      </c>
      <c r="Y26" s="16" t="s">
        <v>100</v>
      </c>
    </row>
    <row r="27" spans="1:28" x14ac:dyDescent="0.25">
      <c r="C27" s="18" t="s">
        <v>101</v>
      </c>
      <c r="D27" s="19">
        <f>COUNTIF(D16:D20,"o")</f>
        <v>0</v>
      </c>
      <c r="E27" s="19">
        <f t="shared" ref="E27:W27" si="2">COUNTIF(E16:E20,"o")</f>
        <v>0</v>
      </c>
      <c r="F27" s="19">
        <f t="shared" si="2"/>
        <v>0</v>
      </c>
      <c r="G27" s="19">
        <f t="shared" si="2"/>
        <v>0</v>
      </c>
      <c r="H27" s="19">
        <f t="shared" si="2"/>
        <v>0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0</v>
      </c>
      <c r="N27" s="19">
        <f t="shared" si="2"/>
        <v>0</v>
      </c>
      <c r="O27" s="19">
        <f t="shared" si="2"/>
        <v>0</v>
      </c>
      <c r="P27" s="19">
        <f t="shared" si="2"/>
        <v>0</v>
      </c>
      <c r="Q27" s="19">
        <f t="shared" si="2"/>
        <v>0</v>
      </c>
      <c r="R27" s="19">
        <f t="shared" si="2"/>
        <v>0</v>
      </c>
      <c r="S27" s="19">
        <f t="shared" si="2"/>
        <v>1</v>
      </c>
      <c r="T27" s="19">
        <f t="shared" si="2"/>
        <v>0</v>
      </c>
      <c r="U27" s="19">
        <f t="shared" si="2"/>
        <v>0</v>
      </c>
      <c r="V27" s="19">
        <f t="shared" si="2"/>
        <v>0</v>
      </c>
      <c r="W27" s="19">
        <f t="shared" si="2"/>
        <v>0</v>
      </c>
      <c r="X27" s="19">
        <f>SUM(D27:W27)</f>
        <v>1</v>
      </c>
      <c r="Y27" s="20" t="s">
        <v>101</v>
      </c>
    </row>
    <row r="28" spans="1:28" x14ac:dyDescent="0.25">
      <c r="C28" s="18" t="s">
        <v>102</v>
      </c>
      <c r="D28" s="21">
        <f>(D27*100)/$C22</f>
        <v>0</v>
      </c>
      <c r="E28" s="21">
        <f t="shared" ref="E28:W28" si="3">(E27*100)/$C22</f>
        <v>0</v>
      </c>
      <c r="F28" s="21">
        <f t="shared" si="3"/>
        <v>0</v>
      </c>
      <c r="G28" s="21">
        <f t="shared" si="3"/>
        <v>0</v>
      </c>
      <c r="H28" s="21">
        <f t="shared" si="3"/>
        <v>0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0</v>
      </c>
      <c r="S28" s="21">
        <f t="shared" si="3"/>
        <v>20</v>
      </c>
      <c r="T28" s="21">
        <f t="shared" si="3"/>
        <v>0</v>
      </c>
      <c r="U28" s="21">
        <f t="shared" si="3"/>
        <v>0</v>
      </c>
      <c r="V28" s="21">
        <f t="shared" si="3"/>
        <v>0</v>
      </c>
      <c r="W28" s="21">
        <f t="shared" si="3"/>
        <v>0</v>
      </c>
      <c r="X28" s="21">
        <f>(X27*100)/$X38</f>
        <v>1</v>
      </c>
      <c r="Y28" s="20" t="s">
        <v>103</v>
      </c>
    </row>
    <row r="29" spans="1:28" x14ac:dyDescent="0.25">
      <c r="C29" s="1" t="s">
        <v>104</v>
      </c>
      <c r="D29" s="2">
        <f>COUNTIF(D16:D20,"A")</f>
        <v>1</v>
      </c>
      <c r="E29" s="2">
        <f t="shared" ref="E29:W29" si="4">COUNTIF(E16:E20,"A")</f>
        <v>1</v>
      </c>
      <c r="F29" s="2">
        <f t="shared" si="4"/>
        <v>2</v>
      </c>
      <c r="G29" s="2">
        <f t="shared" si="4"/>
        <v>1</v>
      </c>
      <c r="H29" s="2">
        <f t="shared" si="4"/>
        <v>1</v>
      </c>
      <c r="I29" s="2">
        <f t="shared" si="4"/>
        <v>1</v>
      </c>
      <c r="J29" s="2">
        <f t="shared" si="4"/>
        <v>1</v>
      </c>
      <c r="K29" s="2">
        <f t="shared" si="4"/>
        <v>0</v>
      </c>
      <c r="L29" s="2">
        <f t="shared" si="4"/>
        <v>0</v>
      </c>
      <c r="M29" s="2">
        <f t="shared" si="4"/>
        <v>2</v>
      </c>
      <c r="N29" s="2">
        <f t="shared" si="4"/>
        <v>1</v>
      </c>
      <c r="O29" s="2">
        <f t="shared" si="4"/>
        <v>3</v>
      </c>
      <c r="P29" s="2">
        <f t="shared" si="4"/>
        <v>0</v>
      </c>
      <c r="Q29" s="2">
        <f t="shared" si="4"/>
        <v>0</v>
      </c>
      <c r="R29" s="2">
        <f t="shared" si="4"/>
        <v>1</v>
      </c>
      <c r="S29" s="2">
        <f t="shared" si="4"/>
        <v>1</v>
      </c>
      <c r="T29" s="2">
        <f t="shared" si="4"/>
        <v>1</v>
      </c>
      <c r="U29" s="2">
        <f t="shared" si="4"/>
        <v>2</v>
      </c>
      <c r="V29" s="2">
        <f t="shared" si="4"/>
        <v>1</v>
      </c>
      <c r="W29" s="2">
        <f t="shared" si="4"/>
        <v>2</v>
      </c>
      <c r="X29" s="2">
        <f>SUM(D29:W29)</f>
        <v>22</v>
      </c>
      <c r="Y29" s="22" t="s">
        <v>105</v>
      </c>
    </row>
    <row r="30" spans="1:28" x14ac:dyDescent="0.25">
      <c r="C30" s="1" t="s">
        <v>106</v>
      </c>
      <c r="D30" s="23">
        <f>(D29*100)/$C22</f>
        <v>20</v>
      </c>
      <c r="E30" s="23">
        <f t="shared" ref="E30:W30" si="5">(E29*100)/$C22</f>
        <v>20</v>
      </c>
      <c r="F30" s="23">
        <f t="shared" si="5"/>
        <v>40</v>
      </c>
      <c r="G30" s="23">
        <f t="shared" si="5"/>
        <v>20</v>
      </c>
      <c r="H30" s="23">
        <f t="shared" si="5"/>
        <v>20</v>
      </c>
      <c r="I30" s="23">
        <f t="shared" si="5"/>
        <v>20</v>
      </c>
      <c r="J30" s="23">
        <f t="shared" si="5"/>
        <v>20</v>
      </c>
      <c r="K30" s="23">
        <f t="shared" si="5"/>
        <v>0</v>
      </c>
      <c r="L30" s="23">
        <f t="shared" si="5"/>
        <v>0</v>
      </c>
      <c r="M30" s="23">
        <f t="shared" si="5"/>
        <v>40</v>
      </c>
      <c r="N30" s="23">
        <f t="shared" si="5"/>
        <v>20</v>
      </c>
      <c r="O30" s="23">
        <f t="shared" si="5"/>
        <v>60</v>
      </c>
      <c r="P30" s="23">
        <f t="shared" si="5"/>
        <v>0</v>
      </c>
      <c r="Q30" s="23">
        <f t="shared" si="5"/>
        <v>0</v>
      </c>
      <c r="R30" s="23">
        <f t="shared" si="5"/>
        <v>20</v>
      </c>
      <c r="S30" s="23">
        <f t="shared" si="5"/>
        <v>20</v>
      </c>
      <c r="T30" s="23">
        <f t="shared" si="5"/>
        <v>20</v>
      </c>
      <c r="U30" s="23">
        <f t="shared" si="5"/>
        <v>40</v>
      </c>
      <c r="V30" s="23">
        <f t="shared" si="5"/>
        <v>20</v>
      </c>
      <c r="W30" s="23">
        <f t="shared" si="5"/>
        <v>40</v>
      </c>
      <c r="X30" s="23">
        <f>(X29*100)/$X38</f>
        <v>22</v>
      </c>
      <c r="Y30" s="22" t="s">
        <v>107</v>
      </c>
    </row>
    <row r="31" spans="1:28" x14ac:dyDescent="0.25">
      <c r="C31" s="18" t="s">
        <v>108</v>
      </c>
      <c r="D31" s="19">
        <f>COUNTIF(D16:D20,"B")</f>
        <v>2</v>
      </c>
      <c r="E31" s="19">
        <f t="shared" ref="E31:W31" si="6">COUNTIF(E16:E20,"B")</f>
        <v>2</v>
      </c>
      <c r="F31" s="19">
        <f t="shared" si="6"/>
        <v>1</v>
      </c>
      <c r="G31" s="19">
        <f t="shared" si="6"/>
        <v>3</v>
      </c>
      <c r="H31" s="19">
        <f t="shared" si="6"/>
        <v>0</v>
      </c>
      <c r="I31" s="19">
        <f t="shared" si="6"/>
        <v>2</v>
      </c>
      <c r="J31" s="19">
        <f t="shared" si="6"/>
        <v>1</v>
      </c>
      <c r="K31" s="19">
        <f t="shared" si="6"/>
        <v>2</v>
      </c>
      <c r="L31" s="19">
        <f t="shared" si="6"/>
        <v>5</v>
      </c>
      <c r="M31" s="19">
        <f t="shared" si="6"/>
        <v>1</v>
      </c>
      <c r="N31" s="19">
        <f t="shared" si="6"/>
        <v>2</v>
      </c>
      <c r="O31" s="19">
        <f t="shared" si="6"/>
        <v>2</v>
      </c>
      <c r="P31" s="19">
        <f t="shared" si="6"/>
        <v>2</v>
      </c>
      <c r="Q31" s="19">
        <f t="shared" si="6"/>
        <v>1</v>
      </c>
      <c r="R31" s="19">
        <f t="shared" si="6"/>
        <v>2</v>
      </c>
      <c r="S31" s="19">
        <f t="shared" si="6"/>
        <v>0</v>
      </c>
      <c r="T31" s="19">
        <f t="shared" si="6"/>
        <v>1</v>
      </c>
      <c r="U31" s="19">
        <f t="shared" si="6"/>
        <v>2</v>
      </c>
      <c r="V31" s="19">
        <f t="shared" si="6"/>
        <v>0</v>
      </c>
      <c r="W31" s="19">
        <f t="shared" si="6"/>
        <v>2</v>
      </c>
      <c r="X31" s="19">
        <f>SUM(D31:W31)</f>
        <v>33</v>
      </c>
      <c r="Y31" s="20" t="s">
        <v>109</v>
      </c>
    </row>
    <row r="32" spans="1:28" x14ac:dyDescent="0.25">
      <c r="C32" s="18" t="s">
        <v>110</v>
      </c>
      <c r="D32" s="21">
        <f>(D31*100)/$C22</f>
        <v>40</v>
      </c>
      <c r="E32" s="21">
        <f t="shared" ref="E32:W32" si="7">(E31*100)/$C22</f>
        <v>40</v>
      </c>
      <c r="F32" s="21">
        <f t="shared" si="7"/>
        <v>20</v>
      </c>
      <c r="G32" s="21">
        <f t="shared" si="7"/>
        <v>60</v>
      </c>
      <c r="H32" s="21">
        <f t="shared" si="7"/>
        <v>0</v>
      </c>
      <c r="I32" s="21">
        <f t="shared" si="7"/>
        <v>40</v>
      </c>
      <c r="J32" s="21">
        <f t="shared" si="7"/>
        <v>20</v>
      </c>
      <c r="K32" s="21">
        <f t="shared" si="7"/>
        <v>40</v>
      </c>
      <c r="L32" s="21">
        <f t="shared" si="7"/>
        <v>100</v>
      </c>
      <c r="M32" s="21">
        <f t="shared" si="7"/>
        <v>20</v>
      </c>
      <c r="N32" s="21">
        <f t="shared" si="7"/>
        <v>40</v>
      </c>
      <c r="O32" s="21">
        <f t="shared" si="7"/>
        <v>40</v>
      </c>
      <c r="P32" s="21">
        <f t="shared" si="7"/>
        <v>40</v>
      </c>
      <c r="Q32" s="21">
        <f t="shared" si="7"/>
        <v>20</v>
      </c>
      <c r="R32" s="21">
        <f t="shared" si="7"/>
        <v>40</v>
      </c>
      <c r="S32" s="21">
        <f t="shared" si="7"/>
        <v>0</v>
      </c>
      <c r="T32" s="21">
        <f t="shared" si="7"/>
        <v>20</v>
      </c>
      <c r="U32" s="21">
        <f t="shared" si="7"/>
        <v>40</v>
      </c>
      <c r="V32" s="21">
        <f t="shared" si="7"/>
        <v>0</v>
      </c>
      <c r="W32" s="21">
        <f t="shared" si="7"/>
        <v>40</v>
      </c>
      <c r="X32" s="21">
        <f>(X31*100)/$X38</f>
        <v>33</v>
      </c>
      <c r="Y32" s="20" t="s">
        <v>111</v>
      </c>
    </row>
    <row r="33" spans="3:25" x14ac:dyDescent="0.25">
      <c r="C33" s="1" t="s">
        <v>112</v>
      </c>
      <c r="D33" s="2">
        <f>COUNTIF(D16:D20,"C")</f>
        <v>0</v>
      </c>
      <c r="E33" s="2">
        <f t="shared" ref="E33:W33" si="8">COUNTIF(E16:E20,"C")</f>
        <v>1</v>
      </c>
      <c r="F33" s="2">
        <f t="shared" si="8"/>
        <v>0</v>
      </c>
      <c r="G33" s="2">
        <f t="shared" si="8"/>
        <v>1</v>
      </c>
      <c r="H33" s="2">
        <f t="shared" si="8"/>
        <v>4</v>
      </c>
      <c r="I33" s="2">
        <f t="shared" si="8"/>
        <v>2</v>
      </c>
      <c r="J33" s="2">
        <f t="shared" si="8"/>
        <v>1</v>
      </c>
      <c r="K33" s="2">
        <f t="shared" si="8"/>
        <v>2</v>
      </c>
      <c r="L33" s="2">
        <f t="shared" si="8"/>
        <v>0</v>
      </c>
      <c r="M33" s="2">
        <f t="shared" si="8"/>
        <v>0</v>
      </c>
      <c r="N33" s="2">
        <f t="shared" si="8"/>
        <v>0</v>
      </c>
      <c r="O33" s="2">
        <f t="shared" si="8"/>
        <v>0</v>
      </c>
      <c r="P33" s="2">
        <f t="shared" si="8"/>
        <v>3</v>
      </c>
      <c r="Q33" s="2">
        <f t="shared" si="8"/>
        <v>2</v>
      </c>
      <c r="R33" s="2">
        <f t="shared" si="8"/>
        <v>1</v>
      </c>
      <c r="S33" s="2">
        <f t="shared" si="8"/>
        <v>3</v>
      </c>
      <c r="T33" s="2">
        <f t="shared" si="8"/>
        <v>3</v>
      </c>
      <c r="U33" s="2">
        <f t="shared" si="8"/>
        <v>0</v>
      </c>
      <c r="V33" s="2">
        <f t="shared" si="8"/>
        <v>3</v>
      </c>
      <c r="W33" s="2">
        <f t="shared" si="8"/>
        <v>1</v>
      </c>
      <c r="X33" s="2">
        <f>SUM(D33:W33)</f>
        <v>27</v>
      </c>
      <c r="Y33" s="22" t="s">
        <v>113</v>
      </c>
    </row>
    <row r="34" spans="3:25" x14ac:dyDescent="0.25">
      <c r="C34" s="1" t="s">
        <v>114</v>
      </c>
      <c r="D34" s="23">
        <f>(D33*100)/$C22</f>
        <v>0</v>
      </c>
      <c r="E34" s="23">
        <f t="shared" ref="E34:W34" si="9">(E33*100)/$C22</f>
        <v>20</v>
      </c>
      <c r="F34" s="23">
        <f t="shared" si="9"/>
        <v>0</v>
      </c>
      <c r="G34" s="23">
        <f t="shared" si="9"/>
        <v>20</v>
      </c>
      <c r="H34" s="23">
        <f t="shared" si="9"/>
        <v>80</v>
      </c>
      <c r="I34" s="23">
        <f t="shared" si="9"/>
        <v>40</v>
      </c>
      <c r="J34" s="23">
        <f t="shared" si="9"/>
        <v>20</v>
      </c>
      <c r="K34" s="23">
        <f t="shared" si="9"/>
        <v>40</v>
      </c>
      <c r="L34" s="23">
        <f t="shared" si="9"/>
        <v>0</v>
      </c>
      <c r="M34" s="23">
        <f t="shared" si="9"/>
        <v>0</v>
      </c>
      <c r="N34" s="23">
        <f t="shared" si="9"/>
        <v>0</v>
      </c>
      <c r="O34" s="23">
        <f t="shared" si="9"/>
        <v>0</v>
      </c>
      <c r="P34" s="23">
        <f t="shared" si="9"/>
        <v>60</v>
      </c>
      <c r="Q34" s="23">
        <f t="shared" si="9"/>
        <v>40</v>
      </c>
      <c r="R34" s="23">
        <f t="shared" si="9"/>
        <v>20</v>
      </c>
      <c r="S34" s="23">
        <f t="shared" si="9"/>
        <v>60</v>
      </c>
      <c r="T34" s="23">
        <f t="shared" si="9"/>
        <v>60</v>
      </c>
      <c r="U34" s="23">
        <f t="shared" si="9"/>
        <v>0</v>
      </c>
      <c r="V34" s="23">
        <f t="shared" si="9"/>
        <v>60</v>
      </c>
      <c r="W34" s="23">
        <f t="shared" si="9"/>
        <v>20</v>
      </c>
      <c r="X34" s="23">
        <f>(X33*100)/$X38</f>
        <v>27</v>
      </c>
      <c r="Y34" s="22" t="s">
        <v>115</v>
      </c>
    </row>
    <row r="35" spans="3:25" x14ac:dyDescent="0.25">
      <c r="C35" s="18" t="s">
        <v>116</v>
      </c>
      <c r="D35" s="19">
        <f>COUNTIF(D16:D20,"D")</f>
        <v>2</v>
      </c>
      <c r="E35" s="19">
        <f t="shared" ref="E35:W35" si="10">COUNTIF(E16:E20,"D")</f>
        <v>1</v>
      </c>
      <c r="F35" s="19">
        <f t="shared" si="10"/>
        <v>2</v>
      </c>
      <c r="G35" s="19">
        <f t="shared" si="10"/>
        <v>0</v>
      </c>
      <c r="H35" s="19">
        <f t="shared" si="10"/>
        <v>0</v>
      </c>
      <c r="I35" s="19">
        <f t="shared" si="10"/>
        <v>0</v>
      </c>
      <c r="J35" s="19">
        <f t="shared" si="10"/>
        <v>2</v>
      </c>
      <c r="K35" s="19">
        <f t="shared" si="10"/>
        <v>1</v>
      </c>
      <c r="L35" s="19">
        <f t="shared" si="10"/>
        <v>0</v>
      </c>
      <c r="M35" s="19">
        <f t="shared" si="10"/>
        <v>2</v>
      </c>
      <c r="N35" s="19">
        <f t="shared" si="10"/>
        <v>2</v>
      </c>
      <c r="O35" s="19">
        <f t="shared" si="10"/>
        <v>0</v>
      </c>
      <c r="P35" s="19">
        <f t="shared" si="10"/>
        <v>0</v>
      </c>
      <c r="Q35" s="19">
        <f t="shared" si="10"/>
        <v>2</v>
      </c>
      <c r="R35" s="19">
        <f t="shared" si="10"/>
        <v>1</v>
      </c>
      <c r="S35" s="19">
        <f t="shared" si="10"/>
        <v>0</v>
      </c>
      <c r="T35" s="19">
        <f t="shared" si="10"/>
        <v>0</v>
      </c>
      <c r="U35" s="19">
        <f t="shared" si="10"/>
        <v>1</v>
      </c>
      <c r="V35" s="19">
        <f t="shared" si="10"/>
        <v>1</v>
      </c>
      <c r="W35" s="19">
        <f t="shared" si="10"/>
        <v>0</v>
      </c>
      <c r="X35" s="19">
        <f>SUM(D35:W35)</f>
        <v>17</v>
      </c>
      <c r="Y35" s="20" t="s">
        <v>117</v>
      </c>
    </row>
    <row r="36" spans="3:25" x14ac:dyDescent="0.25">
      <c r="C36" s="18" t="s">
        <v>118</v>
      </c>
      <c r="D36" s="21">
        <f>(D35*100)/$C22</f>
        <v>40</v>
      </c>
      <c r="E36" s="21">
        <f t="shared" ref="E36:W36" si="11">(E35*100)/$C22</f>
        <v>20</v>
      </c>
      <c r="F36" s="21">
        <f t="shared" si="11"/>
        <v>40</v>
      </c>
      <c r="G36" s="21">
        <f t="shared" si="11"/>
        <v>0</v>
      </c>
      <c r="H36" s="21">
        <f t="shared" si="11"/>
        <v>0</v>
      </c>
      <c r="I36" s="21">
        <f t="shared" si="11"/>
        <v>0</v>
      </c>
      <c r="J36" s="21">
        <f t="shared" si="11"/>
        <v>40</v>
      </c>
      <c r="K36" s="21">
        <f t="shared" si="11"/>
        <v>20</v>
      </c>
      <c r="L36" s="21">
        <f t="shared" si="11"/>
        <v>0</v>
      </c>
      <c r="M36" s="21">
        <f t="shared" si="11"/>
        <v>40</v>
      </c>
      <c r="N36" s="21">
        <f t="shared" si="11"/>
        <v>40</v>
      </c>
      <c r="O36" s="21">
        <f t="shared" si="11"/>
        <v>0</v>
      </c>
      <c r="P36" s="21">
        <f t="shared" si="11"/>
        <v>0</v>
      </c>
      <c r="Q36" s="21">
        <f t="shared" si="11"/>
        <v>40</v>
      </c>
      <c r="R36" s="21">
        <f t="shared" si="11"/>
        <v>20</v>
      </c>
      <c r="S36" s="21">
        <f t="shared" si="11"/>
        <v>0</v>
      </c>
      <c r="T36" s="21">
        <f t="shared" si="11"/>
        <v>0</v>
      </c>
      <c r="U36" s="21">
        <f t="shared" si="11"/>
        <v>20</v>
      </c>
      <c r="V36" s="21">
        <f t="shared" si="11"/>
        <v>20</v>
      </c>
      <c r="W36" s="21">
        <f t="shared" si="11"/>
        <v>0</v>
      </c>
      <c r="X36" s="21">
        <f>(X35*100)/$X38</f>
        <v>17</v>
      </c>
      <c r="Y36" s="20" t="s">
        <v>119</v>
      </c>
    </row>
    <row r="37" spans="3:25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"/>
      <c r="Y37" s="22"/>
    </row>
    <row r="38" spans="3:25" x14ac:dyDescent="0.25">
      <c r="C38" s="18" t="s">
        <v>96</v>
      </c>
      <c r="D38" s="19">
        <f>D27+D29+D31+D33+D35</f>
        <v>5</v>
      </c>
      <c r="E38" s="19">
        <f t="shared" ref="E38:W38" si="12">E27+E29+E31+E33+E35</f>
        <v>5</v>
      </c>
      <c r="F38" s="19">
        <f t="shared" si="12"/>
        <v>5</v>
      </c>
      <c r="G38" s="19">
        <f t="shared" si="12"/>
        <v>5</v>
      </c>
      <c r="H38" s="19">
        <f t="shared" si="12"/>
        <v>5</v>
      </c>
      <c r="I38" s="19">
        <f t="shared" si="12"/>
        <v>5</v>
      </c>
      <c r="J38" s="19">
        <f t="shared" si="12"/>
        <v>5</v>
      </c>
      <c r="K38" s="19">
        <f t="shared" si="12"/>
        <v>5</v>
      </c>
      <c r="L38" s="19">
        <f t="shared" si="12"/>
        <v>5</v>
      </c>
      <c r="M38" s="19">
        <f t="shared" si="12"/>
        <v>5</v>
      </c>
      <c r="N38" s="19">
        <f t="shared" si="12"/>
        <v>5</v>
      </c>
      <c r="O38" s="19">
        <f t="shared" si="12"/>
        <v>5</v>
      </c>
      <c r="P38" s="19">
        <f t="shared" si="12"/>
        <v>5</v>
      </c>
      <c r="Q38" s="19">
        <f t="shared" si="12"/>
        <v>5</v>
      </c>
      <c r="R38" s="19">
        <f t="shared" si="12"/>
        <v>5</v>
      </c>
      <c r="S38" s="19">
        <f t="shared" si="12"/>
        <v>5</v>
      </c>
      <c r="T38" s="19">
        <f t="shared" si="12"/>
        <v>5</v>
      </c>
      <c r="U38" s="19">
        <f t="shared" si="12"/>
        <v>5</v>
      </c>
      <c r="V38" s="19">
        <f t="shared" si="12"/>
        <v>5</v>
      </c>
      <c r="W38" s="26">
        <f t="shared" si="12"/>
        <v>5</v>
      </c>
      <c r="X38" s="19">
        <f>X27+X29+X31+X33+X35</f>
        <v>100</v>
      </c>
      <c r="Y38" s="20" t="s">
        <v>120</v>
      </c>
    </row>
    <row r="39" spans="3:25" x14ac:dyDescent="0.25">
      <c r="X39" s="19">
        <f>X28+X30+X32+X34+X36</f>
        <v>100</v>
      </c>
      <c r="Y39" s="20" t="s">
        <v>121</v>
      </c>
    </row>
    <row r="40" spans="3:25" x14ac:dyDescent="0.25">
      <c r="C40" s="24" t="s">
        <v>122</v>
      </c>
    </row>
    <row r="41" spans="3:25" x14ac:dyDescent="0.25">
      <c r="C41" s="24" t="s">
        <v>123</v>
      </c>
    </row>
    <row r="42" spans="3:25" x14ac:dyDescent="0.25">
      <c r="C42" s="25" t="s">
        <v>124</v>
      </c>
      <c r="D42" s="27" t="s">
        <v>125</v>
      </c>
      <c r="E42" s="27"/>
      <c r="F42" s="27"/>
      <c r="G42" s="27"/>
      <c r="H42" s="27" t="s">
        <v>126</v>
      </c>
      <c r="I42" s="27"/>
      <c r="J42" s="27"/>
      <c r="K42" s="27"/>
      <c r="L42" s="27"/>
      <c r="M42" s="27"/>
      <c r="N42" s="27" t="s">
        <v>127</v>
      </c>
      <c r="O42" s="27"/>
      <c r="P42" s="27"/>
      <c r="Q42" s="27"/>
      <c r="R42" s="27"/>
      <c r="S42" s="27" t="s">
        <v>129</v>
      </c>
      <c r="T42" s="27"/>
      <c r="U42" s="27"/>
      <c r="V42" s="27"/>
      <c r="W42" s="27"/>
    </row>
    <row r="43" spans="3:25" x14ac:dyDescent="0.25">
      <c r="C43" s="25" t="s">
        <v>128</v>
      </c>
      <c r="D43" s="28">
        <f>AVERAGE(D26:G26)</f>
        <v>35</v>
      </c>
      <c r="E43" s="27"/>
      <c r="F43" s="27"/>
      <c r="G43" s="27"/>
      <c r="H43" s="28">
        <f>AVERAGE(H26:M26)</f>
        <v>53.333333333333336</v>
      </c>
      <c r="I43" s="27"/>
      <c r="J43" s="27"/>
      <c r="K43" s="27"/>
      <c r="L43" s="27"/>
      <c r="M43" s="27"/>
      <c r="N43" s="28">
        <f>AVERAGE(N26:R26)</f>
        <v>40</v>
      </c>
      <c r="O43" s="27"/>
      <c r="P43" s="27"/>
      <c r="Q43" s="27"/>
      <c r="R43" s="27"/>
      <c r="S43" s="28">
        <f>AVERAGE(S26:W26)</f>
        <v>44</v>
      </c>
      <c r="T43" s="27"/>
      <c r="U43" s="27"/>
      <c r="V43" s="27"/>
      <c r="W43" s="27"/>
    </row>
  </sheetData>
  <mergeCells count="8">
    <mergeCell ref="N42:R42"/>
    <mergeCell ref="N43:R43"/>
    <mergeCell ref="D42:G42"/>
    <mergeCell ref="S42:W42"/>
    <mergeCell ref="D43:G43"/>
    <mergeCell ref="S43:W43"/>
    <mergeCell ref="H42:M42"/>
    <mergeCell ref="H43:M43"/>
  </mergeCells>
  <conditionalFormatting sqref="D16:D20">
    <cfRule type="cellIs" dxfId="20" priority="21" operator="equal">
      <formula>$D$24</formula>
    </cfRule>
  </conditionalFormatting>
  <conditionalFormatting sqref="E16:E20">
    <cfRule type="cellIs" dxfId="19" priority="20" operator="equal">
      <formula>$E$24</formula>
    </cfRule>
  </conditionalFormatting>
  <conditionalFormatting sqref="F16:F20">
    <cfRule type="cellIs" dxfId="18" priority="19" operator="equal">
      <formula>$F$24</formula>
    </cfRule>
  </conditionalFormatting>
  <conditionalFormatting sqref="G16:G20">
    <cfRule type="cellIs" dxfId="17" priority="18" operator="equal">
      <formula>$G$24</formula>
    </cfRule>
  </conditionalFormatting>
  <conditionalFormatting sqref="H16:H20">
    <cfRule type="cellIs" dxfId="16" priority="17" operator="equal">
      <formula>$H$24</formula>
    </cfRule>
  </conditionalFormatting>
  <conditionalFormatting sqref="I16:I20">
    <cfRule type="cellIs" dxfId="15" priority="16" operator="equal">
      <formula>$I$24</formula>
    </cfRule>
  </conditionalFormatting>
  <conditionalFormatting sqref="J16:J20">
    <cfRule type="cellIs" dxfId="14" priority="15" operator="equal">
      <formula>$J$24</formula>
    </cfRule>
  </conditionalFormatting>
  <conditionalFormatting sqref="K16:K20">
    <cfRule type="cellIs" dxfId="13" priority="14" operator="equal">
      <formula>$K$24</formula>
    </cfRule>
  </conditionalFormatting>
  <conditionalFormatting sqref="L16:L20">
    <cfRule type="cellIs" dxfId="12" priority="13" operator="equal">
      <formula>$L$24</formula>
    </cfRule>
  </conditionalFormatting>
  <conditionalFormatting sqref="M16:M20">
    <cfRule type="cellIs" dxfId="11" priority="12" operator="equal">
      <formula>$M$24</formula>
    </cfRule>
  </conditionalFormatting>
  <conditionalFormatting sqref="N16:N20">
    <cfRule type="cellIs" dxfId="10" priority="11" operator="equal">
      <formula>$N$24</formula>
    </cfRule>
  </conditionalFormatting>
  <conditionalFormatting sqref="O16:O20">
    <cfRule type="cellIs" dxfId="9" priority="10" operator="equal">
      <formula>$O$24</formula>
    </cfRule>
  </conditionalFormatting>
  <conditionalFormatting sqref="P16:P20">
    <cfRule type="cellIs" dxfId="8" priority="9" operator="equal">
      <formula>$P$24</formula>
    </cfRule>
  </conditionalFormatting>
  <conditionalFormatting sqref="Q16:Q20">
    <cfRule type="cellIs" dxfId="7" priority="8" operator="equal">
      <formula>$Q$24</formula>
    </cfRule>
  </conditionalFormatting>
  <conditionalFormatting sqref="R16:R20">
    <cfRule type="cellIs" dxfId="6" priority="7" operator="equal">
      <formula>$R$24</formula>
    </cfRule>
  </conditionalFormatting>
  <conditionalFormatting sqref="S16:S20">
    <cfRule type="cellIs" dxfId="5" priority="6" operator="equal">
      <formula>$S$24</formula>
    </cfRule>
  </conditionalFormatting>
  <conditionalFormatting sqref="T16:T20">
    <cfRule type="cellIs" dxfId="4" priority="5" operator="equal">
      <formula>$T$24</formula>
    </cfRule>
  </conditionalFormatting>
  <conditionalFormatting sqref="U16:U20">
    <cfRule type="cellIs" dxfId="3" priority="4" operator="equal">
      <formula>$U$24</formula>
    </cfRule>
  </conditionalFormatting>
  <conditionalFormatting sqref="V16:V20">
    <cfRule type="cellIs" dxfId="2" priority="3" operator="equal">
      <formula>$V$24</formula>
    </cfRule>
  </conditionalFormatting>
  <conditionalFormatting sqref="W16:W20">
    <cfRule type="cellIs" dxfId="1" priority="2" operator="equal">
      <formula>$W$24</formula>
    </cfRule>
  </conditionalFormatting>
  <conditionalFormatting sqref="D16:W20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AF1F-C293-4779-853E-147D1CAF2478}">
  <dimension ref="A6:AB28"/>
  <sheetViews>
    <sheetView topLeftCell="B1" workbookViewId="0">
      <selection activeCell="F19" sqref="F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25</v>
      </c>
      <c r="L14" t="s">
        <v>27</v>
      </c>
      <c r="M14" t="s">
        <v>27</v>
      </c>
      <c r="N14" t="s">
        <v>28</v>
      </c>
      <c r="O14" t="s">
        <v>29</v>
      </c>
      <c r="P14" t="s">
        <v>28</v>
      </c>
      <c r="Q14" t="s">
        <v>29</v>
      </c>
      <c r="R14" t="s">
        <v>29</v>
      </c>
      <c r="S14" t="s">
        <v>30</v>
      </c>
      <c r="T14" t="s">
        <v>30</v>
      </c>
      <c r="U14" t="s">
        <v>31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63</v>
      </c>
      <c r="F16" t="s">
        <v>64</v>
      </c>
      <c r="G16" t="s">
        <v>63</v>
      </c>
      <c r="H16" t="s">
        <v>65</v>
      </c>
      <c r="I16" t="s">
        <v>63</v>
      </c>
      <c r="J16" t="s">
        <v>64</v>
      </c>
      <c r="K16" t="s">
        <v>63</v>
      </c>
      <c r="L16" t="s">
        <v>63</v>
      </c>
      <c r="M16" t="s">
        <v>64</v>
      </c>
      <c r="N16" t="s">
        <v>63</v>
      </c>
      <c r="O16" t="s">
        <v>64</v>
      </c>
      <c r="P16" t="s">
        <v>63</v>
      </c>
      <c r="Q16" t="s">
        <v>65</v>
      </c>
      <c r="R16" t="s">
        <v>65</v>
      </c>
      <c r="S16" t="s">
        <v>65</v>
      </c>
      <c r="T16" t="s">
        <v>65</v>
      </c>
      <c r="U16" t="s">
        <v>63</v>
      </c>
      <c r="V16" t="s">
        <v>65</v>
      </c>
      <c r="W16" t="s">
        <v>64</v>
      </c>
      <c r="X16">
        <v>7</v>
      </c>
      <c r="Y16" t="s">
        <v>66</v>
      </c>
      <c r="Z16" t="s">
        <v>67</v>
      </c>
      <c r="AA16" t="s">
        <v>68</v>
      </c>
      <c r="AB16" t="s">
        <v>69</v>
      </c>
    </row>
    <row r="17" spans="1:28" x14ac:dyDescent="0.25">
      <c r="A17" t="s">
        <v>70</v>
      </c>
      <c r="B17" t="s">
        <v>71</v>
      </c>
      <c r="D17" t="s">
        <v>63</v>
      </c>
      <c r="E17" t="s">
        <v>62</v>
      </c>
      <c r="F17" t="s">
        <v>63</v>
      </c>
      <c r="G17" t="s">
        <v>63</v>
      </c>
      <c r="H17" t="s">
        <v>65</v>
      </c>
      <c r="I17" t="s">
        <v>65</v>
      </c>
      <c r="J17" t="s">
        <v>63</v>
      </c>
      <c r="K17" t="s">
        <v>65</v>
      </c>
      <c r="L17" t="s">
        <v>63</v>
      </c>
      <c r="M17" t="s">
        <v>62</v>
      </c>
      <c r="N17" t="s">
        <v>62</v>
      </c>
      <c r="O17" t="s">
        <v>63</v>
      </c>
      <c r="P17" t="s">
        <v>65</v>
      </c>
      <c r="Q17" t="s">
        <v>63</v>
      </c>
      <c r="R17" t="s">
        <v>63</v>
      </c>
      <c r="S17" t="s">
        <v>72</v>
      </c>
      <c r="T17" t="s">
        <v>65</v>
      </c>
      <c r="U17" t="s">
        <v>64</v>
      </c>
      <c r="V17" t="s">
        <v>65</v>
      </c>
      <c r="W17" t="s">
        <v>64</v>
      </c>
      <c r="X17">
        <v>16</v>
      </c>
      <c r="Y17" t="s">
        <v>73</v>
      </c>
      <c r="Z17" t="s">
        <v>74</v>
      </c>
      <c r="AA17" t="s">
        <v>68</v>
      </c>
      <c r="AB17" t="s">
        <v>69</v>
      </c>
    </row>
    <row r="18" spans="1:28" x14ac:dyDescent="0.25">
      <c r="A18" t="s">
        <v>75</v>
      </c>
      <c r="B18" t="s">
        <v>76</v>
      </c>
      <c r="D18" t="s">
        <v>62</v>
      </c>
      <c r="E18" t="s">
        <v>65</v>
      </c>
      <c r="F18" t="s">
        <v>62</v>
      </c>
      <c r="G18" t="s">
        <v>64</v>
      </c>
      <c r="H18" t="s">
        <v>65</v>
      </c>
      <c r="I18" t="s">
        <v>64</v>
      </c>
      <c r="J18" t="s">
        <v>65</v>
      </c>
      <c r="K18" t="s">
        <v>63</v>
      </c>
      <c r="L18" t="s">
        <v>63</v>
      </c>
      <c r="M18" t="s">
        <v>62</v>
      </c>
      <c r="N18" t="s">
        <v>63</v>
      </c>
      <c r="O18" t="s">
        <v>64</v>
      </c>
      <c r="P18" t="s">
        <v>65</v>
      </c>
      <c r="Q18" t="s">
        <v>62</v>
      </c>
      <c r="R18" t="s">
        <v>64</v>
      </c>
      <c r="S18" t="s">
        <v>65</v>
      </c>
      <c r="T18" t="s">
        <v>64</v>
      </c>
      <c r="U18" t="s">
        <v>63</v>
      </c>
      <c r="V18" t="s">
        <v>62</v>
      </c>
      <c r="W18" t="s">
        <v>63</v>
      </c>
      <c r="X18">
        <v>7</v>
      </c>
      <c r="Y18" t="s">
        <v>66</v>
      </c>
      <c r="Z18" t="s">
        <v>67</v>
      </c>
      <c r="AA18" t="s">
        <v>68</v>
      </c>
      <c r="AB18" t="s">
        <v>69</v>
      </c>
    </row>
    <row r="21" spans="1:28" x14ac:dyDescent="0.25">
      <c r="C21" t="s">
        <v>85</v>
      </c>
      <c r="D21" t="s">
        <v>63</v>
      </c>
      <c r="E21" t="s">
        <v>65</v>
      </c>
      <c r="F21" t="s">
        <v>63</v>
      </c>
      <c r="G21" t="s">
        <v>63</v>
      </c>
      <c r="H21" t="s">
        <v>65</v>
      </c>
      <c r="I21" t="s">
        <v>65</v>
      </c>
      <c r="J21" t="s">
        <v>63</v>
      </c>
      <c r="K21" t="s">
        <v>63</v>
      </c>
      <c r="L21" t="s">
        <v>63</v>
      </c>
      <c r="M21" t="s">
        <v>62</v>
      </c>
      <c r="N21" t="s">
        <v>62</v>
      </c>
      <c r="O21" t="s">
        <v>63</v>
      </c>
      <c r="P21" t="s">
        <v>65</v>
      </c>
      <c r="Q21" t="s">
        <v>63</v>
      </c>
      <c r="R21" t="s">
        <v>63</v>
      </c>
      <c r="S21" t="s">
        <v>65</v>
      </c>
      <c r="T21" t="s">
        <v>65</v>
      </c>
      <c r="U21" t="s">
        <v>64</v>
      </c>
      <c r="V21" t="s">
        <v>65</v>
      </c>
      <c r="W21" t="s">
        <v>62</v>
      </c>
    </row>
    <row r="22" spans="1:28" x14ac:dyDescent="0.25">
      <c r="C22" t="s">
        <v>86</v>
      </c>
      <c r="D22">
        <v>1</v>
      </c>
      <c r="E22">
        <v>1</v>
      </c>
      <c r="F22">
        <v>1</v>
      </c>
      <c r="G22">
        <v>2</v>
      </c>
      <c r="H22">
        <v>3</v>
      </c>
      <c r="I22">
        <v>1</v>
      </c>
      <c r="J22">
        <v>1</v>
      </c>
      <c r="K22">
        <v>2</v>
      </c>
      <c r="L22">
        <v>3</v>
      </c>
      <c r="M22">
        <v>2</v>
      </c>
      <c r="N22">
        <v>1</v>
      </c>
      <c r="O22">
        <v>1</v>
      </c>
      <c r="P22">
        <v>2</v>
      </c>
      <c r="Q22">
        <v>1</v>
      </c>
      <c r="R22">
        <v>1</v>
      </c>
      <c r="S22">
        <v>2</v>
      </c>
      <c r="T22">
        <v>2</v>
      </c>
      <c r="U22">
        <v>1</v>
      </c>
      <c r="V22">
        <v>2</v>
      </c>
      <c r="W22">
        <v>0</v>
      </c>
    </row>
    <row r="23" spans="1:28" x14ac:dyDescent="0.25">
      <c r="C23" t="s">
        <v>87</v>
      </c>
      <c r="D23" t="s">
        <v>88</v>
      </c>
      <c r="E23" t="s">
        <v>88</v>
      </c>
      <c r="F23" t="s">
        <v>88</v>
      </c>
      <c r="G23" t="s">
        <v>89</v>
      </c>
      <c r="H23" t="s">
        <v>90</v>
      </c>
      <c r="I23" t="s">
        <v>88</v>
      </c>
      <c r="J23" t="s">
        <v>88</v>
      </c>
      <c r="K23" t="s">
        <v>89</v>
      </c>
      <c r="L23" t="s">
        <v>90</v>
      </c>
      <c r="M23" t="s">
        <v>89</v>
      </c>
      <c r="N23" t="s">
        <v>88</v>
      </c>
      <c r="O23" t="s">
        <v>88</v>
      </c>
      <c r="P23" t="s">
        <v>89</v>
      </c>
      <c r="Q23" t="s">
        <v>88</v>
      </c>
      <c r="R23" t="s">
        <v>88</v>
      </c>
      <c r="S23" t="s">
        <v>89</v>
      </c>
      <c r="T23" t="s">
        <v>89</v>
      </c>
      <c r="U23" t="s">
        <v>88</v>
      </c>
      <c r="V23" t="s">
        <v>89</v>
      </c>
      <c r="W23" t="s">
        <v>67</v>
      </c>
    </row>
    <row r="24" spans="1:28" x14ac:dyDescent="0.25">
      <c r="C24" t="s">
        <v>91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88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92</v>
      </c>
      <c r="D25" t="s">
        <v>67</v>
      </c>
      <c r="E25" t="s">
        <v>67</v>
      </c>
      <c r="F25" t="s">
        <v>88</v>
      </c>
      <c r="G25" t="s">
        <v>88</v>
      </c>
      <c r="H25" t="s">
        <v>67</v>
      </c>
      <c r="I25" t="s">
        <v>88</v>
      </c>
      <c r="J25" t="s">
        <v>88</v>
      </c>
      <c r="K25" t="s">
        <v>67</v>
      </c>
      <c r="L25" t="s">
        <v>67</v>
      </c>
      <c r="M25" t="s">
        <v>88</v>
      </c>
      <c r="N25" t="s">
        <v>67</v>
      </c>
      <c r="O25" t="s">
        <v>89</v>
      </c>
      <c r="P25" t="s">
        <v>67</v>
      </c>
      <c r="Q25" t="s">
        <v>67</v>
      </c>
      <c r="R25" t="s">
        <v>88</v>
      </c>
      <c r="S25" t="s">
        <v>67</v>
      </c>
      <c r="T25" t="s">
        <v>88</v>
      </c>
      <c r="U25" t="s">
        <v>88</v>
      </c>
      <c r="V25" t="s">
        <v>67</v>
      </c>
      <c r="W25" t="s">
        <v>89</v>
      </c>
    </row>
    <row r="26" spans="1:28" x14ac:dyDescent="0.25">
      <c r="C26" t="s">
        <v>93</v>
      </c>
      <c r="D26" t="s">
        <v>88</v>
      </c>
      <c r="E26" t="s">
        <v>88</v>
      </c>
      <c r="F26" t="s">
        <v>88</v>
      </c>
      <c r="G26" t="s">
        <v>89</v>
      </c>
      <c r="H26" t="s">
        <v>67</v>
      </c>
      <c r="I26" t="s">
        <v>88</v>
      </c>
      <c r="J26" t="s">
        <v>88</v>
      </c>
      <c r="K26" t="s">
        <v>89</v>
      </c>
      <c r="L26" t="s">
        <v>90</v>
      </c>
      <c r="M26" t="s">
        <v>67</v>
      </c>
      <c r="N26" t="s">
        <v>89</v>
      </c>
      <c r="O26" t="s">
        <v>88</v>
      </c>
      <c r="P26" t="s">
        <v>88</v>
      </c>
      <c r="Q26" t="s">
        <v>88</v>
      </c>
      <c r="R26" t="s">
        <v>88</v>
      </c>
      <c r="S26" t="s">
        <v>67</v>
      </c>
      <c r="T26" t="s">
        <v>67</v>
      </c>
      <c r="U26" t="s">
        <v>89</v>
      </c>
      <c r="V26" t="s">
        <v>67</v>
      </c>
      <c r="W26" t="s">
        <v>88</v>
      </c>
    </row>
    <row r="27" spans="1:28" x14ac:dyDescent="0.25">
      <c r="C27" t="s">
        <v>94</v>
      </c>
      <c r="D27" t="s">
        <v>67</v>
      </c>
      <c r="E27" t="s">
        <v>88</v>
      </c>
      <c r="F27" t="s">
        <v>67</v>
      </c>
      <c r="G27" t="s">
        <v>67</v>
      </c>
      <c r="H27" t="s">
        <v>90</v>
      </c>
      <c r="I27" t="s">
        <v>88</v>
      </c>
      <c r="J27" t="s">
        <v>88</v>
      </c>
      <c r="K27" t="s">
        <v>88</v>
      </c>
      <c r="L27" t="s">
        <v>67</v>
      </c>
      <c r="M27" t="s">
        <v>67</v>
      </c>
      <c r="N27" t="s">
        <v>67</v>
      </c>
      <c r="O27" t="s">
        <v>67</v>
      </c>
      <c r="P27" t="s">
        <v>89</v>
      </c>
      <c r="Q27" t="s">
        <v>88</v>
      </c>
      <c r="R27" t="s">
        <v>88</v>
      </c>
      <c r="S27" t="s">
        <v>89</v>
      </c>
      <c r="T27" t="s">
        <v>89</v>
      </c>
      <c r="U27" t="s">
        <v>67</v>
      </c>
      <c r="V27" t="s">
        <v>89</v>
      </c>
      <c r="W27" t="s">
        <v>67</v>
      </c>
    </row>
    <row r="28" spans="1:28" x14ac:dyDescent="0.25">
      <c r="C28" t="s">
        <v>95</v>
      </c>
      <c r="D28" t="s">
        <v>89</v>
      </c>
      <c r="E28" t="s">
        <v>88</v>
      </c>
      <c r="F28" t="s">
        <v>88</v>
      </c>
      <c r="G28" t="s">
        <v>67</v>
      </c>
      <c r="H28" t="s">
        <v>67</v>
      </c>
      <c r="I28" t="s">
        <v>67</v>
      </c>
      <c r="J28" t="s">
        <v>67</v>
      </c>
      <c r="K28" t="s">
        <v>67</v>
      </c>
      <c r="L28" t="s">
        <v>67</v>
      </c>
      <c r="M28" t="s">
        <v>89</v>
      </c>
      <c r="N28" t="s">
        <v>88</v>
      </c>
      <c r="O28" t="s">
        <v>67</v>
      </c>
      <c r="P28" t="s">
        <v>67</v>
      </c>
      <c r="Q28" t="s">
        <v>88</v>
      </c>
      <c r="R28" t="s">
        <v>67</v>
      </c>
      <c r="S28" t="s">
        <v>67</v>
      </c>
      <c r="T28" t="s">
        <v>67</v>
      </c>
      <c r="U28" t="s">
        <v>67</v>
      </c>
      <c r="V28" t="s">
        <v>88</v>
      </c>
      <c r="W28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7D5C-836B-467F-9468-CF1870503D3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25</v>
      </c>
      <c r="L14" t="s">
        <v>27</v>
      </c>
      <c r="M14" t="s">
        <v>27</v>
      </c>
      <c r="N14" t="s">
        <v>28</v>
      </c>
      <c r="O14" t="s">
        <v>29</v>
      </c>
      <c r="P14" t="s">
        <v>28</v>
      </c>
      <c r="Q14" t="s">
        <v>29</v>
      </c>
      <c r="R14" t="s">
        <v>29</v>
      </c>
      <c r="S14" t="s">
        <v>30</v>
      </c>
      <c r="T14" t="s">
        <v>30</v>
      </c>
      <c r="U14" t="s">
        <v>31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77</v>
      </c>
      <c r="B16" t="s">
        <v>78</v>
      </c>
      <c r="D16" t="s">
        <v>64</v>
      </c>
      <c r="E16" t="s">
        <v>64</v>
      </c>
      <c r="F16" t="s">
        <v>64</v>
      </c>
      <c r="G16" t="s">
        <v>63</v>
      </c>
      <c r="H16" t="s">
        <v>65</v>
      </c>
      <c r="I16" t="s">
        <v>65</v>
      </c>
      <c r="J16" t="s">
        <v>62</v>
      </c>
      <c r="K16" t="s">
        <v>65</v>
      </c>
      <c r="L16" t="s">
        <v>63</v>
      </c>
      <c r="M16" t="s">
        <v>63</v>
      </c>
      <c r="N16" t="s">
        <v>62</v>
      </c>
      <c r="O16" t="s">
        <v>64</v>
      </c>
      <c r="P16" t="s">
        <v>65</v>
      </c>
      <c r="Q16" t="s">
        <v>65</v>
      </c>
      <c r="R16" t="s">
        <v>63</v>
      </c>
      <c r="S16" t="s">
        <v>65</v>
      </c>
      <c r="T16" t="s">
        <v>65</v>
      </c>
      <c r="U16" t="s">
        <v>64</v>
      </c>
      <c r="V16" t="s">
        <v>65</v>
      </c>
      <c r="W16" t="s">
        <v>65</v>
      </c>
      <c r="X16">
        <v>11</v>
      </c>
      <c r="Y16" t="s">
        <v>79</v>
      </c>
      <c r="Z16" t="s">
        <v>67</v>
      </c>
      <c r="AA16" t="s">
        <v>80</v>
      </c>
      <c r="AB16" t="s">
        <v>69</v>
      </c>
    </row>
    <row r="19" spans="3:23" x14ac:dyDescent="0.25">
      <c r="C19" t="s">
        <v>85</v>
      </c>
      <c r="D19" t="s">
        <v>63</v>
      </c>
      <c r="E19" t="s">
        <v>65</v>
      </c>
      <c r="F19" t="s">
        <v>63</v>
      </c>
      <c r="G19" t="s">
        <v>63</v>
      </c>
      <c r="H19" t="s">
        <v>65</v>
      </c>
      <c r="I19" t="s">
        <v>65</v>
      </c>
      <c r="J19" t="s">
        <v>63</v>
      </c>
      <c r="K19" t="s">
        <v>63</v>
      </c>
      <c r="L19" t="s">
        <v>63</v>
      </c>
      <c r="M19" t="s">
        <v>62</v>
      </c>
      <c r="N19" t="s">
        <v>62</v>
      </c>
      <c r="O19" t="s">
        <v>63</v>
      </c>
      <c r="P19" t="s">
        <v>65</v>
      </c>
      <c r="Q19" t="s">
        <v>63</v>
      </c>
      <c r="R19" t="s">
        <v>63</v>
      </c>
      <c r="S19" t="s">
        <v>65</v>
      </c>
      <c r="T19" t="s">
        <v>65</v>
      </c>
      <c r="U19" t="s">
        <v>64</v>
      </c>
      <c r="V19" t="s">
        <v>65</v>
      </c>
      <c r="W19" t="s">
        <v>62</v>
      </c>
    </row>
    <row r="20" spans="3:23" x14ac:dyDescent="0.25">
      <c r="C20" t="s">
        <v>86</v>
      </c>
      <c r="D20">
        <v>0</v>
      </c>
      <c r="E20">
        <v>0</v>
      </c>
      <c r="F20">
        <v>0</v>
      </c>
      <c r="G20">
        <v>1</v>
      </c>
      <c r="H20">
        <v>1</v>
      </c>
      <c r="I20">
        <v>1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87</v>
      </c>
      <c r="D21" t="s">
        <v>67</v>
      </c>
      <c r="E21" t="s">
        <v>67</v>
      </c>
      <c r="F21" t="s">
        <v>67</v>
      </c>
      <c r="G21" t="s">
        <v>90</v>
      </c>
      <c r="H21" t="s">
        <v>90</v>
      </c>
      <c r="I21" t="s">
        <v>90</v>
      </c>
      <c r="J21" t="s">
        <v>67</v>
      </c>
      <c r="K21" t="s">
        <v>67</v>
      </c>
      <c r="L21" t="s">
        <v>90</v>
      </c>
      <c r="M21" t="s">
        <v>67</v>
      </c>
      <c r="N21" t="s">
        <v>90</v>
      </c>
      <c r="O21" t="s">
        <v>67</v>
      </c>
      <c r="P21" t="s">
        <v>90</v>
      </c>
      <c r="Q21" t="s">
        <v>67</v>
      </c>
      <c r="R21" t="s">
        <v>90</v>
      </c>
      <c r="S21" t="s">
        <v>90</v>
      </c>
      <c r="T21" t="s">
        <v>90</v>
      </c>
      <c r="U21" t="s">
        <v>90</v>
      </c>
      <c r="V21" t="s">
        <v>90</v>
      </c>
      <c r="W21" t="s">
        <v>67</v>
      </c>
    </row>
    <row r="22" spans="3:23" x14ac:dyDescent="0.25">
      <c r="C22" t="s">
        <v>91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92</v>
      </c>
      <c r="D23" t="s">
        <v>90</v>
      </c>
      <c r="E23" t="s">
        <v>90</v>
      </c>
      <c r="F23" t="s">
        <v>90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90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90</v>
      </c>
      <c r="V23" t="s">
        <v>67</v>
      </c>
      <c r="W23" t="s">
        <v>67</v>
      </c>
    </row>
    <row r="24" spans="3:23" x14ac:dyDescent="0.25">
      <c r="C24" t="s">
        <v>93</v>
      </c>
      <c r="D24" t="s">
        <v>67</v>
      </c>
      <c r="E24" t="s">
        <v>67</v>
      </c>
      <c r="F24" t="s">
        <v>67</v>
      </c>
      <c r="G24" t="s">
        <v>90</v>
      </c>
      <c r="H24" t="s">
        <v>67</v>
      </c>
      <c r="I24" t="s">
        <v>67</v>
      </c>
      <c r="J24" t="s">
        <v>67</v>
      </c>
      <c r="K24" t="s">
        <v>67</v>
      </c>
      <c r="L24" t="s">
        <v>90</v>
      </c>
      <c r="M24" t="s">
        <v>90</v>
      </c>
      <c r="N24" t="s">
        <v>67</v>
      </c>
      <c r="O24" t="s">
        <v>67</v>
      </c>
      <c r="P24" t="s">
        <v>67</v>
      </c>
      <c r="Q24" t="s">
        <v>67</v>
      </c>
      <c r="R24" t="s">
        <v>90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94</v>
      </c>
      <c r="D25" t="s">
        <v>67</v>
      </c>
      <c r="E25" t="s">
        <v>67</v>
      </c>
      <c r="F25" t="s">
        <v>67</v>
      </c>
      <c r="G25" t="s">
        <v>67</v>
      </c>
      <c r="H25" t="s">
        <v>90</v>
      </c>
      <c r="I25" t="s">
        <v>90</v>
      </c>
      <c r="J25" t="s">
        <v>67</v>
      </c>
      <c r="K25" t="s">
        <v>90</v>
      </c>
      <c r="L25" t="s">
        <v>67</v>
      </c>
      <c r="M25" t="s">
        <v>67</v>
      </c>
      <c r="N25" t="s">
        <v>67</v>
      </c>
      <c r="O25" t="s">
        <v>67</v>
      </c>
      <c r="P25" t="s">
        <v>90</v>
      </c>
      <c r="Q25" t="s">
        <v>90</v>
      </c>
      <c r="R25" t="s">
        <v>67</v>
      </c>
      <c r="S25" t="s">
        <v>90</v>
      </c>
      <c r="T25" t="s">
        <v>90</v>
      </c>
      <c r="U25" t="s">
        <v>67</v>
      </c>
      <c r="V25" t="s">
        <v>90</v>
      </c>
      <c r="W25" t="s">
        <v>90</v>
      </c>
    </row>
    <row r="26" spans="3:23" x14ac:dyDescent="0.25">
      <c r="C26" t="s">
        <v>95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90</v>
      </c>
      <c r="K26" t="s">
        <v>67</v>
      </c>
      <c r="L26" t="s">
        <v>67</v>
      </c>
      <c r="M26" t="s">
        <v>67</v>
      </c>
      <c r="N26" t="s">
        <v>90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7074-7639-4970-BC00-69EC2F85B640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25</v>
      </c>
      <c r="L14" t="s">
        <v>27</v>
      </c>
      <c r="M14" t="s">
        <v>27</v>
      </c>
      <c r="N14" t="s">
        <v>28</v>
      </c>
      <c r="O14" t="s">
        <v>29</v>
      </c>
      <c r="P14" t="s">
        <v>28</v>
      </c>
      <c r="Q14" t="s">
        <v>29</v>
      </c>
      <c r="R14" t="s">
        <v>29</v>
      </c>
      <c r="S14" t="s">
        <v>30</v>
      </c>
      <c r="T14" t="s">
        <v>30</v>
      </c>
      <c r="U14" t="s">
        <v>31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81</v>
      </c>
      <c r="B16" t="s">
        <v>82</v>
      </c>
      <c r="D16" t="s">
        <v>63</v>
      </c>
      <c r="E16" t="s">
        <v>63</v>
      </c>
      <c r="F16" t="s">
        <v>62</v>
      </c>
      <c r="G16" t="s">
        <v>65</v>
      </c>
      <c r="H16" t="s">
        <v>64</v>
      </c>
      <c r="I16" t="s">
        <v>63</v>
      </c>
      <c r="J16" t="s">
        <v>62</v>
      </c>
      <c r="K16" t="s">
        <v>62</v>
      </c>
      <c r="L16" t="s">
        <v>63</v>
      </c>
      <c r="M16" t="s">
        <v>64</v>
      </c>
      <c r="N16" t="s">
        <v>64</v>
      </c>
      <c r="O16" t="s">
        <v>63</v>
      </c>
      <c r="P16" t="s">
        <v>63</v>
      </c>
      <c r="Q16" t="s">
        <v>62</v>
      </c>
      <c r="R16" t="s">
        <v>62</v>
      </c>
      <c r="S16" t="s">
        <v>64</v>
      </c>
      <c r="T16" t="s">
        <v>63</v>
      </c>
      <c r="U16" t="s">
        <v>62</v>
      </c>
      <c r="V16" t="s">
        <v>64</v>
      </c>
      <c r="W16" t="s">
        <v>63</v>
      </c>
      <c r="X16">
        <v>3</v>
      </c>
      <c r="Y16" t="s">
        <v>83</v>
      </c>
      <c r="Z16" t="s">
        <v>67</v>
      </c>
      <c r="AA16" t="s">
        <v>84</v>
      </c>
      <c r="AB16" t="s">
        <v>69</v>
      </c>
    </row>
    <row r="19" spans="3:23" x14ac:dyDescent="0.25">
      <c r="C19" t="s">
        <v>85</v>
      </c>
      <c r="D19" t="s">
        <v>63</v>
      </c>
      <c r="E19" t="s">
        <v>65</v>
      </c>
      <c r="F19" t="s">
        <v>63</v>
      </c>
      <c r="G19" t="s">
        <v>63</v>
      </c>
      <c r="H19" t="s">
        <v>65</v>
      </c>
      <c r="I19" t="s">
        <v>65</v>
      </c>
      <c r="J19" t="s">
        <v>63</v>
      </c>
      <c r="K19" t="s">
        <v>63</v>
      </c>
      <c r="L19" t="s">
        <v>63</v>
      </c>
      <c r="M19" t="s">
        <v>62</v>
      </c>
      <c r="N19" t="s">
        <v>62</v>
      </c>
      <c r="O19" t="s">
        <v>63</v>
      </c>
      <c r="P19" t="s">
        <v>65</v>
      </c>
      <c r="Q19" t="s">
        <v>63</v>
      </c>
      <c r="R19" t="s">
        <v>63</v>
      </c>
      <c r="S19" t="s">
        <v>65</v>
      </c>
      <c r="T19" t="s">
        <v>65</v>
      </c>
      <c r="U19" t="s">
        <v>64</v>
      </c>
      <c r="V19" t="s">
        <v>65</v>
      </c>
      <c r="W19" t="s">
        <v>62</v>
      </c>
    </row>
    <row r="20" spans="3:23" x14ac:dyDescent="0.25">
      <c r="C20" t="s">
        <v>86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87</v>
      </c>
      <c r="D21" t="s">
        <v>90</v>
      </c>
      <c r="E21" t="s">
        <v>67</v>
      </c>
      <c r="F21" t="s">
        <v>67</v>
      </c>
      <c r="G21" t="s">
        <v>67</v>
      </c>
      <c r="H21" t="s">
        <v>67</v>
      </c>
      <c r="I21" t="s">
        <v>67</v>
      </c>
      <c r="J21" t="s">
        <v>67</v>
      </c>
      <c r="K21" t="s">
        <v>67</v>
      </c>
      <c r="L21" t="s">
        <v>90</v>
      </c>
      <c r="M21" t="s">
        <v>67</v>
      </c>
      <c r="N21" t="s">
        <v>67</v>
      </c>
      <c r="O21" t="s">
        <v>90</v>
      </c>
      <c r="P21" t="s">
        <v>67</v>
      </c>
      <c r="Q21" t="s">
        <v>67</v>
      </c>
      <c r="R21" t="s">
        <v>67</v>
      </c>
      <c r="S21" t="s">
        <v>67</v>
      </c>
      <c r="T21" t="s">
        <v>67</v>
      </c>
      <c r="U21" t="s">
        <v>67</v>
      </c>
      <c r="V21" t="s">
        <v>67</v>
      </c>
      <c r="W21" t="s">
        <v>67</v>
      </c>
    </row>
    <row r="22" spans="3:23" x14ac:dyDescent="0.25">
      <c r="C22" t="s">
        <v>91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92</v>
      </c>
      <c r="D23" t="s">
        <v>67</v>
      </c>
      <c r="E23" t="s">
        <v>67</v>
      </c>
      <c r="F23" t="s">
        <v>67</v>
      </c>
      <c r="G23" t="s">
        <v>67</v>
      </c>
      <c r="H23" t="s">
        <v>90</v>
      </c>
      <c r="I23" t="s">
        <v>67</v>
      </c>
      <c r="J23" t="s">
        <v>67</v>
      </c>
      <c r="K23" t="s">
        <v>67</v>
      </c>
      <c r="L23" t="s">
        <v>67</v>
      </c>
      <c r="M23" t="s">
        <v>90</v>
      </c>
      <c r="N23" t="s">
        <v>90</v>
      </c>
      <c r="O23" t="s">
        <v>67</v>
      </c>
      <c r="P23" t="s">
        <v>67</v>
      </c>
      <c r="Q23" t="s">
        <v>67</v>
      </c>
      <c r="R23" t="s">
        <v>67</v>
      </c>
      <c r="S23" t="s">
        <v>90</v>
      </c>
      <c r="T23" t="s">
        <v>67</v>
      </c>
      <c r="U23" t="s">
        <v>67</v>
      </c>
      <c r="V23" t="s">
        <v>90</v>
      </c>
      <c r="W23" t="s">
        <v>67</v>
      </c>
    </row>
    <row r="24" spans="3:23" x14ac:dyDescent="0.25">
      <c r="C24" t="s">
        <v>93</v>
      </c>
      <c r="D24" t="s">
        <v>90</v>
      </c>
      <c r="E24" t="s">
        <v>90</v>
      </c>
      <c r="F24" t="s">
        <v>67</v>
      </c>
      <c r="G24" t="s">
        <v>67</v>
      </c>
      <c r="H24" t="s">
        <v>67</v>
      </c>
      <c r="I24" t="s">
        <v>90</v>
      </c>
      <c r="J24" t="s">
        <v>67</v>
      </c>
      <c r="K24" t="s">
        <v>67</v>
      </c>
      <c r="L24" t="s">
        <v>90</v>
      </c>
      <c r="M24" t="s">
        <v>67</v>
      </c>
      <c r="N24" t="s">
        <v>67</v>
      </c>
      <c r="O24" t="s">
        <v>90</v>
      </c>
      <c r="P24" t="s">
        <v>90</v>
      </c>
      <c r="Q24" t="s">
        <v>67</v>
      </c>
      <c r="R24" t="s">
        <v>67</v>
      </c>
      <c r="S24" t="s">
        <v>67</v>
      </c>
      <c r="T24" t="s">
        <v>90</v>
      </c>
      <c r="U24" t="s">
        <v>67</v>
      </c>
      <c r="V24" t="s">
        <v>67</v>
      </c>
      <c r="W24" t="s">
        <v>90</v>
      </c>
    </row>
    <row r="25" spans="3:23" x14ac:dyDescent="0.25">
      <c r="C25" t="s">
        <v>94</v>
      </c>
      <c r="D25" t="s">
        <v>67</v>
      </c>
      <c r="E25" t="s">
        <v>67</v>
      </c>
      <c r="F25" t="s">
        <v>67</v>
      </c>
      <c r="G25" t="s">
        <v>90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95</v>
      </c>
      <c r="D26" t="s">
        <v>67</v>
      </c>
      <c r="E26" t="s">
        <v>67</v>
      </c>
      <c r="F26" t="s">
        <v>90</v>
      </c>
      <c r="G26" t="s">
        <v>67</v>
      </c>
      <c r="H26" t="s">
        <v>67</v>
      </c>
      <c r="I26" t="s">
        <v>67</v>
      </c>
      <c r="J26" t="s">
        <v>90</v>
      </c>
      <c r="K26" t="s">
        <v>90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90</v>
      </c>
      <c r="R26" t="s">
        <v>90</v>
      </c>
      <c r="S26" t="s">
        <v>67</v>
      </c>
      <c r="T26" t="s">
        <v>67</v>
      </c>
      <c r="U26" t="s">
        <v>90</v>
      </c>
      <c r="V26" t="s">
        <v>67</v>
      </c>
      <c r="W2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2022-05-20</vt:lpstr>
      <vt:lpstr>2022-05-27</vt:lpstr>
      <vt:lpstr>2022-05-24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2022-11-19T21:54:08Z</dcterms:modified>
</cp:coreProperties>
</file>