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5C0AB1AC-420B-43A0-BD08-DD57D0E5D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20" sheetId="3" r:id="rId2"/>
    <sheet name="2022-05-23" sheetId="4" r:id="rId3"/>
    <sheet name="2022-05-21" sheetId="5" r:id="rId4"/>
    <sheet name="2022-05-2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" l="1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D37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D35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D33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D31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D29" i="2"/>
  <c r="X25" i="2" l="1"/>
  <c r="X24" i="2"/>
  <c r="E27" i="2"/>
  <c r="F27" i="2"/>
  <c r="G27" i="2"/>
  <c r="H27" i="2"/>
  <c r="H28" i="2" s="1"/>
  <c r="I27" i="2"/>
  <c r="J27" i="2"/>
  <c r="K27" i="2"/>
  <c r="L27" i="2"/>
  <c r="L28" i="2" s="1"/>
  <c r="M27" i="2"/>
  <c r="N27" i="2"/>
  <c r="O27" i="2"/>
  <c r="P27" i="2"/>
  <c r="Q27" i="2"/>
  <c r="R27" i="2"/>
  <c r="S27" i="2"/>
  <c r="T27" i="2"/>
  <c r="T28" i="2" s="1"/>
  <c r="U27" i="2"/>
  <c r="V27" i="2"/>
  <c r="W27" i="2"/>
  <c r="W28" i="2" s="1"/>
  <c r="D27" i="2"/>
  <c r="D28" i="2" s="1"/>
  <c r="W38" i="2"/>
  <c r="U38" i="2"/>
  <c r="S38" i="2"/>
  <c r="Q38" i="2"/>
  <c r="O38" i="2"/>
  <c r="M38" i="2"/>
  <c r="K38" i="2"/>
  <c r="I38" i="2"/>
  <c r="G38" i="2"/>
  <c r="E38" i="2"/>
  <c r="V38" i="2"/>
  <c r="T38" i="2"/>
  <c r="R38" i="2"/>
  <c r="P38" i="2"/>
  <c r="N38" i="2"/>
  <c r="L38" i="2"/>
  <c r="J38" i="2"/>
  <c r="H38" i="2"/>
  <c r="F38" i="2"/>
  <c r="D38" i="2"/>
  <c r="W36" i="2"/>
  <c r="U36" i="2"/>
  <c r="S36" i="2"/>
  <c r="Q36" i="2"/>
  <c r="O36" i="2"/>
  <c r="M36" i="2"/>
  <c r="K36" i="2"/>
  <c r="I36" i="2"/>
  <c r="G36" i="2"/>
  <c r="E36" i="2"/>
  <c r="V36" i="2"/>
  <c r="T36" i="2"/>
  <c r="R36" i="2"/>
  <c r="P36" i="2"/>
  <c r="N36" i="2"/>
  <c r="L36" i="2"/>
  <c r="J36" i="2"/>
  <c r="H36" i="2"/>
  <c r="F36" i="2"/>
  <c r="D36" i="2"/>
  <c r="W34" i="2"/>
  <c r="U34" i="2"/>
  <c r="S34" i="2"/>
  <c r="Q34" i="2"/>
  <c r="O34" i="2"/>
  <c r="M34" i="2"/>
  <c r="K34" i="2"/>
  <c r="I34" i="2"/>
  <c r="G34" i="2"/>
  <c r="E34" i="2"/>
  <c r="V34" i="2"/>
  <c r="T34" i="2"/>
  <c r="R34" i="2"/>
  <c r="P34" i="2"/>
  <c r="N34" i="2"/>
  <c r="L34" i="2"/>
  <c r="J34" i="2"/>
  <c r="H34" i="2"/>
  <c r="F34" i="2"/>
  <c r="D34" i="2"/>
  <c r="W32" i="2"/>
  <c r="U32" i="2"/>
  <c r="S32" i="2"/>
  <c r="Q32" i="2"/>
  <c r="O32" i="2"/>
  <c r="M32" i="2"/>
  <c r="K32" i="2"/>
  <c r="I32" i="2"/>
  <c r="G32" i="2"/>
  <c r="E32" i="2"/>
  <c r="V32" i="2"/>
  <c r="T32" i="2"/>
  <c r="R32" i="2"/>
  <c r="P32" i="2"/>
  <c r="N32" i="2"/>
  <c r="L32" i="2"/>
  <c r="J32" i="2"/>
  <c r="H32" i="2"/>
  <c r="F32" i="2"/>
  <c r="D32" i="2"/>
  <c r="W30" i="2"/>
  <c r="U30" i="2"/>
  <c r="S30" i="2"/>
  <c r="Q30" i="2"/>
  <c r="O30" i="2"/>
  <c r="M30" i="2"/>
  <c r="K30" i="2"/>
  <c r="I30" i="2"/>
  <c r="G30" i="2"/>
  <c r="E30" i="2"/>
  <c r="W40" i="2"/>
  <c r="V30" i="2"/>
  <c r="U40" i="2"/>
  <c r="T40" i="2"/>
  <c r="S40" i="2"/>
  <c r="R30" i="2"/>
  <c r="Q40" i="2"/>
  <c r="P40" i="2"/>
  <c r="O40" i="2"/>
  <c r="N30" i="2"/>
  <c r="M40" i="2"/>
  <c r="L40" i="2"/>
  <c r="K40" i="2"/>
  <c r="J30" i="2"/>
  <c r="I40" i="2"/>
  <c r="H40" i="2"/>
  <c r="G40" i="2"/>
  <c r="F30" i="2"/>
  <c r="E40" i="2"/>
  <c r="D40" i="2"/>
  <c r="U28" i="2"/>
  <c r="M28" i="2"/>
  <c r="E28" i="2"/>
  <c r="V28" i="2"/>
  <c r="S28" i="2"/>
  <c r="R28" i="2"/>
  <c r="Q28" i="2"/>
  <c r="P28" i="2"/>
  <c r="O28" i="2"/>
  <c r="N28" i="2"/>
  <c r="K28" i="2"/>
  <c r="J28" i="2"/>
  <c r="I28" i="2"/>
  <c r="G28" i="2"/>
  <c r="F28" i="2"/>
  <c r="D45" i="2" l="1"/>
  <c r="H45" i="2"/>
  <c r="N45" i="2"/>
  <c r="S45" i="2"/>
  <c r="X29" i="2"/>
  <c r="X33" i="2"/>
  <c r="X37" i="2"/>
  <c r="F40" i="2"/>
  <c r="J40" i="2"/>
  <c r="N40" i="2"/>
  <c r="R40" i="2"/>
  <c r="V40" i="2"/>
  <c r="X27" i="2"/>
  <c r="D30" i="2"/>
  <c r="H30" i="2"/>
  <c r="L30" i="2"/>
  <c r="P30" i="2"/>
  <c r="T30" i="2"/>
  <c r="X31" i="2"/>
  <c r="X35" i="2"/>
  <c r="X40" i="2" l="1"/>
  <c r="X30" i="2" s="1"/>
  <c r="X36" i="2" l="1"/>
  <c r="X28" i="2"/>
  <c r="X38" i="2"/>
  <c r="X34" i="2"/>
  <c r="X32" i="2"/>
  <c r="X41" i="2" l="1"/>
</calcChain>
</file>

<file path=xl/sharedStrings.xml><?xml version="1.0" encoding="utf-8"?>
<sst xmlns="http://schemas.openxmlformats.org/spreadsheetml/2006/main" count="1630" uniqueCount="135">
  <si>
    <t>Establecimiento Educativo</t>
  </si>
  <si>
    <t>COL FRANCISCO FERNANDEZ DE CONTRERAS</t>
  </si>
  <si>
    <t>Sede</t>
  </si>
  <si>
    <t>Grado</t>
  </si>
  <si>
    <t>7</t>
  </si>
  <si>
    <t>Curso</t>
  </si>
  <si>
    <t>0704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</si>
  <si>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</si>
  <si>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</si>
  <si>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</si>
  <si>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</si>
  <si>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</si>
  <si>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</si>
  <si>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</si>
  <si>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</si>
  <si>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</si>
  <si>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</si>
  <si>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</si>
  <si>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</si>
  <si>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2. Conoce los mecanismos que los ciudadanos tienen a su disposición para la participación democrática y para garantizar la protección de sus derechos.</t>
  </si>
  <si>
    <t>1. Conoce la Constitución y su función de enmarcar y regular las acciones de las personas y grupos en la sociedad.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</si>
  <si>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</si>
  <si>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</si>
  <si>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</si>
  <si>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</si>
  <si>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2.1. Conoce los mecanismos de participación democrática en los diferentes niveles gubernamentales (escolar, municipal, departamental y nacional).</t>
  </si>
  <si>
    <t>2.2. Reconoce la función de las figuras de autoridad en diferentes niveles (familiar, escolar, municipal, departamental y nacional) y el alcance de su autoridad.</t>
  </si>
  <si>
    <t>1.1. Conoce algunos de los principios fundamentales de la Constitución.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</si>
  <si>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</si>
  <si>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</si>
  <si>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1.1. Reconoce los diferentes aspectos que se consideran o se omiten en la descripción propuesta de una situación problemática.</t>
  </si>
  <si>
    <t>1.3. Evalua efectos y condiciones de decisiones o soluciones enmarcadas en situaciones problemáticas.</t>
  </si>
  <si>
    <t>ID Estudiante</t>
  </si>
  <si>
    <t>Nombres y Apellidos</t>
  </si>
  <si>
    <t>Item</t>
  </si>
  <si>
    <t>I_1891378</t>
  </si>
  <si>
    <t>I_1889759</t>
  </si>
  <si>
    <t>I_1891389</t>
  </si>
  <si>
    <t>I_1889769</t>
  </si>
  <si>
    <t>I_1891405</t>
  </si>
  <si>
    <t>I_1891413</t>
  </si>
  <si>
    <t>I_1889781</t>
  </si>
  <si>
    <t>I_1891393</t>
  </si>
  <si>
    <t>I_1889791</t>
  </si>
  <si>
    <t>I_1889771</t>
  </si>
  <si>
    <t>I_1889810</t>
  </si>
  <si>
    <t>I_1891433</t>
  </si>
  <si>
    <t>I_1891424</t>
  </si>
  <si>
    <t>I_1889808</t>
  </si>
  <si>
    <t>I_1889829</t>
  </si>
  <si>
    <t>I_1893190</t>
  </si>
  <si>
    <t>I_1891452</t>
  </si>
  <si>
    <t>I_1891448</t>
  </si>
  <si>
    <t>I_1889838</t>
  </si>
  <si>
    <t>I_1889845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</si>
  <si>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</si>
  <si>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</si>
  <si>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</si>
  <si>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</si>
  <si>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</si>
  <si>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4553546</t>
  </si>
  <si>
    <t>JHOSIE ESTEBAN CASTRO TABORDA</t>
  </si>
  <si>
    <t>C</t>
  </si>
  <si>
    <t>B</t>
  </si>
  <si>
    <t>A</t>
  </si>
  <si>
    <t>D</t>
  </si>
  <si>
    <t>75%</t>
  </si>
  <si>
    <t>0%</t>
  </si>
  <si>
    <t>2022-05-20</t>
  </si>
  <si>
    <t>Online</t>
  </si>
  <si>
    <t>4541122</t>
  </si>
  <si>
    <t>KEVIN LEONARDO ASCANIO BECERRA</t>
  </si>
  <si>
    <t>70%</t>
  </si>
  <si>
    <t>2022-05-23</t>
  </si>
  <si>
    <t>4547396</t>
  </si>
  <si>
    <t>SHAROL NICOLL URQUIJO ACEVEDO</t>
  </si>
  <si>
    <t>60%</t>
  </si>
  <si>
    <t>4547030</t>
  </si>
  <si>
    <t>KATHERIN NICOLL BONILLA PASTRANA</t>
  </si>
  <si>
    <t>85%</t>
  </si>
  <si>
    <t>2022-05-21</t>
  </si>
  <si>
    <t>4551210</t>
  </si>
  <si>
    <t>SHARIT DANIELA TRILLOS CONTRERAS</t>
  </si>
  <si>
    <t>80%</t>
  </si>
  <si>
    <t>4553607</t>
  </si>
  <si>
    <t>SARA SOFIA JAIMES GOMEZ</t>
  </si>
  <si>
    <t>45%</t>
  </si>
  <si>
    <t>2022-05-22</t>
  </si>
  <si>
    <t>5074936</t>
  </si>
  <si>
    <t>ANDRES FELIPE LIZARAZO AMAYA</t>
  </si>
  <si>
    <t>30%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</si>
  <si>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</si>
  <si>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</si>
  <si>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</si>
  <si>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</si>
  <si>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</si>
  <si>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</si>
  <si>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</si>
  <si>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</si>
  <si>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</si>
  <si>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50%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</si>
  <si>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</si>
  <si>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</si>
  <si>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</si>
  <si>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</si>
  <si>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</si>
  <si>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</si>
  <si>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</si>
  <si>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</si>
  <si>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</si>
  <si>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</si>
  <si>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</si>
  <si>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</si>
  <si>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</si>
  <si>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</si>
  <si>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</si>
  <si>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</si>
  <si>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</si>
  <si>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</si>
  <si>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</si>
  <si>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</si>
  <si>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</si>
  <si>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</si>
  <si>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</si>
  <si>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</si>
  <si>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</si>
  <si>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</si>
  <si>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</si>
  <si>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</si>
  <si>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</si>
  <si>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</si>
  <si>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</si>
  <si>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</si>
  <si>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PENSAMINETO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</si>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</sst>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17D7-95EA-41CA-9729-108E8372980D}">
  <dimension ref="A6:AB45"/>
  <sheetViews>
    <sheetView tabSelected="1" workbookViewId="0">
      <selection activeCell="P26" sqref="P26"/>
    </sheetView>
  </sheetViews>
  <sheetFormatPr baseColWidth="10" defaultRowHeight="15" x14ac:dyDescent="0.25"/>
  <cols>
    <col min="2" max="2" width="34.7109375" customWidth="1"/>
    <col min="3" max="3" width="22.85546875" bestFit="1" customWidth="1"/>
    <col min="24" max="24" width="11.42578125" customWidth="1"/>
    <col min="25" max="25" width="17.855468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27</v>
      </c>
      <c r="L14" t="s">
        <v>25</v>
      </c>
      <c r="M14" t="s">
        <v>27</v>
      </c>
      <c r="N14" t="s">
        <v>28</v>
      </c>
      <c r="O14" t="s">
        <v>29</v>
      </c>
      <c r="P14" t="s">
        <v>28</v>
      </c>
      <c r="Q14" t="s">
        <v>28</v>
      </c>
      <c r="R14" t="s">
        <v>29</v>
      </c>
      <c r="S14" t="s">
        <v>30</v>
      </c>
      <c r="T14" t="s">
        <v>31</v>
      </c>
      <c r="U14" t="s">
        <v>31</v>
      </c>
      <c r="V14" t="s">
        <v>30</v>
      </c>
      <c r="W14" t="s">
        <v>31</v>
      </c>
    </row>
    <row r="15" spans="1:28" x14ac:dyDescent="0.25">
      <c r="A15" s="1" t="s">
        <v>32</v>
      </c>
      <c r="B15" s="1" t="s">
        <v>33</v>
      </c>
      <c r="C15" s="1" t="s">
        <v>34</v>
      </c>
      <c r="D15" s="4" t="s">
        <v>35</v>
      </c>
      <c r="E15" s="4" t="s">
        <v>36</v>
      </c>
      <c r="F15" s="4" t="s">
        <v>37</v>
      </c>
      <c r="G15" s="4" t="s">
        <v>38</v>
      </c>
      <c r="H15" s="4" t="s">
        <v>39</v>
      </c>
      <c r="I15" s="4" t="s">
        <v>40</v>
      </c>
      <c r="J15" s="4" t="s">
        <v>41</v>
      </c>
      <c r="K15" s="4" t="s">
        <v>42</v>
      </c>
      <c r="L15" s="4" t="s">
        <v>43</v>
      </c>
      <c r="M15" s="4" t="s">
        <v>44</v>
      </c>
      <c r="N15" s="4" t="s">
        <v>45</v>
      </c>
      <c r="O15" s="4" t="s">
        <v>46</v>
      </c>
      <c r="P15" s="4" t="s">
        <v>47</v>
      </c>
      <c r="Q15" s="4" t="s">
        <v>48</v>
      </c>
      <c r="R15" s="4" t="s">
        <v>49</v>
      </c>
      <c r="S15" s="4" t="s">
        <v>50</v>
      </c>
      <c r="T15" s="4" t="s">
        <v>51</v>
      </c>
      <c r="U15" s="4" t="s">
        <v>52</v>
      </c>
      <c r="V15" s="4" t="s">
        <v>53</v>
      </c>
      <c r="W15" s="4" t="s">
        <v>54</v>
      </c>
      <c r="X15" s="4" t="s">
        <v>55</v>
      </c>
      <c r="Y15" s="4" t="s">
        <v>56</v>
      </c>
      <c r="Z15" s="4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1"/>
      <c r="D16" s="4" t="s">
        <v>62</v>
      </c>
      <c r="E16" s="4" t="s">
        <v>63</v>
      </c>
      <c r="F16" s="4" t="s">
        <v>64</v>
      </c>
      <c r="G16" s="4" t="s">
        <v>65</v>
      </c>
      <c r="H16" s="4" t="s">
        <v>63</v>
      </c>
      <c r="I16" s="4" t="s">
        <v>62</v>
      </c>
      <c r="J16" s="4" t="s">
        <v>63</v>
      </c>
      <c r="K16" s="4" t="s">
        <v>64</v>
      </c>
      <c r="L16" s="4" t="s">
        <v>62</v>
      </c>
      <c r="M16" s="4" t="s">
        <v>63</v>
      </c>
      <c r="N16" s="4" t="s">
        <v>63</v>
      </c>
      <c r="O16" s="4" t="s">
        <v>64</v>
      </c>
      <c r="P16" s="4" t="s">
        <v>63</v>
      </c>
      <c r="Q16" s="4" t="s">
        <v>63</v>
      </c>
      <c r="R16" s="4" t="s">
        <v>65</v>
      </c>
      <c r="S16" s="4" t="s">
        <v>62</v>
      </c>
      <c r="T16" s="4" t="s">
        <v>65</v>
      </c>
      <c r="U16" s="4" t="s">
        <v>64</v>
      </c>
      <c r="V16" s="4" t="s">
        <v>62</v>
      </c>
      <c r="W16" s="4" t="s">
        <v>64</v>
      </c>
      <c r="X16" s="3">
        <v>15</v>
      </c>
      <c r="Y16" s="3" t="s">
        <v>66</v>
      </c>
      <c r="Z16" s="3" t="s">
        <v>67</v>
      </c>
      <c r="AA16" s="1" t="s">
        <v>68</v>
      </c>
      <c r="AB16" s="1" t="s">
        <v>69</v>
      </c>
    </row>
    <row r="17" spans="1:28" x14ac:dyDescent="0.25">
      <c r="A17" s="1" t="s">
        <v>70</v>
      </c>
      <c r="B17" s="1" t="s">
        <v>71</v>
      </c>
      <c r="C17" s="1"/>
      <c r="D17" s="4" t="s">
        <v>62</v>
      </c>
      <c r="E17" s="4" t="s">
        <v>63</v>
      </c>
      <c r="F17" s="4" t="s">
        <v>63</v>
      </c>
      <c r="G17" s="4" t="s">
        <v>63</v>
      </c>
      <c r="H17" s="4" t="s">
        <v>63</v>
      </c>
      <c r="I17" s="4" t="s">
        <v>62</v>
      </c>
      <c r="J17" s="4" t="s">
        <v>65</v>
      </c>
      <c r="K17" s="4" t="s">
        <v>62</v>
      </c>
      <c r="L17" s="4" t="s">
        <v>62</v>
      </c>
      <c r="M17" s="4" t="s">
        <v>65</v>
      </c>
      <c r="N17" s="4" t="s">
        <v>63</v>
      </c>
      <c r="O17" s="4" t="s">
        <v>65</v>
      </c>
      <c r="P17" s="4" t="s">
        <v>62</v>
      </c>
      <c r="Q17" s="4" t="s">
        <v>63</v>
      </c>
      <c r="R17" s="4" t="s">
        <v>65</v>
      </c>
      <c r="S17" s="4" t="s">
        <v>62</v>
      </c>
      <c r="T17" s="4" t="s">
        <v>65</v>
      </c>
      <c r="U17" s="4" t="s">
        <v>62</v>
      </c>
      <c r="V17" s="4" t="s">
        <v>62</v>
      </c>
      <c r="W17" s="4" t="s">
        <v>65</v>
      </c>
      <c r="X17" s="3">
        <v>14</v>
      </c>
      <c r="Y17" s="3" t="s">
        <v>72</v>
      </c>
      <c r="Z17" s="3" t="s">
        <v>67</v>
      </c>
      <c r="AA17" s="1" t="s">
        <v>73</v>
      </c>
      <c r="AB17" s="1" t="s">
        <v>69</v>
      </c>
    </row>
    <row r="18" spans="1:28" x14ac:dyDescent="0.25">
      <c r="A18" s="1" t="s">
        <v>74</v>
      </c>
      <c r="B18" s="1" t="s">
        <v>75</v>
      </c>
      <c r="C18" s="1"/>
      <c r="D18" s="4" t="s">
        <v>62</v>
      </c>
      <c r="E18" s="4" t="s">
        <v>62</v>
      </c>
      <c r="F18" s="4" t="s">
        <v>63</v>
      </c>
      <c r="G18" s="4" t="s">
        <v>64</v>
      </c>
      <c r="H18" s="4" t="s">
        <v>65</v>
      </c>
      <c r="I18" s="4" t="s">
        <v>63</v>
      </c>
      <c r="J18" s="4" t="s">
        <v>63</v>
      </c>
      <c r="K18" s="4" t="s">
        <v>64</v>
      </c>
      <c r="L18" s="4" t="s">
        <v>62</v>
      </c>
      <c r="M18" s="4" t="s">
        <v>65</v>
      </c>
      <c r="N18" s="4" t="s">
        <v>63</v>
      </c>
      <c r="O18" s="4" t="s">
        <v>62</v>
      </c>
      <c r="P18" s="4" t="s">
        <v>63</v>
      </c>
      <c r="Q18" s="4" t="s">
        <v>63</v>
      </c>
      <c r="R18" s="4" t="s">
        <v>62</v>
      </c>
      <c r="S18" s="4" t="s">
        <v>62</v>
      </c>
      <c r="T18" s="4" t="s">
        <v>62</v>
      </c>
      <c r="U18" s="4" t="s">
        <v>62</v>
      </c>
      <c r="V18" s="4" t="s">
        <v>62</v>
      </c>
      <c r="W18" s="4" t="s">
        <v>64</v>
      </c>
      <c r="X18" s="3">
        <v>12</v>
      </c>
      <c r="Y18" s="3" t="s">
        <v>76</v>
      </c>
      <c r="Z18" s="3" t="s">
        <v>67</v>
      </c>
      <c r="AA18" s="1" t="s">
        <v>73</v>
      </c>
      <c r="AB18" s="1" t="s">
        <v>69</v>
      </c>
    </row>
    <row r="19" spans="1:28" x14ac:dyDescent="0.25">
      <c r="A19" s="1" t="s">
        <v>77</v>
      </c>
      <c r="B19" s="1" t="s">
        <v>78</v>
      </c>
      <c r="C19" s="1"/>
      <c r="D19" s="4" t="s">
        <v>62</v>
      </c>
      <c r="E19" s="4" t="s">
        <v>63</v>
      </c>
      <c r="F19" s="4" t="s">
        <v>63</v>
      </c>
      <c r="G19" s="4" t="s">
        <v>63</v>
      </c>
      <c r="H19" s="4" t="s">
        <v>65</v>
      </c>
      <c r="I19" s="4" t="s">
        <v>62</v>
      </c>
      <c r="J19" s="4" t="s">
        <v>63</v>
      </c>
      <c r="K19" s="4" t="s">
        <v>65</v>
      </c>
      <c r="L19" s="4" t="s">
        <v>62</v>
      </c>
      <c r="M19" s="4" t="s">
        <v>64</v>
      </c>
      <c r="N19" s="4" t="s">
        <v>63</v>
      </c>
      <c r="O19" s="4" t="s">
        <v>62</v>
      </c>
      <c r="P19" s="4" t="s">
        <v>63</v>
      </c>
      <c r="Q19" s="4" t="s">
        <v>63</v>
      </c>
      <c r="R19" s="4" t="s">
        <v>65</v>
      </c>
      <c r="S19" s="4" t="s">
        <v>62</v>
      </c>
      <c r="T19" s="4" t="s">
        <v>64</v>
      </c>
      <c r="U19" s="4" t="s">
        <v>62</v>
      </c>
      <c r="V19" s="4" t="s">
        <v>62</v>
      </c>
      <c r="W19" s="4" t="s">
        <v>64</v>
      </c>
      <c r="X19" s="3">
        <v>17</v>
      </c>
      <c r="Y19" s="3" t="s">
        <v>79</v>
      </c>
      <c r="Z19" s="3" t="s">
        <v>67</v>
      </c>
      <c r="AA19" s="1" t="s">
        <v>80</v>
      </c>
      <c r="AB19" s="1" t="s">
        <v>69</v>
      </c>
    </row>
    <row r="20" spans="1:28" x14ac:dyDescent="0.25">
      <c r="A20" s="1" t="s">
        <v>81</v>
      </c>
      <c r="B20" s="1" t="s">
        <v>82</v>
      </c>
      <c r="C20" s="1"/>
      <c r="D20" s="4" t="s">
        <v>62</v>
      </c>
      <c r="E20" s="4" t="s">
        <v>63</v>
      </c>
      <c r="F20" s="4" t="s">
        <v>63</v>
      </c>
      <c r="G20" s="4" t="s">
        <v>63</v>
      </c>
      <c r="H20" s="4" t="s">
        <v>65</v>
      </c>
      <c r="I20" s="4" t="s">
        <v>62</v>
      </c>
      <c r="J20" s="4" t="s">
        <v>63</v>
      </c>
      <c r="K20" s="4" t="s">
        <v>65</v>
      </c>
      <c r="L20" s="4" t="s">
        <v>62</v>
      </c>
      <c r="M20" s="4" t="s">
        <v>64</v>
      </c>
      <c r="N20" s="4" t="s">
        <v>63</v>
      </c>
      <c r="O20" s="4" t="s">
        <v>62</v>
      </c>
      <c r="P20" s="4" t="s">
        <v>63</v>
      </c>
      <c r="Q20" s="4" t="s">
        <v>64</v>
      </c>
      <c r="R20" s="4" t="s">
        <v>65</v>
      </c>
      <c r="S20" s="4" t="s">
        <v>62</v>
      </c>
      <c r="T20" s="4" t="s">
        <v>64</v>
      </c>
      <c r="U20" s="4" t="s">
        <v>62</v>
      </c>
      <c r="V20" s="4" t="s">
        <v>62</v>
      </c>
      <c r="W20" s="4" t="s">
        <v>64</v>
      </c>
      <c r="X20" s="3">
        <v>16</v>
      </c>
      <c r="Y20" s="3" t="s">
        <v>83</v>
      </c>
      <c r="Z20" s="3" t="s">
        <v>67</v>
      </c>
      <c r="AA20" s="1" t="s">
        <v>80</v>
      </c>
      <c r="AB20" s="1" t="s">
        <v>69</v>
      </c>
    </row>
    <row r="21" spans="1:28" x14ac:dyDescent="0.25">
      <c r="A21" s="1" t="s">
        <v>84</v>
      </c>
      <c r="B21" s="1" t="s">
        <v>85</v>
      </c>
      <c r="C21" s="1"/>
      <c r="D21" s="4" t="s">
        <v>64</v>
      </c>
      <c r="E21" s="4" t="s">
        <v>63</v>
      </c>
      <c r="F21" s="4" t="s">
        <v>62</v>
      </c>
      <c r="G21" s="4" t="s">
        <v>65</v>
      </c>
      <c r="H21" s="4" t="s">
        <v>62</v>
      </c>
      <c r="I21" s="4" t="s">
        <v>64</v>
      </c>
      <c r="J21" s="4" t="s">
        <v>65</v>
      </c>
      <c r="K21" s="4" t="s">
        <v>63</v>
      </c>
      <c r="L21" s="4" t="s">
        <v>62</v>
      </c>
      <c r="M21" s="4" t="s">
        <v>64</v>
      </c>
      <c r="N21" s="4" t="s">
        <v>62</v>
      </c>
      <c r="O21" s="4" t="s">
        <v>62</v>
      </c>
      <c r="P21" s="4" t="s">
        <v>64</v>
      </c>
      <c r="Q21" s="4" t="s">
        <v>63</v>
      </c>
      <c r="R21" s="4" t="s">
        <v>65</v>
      </c>
      <c r="S21" s="4" t="s">
        <v>62</v>
      </c>
      <c r="T21" s="4" t="s">
        <v>64</v>
      </c>
      <c r="U21" s="4" t="s">
        <v>62</v>
      </c>
      <c r="V21" s="4" t="s">
        <v>62</v>
      </c>
      <c r="W21" s="4" t="s">
        <v>64</v>
      </c>
      <c r="X21" s="3">
        <v>9</v>
      </c>
      <c r="Y21" s="3" t="s">
        <v>86</v>
      </c>
      <c r="Z21" s="3" t="s">
        <v>67</v>
      </c>
      <c r="AA21" s="1" t="s">
        <v>87</v>
      </c>
      <c r="AB21" s="1" t="s">
        <v>69</v>
      </c>
    </row>
    <row r="22" spans="1:28" x14ac:dyDescent="0.25">
      <c r="A22" s="1" t="s">
        <v>88</v>
      </c>
      <c r="B22" s="1" t="s">
        <v>89</v>
      </c>
      <c r="C22" s="1"/>
      <c r="D22" s="4" t="s">
        <v>62</v>
      </c>
      <c r="E22" s="4" t="s">
        <v>65</v>
      </c>
      <c r="F22" s="4" t="s">
        <v>63</v>
      </c>
      <c r="G22" s="4" t="s">
        <v>62</v>
      </c>
      <c r="H22" s="4" t="s">
        <v>64</v>
      </c>
      <c r="I22" s="4" t="s">
        <v>64</v>
      </c>
      <c r="J22" s="4" t="s">
        <v>63</v>
      </c>
      <c r="K22" s="4" t="s">
        <v>64</v>
      </c>
      <c r="L22" s="4" t="s">
        <v>64</v>
      </c>
      <c r="M22" s="4" t="s">
        <v>63</v>
      </c>
      <c r="N22" s="4" t="s">
        <v>65</v>
      </c>
      <c r="O22" s="4" t="s">
        <v>63</v>
      </c>
      <c r="P22" s="4" t="s">
        <v>65</v>
      </c>
      <c r="Q22" s="4" t="s">
        <v>65</v>
      </c>
      <c r="R22" s="4" t="s">
        <v>63</v>
      </c>
      <c r="S22" s="4" t="s">
        <v>63</v>
      </c>
      <c r="T22" s="4" t="s">
        <v>64</v>
      </c>
      <c r="U22" s="4" t="s">
        <v>62</v>
      </c>
      <c r="V22" s="4" t="s">
        <v>65</v>
      </c>
      <c r="W22" s="4" t="s">
        <v>64</v>
      </c>
      <c r="X22" s="3">
        <v>6</v>
      </c>
      <c r="Y22" s="3" t="s">
        <v>90</v>
      </c>
      <c r="Z22" s="3" t="s">
        <v>67</v>
      </c>
      <c r="AA22" s="1" t="s">
        <v>87</v>
      </c>
      <c r="AB22" s="1" t="s">
        <v>69</v>
      </c>
    </row>
    <row r="24" spans="1:28" x14ac:dyDescent="0.25">
      <c r="B24" s="5" t="s">
        <v>101</v>
      </c>
      <c r="C24" s="6">
        <v>7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  <c r="W24" s="9" t="s">
        <v>102</v>
      </c>
      <c r="X24" s="10">
        <f>SUM(X16:X22)</f>
        <v>89</v>
      </c>
      <c r="Y24" s="7"/>
    </row>
    <row r="25" spans="1:28" x14ac:dyDescent="0.25">
      <c r="B25" s="11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3"/>
      <c r="X25" s="14">
        <f>AVERAGE(X16:X22)</f>
        <v>12.714285714285714</v>
      </c>
      <c r="Y25" s="6" t="s">
        <v>103</v>
      </c>
    </row>
    <row r="26" spans="1:28" x14ac:dyDescent="0.25">
      <c r="C26" s="15" t="s">
        <v>91</v>
      </c>
      <c r="D26" s="3" t="s">
        <v>62</v>
      </c>
      <c r="E26" s="3" t="s">
        <v>63</v>
      </c>
      <c r="F26" s="3" t="s">
        <v>63</v>
      </c>
      <c r="G26" s="3" t="s">
        <v>63</v>
      </c>
      <c r="H26" s="3" t="s">
        <v>63</v>
      </c>
      <c r="I26" s="3" t="s">
        <v>62</v>
      </c>
      <c r="J26" s="3" t="s">
        <v>63</v>
      </c>
      <c r="K26" s="3" t="s">
        <v>65</v>
      </c>
      <c r="L26" s="3" t="s">
        <v>62</v>
      </c>
      <c r="M26" s="3" t="s">
        <v>63</v>
      </c>
      <c r="N26" s="3" t="s">
        <v>63</v>
      </c>
      <c r="O26" s="3" t="s">
        <v>62</v>
      </c>
      <c r="P26" s="3" t="s">
        <v>63</v>
      </c>
      <c r="Q26" s="3" t="s">
        <v>63</v>
      </c>
      <c r="R26" s="3" t="s">
        <v>65</v>
      </c>
      <c r="S26" s="3" t="s">
        <v>62</v>
      </c>
      <c r="T26" s="3" t="s">
        <v>65</v>
      </c>
      <c r="U26" s="3" t="s">
        <v>62</v>
      </c>
      <c r="V26" s="3" t="s">
        <v>62</v>
      </c>
      <c r="W26" s="3" t="s">
        <v>64</v>
      </c>
      <c r="X26" s="7"/>
      <c r="Y26" s="7"/>
    </row>
    <row r="27" spans="1:28" x14ac:dyDescent="0.25">
      <c r="C27" s="16" t="s">
        <v>104</v>
      </c>
      <c r="D27" s="3">
        <f>COUNTIF(D16:D22,D26)</f>
        <v>6</v>
      </c>
      <c r="E27" s="3">
        <f t="shared" ref="E27:W27" si="0">COUNTIF(E16:E22,E26)</f>
        <v>5</v>
      </c>
      <c r="F27" s="3">
        <f t="shared" si="0"/>
        <v>5</v>
      </c>
      <c r="G27" s="3">
        <f t="shared" si="0"/>
        <v>3</v>
      </c>
      <c r="H27" s="3">
        <f t="shared" si="0"/>
        <v>2</v>
      </c>
      <c r="I27" s="3">
        <f t="shared" si="0"/>
        <v>4</v>
      </c>
      <c r="J27" s="3">
        <f t="shared" si="0"/>
        <v>5</v>
      </c>
      <c r="K27" s="3">
        <f t="shared" si="0"/>
        <v>2</v>
      </c>
      <c r="L27" s="3">
        <f t="shared" si="0"/>
        <v>6</v>
      </c>
      <c r="M27" s="3">
        <f t="shared" si="0"/>
        <v>2</v>
      </c>
      <c r="N27" s="3">
        <f t="shared" si="0"/>
        <v>5</v>
      </c>
      <c r="O27" s="3">
        <f t="shared" si="0"/>
        <v>4</v>
      </c>
      <c r="P27" s="3">
        <f t="shared" si="0"/>
        <v>4</v>
      </c>
      <c r="Q27" s="3">
        <f t="shared" si="0"/>
        <v>5</v>
      </c>
      <c r="R27" s="3">
        <f t="shared" si="0"/>
        <v>5</v>
      </c>
      <c r="S27" s="3">
        <f t="shared" si="0"/>
        <v>6</v>
      </c>
      <c r="T27" s="3">
        <f t="shared" si="0"/>
        <v>2</v>
      </c>
      <c r="U27" s="3">
        <f t="shared" si="0"/>
        <v>6</v>
      </c>
      <c r="V27" s="3">
        <f t="shared" si="0"/>
        <v>6</v>
      </c>
      <c r="W27" s="3">
        <f t="shared" si="0"/>
        <v>6</v>
      </c>
      <c r="X27" s="3">
        <f>SUM(D27:W27)</f>
        <v>89</v>
      </c>
      <c r="Y27" s="17" t="s">
        <v>104</v>
      </c>
    </row>
    <row r="28" spans="1:28" x14ac:dyDescent="0.25">
      <c r="C28" s="16" t="s">
        <v>105</v>
      </c>
      <c r="D28" s="18">
        <f>(D27*100)/$C24</f>
        <v>85.714285714285708</v>
      </c>
      <c r="E28" s="18">
        <f t="shared" ref="E28:W28" si="1">(E27*100)/$C24</f>
        <v>71.428571428571431</v>
      </c>
      <c r="F28" s="18">
        <f t="shared" si="1"/>
        <v>71.428571428571431</v>
      </c>
      <c r="G28" s="18">
        <f t="shared" si="1"/>
        <v>42.857142857142854</v>
      </c>
      <c r="H28" s="18">
        <f t="shared" si="1"/>
        <v>28.571428571428573</v>
      </c>
      <c r="I28" s="18">
        <f t="shared" si="1"/>
        <v>57.142857142857146</v>
      </c>
      <c r="J28" s="18">
        <f t="shared" si="1"/>
        <v>71.428571428571431</v>
      </c>
      <c r="K28" s="18">
        <f t="shared" si="1"/>
        <v>28.571428571428573</v>
      </c>
      <c r="L28" s="18">
        <f t="shared" si="1"/>
        <v>85.714285714285708</v>
      </c>
      <c r="M28" s="18">
        <f t="shared" si="1"/>
        <v>28.571428571428573</v>
      </c>
      <c r="N28" s="18">
        <f t="shared" si="1"/>
        <v>71.428571428571431</v>
      </c>
      <c r="O28" s="18">
        <f t="shared" si="1"/>
        <v>57.142857142857146</v>
      </c>
      <c r="P28" s="18">
        <f t="shared" si="1"/>
        <v>57.142857142857146</v>
      </c>
      <c r="Q28" s="18">
        <f t="shared" si="1"/>
        <v>71.428571428571431</v>
      </c>
      <c r="R28" s="18">
        <f t="shared" si="1"/>
        <v>71.428571428571431</v>
      </c>
      <c r="S28" s="18">
        <f t="shared" si="1"/>
        <v>85.714285714285708</v>
      </c>
      <c r="T28" s="18">
        <f t="shared" si="1"/>
        <v>28.571428571428573</v>
      </c>
      <c r="U28" s="18">
        <f t="shared" si="1"/>
        <v>85.714285714285708</v>
      </c>
      <c r="V28" s="18">
        <f t="shared" si="1"/>
        <v>85.714285714285708</v>
      </c>
      <c r="W28" s="18">
        <f t="shared" si="1"/>
        <v>85.714285714285708</v>
      </c>
      <c r="X28" s="18">
        <f>(X27*100)/$X40</f>
        <v>63.571428571428569</v>
      </c>
      <c r="Y28" s="17" t="s">
        <v>105</v>
      </c>
    </row>
    <row r="29" spans="1:28" x14ac:dyDescent="0.25">
      <c r="C29" s="19" t="s">
        <v>106</v>
      </c>
      <c r="D29" s="20">
        <f>COUNTIF(D16:D22,"o")</f>
        <v>0</v>
      </c>
      <c r="E29" s="20">
        <f t="shared" ref="E29:W29" si="2">COUNTIF(E16:E22,"o")</f>
        <v>0</v>
      </c>
      <c r="F29" s="20">
        <f t="shared" si="2"/>
        <v>0</v>
      </c>
      <c r="G29" s="20">
        <f t="shared" si="2"/>
        <v>0</v>
      </c>
      <c r="H29" s="20">
        <f t="shared" si="2"/>
        <v>0</v>
      </c>
      <c r="I29" s="20">
        <f t="shared" si="2"/>
        <v>0</v>
      </c>
      <c r="J29" s="20">
        <f t="shared" si="2"/>
        <v>0</v>
      </c>
      <c r="K29" s="20">
        <f t="shared" si="2"/>
        <v>0</v>
      </c>
      <c r="L29" s="20">
        <f t="shared" si="2"/>
        <v>0</v>
      </c>
      <c r="M29" s="20">
        <f t="shared" si="2"/>
        <v>0</v>
      </c>
      <c r="N29" s="20">
        <f t="shared" si="2"/>
        <v>0</v>
      </c>
      <c r="O29" s="20">
        <f t="shared" si="2"/>
        <v>0</v>
      </c>
      <c r="P29" s="20">
        <f t="shared" si="2"/>
        <v>0</v>
      </c>
      <c r="Q29" s="20">
        <f t="shared" si="2"/>
        <v>0</v>
      </c>
      <c r="R29" s="20">
        <f t="shared" si="2"/>
        <v>0</v>
      </c>
      <c r="S29" s="20">
        <f t="shared" si="2"/>
        <v>0</v>
      </c>
      <c r="T29" s="20">
        <f t="shared" si="2"/>
        <v>0</v>
      </c>
      <c r="U29" s="20">
        <f t="shared" si="2"/>
        <v>0</v>
      </c>
      <c r="V29" s="20">
        <f t="shared" si="2"/>
        <v>0</v>
      </c>
      <c r="W29" s="20">
        <f t="shared" si="2"/>
        <v>0</v>
      </c>
      <c r="X29" s="20">
        <f>SUM(D29:W29)</f>
        <v>0</v>
      </c>
      <c r="Y29" s="21" t="s">
        <v>106</v>
      </c>
    </row>
    <row r="30" spans="1:28" x14ac:dyDescent="0.25">
      <c r="C30" s="19" t="s">
        <v>107</v>
      </c>
      <c r="D30" s="22">
        <f>(D29*100)/$C24</f>
        <v>0</v>
      </c>
      <c r="E30" s="22">
        <f t="shared" ref="E30:W30" si="3">(E29*100)/$C24</f>
        <v>0</v>
      </c>
      <c r="F30" s="22">
        <f t="shared" si="3"/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2">
        <f t="shared" si="3"/>
        <v>0</v>
      </c>
      <c r="K30" s="22">
        <f t="shared" si="3"/>
        <v>0</v>
      </c>
      <c r="L30" s="22">
        <f t="shared" si="3"/>
        <v>0</v>
      </c>
      <c r="M30" s="22">
        <f t="shared" si="3"/>
        <v>0</v>
      </c>
      <c r="N30" s="22">
        <f t="shared" si="3"/>
        <v>0</v>
      </c>
      <c r="O30" s="22">
        <f t="shared" si="3"/>
        <v>0</v>
      </c>
      <c r="P30" s="22">
        <f t="shared" si="3"/>
        <v>0</v>
      </c>
      <c r="Q30" s="22">
        <f t="shared" si="3"/>
        <v>0</v>
      </c>
      <c r="R30" s="22">
        <f t="shared" si="3"/>
        <v>0</v>
      </c>
      <c r="S30" s="22">
        <f t="shared" si="3"/>
        <v>0</v>
      </c>
      <c r="T30" s="22">
        <f t="shared" si="3"/>
        <v>0</v>
      </c>
      <c r="U30" s="22">
        <f t="shared" si="3"/>
        <v>0</v>
      </c>
      <c r="V30" s="22">
        <f t="shared" si="3"/>
        <v>0</v>
      </c>
      <c r="W30" s="22">
        <f t="shared" si="3"/>
        <v>0</v>
      </c>
      <c r="X30" s="22">
        <f>(X29*100)/$X40</f>
        <v>0</v>
      </c>
      <c r="Y30" s="21" t="s">
        <v>108</v>
      </c>
    </row>
    <row r="31" spans="1:28" x14ac:dyDescent="0.25">
      <c r="C31" s="1" t="s">
        <v>109</v>
      </c>
      <c r="D31" s="2">
        <f>COUNTIF(D16:D22,"A")</f>
        <v>1</v>
      </c>
      <c r="E31" s="2">
        <f t="shared" ref="E31:W31" si="4">COUNTIF(E16:E22,"A")</f>
        <v>0</v>
      </c>
      <c r="F31" s="2">
        <f t="shared" si="4"/>
        <v>1</v>
      </c>
      <c r="G31" s="2">
        <f t="shared" si="4"/>
        <v>1</v>
      </c>
      <c r="H31" s="2">
        <f t="shared" si="4"/>
        <v>1</v>
      </c>
      <c r="I31" s="2">
        <f t="shared" si="4"/>
        <v>2</v>
      </c>
      <c r="J31" s="2">
        <f t="shared" si="4"/>
        <v>0</v>
      </c>
      <c r="K31" s="2">
        <f t="shared" si="4"/>
        <v>3</v>
      </c>
      <c r="L31" s="2">
        <f t="shared" si="4"/>
        <v>1</v>
      </c>
      <c r="M31" s="2">
        <f t="shared" si="4"/>
        <v>3</v>
      </c>
      <c r="N31" s="2">
        <f t="shared" si="4"/>
        <v>0</v>
      </c>
      <c r="O31" s="2">
        <f t="shared" si="4"/>
        <v>1</v>
      </c>
      <c r="P31" s="2">
        <f t="shared" si="4"/>
        <v>1</v>
      </c>
      <c r="Q31" s="2">
        <f t="shared" si="4"/>
        <v>1</v>
      </c>
      <c r="R31" s="2">
        <f t="shared" si="4"/>
        <v>0</v>
      </c>
      <c r="S31" s="2">
        <f t="shared" si="4"/>
        <v>0</v>
      </c>
      <c r="T31" s="2">
        <f t="shared" si="4"/>
        <v>4</v>
      </c>
      <c r="U31" s="2">
        <f t="shared" si="4"/>
        <v>1</v>
      </c>
      <c r="V31" s="2">
        <f t="shared" si="4"/>
        <v>0</v>
      </c>
      <c r="W31" s="2">
        <f t="shared" si="4"/>
        <v>6</v>
      </c>
      <c r="X31" s="2">
        <f>SUM(D31:W31)</f>
        <v>27</v>
      </c>
      <c r="Y31" s="23" t="s">
        <v>110</v>
      </c>
    </row>
    <row r="32" spans="1:28" x14ac:dyDescent="0.25">
      <c r="C32" s="1" t="s">
        <v>111</v>
      </c>
      <c r="D32" s="24">
        <f>(D31*100)/$C24</f>
        <v>14.285714285714286</v>
      </c>
      <c r="E32" s="24">
        <f t="shared" ref="E32:W32" si="5">(E31*100)/$C24</f>
        <v>0</v>
      </c>
      <c r="F32" s="24">
        <f t="shared" si="5"/>
        <v>14.285714285714286</v>
      </c>
      <c r="G32" s="24">
        <f t="shared" si="5"/>
        <v>14.285714285714286</v>
      </c>
      <c r="H32" s="24">
        <f t="shared" si="5"/>
        <v>14.285714285714286</v>
      </c>
      <c r="I32" s="24">
        <f t="shared" si="5"/>
        <v>28.571428571428573</v>
      </c>
      <c r="J32" s="24">
        <f t="shared" si="5"/>
        <v>0</v>
      </c>
      <c r="K32" s="24">
        <f t="shared" si="5"/>
        <v>42.857142857142854</v>
      </c>
      <c r="L32" s="24">
        <f t="shared" si="5"/>
        <v>14.285714285714286</v>
      </c>
      <c r="M32" s="24">
        <f t="shared" si="5"/>
        <v>42.857142857142854</v>
      </c>
      <c r="N32" s="24">
        <f t="shared" si="5"/>
        <v>0</v>
      </c>
      <c r="O32" s="24">
        <f t="shared" si="5"/>
        <v>14.285714285714286</v>
      </c>
      <c r="P32" s="24">
        <f t="shared" si="5"/>
        <v>14.285714285714286</v>
      </c>
      <c r="Q32" s="24">
        <f t="shared" si="5"/>
        <v>14.285714285714286</v>
      </c>
      <c r="R32" s="24">
        <f t="shared" si="5"/>
        <v>0</v>
      </c>
      <c r="S32" s="24">
        <f t="shared" si="5"/>
        <v>0</v>
      </c>
      <c r="T32" s="24">
        <f t="shared" si="5"/>
        <v>57.142857142857146</v>
      </c>
      <c r="U32" s="24">
        <f t="shared" si="5"/>
        <v>14.285714285714286</v>
      </c>
      <c r="V32" s="24">
        <f t="shared" si="5"/>
        <v>0</v>
      </c>
      <c r="W32" s="24">
        <f t="shared" si="5"/>
        <v>85.714285714285708</v>
      </c>
      <c r="X32" s="24">
        <f>(X31*100)/$X40</f>
        <v>19.285714285714285</v>
      </c>
      <c r="Y32" s="23" t="s">
        <v>112</v>
      </c>
    </row>
    <row r="33" spans="3:25" x14ac:dyDescent="0.25">
      <c r="C33" s="19" t="s">
        <v>113</v>
      </c>
      <c r="D33" s="20">
        <f>COUNTIF(D16:D22,"B")</f>
        <v>0</v>
      </c>
      <c r="E33" s="20">
        <f t="shared" ref="E33:W33" si="6">COUNTIF(E16:E22,"B")</f>
        <v>5</v>
      </c>
      <c r="F33" s="20">
        <f t="shared" si="6"/>
        <v>5</v>
      </c>
      <c r="G33" s="20">
        <f t="shared" si="6"/>
        <v>3</v>
      </c>
      <c r="H33" s="20">
        <f t="shared" si="6"/>
        <v>2</v>
      </c>
      <c r="I33" s="20">
        <f t="shared" si="6"/>
        <v>1</v>
      </c>
      <c r="J33" s="20">
        <f t="shared" si="6"/>
        <v>5</v>
      </c>
      <c r="K33" s="20">
        <f t="shared" si="6"/>
        <v>1</v>
      </c>
      <c r="L33" s="20">
        <f t="shared" si="6"/>
        <v>0</v>
      </c>
      <c r="M33" s="20">
        <f t="shared" si="6"/>
        <v>2</v>
      </c>
      <c r="N33" s="20">
        <f t="shared" si="6"/>
        <v>5</v>
      </c>
      <c r="O33" s="20">
        <f t="shared" si="6"/>
        <v>1</v>
      </c>
      <c r="P33" s="20">
        <f t="shared" si="6"/>
        <v>4</v>
      </c>
      <c r="Q33" s="20">
        <f t="shared" si="6"/>
        <v>5</v>
      </c>
      <c r="R33" s="20">
        <f t="shared" si="6"/>
        <v>1</v>
      </c>
      <c r="S33" s="20">
        <f t="shared" si="6"/>
        <v>1</v>
      </c>
      <c r="T33" s="20">
        <f t="shared" si="6"/>
        <v>0</v>
      </c>
      <c r="U33" s="20">
        <f t="shared" si="6"/>
        <v>0</v>
      </c>
      <c r="V33" s="20">
        <f t="shared" si="6"/>
        <v>0</v>
      </c>
      <c r="W33" s="20">
        <f t="shared" si="6"/>
        <v>0</v>
      </c>
      <c r="X33" s="20">
        <f>SUM(D33:W33)</f>
        <v>41</v>
      </c>
      <c r="Y33" s="21" t="s">
        <v>114</v>
      </c>
    </row>
    <row r="34" spans="3:25" x14ac:dyDescent="0.25">
      <c r="C34" s="19" t="s">
        <v>115</v>
      </c>
      <c r="D34" s="22">
        <f>(D33*100)/$C24</f>
        <v>0</v>
      </c>
      <c r="E34" s="22">
        <f t="shared" ref="E34:W34" si="7">(E33*100)/$C24</f>
        <v>71.428571428571431</v>
      </c>
      <c r="F34" s="22">
        <f t="shared" si="7"/>
        <v>71.428571428571431</v>
      </c>
      <c r="G34" s="22">
        <f t="shared" si="7"/>
        <v>42.857142857142854</v>
      </c>
      <c r="H34" s="22">
        <f t="shared" si="7"/>
        <v>28.571428571428573</v>
      </c>
      <c r="I34" s="22">
        <f t="shared" si="7"/>
        <v>14.285714285714286</v>
      </c>
      <c r="J34" s="22">
        <f t="shared" si="7"/>
        <v>71.428571428571431</v>
      </c>
      <c r="K34" s="22">
        <f t="shared" si="7"/>
        <v>14.285714285714286</v>
      </c>
      <c r="L34" s="22">
        <f t="shared" si="7"/>
        <v>0</v>
      </c>
      <c r="M34" s="22">
        <f t="shared" si="7"/>
        <v>28.571428571428573</v>
      </c>
      <c r="N34" s="22">
        <f t="shared" si="7"/>
        <v>71.428571428571431</v>
      </c>
      <c r="O34" s="22">
        <f t="shared" si="7"/>
        <v>14.285714285714286</v>
      </c>
      <c r="P34" s="22">
        <f t="shared" si="7"/>
        <v>57.142857142857146</v>
      </c>
      <c r="Q34" s="22">
        <f t="shared" si="7"/>
        <v>71.428571428571431</v>
      </c>
      <c r="R34" s="22">
        <f t="shared" si="7"/>
        <v>14.285714285714286</v>
      </c>
      <c r="S34" s="22">
        <f t="shared" si="7"/>
        <v>14.285714285714286</v>
      </c>
      <c r="T34" s="22">
        <f t="shared" si="7"/>
        <v>0</v>
      </c>
      <c r="U34" s="22">
        <f t="shared" si="7"/>
        <v>0</v>
      </c>
      <c r="V34" s="22">
        <f t="shared" si="7"/>
        <v>0</v>
      </c>
      <c r="W34" s="22">
        <f t="shared" si="7"/>
        <v>0</v>
      </c>
      <c r="X34" s="22">
        <f>(X33*100)/$X40</f>
        <v>29.285714285714285</v>
      </c>
      <c r="Y34" s="21" t="s">
        <v>116</v>
      </c>
    </row>
    <row r="35" spans="3:25" x14ac:dyDescent="0.25">
      <c r="C35" s="1" t="s">
        <v>117</v>
      </c>
      <c r="D35" s="2">
        <f>COUNTIF(D16:D22,"C")</f>
        <v>6</v>
      </c>
      <c r="E35" s="2">
        <f t="shared" ref="E35:W35" si="8">COUNTIF(E16:E22,"C")</f>
        <v>1</v>
      </c>
      <c r="F35" s="2">
        <f t="shared" si="8"/>
        <v>1</v>
      </c>
      <c r="G35" s="2">
        <f t="shared" si="8"/>
        <v>1</v>
      </c>
      <c r="H35" s="2">
        <f t="shared" si="8"/>
        <v>1</v>
      </c>
      <c r="I35" s="2">
        <f t="shared" si="8"/>
        <v>4</v>
      </c>
      <c r="J35" s="2">
        <f t="shared" si="8"/>
        <v>0</v>
      </c>
      <c r="K35" s="2">
        <f t="shared" si="8"/>
        <v>1</v>
      </c>
      <c r="L35" s="2">
        <f t="shared" si="8"/>
        <v>6</v>
      </c>
      <c r="M35" s="2">
        <f t="shared" si="8"/>
        <v>0</v>
      </c>
      <c r="N35" s="2">
        <f t="shared" si="8"/>
        <v>1</v>
      </c>
      <c r="O35" s="2">
        <f t="shared" si="8"/>
        <v>4</v>
      </c>
      <c r="P35" s="2">
        <f t="shared" si="8"/>
        <v>1</v>
      </c>
      <c r="Q35" s="2">
        <f t="shared" si="8"/>
        <v>0</v>
      </c>
      <c r="R35" s="2">
        <f t="shared" si="8"/>
        <v>1</v>
      </c>
      <c r="S35" s="2">
        <f t="shared" si="8"/>
        <v>6</v>
      </c>
      <c r="T35" s="2">
        <f t="shared" si="8"/>
        <v>1</v>
      </c>
      <c r="U35" s="2">
        <f t="shared" si="8"/>
        <v>6</v>
      </c>
      <c r="V35" s="2">
        <f t="shared" si="8"/>
        <v>6</v>
      </c>
      <c r="W35" s="2">
        <f t="shared" si="8"/>
        <v>0</v>
      </c>
      <c r="X35" s="2">
        <f>SUM(D35:W35)</f>
        <v>47</v>
      </c>
      <c r="Y35" s="23" t="s">
        <v>118</v>
      </c>
    </row>
    <row r="36" spans="3:25" x14ac:dyDescent="0.25">
      <c r="C36" s="1" t="s">
        <v>119</v>
      </c>
      <c r="D36" s="24">
        <f>(D35*100)/$C24</f>
        <v>85.714285714285708</v>
      </c>
      <c r="E36" s="24">
        <f t="shared" ref="E36:W36" si="9">(E35*100)/$C24</f>
        <v>14.285714285714286</v>
      </c>
      <c r="F36" s="24">
        <f t="shared" si="9"/>
        <v>14.285714285714286</v>
      </c>
      <c r="G36" s="24">
        <f t="shared" si="9"/>
        <v>14.285714285714286</v>
      </c>
      <c r="H36" s="24">
        <f t="shared" si="9"/>
        <v>14.285714285714286</v>
      </c>
      <c r="I36" s="24">
        <f t="shared" si="9"/>
        <v>57.142857142857146</v>
      </c>
      <c r="J36" s="24">
        <f t="shared" si="9"/>
        <v>0</v>
      </c>
      <c r="K36" s="24">
        <f t="shared" si="9"/>
        <v>14.285714285714286</v>
      </c>
      <c r="L36" s="24">
        <f t="shared" si="9"/>
        <v>85.714285714285708</v>
      </c>
      <c r="M36" s="24">
        <f t="shared" si="9"/>
        <v>0</v>
      </c>
      <c r="N36" s="24">
        <f t="shared" si="9"/>
        <v>14.285714285714286</v>
      </c>
      <c r="O36" s="24">
        <f t="shared" si="9"/>
        <v>57.142857142857146</v>
      </c>
      <c r="P36" s="24">
        <f t="shared" si="9"/>
        <v>14.285714285714286</v>
      </c>
      <c r="Q36" s="24">
        <f t="shared" si="9"/>
        <v>0</v>
      </c>
      <c r="R36" s="24">
        <f t="shared" si="9"/>
        <v>14.285714285714286</v>
      </c>
      <c r="S36" s="24">
        <f t="shared" si="9"/>
        <v>85.714285714285708</v>
      </c>
      <c r="T36" s="24">
        <f t="shared" si="9"/>
        <v>14.285714285714286</v>
      </c>
      <c r="U36" s="24">
        <f t="shared" si="9"/>
        <v>85.714285714285708</v>
      </c>
      <c r="V36" s="24">
        <f t="shared" si="9"/>
        <v>85.714285714285708</v>
      </c>
      <c r="W36" s="24">
        <f t="shared" si="9"/>
        <v>0</v>
      </c>
      <c r="X36" s="24">
        <f>(X35*100)/$X40</f>
        <v>33.571428571428569</v>
      </c>
      <c r="Y36" s="23" t="s">
        <v>120</v>
      </c>
    </row>
    <row r="37" spans="3:25" x14ac:dyDescent="0.25">
      <c r="C37" s="19" t="s">
        <v>121</v>
      </c>
      <c r="D37" s="20">
        <f>COUNTIF(D16:D22,"D")</f>
        <v>0</v>
      </c>
      <c r="E37" s="20">
        <f t="shared" ref="E37:W37" si="10">COUNTIF(E16:E22,"D")</f>
        <v>1</v>
      </c>
      <c r="F37" s="20">
        <f t="shared" si="10"/>
        <v>0</v>
      </c>
      <c r="G37" s="20">
        <f t="shared" si="10"/>
        <v>2</v>
      </c>
      <c r="H37" s="20">
        <f t="shared" si="10"/>
        <v>3</v>
      </c>
      <c r="I37" s="20">
        <f t="shared" si="10"/>
        <v>0</v>
      </c>
      <c r="J37" s="20">
        <f t="shared" si="10"/>
        <v>2</v>
      </c>
      <c r="K37" s="20">
        <f t="shared" si="10"/>
        <v>2</v>
      </c>
      <c r="L37" s="20">
        <f t="shared" si="10"/>
        <v>0</v>
      </c>
      <c r="M37" s="20">
        <f t="shared" si="10"/>
        <v>2</v>
      </c>
      <c r="N37" s="20">
        <f t="shared" si="10"/>
        <v>1</v>
      </c>
      <c r="O37" s="20">
        <f t="shared" si="10"/>
        <v>1</v>
      </c>
      <c r="P37" s="20">
        <f t="shared" si="10"/>
        <v>1</v>
      </c>
      <c r="Q37" s="20">
        <f t="shared" si="10"/>
        <v>1</v>
      </c>
      <c r="R37" s="20">
        <f t="shared" si="10"/>
        <v>5</v>
      </c>
      <c r="S37" s="20">
        <f t="shared" si="10"/>
        <v>0</v>
      </c>
      <c r="T37" s="20">
        <f t="shared" si="10"/>
        <v>2</v>
      </c>
      <c r="U37" s="20">
        <f t="shared" si="10"/>
        <v>0</v>
      </c>
      <c r="V37" s="20">
        <f t="shared" si="10"/>
        <v>1</v>
      </c>
      <c r="W37" s="20">
        <f t="shared" si="10"/>
        <v>1</v>
      </c>
      <c r="X37" s="20">
        <f>SUM(D37:W37)</f>
        <v>25</v>
      </c>
      <c r="Y37" s="21" t="s">
        <v>122</v>
      </c>
    </row>
    <row r="38" spans="3:25" x14ac:dyDescent="0.25">
      <c r="C38" s="19" t="s">
        <v>123</v>
      </c>
      <c r="D38" s="22">
        <f>(D37*100)/$C24</f>
        <v>0</v>
      </c>
      <c r="E38" s="22">
        <f t="shared" ref="E38:W38" si="11">(E37*100)/$C24</f>
        <v>14.285714285714286</v>
      </c>
      <c r="F38" s="22">
        <f t="shared" si="11"/>
        <v>0</v>
      </c>
      <c r="G38" s="22">
        <f t="shared" si="11"/>
        <v>28.571428571428573</v>
      </c>
      <c r="H38" s="22">
        <f t="shared" si="11"/>
        <v>42.857142857142854</v>
      </c>
      <c r="I38" s="22">
        <f t="shared" si="11"/>
        <v>0</v>
      </c>
      <c r="J38" s="22">
        <f t="shared" si="11"/>
        <v>28.571428571428573</v>
      </c>
      <c r="K38" s="22">
        <f t="shared" si="11"/>
        <v>28.571428571428573</v>
      </c>
      <c r="L38" s="22">
        <f t="shared" si="11"/>
        <v>0</v>
      </c>
      <c r="M38" s="22">
        <f t="shared" si="11"/>
        <v>28.571428571428573</v>
      </c>
      <c r="N38" s="22">
        <f t="shared" si="11"/>
        <v>14.285714285714286</v>
      </c>
      <c r="O38" s="22">
        <f t="shared" si="11"/>
        <v>14.285714285714286</v>
      </c>
      <c r="P38" s="22">
        <f t="shared" si="11"/>
        <v>14.285714285714286</v>
      </c>
      <c r="Q38" s="22">
        <f t="shared" si="11"/>
        <v>14.285714285714286</v>
      </c>
      <c r="R38" s="22">
        <f t="shared" si="11"/>
        <v>71.428571428571431</v>
      </c>
      <c r="S38" s="22">
        <f t="shared" si="11"/>
        <v>0</v>
      </c>
      <c r="T38" s="22">
        <f t="shared" si="11"/>
        <v>28.571428571428573</v>
      </c>
      <c r="U38" s="22">
        <f t="shared" si="11"/>
        <v>0</v>
      </c>
      <c r="V38" s="22">
        <f t="shared" si="11"/>
        <v>14.285714285714286</v>
      </c>
      <c r="W38" s="22">
        <f t="shared" si="11"/>
        <v>14.285714285714286</v>
      </c>
      <c r="X38" s="22">
        <f>(X37*100)/$X40</f>
        <v>17.857142857142858</v>
      </c>
      <c r="Y38" s="21" t="s">
        <v>124</v>
      </c>
    </row>
    <row r="39" spans="3:25" x14ac:dyDescent="0.25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"/>
      <c r="Y39" s="23"/>
    </row>
    <row r="40" spans="3:25" x14ac:dyDescent="0.25">
      <c r="C40" s="19" t="s">
        <v>101</v>
      </c>
      <c r="D40" s="20">
        <f>D29+D31+D33+D35+D37</f>
        <v>7</v>
      </c>
      <c r="E40" s="20">
        <f t="shared" ref="E40:W40" si="12">E29+E31+E33+E35+E37</f>
        <v>7</v>
      </c>
      <c r="F40" s="20">
        <f t="shared" si="12"/>
        <v>7</v>
      </c>
      <c r="G40" s="20">
        <f t="shared" si="12"/>
        <v>7</v>
      </c>
      <c r="H40" s="20">
        <f t="shared" si="12"/>
        <v>7</v>
      </c>
      <c r="I40" s="20">
        <f t="shared" si="12"/>
        <v>7</v>
      </c>
      <c r="J40" s="20">
        <f t="shared" si="12"/>
        <v>7</v>
      </c>
      <c r="K40" s="20">
        <f t="shared" si="12"/>
        <v>7</v>
      </c>
      <c r="L40" s="20">
        <f t="shared" si="12"/>
        <v>7</v>
      </c>
      <c r="M40" s="20">
        <f t="shared" si="12"/>
        <v>7</v>
      </c>
      <c r="N40" s="20">
        <f t="shared" si="12"/>
        <v>7</v>
      </c>
      <c r="O40" s="20">
        <f t="shared" si="12"/>
        <v>7</v>
      </c>
      <c r="P40" s="20">
        <f t="shared" si="12"/>
        <v>7</v>
      </c>
      <c r="Q40" s="20">
        <f t="shared" si="12"/>
        <v>7</v>
      </c>
      <c r="R40" s="20">
        <f t="shared" si="12"/>
        <v>7</v>
      </c>
      <c r="S40" s="20">
        <f t="shared" si="12"/>
        <v>7</v>
      </c>
      <c r="T40" s="20">
        <f t="shared" si="12"/>
        <v>7</v>
      </c>
      <c r="U40" s="20">
        <f t="shared" si="12"/>
        <v>7</v>
      </c>
      <c r="V40" s="20">
        <f t="shared" si="12"/>
        <v>7</v>
      </c>
      <c r="W40" s="25">
        <f t="shared" si="12"/>
        <v>7</v>
      </c>
      <c r="X40" s="20">
        <f>X29+X31+X33+X35+X37</f>
        <v>140</v>
      </c>
      <c r="Y40" s="21" t="s">
        <v>125</v>
      </c>
    </row>
    <row r="41" spans="3:25" x14ac:dyDescent="0.25">
      <c r="X41" s="20">
        <f>X30+X32+X34+X36+X38</f>
        <v>100</v>
      </c>
      <c r="Y41" s="21" t="s">
        <v>126</v>
      </c>
    </row>
    <row r="42" spans="3:25" x14ac:dyDescent="0.25">
      <c r="C42" s="26" t="s">
        <v>127</v>
      </c>
    </row>
    <row r="43" spans="3:25" x14ac:dyDescent="0.25">
      <c r="C43" s="26" t="s">
        <v>128</v>
      </c>
    </row>
    <row r="44" spans="3:25" x14ac:dyDescent="0.25">
      <c r="C44" s="27" t="s">
        <v>129</v>
      </c>
      <c r="D44" s="28" t="s">
        <v>130</v>
      </c>
      <c r="E44" s="28"/>
      <c r="F44" s="28"/>
      <c r="G44" s="28"/>
      <c r="H44" s="28" t="s">
        <v>131</v>
      </c>
      <c r="I44" s="28"/>
      <c r="J44" s="28"/>
      <c r="K44" s="28"/>
      <c r="L44" s="28"/>
      <c r="M44" s="28"/>
      <c r="N44" s="28" t="s">
        <v>132</v>
      </c>
      <c r="O44" s="28"/>
      <c r="P44" s="28"/>
      <c r="Q44" s="28"/>
      <c r="R44" s="28"/>
      <c r="S44" s="28" t="s">
        <v>133</v>
      </c>
      <c r="T44" s="28"/>
      <c r="U44" s="28"/>
      <c r="V44" s="28"/>
      <c r="W44" s="28"/>
    </row>
    <row r="45" spans="3:25" x14ac:dyDescent="0.25">
      <c r="C45" s="27" t="s">
        <v>134</v>
      </c>
      <c r="D45" s="29">
        <f>AVERAGE(D28:G28)</f>
        <v>67.857142857142847</v>
      </c>
      <c r="E45" s="28"/>
      <c r="F45" s="28"/>
      <c r="G45" s="28"/>
      <c r="H45" s="29">
        <f>AVERAGE(H28:M28)</f>
        <v>50</v>
      </c>
      <c r="I45" s="28"/>
      <c r="J45" s="28"/>
      <c r="K45" s="28"/>
      <c r="L45" s="28"/>
      <c r="M45" s="28"/>
      <c r="N45" s="29">
        <f>AVERAGE(N28:R28)</f>
        <v>65.714285714285722</v>
      </c>
      <c r="O45" s="28"/>
      <c r="P45" s="28"/>
      <c r="Q45" s="28"/>
      <c r="R45" s="28"/>
      <c r="S45" s="29">
        <f>AVERAGE(S28:W28)</f>
        <v>74.285714285714292</v>
      </c>
      <c r="T45" s="28"/>
      <c r="U45" s="28"/>
      <c r="V45" s="28"/>
      <c r="W45" s="28"/>
    </row>
  </sheetData>
  <mergeCells count="8">
    <mergeCell ref="D44:G44"/>
    <mergeCell ref="H44:M44"/>
    <mergeCell ref="N44:R44"/>
    <mergeCell ref="S44:W44"/>
    <mergeCell ref="D45:G45"/>
    <mergeCell ref="H45:M45"/>
    <mergeCell ref="N45:R45"/>
    <mergeCell ref="S45:W45"/>
  </mergeCells>
  <conditionalFormatting sqref="D16:D22">
    <cfRule type="cellIs" dxfId="20" priority="21" operator="equal">
      <formula>$D$26</formula>
    </cfRule>
  </conditionalFormatting>
  <conditionalFormatting sqref="E16:E22">
    <cfRule type="cellIs" dxfId="19" priority="20" operator="equal">
      <formula>$E$26</formula>
    </cfRule>
  </conditionalFormatting>
  <conditionalFormatting sqref="F16:F22">
    <cfRule type="cellIs" dxfId="18" priority="19" operator="equal">
      <formula>$F$26</formula>
    </cfRule>
  </conditionalFormatting>
  <conditionalFormatting sqref="G16:G22">
    <cfRule type="cellIs" dxfId="17" priority="18" operator="equal">
      <formula>$G$26</formula>
    </cfRule>
  </conditionalFormatting>
  <conditionalFormatting sqref="H16:H22">
    <cfRule type="cellIs" dxfId="16" priority="17" operator="equal">
      <formula>$H$26</formula>
    </cfRule>
  </conditionalFormatting>
  <conditionalFormatting sqref="I16:I22">
    <cfRule type="cellIs" dxfId="15" priority="16" operator="equal">
      <formula>$I$26</formula>
    </cfRule>
  </conditionalFormatting>
  <conditionalFormatting sqref="J16:J22">
    <cfRule type="cellIs" dxfId="14" priority="15" operator="equal">
      <formula>$J$26</formula>
    </cfRule>
  </conditionalFormatting>
  <conditionalFormatting sqref="K16:K22">
    <cfRule type="cellIs" dxfId="13" priority="14" operator="equal">
      <formula>$K$26</formula>
    </cfRule>
  </conditionalFormatting>
  <conditionalFormatting sqref="L16:L22">
    <cfRule type="cellIs" dxfId="12" priority="13" operator="equal">
      <formula>$L$26</formula>
    </cfRule>
  </conditionalFormatting>
  <conditionalFormatting sqref="M16:M22">
    <cfRule type="cellIs" dxfId="11" priority="12" operator="equal">
      <formula>$M$26</formula>
    </cfRule>
  </conditionalFormatting>
  <conditionalFormatting sqref="N16:N22">
    <cfRule type="cellIs" dxfId="10" priority="11" operator="equal">
      <formula>$N$26</formula>
    </cfRule>
  </conditionalFormatting>
  <conditionalFormatting sqref="O16:O22">
    <cfRule type="cellIs" dxfId="9" priority="10" operator="equal">
      <formula>$O$26</formula>
    </cfRule>
  </conditionalFormatting>
  <conditionalFormatting sqref="P16:P22">
    <cfRule type="cellIs" dxfId="8" priority="9" operator="equal">
      <formula>$P$26</formula>
    </cfRule>
  </conditionalFormatting>
  <conditionalFormatting sqref="Q16:Q22">
    <cfRule type="cellIs" dxfId="7" priority="8" operator="equal">
      <formula>$Q$26</formula>
    </cfRule>
  </conditionalFormatting>
  <conditionalFormatting sqref="R16:R22">
    <cfRule type="cellIs" dxfId="6" priority="7" operator="equal">
      <formula>$R$26</formula>
    </cfRule>
  </conditionalFormatting>
  <conditionalFormatting sqref="S16:S22">
    <cfRule type="cellIs" dxfId="5" priority="6" operator="equal">
      <formula>$S$26</formula>
    </cfRule>
  </conditionalFormatting>
  <conditionalFormatting sqref="T16:T22">
    <cfRule type="cellIs" dxfId="4" priority="5" operator="equal">
      <formula>$T$26</formula>
    </cfRule>
  </conditionalFormatting>
  <conditionalFormatting sqref="U16:U22">
    <cfRule type="cellIs" dxfId="3" priority="4" operator="equal">
      <formula>$U$26</formula>
    </cfRule>
  </conditionalFormatting>
  <conditionalFormatting sqref="V16:V22">
    <cfRule type="cellIs" dxfId="2" priority="3" operator="equal">
      <formula>$V$26</formula>
    </cfRule>
  </conditionalFormatting>
  <conditionalFormatting sqref="W16:W22">
    <cfRule type="cellIs" dxfId="1" priority="2" operator="equal">
      <formula>$W$26</formula>
    </cfRule>
  </conditionalFormatting>
  <conditionalFormatting sqref="D16:W22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0B30-98FF-4019-A32D-B7D72D4C889D}">
  <dimension ref="A6:AB26"/>
  <sheetViews>
    <sheetView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27</v>
      </c>
      <c r="L14" t="s">
        <v>25</v>
      </c>
      <c r="M14" t="s">
        <v>27</v>
      </c>
      <c r="N14" t="s">
        <v>28</v>
      </c>
      <c r="O14" t="s">
        <v>29</v>
      </c>
      <c r="P14" t="s">
        <v>28</v>
      </c>
      <c r="Q14" t="s">
        <v>28</v>
      </c>
      <c r="R14" t="s">
        <v>29</v>
      </c>
      <c r="S14" t="s">
        <v>30</v>
      </c>
      <c r="T14" t="s">
        <v>31</v>
      </c>
      <c r="U14" t="s">
        <v>31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63</v>
      </c>
      <c r="F16" t="s">
        <v>64</v>
      </c>
      <c r="G16" t="s">
        <v>65</v>
      </c>
      <c r="H16" t="s">
        <v>63</v>
      </c>
      <c r="I16" t="s">
        <v>62</v>
      </c>
      <c r="J16" t="s">
        <v>63</v>
      </c>
      <c r="K16" t="s">
        <v>64</v>
      </c>
      <c r="L16" t="s">
        <v>62</v>
      </c>
      <c r="M16" t="s">
        <v>63</v>
      </c>
      <c r="N16" t="s">
        <v>63</v>
      </c>
      <c r="O16" t="s">
        <v>64</v>
      </c>
      <c r="P16" t="s">
        <v>63</v>
      </c>
      <c r="Q16" t="s">
        <v>63</v>
      </c>
      <c r="R16" t="s">
        <v>65</v>
      </c>
      <c r="S16" t="s">
        <v>62</v>
      </c>
      <c r="T16" t="s">
        <v>65</v>
      </c>
      <c r="U16" t="s">
        <v>64</v>
      </c>
      <c r="V16" t="s">
        <v>62</v>
      </c>
      <c r="W16" t="s">
        <v>64</v>
      </c>
      <c r="X16">
        <v>15</v>
      </c>
      <c r="Y16" t="s">
        <v>66</v>
      </c>
      <c r="Z16" t="s">
        <v>67</v>
      </c>
      <c r="AA16" t="s">
        <v>68</v>
      </c>
      <c r="AB16" t="s">
        <v>69</v>
      </c>
    </row>
    <row r="19" spans="3:23" x14ac:dyDescent="0.25">
      <c r="C19" t="s">
        <v>91</v>
      </c>
      <c r="D19" t="s">
        <v>62</v>
      </c>
      <c r="E19" t="s">
        <v>63</v>
      </c>
      <c r="F19" t="s">
        <v>63</v>
      </c>
      <c r="G19" t="s">
        <v>63</v>
      </c>
      <c r="H19" t="s">
        <v>63</v>
      </c>
      <c r="I19" t="s">
        <v>62</v>
      </c>
      <c r="J19" t="s">
        <v>63</v>
      </c>
      <c r="K19" t="s">
        <v>65</v>
      </c>
      <c r="L19" t="s">
        <v>62</v>
      </c>
      <c r="M19" t="s">
        <v>63</v>
      </c>
      <c r="N19" t="s">
        <v>63</v>
      </c>
      <c r="O19" t="s">
        <v>62</v>
      </c>
      <c r="P19" t="s">
        <v>63</v>
      </c>
      <c r="Q19" t="s">
        <v>63</v>
      </c>
      <c r="R19" t="s">
        <v>65</v>
      </c>
      <c r="S19" t="s">
        <v>62</v>
      </c>
      <c r="T19" t="s">
        <v>65</v>
      </c>
      <c r="U19" t="s">
        <v>62</v>
      </c>
      <c r="V19" t="s">
        <v>62</v>
      </c>
      <c r="W19" t="s">
        <v>64</v>
      </c>
    </row>
    <row r="20" spans="3:23" x14ac:dyDescent="0.25">
      <c r="C20" t="s">
        <v>92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1</v>
      </c>
      <c r="K20">
        <v>0</v>
      </c>
      <c r="L20">
        <v>1</v>
      </c>
      <c r="M20">
        <v>1</v>
      </c>
      <c r="N20">
        <v>1</v>
      </c>
      <c r="O20">
        <v>0</v>
      </c>
      <c r="P20">
        <v>1</v>
      </c>
      <c r="Q20">
        <v>1</v>
      </c>
      <c r="R20">
        <v>1</v>
      </c>
      <c r="S20">
        <v>1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93</v>
      </c>
      <c r="D21" t="s">
        <v>94</v>
      </c>
      <c r="E21" t="s">
        <v>94</v>
      </c>
      <c r="F21" t="s">
        <v>67</v>
      </c>
      <c r="G21" t="s">
        <v>67</v>
      </c>
      <c r="H21" t="s">
        <v>94</v>
      </c>
      <c r="I21" t="s">
        <v>94</v>
      </c>
      <c r="J21" t="s">
        <v>94</v>
      </c>
      <c r="K21" t="s">
        <v>67</v>
      </c>
      <c r="L21" t="s">
        <v>94</v>
      </c>
      <c r="M21" t="s">
        <v>94</v>
      </c>
      <c r="N21" t="s">
        <v>94</v>
      </c>
      <c r="O21" t="s">
        <v>67</v>
      </c>
      <c r="P21" t="s">
        <v>94</v>
      </c>
      <c r="Q21" t="s">
        <v>94</v>
      </c>
      <c r="R21" t="s">
        <v>94</v>
      </c>
      <c r="S21" t="s">
        <v>94</v>
      </c>
      <c r="T21" t="s">
        <v>94</v>
      </c>
      <c r="U21" t="s">
        <v>67</v>
      </c>
      <c r="V21" t="s">
        <v>94</v>
      </c>
      <c r="W21" t="s">
        <v>94</v>
      </c>
    </row>
    <row r="22" spans="3:23" x14ac:dyDescent="0.25">
      <c r="C22" t="s">
        <v>95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96</v>
      </c>
      <c r="D23" t="s">
        <v>67</v>
      </c>
      <c r="E23" t="s">
        <v>67</v>
      </c>
      <c r="F23" t="s">
        <v>94</v>
      </c>
      <c r="G23" t="s">
        <v>67</v>
      </c>
      <c r="H23" t="s">
        <v>67</v>
      </c>
      <c r="I23" t="s">
        <v>67</v>
      </c>
      <c r="J23" t="s">
        <v>67</v>
      </c>
      <c r="K23" t="s">
        <v>94</v>
      </c>
      <c r="L23" t="s">
        <v>67</v>
      </c>
      <c r="M23" t="s">
        <v>67</v>
      </c>
      <c r="N23" t="s">
        <v>67</v>
      </c>
      <c r="O23" t="s">
        <v>94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94</v>
      </c>
      <c r="V23" t="s">
        <v>67</v>
      </c>
      <c r="W23" t="s">
        <v>94</v>
      </c>
    </row>
    <row r="24" spans="3:23" x14ac:dyDescent="0.25">
      <c r="C24" t="s">
        <v>97</v>
      </c>
      <c r="D24" t="s">
        <v>67</v>
      </c>
      <c r="E24" t="s">
        <v>94</v>
      </c>
      <c r="F24" t="s">
        <v>67</v>
      </c>
      <c r="G24" t="s">
        <v>67</v>
      </c>
      <c r="H24" t="s">
        <v>94</v>
      </c>
      <c r="I24" t="s">
        <v>67</v>
      </c>
      <c r="J24" t="s">
        <v>94</v>
      </c>
      <c r="K24" t="s">
        <v>67</v>
      </c>
      <c r="L24" t="s">
        <v>67</v>
      </c>
      <c r="M24" t="s">
        <v>94</v>
      </c>
      <c r="N24" t="s">
        <v>94</v>
      </c>
      <c r="O24" t="s">
        <v>67</v>
      </c>
      <c r="P24" t="s">
        <v>94</v>
      </c>
      <c r="Q24" t="s">
        <v>94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98</v>
      </c>
      <c r="D25" t="s">
        <v>94</v>
      </c>
      <c r="E25" t="s">
        <v>67</v>
      </c>
      <c r="F25" t="s">
        <v>67</v>
      </c>
      <c r="G25" t="s">
        <v>67</v>
      </c>
      <c r="H25" t="s">
        <v>67</v>
      </c>
      <c r="I25" t="s">
        <v>94</v>
      </c>
      <c r="J25" t="s">
        <v>67</v>
      </c>
      <c r="K25" t="s">
        <v>67</v>
      </c>
      <c r="L25" t="s">
        <v>94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94</v>
      </c>
      <c r="T25" t="s">
        <v>67</v>
      </c>
      <c r="U25" t="s">
        <v>67</v>
      </c>
      <c r="V25" t="s">
        <v>94</v>
      </c>
      <c r="W25" t="s">
        <v>67</v>
      </c>
    </row>
    <row r="26" spans="3:23" x14ac:dyDescent="0.25">
      <c r="C26" t="s">
        <v>99</v>
      </c>
      <c r="D26" t="s">
        <v>67</v>
      </c>
      <c r="E26" t="s">
        <v>67</v>
      </c>
      <c r="F26" t="s">
        <v>67</v>
      </c>
      <c r="G26" t="s">
        <v>94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94</v>
      </c>
      <c r="S26" t="s">
        <v>67</v>
      </c>
      <c r="T26" t="s">
        <v>94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7627-7440-420B-A016-8EAE9662886F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27</v>
      </c>
      <c r="L14" t="s">
        <v>25</v>
      </c>
      <c r="M14" t="s">
        <v>27</v>
      </c>
      <c r="N14" t="s">
        <v>28</v>
      </c>
      <c r="O14" t="s">
        <v>29</v>
      </c>
      <c r="P14" t="s">
        <v>28</v>
      </c>
      <c r="Q14" t="s">
        <v>28</v>
      </c>
      <c r="R14" t="s">
        <v>29</v>
      </c>
      <c r="S14" t="s">
        <v>30</v>
      </c>
      <c r="T14" t="s">
        <v>31</v>
      </c>
      <c r="U14" t="s">
        <v>31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70</v>
      </c>
      <c r="B16" t="s">
        <v>71</v>
      </c>
      <c r="D16" t="s">
        <v>62</v>
      </c>
      <c r="E16" t="s">
        <v>63</v>
      </c>
      <c r="F16" t="s">
        <v>63</v>
      </c>
      <c r="G16" t="s">
        <v>63</v>
      </c>
      <c r="H16" t="s">
        <v>63</v>
      </c>
      <c r="I16" t="s">
        <v>62</v>
      </c>
      <c r="J16" t="s">
        <v>65</v>
      </c>
      <c r="K16" t="s">
        <v>62</v>
      </c>
      <c r="L16" t="s">
        <v>62</v>
      </c>
      <c r="M16" t="s">
        <v>65</v>
      </c>
      <c r="N16" t="s">
        <v>63</v>
      </c>
      <c r="O16" t="s">
        <v>65</v>
      </c>
      <c r="P16" t="s">
        <v>62</v>
      </c>
      <c r="Q16" t="s">
        <v>63</v>
      </c>
      <c r="R16" t="s">
        <v>65</v>
      </c>
      <c r="S16" t="s">
        <v>62</v>
      </c>
      <c r="T16" t="s">
        <v>65</v>
      </c>
      <c r="U16" t="s">
        <v>62</v>
      </c>
      <c r="V16" t="s">
        <v>62</v>
      </c>
      <c r="W16" t="s">
        <v>65</v>
      </c>
      <c r="X16">
        <v>14</v>
      </c>
      <c r="Y16" t="s">
        <v>72</v>
      </c>
      <c r="Z16" t="s">
        <v>67</v>
      </c>
      <c r="AA16" t="s">
        <v>73</v>
      </c>
      <c r="AB16" t="s">
        <v>69</v>
      </c>
    </row>
    <row r="17" spans="1:28" x14ac:dyDescent="0.25">
      <c r="A17" t="s">
        <v>74</v>
      </c>
      <c r="B17" t="s">
        <v>75</v>
      </c>
      <c r="D17" t="s">
        <v>62</v>
      </c>
      <c r="E17" t="s">
        <v>62</v>
      </c>
      <c r="F17" t="s">
        <v>63</v>
      </c>
      <c r="G17" t="s">
        <v>64</v>
      </c>
      <c r="H17" t="s">
        <v>65</v>
      </c>
      <c r="I17" t="s">
        <v>63</v>
      </c>
      <c r="J17" t="s">
        <v>63</v>
      </c>
      <c r="K17" t="s">
        <v>64</v>
      </c>
      <c r="L17" t="s">
        <v>62</v>
      </c>
      <c r="M17" t="s">
        <v>65</v>
      </c>
      <c r="N17" t="s">
        <v>63</v>
      </c>
      <c r="O17" t="s">
        <v>62</v>
      </c>
      <c r="P17" t="s">
        <v>63</v>
      </c>
      <c r="Q17" t="s">
        <v>63</v>
      </c>
      <c r="R17" t="s">
        <v>62</v>
      </c>
      <c r="S17" t="s">
        <v>62</v>
      </c>
      <c r="T17" t="s">
        <v>62</v>
      </c>
      <c r="U17" t="s">
        <v>62</v>
      </c>
      <c r="V17" t="s">
        <v>62</v>
      </c>
      <c r="W17" t="s">
        <v>64</v>
      </c>
      <c r="X17">
        <v>12</v>
      </c>
      <c r="Y17" t="s">
        <v>76</v>
      </c>
      <c r="Z17" t="s">
        <v>67</v>
      </c>
      <c r="AA17" t="s">
        <v>73</v>
      </c>
      <c r="AB17" t="s">
        <v>69</v>
      </c>
    </row>
    <row r="20" spans="1:28" x14ac:dyDescent="0.25">
      <c r="C20" t="s">
        <v>91</v>
      </c>
      <c r="D20" t="s">
        <v>62</v>
      </c>
      <c r="E20" t="s">
        <v>63</v>
      </c>
      <c r="F20" t="s">
        <v>63</v>
      </c>
      <c r="G20" t="s">
        <v>63</v>
      </c>
      <c r="H20" t="s">
        <v>63</v>
      </c>
      <c r="I20" t="s">
        <v>62</v>
      </c>
      <c r="J20" t="s">
        <v>63</v>
      </c>
      <c r="K20" t="s">
        <v>65</v>
      </c>
      <c r="L20" t="s">
        <v>62</v>
      </c>
      <c r="M20" t="s">
        <v>63</v>
      </c>
      <c r="N20" t="s">
        <v>63</v>
      </c>
      <c r="O20" t="s">
        <v>62</v>
      </c>
      <c r="P20" t="s">
        <v>63</v>
      </c>
      <c r="Q20" t="s">
        <v>63</v>
      </c>
      <c r="R20" t="s">
        <v>65</v>
      </c>
      <c r="S20" t="s">
        <v>62</v>
      </c>
      <c r="T20" t="s">
        <v>65</v>
      </c>
      <c r="U20" t="s">
        <v>62</v>
      </c>
      <c r="V20" t="s">
        <v>62</v>
      </c>
      <c r="W20" t="s">
        <v>64</v>
      </c>
    </row>
    <row r="21" spans="1:28" x14ac:dyDescent="0.25">
      <c r="C21" t="s">
        <v>92</v>
      </c>
      <c r="D21">
        <v>2</v>
      </c>
      <c r="E21">
        <v>1</v>
      </c>
      <c r="F21">
        <v>2</v>
      </c>
      <c r="G21">
        <v>1</v>
      </c>
      <c r="H21">
        <v>1</v>
      </c>
      <c r="I21">
        <v>1</v>
      </c>
      <c r="J21">
        <v>1</v>
      </c>
      <c r="K21">
        <v>0</v>
      </c>
      <c r="L21">
        <v>2</v>
      </c>
      <c r="M21">
        <v>0</v>
      </c>
      <c r="N21">
        <v>2</v>
      </c>
      <c r="O21">
        <v>1</v>
      </c>
      <c r="P21">
        <v>1</v>
      </c>
      <c r="Q21">
        <v>2</v>
      </c>
      <c r="R21">
        <v>1</v>
      </c>
      <c r="S21">
        <v>2</v>
      </c>
      <c r="T21">
        <v>1</v>
      </c>
      <c r="U21">
        <v>2</v>
      </c>
      <c r="V21">
        <v>2</v>
      </c>
      <c r="W21">
        <v>1</v>
      </c>
    </row>
    <row r="22" spans="1:28" x14ac:dyDescent="0.25">
      <c r="C22" t="s">
        <v>93</v>
      </c>
      <c r="D22" t="s">
        <v>94</v>
      </c>
      <c r="E22" t="s">
        <v>100</v>
      </c>
      <c r="F22" t="s">
        <v>94</v>
      </c>
      <c r="G22" t="s">
        <v>100</v>
      </c>
      <c r="H22" t="s">
        <v>100</v>
      </c>
      <c r="I22" t="s">
        <v>100</v>
      </c>
      <c r="J22" t="s">
        <v>100</v>
      </c>
      <c r="K22" t="s">
        <v>67</v>
      </c>
      <c r="L22" t="s">
        <v>94</v>
      </c>
      <c r="M22" t="s">
        <v>67</v>
      </c>
      <c r="N22" t="s">
        <v>94</v>
      </c>
      <c r="O22" t="s">
        <v>100</v>
      </c>
      <c r="P22" t="s">
        <v>100</v>
      </c>
      <c r="Q22" t="s">
        <v>94</v>
      </c>
      <c r="R22" t="s">
        <v>100</v>
      </c>
      <c r="S22" t="s">
        <v>94</v>
      </c>
      <c r="T22" t="s">
        <v>100</v>
      </c>
      <c r="U22" t="s">
        <v>94</v>
      </c>
      <c r="V22" t="s">
        <v>94</v>
      </c>
      <c r="W22" t="s">
        <v>100</v>
      </c>
    </row>
    <row r="23" spans="1:28" x14ac:dyDescent="0.25">
      <c r="C23" t="s">
        <v>95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96</v>
      </c>
      <c r="D24" t="s">
        <v>67</v>
      </c>
      <c r="E24" t="s">
        <v>67</v>
      </c>
      <c r="F24" t="s">
        <v>67</v>
      </c>
      <c r="G24" t="s">
        <v>100</v>
      </c>
      <c r="H24" t="s">
        <v>67</v>
      </c>
      <c r="I24" t="s">
        <v>67</v>
      </c>
      <c r="J24" t="s">
        <v>67</v>
      </c>
      <c r="K24" t="s">
        <v>100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100</v>
      </c>
    </row>
    <row r="25" spans="1:28" x14ac:dyDescent="0.25">
      <c r="C25" t="s">
        <v>97</v>
      </c>
      <c r="D25" t="s">
        <v>67</v>
      </c>
      <c r="E25" t="s">
        <v>100</v>
      </c>
      <c r="F25" t="s">
        <v>94</v>
      </c>
      <c r="G25" t="s">
        <v>100</v>
      </c>
      <c r="H25" t="s">
        <v>100</v>
      </c>
      <c r="I25" t="s">
        <v>100</v>
      </c>
      <c r="J25" t="s">
        <v>100</v>
      </c>
      <c r="K25" t="s">
        <v>67</v>
      </c>
      <c r="L25" t="s">
        <v>67</v>
      </c>
      <c r="M25" t="s">
        <v>67</v>
      </c>
      <c r="N25" t="s">
        <v>94</v>
      </c>
      <c r="O25" t="s">
        <v>67</v>
      </c>
      <c r="P25" t="s">
        <v>100</v>
      </c>
      <c r="Q25" t="s">
        <v>94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98</v>
      </c>
      <c r="D26" t="s">
        <v>94</v>
      </c>
      <c r="E26" t="s">
        <v>100</v>
      </c>
      <c r="F26" t="s">
        <v>67</v>
      </c>
      <c r="G26" t="s">
        <v>67</v>
      </c>
      <c r="H26" t="s">
        <v>67</v>
      </c>
      <c r="I26" t="s">
        <v>100</v>
      </c>
      <c r="J26" t="s">
        <v>67</v>
      </c>
      <c r="K26" t="s">
        <v>100</v>
      </c>
      <c r="L26" t="s">
        <v>94</v>
      </c>
      <c r="M26" t="s">
        <v>67</v>
      </c>
      <c r="N26" t="s">
        <v>67</v>
      </c>
      <c r="O26" t="s">
        <v>100</v>
      </c>
      <c r="P26" t="s">
        <v>100</v>
      </c>
      <c r="Q26" t="s">
        <v>67</v>
      </c>
      <c r="R26" t="s">
        <v>100</v>
      </c>
      <c r="S26" t="s">
        <v>94</v>
      </c>
      <c r="T26" t="s">
        <v>100</v>
      </c>
      <c r="U26" t="s">
        <v>94</v>
      </c>
      <c r="V26" t="s">
        <v>94</v>
      </c>
      <c r="W26" t="s">
        <v>67</v>
      </c>
    </row>
    <row r="27" spans="1:28" x14ac:dyDescent="0.25">
      <c r="C27" t="s">
        <v>99</v>
      </c>
      <c r="D27" t="s">
        <v>67</v>
      </c>
      <c r="E27" t="s">
        <v>67</v>
      </c>
      <c r="F27" t="s">
        <v>67</v>
      </c>
      <c r="G27" t="s">
        <v>67</v>
      </c>
      <c r="H27" t="s">
        <v>100</v>
      </c>
      <c r="I27" t="s">
        <v>67</v>
      </c>
      <c r="J27" t="s">
        <v>100</v>
      </c>
      <c r="K27" t="s">
        <v>67</v>
      </c>
      <c r="L27" t="s">
        <v>67</v>
      </c>
      <c r="M27" t="s">
        <v>94</v>
      </c>
      <c r="N27" t="s">
        <v>67</v>
      </c>
      <c r="O27" t="s">
        <v>100</v>
      </c>
      <c r="P27" t="s">
        <v>67</v>
      </c>
      <c r="Q27" t="s">
        <v>67</v>
      </c>
      <c r="R27" t="s">
        <v>100</v>
      </c>
      <c r="S27" t="s">
        <v>67</v>
      </c>
      <c r="T27" t="s">
        <v>100</v>
      </c>
      <c r="U27" t="s">
        <v>67</v>
      </c>
      <c r="V27" t="s">
        <v>67</v>
      </c>
      <c r="W27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A75C-D4FC-4254-B25B-6B70201F6787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27</v>
      </c>
      <c r="L14" t="s">
        <v>25</v>
      </c>
      <c r="M14" t="s">
        <v>27</v>
      </c>
      <c r="N14" t="s">
        <v>28</v>
      </c>
      <c r="O14" t="s">
        <v>29</v>
      </c>
      <c r="P14" t="s">
        <v>28</v>
      </c>
      <c r="Q14" t="s">
        <v>28</v>
      </c>
      <c r="R14" t="s">
        <v>29</v>
      </c>
      <c r="S14" t="s">
        <v>30</v>
      </c>
      <c r="T14" t="s">
        <v>31</v>
      </c>
      <c r="U14" t="s">
        <v>31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77</v>
      </c>
      <c r="B16" t="s">
        <v>78</v>
      </c>
      <c r="D16" t="s">
        <v>62</v>
      </c>
      <c r="E16" t="s">
        <v>63</v>
      </c>
      <c r="F16" t="s">
        <v>63</v>
      </c>
      <c r="G16" t="s">
        <v>63</v>
      </c>
      <c r="H16" t="s">
        <v>65</v>
      </c>
      <c r="I16" t="s">
        <v>62</v>
      </c>
      <c r="J16" t="s">
        <v>63</v>
      </c>
      <c r="K16" t="s">
        <v>65</v>
      </c>
      <c r="L16" t="s">
        <v>62</v>
      </c>
      <c r="M16" t="s">
        <v>64</v>
      </c>
      <c r="N16" t="s">
        <v>63</v>
      </c>
      <c r="O16" t="s">
        <v>62</v>
      </c>
      <c r="P16" t="s">
        <v>63</v>
      </c>
      <c r="Q16" t="s">
        <v>63</v>
      </c>
      <c r="R16" t="s">
        <v>65</v>
      </c>
      <c r="S16" t="s">
        <v>62</v>
      </c>
      <c r="T16" t="s">
        <v>64</v>
      </c>
      <c r="U16" t="s">
        <v>62</v>
      </c>
      <c r="V16" t="s">
        <v>62</v>
      </c>
      <c r="W16" t="s">
        <v>64</v>
      </c>
      <c r="X16">
        <v>17</v>
      </c>
      <c r="Y16" t="s">
        <v>79</v>
      </c>
      <c r="Z16" t="s">
        <v>67</v>
      </c>
      <c r="AA16" t="s">
        <v>80</v>
      </c>
      <c r="AB16" t="s">
        <v>69</v>
      </c>
    </row>
    <row r="17" spans="1:28" x14ac:dyDescent="0.25">
      <c r="A17" t="s">
        <v>81</v>
      </c>
      <c r="B17" t="s">
        <v>82</v>
      </c>
      <c r="D17" t="s">
        <v>62</v>
      </c>
      <c r="E17" t="s">
        <v>63</v>
      </c>
      <c r="F17" t="s">
        <v>63</v>
      </c>
      <c r="G17" t="s">
        <v>63</v>
      </c>
      <c r="H17" t="s">
        <v>65</v>
      </c>
      <c r="I17" t="s">
        <v>62</v>
      </c>
      <c r="J17" t="s">
        <v>63</v>
      </c>
      <c r="K17" t="s">
        <v>65</v>
      </c>
      <c r="L17" t="s">
        <v>62</v>
      </c>
      <c r="M17" t="s">
        <v>64</v>
      </c>
      <c r="N17" t="s">
        <v>63</v>
      </c>
      <c r="O17" t="s">
        <v>62</v>
      </c>
      <c r="P17" t="s">
        <v>63</v>
      </c>
      <c r="Q17" t="s">
        <v>64</v>
      </c>
      <c r="R17" t="s">
        <v>65</v>
      </c>
      <c r="S17" t="s">
        <v>62</v>
      </c>
      <c r="T17" t="s">
        <v>64</v>
      </c>
      <c r="U17" t="s">
        <v>62</v>
      </c>
      <c r="V17" t="s">
        <v>62</v>
      </c>
      <c r="W17" t="s">
        <v>64</v>
      </c>
      <c r="X17">
        <v>16</v>
      </c>
      <c r="Y17" t="s">
        <v>83</v>
      </c>
      <c r="Z17" t="s">
        <v>67</v>
      </c>
      <c r="AA17" t="s">
        <v>80</v>
      </c>
      <c r="AB17" t="s">
        <v>69</v>
      </c>
    </row>
    <row r="20" spans="1:28" x14ac:dyDescent="0.25">
      <c r="C20" t="s">
        <v>91</v>
      </c>
      <c r="D20" t="s">
        <v>62</v>
      </c>
      <c r="E20" t="s">
        <v>63</v>
      </c>
      <c r="F20" t="s">
        <v>63</v>
      </c>
      <c r="G20" t="s">
        <v>63</v>
      </c>
      <c r="H20" t="s">
        <v>63</v>
      </c>
      <c r="I20" t="s">
        <v>62</v>
      </c>
      <c r="J20" t="s">
        <v>63</v>
      </c>
      <c r="K20" t="s">
        <v>65</v>
      </c>
      <c r="L20" t="s">
        <v>62</v>
      </c>
      <c r="M20" t="s">
        <v>63</v>
      </c>
      <c r="N20" t="s">
        <v>63</v>
      </c>
      <c r="O20" t="s">
        <v>62</v>
      </c>
      <c r="P20" t="s">
        <v>63</v>
      </c>
      <c r="Q20" t="s">
        <v>63</v>
      </c>
      <c r="R20" t="s">
        <v>65</v>
      </c>
      <c r="S20" t="s">
        <v>62</v>
      </c>
      <c r="T20" t="s">
        <v>65</v>
      </c>
      <c r="U20" t="s">
        <v>62</v>
      </c>
      <c r="V20" t="s">
        <v>62</v>
      </c>
      <c r="W20" t="s">
        <v>64</v>
      </c>
    </row>
    <row r="21" spans="1:28" x14ac:dyDescent="0.25">
      <c r="C21" t="s">
        <v>92</v>
      </c>
      <c r="D21">
        <v>2</v>
      </c>
      <c r="E21">
        <v>2</v>
      </c>
      <c r="F21">
        <v>2</v>
      </c>
      <c r="G21">
        <v>2</v>
      </c>
      <c r="H21">
        <v>0</v>
      </c>
      <c r="I21">
        <v>2</v>
      </c>
      <c r="J21">
        <v>2</v>
      </c>
      <c r="K21">
        <v>2</v>
      </c>
      <c r="L21">
        <v>2</v>
      </c>
      <c r="M21">
        <v>0</v>
      </c>
      <c r="N21">
        <v>2</v>
      </c>
      <c r="O21">
        <v>2</v>
      </c>
      <c r="P21">
        <v>2</v>
      </c>
      <c r="Q21">
        <v>1</v>
      </c>
      <c r="R21">
        <v>2</v>
      </c>
      <c r="S21">
        <v>2</v>
      </c>
      <c r="T21">
        <v>0</v>
      </c>
      <c r="U21">
        <v>2</v>
      </c>
      <c r="V21">
        <v>2</v>
      </c>
      <c r="W21">
        <v>2</v>
      </c>
    </row>
    <row r="22" spans="1:28" x14ac:dyDescent="0.25">
      <c r="C22" t="s">
        <v>93</v>
      </c>
      <c r="D22" t="s">
        <v>94</v>
      </c>
      <c r="E22" t="s">
        <v>94</v>
      </c>
      <c r="F22" t="s">
        <v>94</v>
      </c>
      <c r="G22" t="s">
        <v>94</v>
      </c>
      <c r="H22" t="s">
        <v>67</v>
      </c>
      <c r="I22" t="s">
        <v>94</v>
      </c>
      <c r="J22" t="s">
        <v>94</v>
      </c>
      <c r="K22" t="s">
        <v>94</v>
      </c>
      <c r="L22" t="s">
        <v>94</v>
      </c>
      <c r="M22" t="s">
        <v>67</v>
      </c>
      <c r="N22" t="s">
        <v>94</v>
      </c>
      <c r="O22" t="s">
        <v>94</v>
      </c>
      <c r="P22" t="s">
        <v>94</v>
      </c>
      <c r="Q22" t="s">
        <v>100</v>
      </c>
      <c r="R22" t="s">
        <v>94</v>
      </c>
      <c r="S22" t="s">
        <v>94</v>
      </c>
      <c r="T22" t="s">
        <v>67</v>
      </c>
      <c r="U22" t="s">
        <v>94</v>
      </c>
      <c r="V22" t="s">
        <v>94</v>
      </c>
      <c r="W22" t="s">
        <v>94</v>
      </c>
    </row>
    <row r="23" spans="1:28" x14ac:dyDescent="0.25">
      <c r="C23" t="s">
        <v>95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96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94</v>
      </c>
      <c r="N24" t="s">
        <v>67</v>
      </c>
      <c r="O24" t="s">
        <v>67</v>
      </c>
      <c r="P24" t="s">
        <v>67</v>
      </c>
      <c r="Q24" t="s">
        <v>100</v>
      </c>
      <c r="R24" t="s">
        <v>67</v>
      </c>
      <c r="S24" t="s">
        <v>67</v>
      </c>
      <c r="T24" t="s">
        <v>94</v>
      </c>
      <c r="U24" t="s">
        <v>67</v>
      </c>
      <c r="V24" t="s">
        <v>67</v>
      </c>
      <c r="W24" t="s">
        <v>94</v>
      </c>
    </row>
    <row r="25" spans="1:28" x14ac:dyDescent="0.25">
      <c r="C25" t="s">
        <v>97</v>
      </c>
      <c r="D25" t="s">
        <v>67</v>
      </c>
      <c r="E25" t="s">
        <v>94</v>
      </c>
      <c r="F25" t="s">
        <v>94</v>
      </c>
      <c r="G25" t="s">
        <v>94</v>
      </c>
      <c r="H25" t="s">
        <v>67</v>
      </c>
      <c r="I25" t="s">
        <v>67</v>
      </c>
      <c r="J25" t="s">
        <v>94</v>
      </c>
      <c r="K25" t="s">
        <v>67</v>
      </c>
      <c r="L25" t="s">
        <v>67</v>
      </c>
      <c r="M25" t="s">
        <v>67</v>
      </c>
      <c r="N25" t="s">
        <v>94</v>
      </c>
      <c r="O25" t="s">
        <v>67</v>
      </c>
      <c r="P25" t="s">
        <v>94</v>
      </c>
      <c r="Q25" t="s">
        <v>100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98</v>
      </c>
      <c r="D26" t="s">
        <v>94</v>
      </c>
      <c r="E26" t="s">
        <v>67</v>
      </c>
      <c r="F26" t="s">
        <v>67</v>
      </c>
      <c r="G26" t="s">
        <v>67</v>
      </c>
      <c r="H26" t="s">
        <v>67</v>
      </c>
      <c r="I26" t="s">
        <v>94</v>
      </c>
      <c r="J26" t="s">
        <v>67</v>
      </c>
      <c r="K26" t="s">
        <v>67</v>
      </c>
      <c r="L26" t="s">
        <v>94</v>
      </c>
      <c r="M26" t="s">
        <v>67</v>
      </c>
      <c r="N26" t="s">
        <v>67</v>
      </c>
      <c r="O26" t="s">
        <v>94</v>
      </c>
      <c r="P26" t="s">
        <v>67</v>
      </c>
      <c r="Q26" t="s">
        <v>67</v>
      </c>
      <c r="R26" t="s">
        <v>67</v>
      </c>
      <c r="S26" t="s">
        <v>94</v>
      </c>
      <c r="T26" t="s">
        <v>67</v>
      </c>
      <c r="U26" t="s">
        <v>94</v>
      </c>
      <c r="V26" t="s">
        <v>94</v>
      </c>
      <c r="W26" t="s">
        <v>67</v>
      </c>
    </row>
    <row r="27" spans="1:28" x14ac:dyDescent="0.25">
      <c r="C27" t="s">
        <v>99</v>
      </c>
      <c r="D27" t="s">
        <v>67</v>
      </c>
      <c r="E27" t="s">
        <v>67</v>
      </c>
      <c r="F27" t="s">
        <v>67</v>
      </c>
      <c r="G27" t="s">
        <v>67</v>
      </c>
      <c r="H27" t="s">
        <v>94</v>
      </c>
      <c r="I27" t="s">
        <v>67</v>
      </c>
      <c r="J27" t="s">
        <v>67</v>
      </c>
      <c r="K27" t="s">
        <v>94</v>
      </c>
      <c r="L27" t="s">
        <v>67</v>
      </c>
      <c r="M27" t="s">
        <v>67</v>
      </c>
      <c r="N27" t="s">
        <v>67</v>
      </c>
      <c r="O27" t="s">
        <v>67</v>
      </c>
      <c r="P27" t="s">
        <v>67</v>
      </c>
      <c r="Q27" t="s">
        <v>67</v>
      </c>
      <c r="R27" t="s">
        <v>94</v>
      </c>
      <c r="S27" t="s">
        <v>67</v>
      </c>
      <c r="T27" t="s">
        <v>67</v>
      </c>
      <c r="U27" t="s">
        <v>67</v>
      </c>
      <c r="V27" t="s">
        <v>67</v>
      </c>
      <c r="W27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AFA2-F260-4077-BBF2-9678D1274949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19</v>
      </c>
      <c r="J13" t="s">
        <v>20</v>
      </c>
      <c r="K13" t="s">
        <v>20</v>
      </c>
      <c r="L13" t="s">
        <v>19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27</v>
      </c>
      <c r="K14" t="s">
        <v>27</v>
      </c>
      <c r="L14" t="s">
        <v>25</v>
      </c>
      <c r="M14" t="s">
        <v>27</v>
      </c>
      <c r="N14" t="s">
        <v>28</v>
      </c>
      <c r="O14" t="s">
        <v>29</v>
      </c>
      <c r="P14" t="s">
        <v>28</v>
      </c>
      <c r="Q14" t="s">
        <v>28</v>
      </c>
      <c r="R14" t="s">
        <v>29</v>
      </c>
      <c r="S14" t="s">
        <v>30</v>
      </c>
      <c r="T14" t="s">
        <v>31</v>
      </c>
      <c r="U14" t="s">
        <v>31</v>
      </c>
      <c r="V14" t="s">
        <v>30</v>
      </c>
      <c r="W14" t="s">
        <v>31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84</v>
      </c>
      <c r="B16" t="s">
        <v>85</v>
      </c>
      <c r="D16" t="s">
        <v>64</v>
      </c>
      <c r="E16" t="s">
        <v>63</v>
      </c>
      <c r="F16" t="s">
        <v>62</v>
      </c>
      <c r="G16" t="s">
        <v>65</v>
      </c>
      <c r="H16" t="s">
        <v>62</v>
      </c>
      <c r="I16" t="s">
        <v>64</v>
      </c>
      <c r="J16" t="s">
        <v>65</v>
      </c>
      <c r="K16" t="s">
        <v>63</v>
      </c>
      <c r="L16" t="s">
        <v>62</v>
      </c>
      <c r="M16" t="s">
        <v>64</v>
      </c>
      <c r="N16" t="s">
        <v>62</v>
      </c>
      <c r="O16" t="s">
        <v>62</v>
      </c>
      <c r="P16" t="s">
        <v>64</v>
      </c>
      <c r="Q16" t="s">
        <v>63</v>
      </c>
      <c r="R16" t="s">
        <v>65</v>
      </c>
      <c r="S16" t="s">
        <v>62</v>
      </c>
      <c r="T16" t="s">
        <v>64</v>
      </c>
      <c r="U16" t="s">
        <v>62</v>
      </c>
      <c r="V16" t="s">
        <v>62</v>
      </c>
      <c r="W16" t="s">
        <v>64</v>
      </c>
      <c r="X16">
        <v>9</v>
      </c>
      <c r="Y16" t="s">
        <v>86</v>
      </c>
      <c r="Z16" t="s">
        <v>67</v>
      </c>
      <c r="AA16" t="s">
        <v>87</v>
      </c>
      <c r="AB16" t="s">
        <v>69</v>
      </c>
    </row>
    <row r="17" spans="1:28" x14ac:dyDescent="0.25">
      <c r="A17" t="s">
        <v>88</v>
      </c>
      <c r="B17" t="s">
        <v>89</v>
      </c>
      <c r="D17" t="s">
        <v>62</v>
      </c>
      <c r="E17" t="s">
        <v>65</v>
      </c>
      <c r="F17" t="s">
        <v>63</v>
      </c>
      <c r="G17" t="s">
        <v>62</v>
      </c>
      <c r="H17" t="s">
        <v>64</v>
      </c>
      <c r="I17" t="s">
        <v>64</v>
      </c>
      <c r="J17" t="s">
        <v>63</v>
      </c>
      <c r="K17" t="s">
        <v>64</v>
      </c>
      <c r="L17" t="s">
        <v>64</v>
      </c>
      <c r="M17" t="s">
        <v>63</v>
      </c>
      <c r="N17" t="s">
        <v>65</v>
      </c>
      <c r="O17" t="s">
        <v>63</v>
      </c>
      <c r="P17" t="s">
        <v>65</v>
      </c>
      <c r="Q17" t="s">
        <v>65</v>
      </c>
      <c r="R17" t="s">
        <v>63</v>
      </c>
      <c r="S17" t="s">
        <v>63</v>
      </c>
      <c r="T17" t="s">
        <v>64</v>
      </c>
      <c r="U17" t="s">
        <v>62</v>
      </c>
      <c r="V17" t="s">
        <v>65</v>
      </c>
      <c r="W17" t="s">
        <v>64</v>
      </c>
      <c r="X17">
        <v>6</v>
      </c>
      <c r="Y17" t="s">
        <v>90</v>
      </c>
      <c r="Z17" t="s">
        <v>67</v>
      </c>
      <c r="AA17" t="s">
        <v>87</v>
      </c>
      <c r="AB17" t="s">
        <v>69</v>
      </c>
    </row>
    <row r="20" spans="1:28" x14ac:dyDescent="0.25">
      <c r="C20" t="s">
        <v>91</v>
      </c>
      <c r="D20" t="s">
        <v>62</v>
      </c>
      <c r="E20" t="s">
        <v>63</v>
      </c>
      <c r="F20" t="s">
        <v>63</v>
      </c>
      <c r="G20" t="s">
        <v>63</v>
      </c>
      <c r="H20" t="s">
        <v>63</v>
      </c>
      <c r="I20" t="s">
        <v>62</v>
      </c>
      <c r="J20" t="s">
        <v>63</v>
      </c>
      <c r="K20" t="s">
        <v>65</v>
      </c>
      <c r="L20" t="s">
        <v>62</v>
      </c>
      <c r="M20" t="s">
        <v>63</v>
      </c>
      <c r="N20" t="s">
        <v>63</v>
      </c>
      <c r="O20" t="s">
        <v>62</v>
      </c>
      <c r="P20" t="s">
        <v>63</v>
      </c>
      <c r="Q20" t="s">
        <v>63</v>
      </c>
      <c r="R20" t="s">
        <v>65</v>
      </c>
      <c r="S20" t="s">
        <v>62</v>
      </c>
      <c r="T20" t="s">
        <v>65</v>
      </c>
      <c r="U20" t="s">
        <v>62</v>
      </c>
      <c r="V20" t="s">
        <v>62</v>
      </c>
      <c r="W20" t="s">
        <v>64</v>
      </c>
    </row>
    <row r="21" spans="1:28" x14ac:dyDescent="0.25">
      <c r="C21" t="s">
        <v>92</v>
      </c>
      <c r="D21">
        <v>1</v>
      </c>
      <c r="E21">
        <v>1</v>
      </c>
      <c r="F21">
        <v>1</v>
      </c>
      <c r="G21">
        <v>0</v>
      </c>
      <c r="H21">
        <v>0</v>
      </c>
      <c r="I21">
        <v>0</v>
      </c>
      <c r="J21">
        <v>1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1</v>
      </c>
      <c r="R21">
        <v>1</v>
      </c>
      <c r="S21">
        <v>1</v>
      </c>
      <c r="T21">
        <v>0</v>
      </c>
      <c r="U21">
        <v>2</v>
      </c>
      <c r="V21">
        <v>1</v>
      </c>
      <c r="W21">
        <v>2</v>
      </c>
    </row>
    <row r="22" spans="1:28" x14ac:dyDescent="0.25">
      <c r="C22" t="s">
        <v>93</v>
      </c>
      <c r="D22" t="s">
        <v>100</v>
      </c>
      <c r="E22" t="s">
        <v>100</v>
      </c>
      <c r="F22" t="s">
        <v>100</v>
      </c>
      <c r="G22" t="s">
        <v>67</v>
      </c>
      <c r="H22" t="s">
        <v>67</v>
      </c>
      <c r="I22" t="s">
        <v>67</v>
      </c>
      <c r="J22" t="s">
        <v>100</v>
      </c>
      <c r="K22" t="s">
        <v>67</v>
      </c>
      <c r="L22" t="s">
        <v>100</v>
      </c>
      <c r="M22" t="s">
        <v>100</v>
      </c>
      <c r="N22" t="s">
        <v>67</v>
      </c>
      <c r="O22" t="s">
        <v>100</v>
      </c>
      <c r="P22" t="s">
        <v>67</v>
      </c>
      <c r="Q22" t="s">
        <v>100</v>
      </c>
      <c r="R22" t="s">
        <v>100</v>
      </c>
      <c r="S22" t="s">
        <v>100</v>
      </c>
      <c r="T22" t="s">
        <v>67</v>
      </c>
      <c r="U22" t="s">
        <v>94</v>
      </c>
      <c r="V22" t="s">
        <v>100</v>
      </c>
      <c r="W22" t="s">
        <v>94</v>
      </c>
    </row>
    <row r="23" spans="1:28" x14ac:dyDescent="0.25">
      <c r="C23" t="s">
        <v>95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96</v>
      </c>
      <c r="D24" t="s">
        <v>100</v>
      </c>
      <c r="E24" t="s">
        <v>67</v>
      </c>
      <c r="F24" t="s">
        <v>67</v>
      </c>
      <c r="G24" t="s">
        <v>67</v>
      </c>
      <c r="H24" t="s">
        <v>100</v>
      </c>
      <c r="I24" t="s">
        <v>94</v>
      </c>
      <c r="J24" t="s">
        <v>67</v>
      </c>
      <c r="K24" t="s">
        <v>100</v>
      </c>
      <c r="L24" t="s">
        <v>100</v>
      </c>
      <c r="M24" t="s">
        <v>100</v>
      </c>
      <c r="N24" t="s">
        <v>67</v>
      </c>
      <c r="O24" t="s">
        <v>67</v>
      </c>
      <c r="P24" t="s">
        <v>100</v>
      </c>
      <c r="Q24" t="s">
        <v>67</v>
      </c>
      <c r="R24" t="s">
        <v>67</v>
      </c>
      <c r="S24" t="s">
        <v>67</v>
      </c>
      <c r="T24" t="s">
        <v>94</v>
      </c>
      <c r="U24" t="s">
        <v>67</v>
      </c>
      <c r="V24" t="s">
        <v>67</v>
      </c>
      <c r="W24" t="s">
        <v>94</v>
      </c>
    </row>
    <row r="25" spans="1:28" x14ac:dyDescent="0.25">
      <c r="C25" t="s">
        <v>97</v>
      </c>
      <c r="D25" t="s">
        <v>67</v>
      </c>
      <c r="E25" t="s">
        <v>100</v>
      </c>
      <c r="F25" t="s">
        <v>100</v>
      </c>
      <c r="G25" t="s">
        <v>67</v>
      </c>
      <c r="H25" t="s">
        <v>67</v>
      </c>
      <c r="I25" t="s">
        <v>67</v>
      </c>
      <c r="J25" t="s">
        <v>100</v>
      </c>
      <c r="K25" t="s">
        <v>100</v>
      </c>
      <c r="L25" t="s">
        <v>67</v>
      </c>
      <c r="M25" t="s">
        <v>100</v>
      </c>
      <c r="N25" t="s">
        <v>67</v>
      </c>
      <c r="O25" t="s">
        <v>100</v>
      </c>
      <c r="P25" t="s">
        <v>67</v>
      </c>
      <c r="Q25" t="s">
        <v>100</v>
      </c>
      <c r="R25" t="s">
        <v>100</v>
      </c>
      <c r="S25" t="s">
        <v>100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98</v>
      </c>
      <c r="D26" t="s">
        <v>100</v>
      </c>
      <c r="E26" t="s">
        <v>67</v>
      </c>
      <c r="F26" t="s">
        <v>100</v>
      </c>
      <c r="G26" t="s">
        <v>100</v>
      </c>
      <c r="H26" t="s">
        <v>100</v>
      </c>
      <c r="I26" t="s">
        <v>67</v>
      </c>
      <c r="J26" t="s">
        <v>67</v>
      </c>
      <c r="K26" t="s">
        <v>67</v>
      </c>
      <c r="L26" t="s">
        <v>100</v>
      </c>
      <c r="M26" t="s">
        <v>67</v>
      </c>
      <c r="N26" t="s">
        <v>100</v>
      </c>
      <c r="O26" t="s">
        <v>100</v>
      </c>
      <c r="P26" t="s">
        <v>67</v>
      </c>
      <c r="Q26" t="s">
        <v>67</v>
      </c>
      <c r="R26" t="s">
        <v>67</v>
      </c>
      <c r="S26" t="s">
        <v>100</v>
      </c>
      <c r="T26" t="s">
        <v>67</v>
      </c>
      <c r="U26" t="s">
        <v>94</v>
      </c>
      <c r="V26" t="s">
        <v>100</v>
      </c>
      <c r="W26" t="s">
        <v>67</v>
      </c>
    </row>
    <row r="27" spans="1:28" x14ac:dyDescent="0.25">
      <c r="C27" t="s">
        <v>99</v>
      </c>
      <c r="D27" t="s">
        <v>67</v>
      </c>
      <c r="E27" t="s">
        <v>100</v>
      </c>
      <c r="F27" t="s">
        <v>67</v>
      </c>
      <c r="G27" t="s">
        <v>100</v>
      </c>
      <c r="H27" t="s">
        <v>67</v>
      </c>
      <c r="I27" t="s">
        <v>67</v>
      </c>
      <c r="J27" t="s">
        <v>100</v>
      </c>
      <c r="K27" t="s">
        <v>67</v>
      </c>
      <c r="L27" t="s">
        <v>67</v>
      </c>
      <c r="M27" t="s">
        <v>67</v>
      </c>
      <c r="N27" t="s">
        <v>100</v>
      </c>
      <c r="O27" t="s">
        <v>67</v>
      </c>
      <c r="P27" t="s">
        <v>100</v>
      </c>
      <c r="Q27" t="s">
        <v>100</v>
      </c>
      <c r="R27" t="s">
        <v>100</v>
      </c>
      <c r="S27" t="s">
        <v>67</v>
      </c>
      <c r="T27" t="s">
        <v>67</v>
      </c>
      <c r="U27" t="s">
        <v>67</v>
      </c>
      <c r="V27" t="s">
        <v>100</v>
      </c>
      <c r="W27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</vt:lpstr>
      <vt:lpstr>2022-05-20</vt:lpstr>
      <vt:lpstr>2022-05-23</vt:lpstr>
      <vt:lpstr>2022-05-21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2022-11-19T21:51:57Z</dcterms:modified>
</cp:coreProperties>
</file>