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40DC860A-2F0A-4FCD-8E3F-F3E18480E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0" sheetId="3" r:id="rId2"/>
    <sheet name="2022-05-07" sheetId="4" r:id="rId3"/>
    <sheet name="2022-05-27" sheetId="5" r:id="rId4"/>
    <sheet name="2022-05-28" sheetId="6" r:id="rId5"/>
    <sheet name="2022-05-26" sheetId="7" r:id="rId6"/>
    <sheet name="2022-06-02" sheetId="8" r:id="rId7"/>
    <sheet name="2022-05-21" sheetId="9" r:id="rId8"/>
    <sheet name="2022-05-2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" l="1"/>
  <c r="E43" i="2" s="1"/>
  <c r="F42" i="2"/>
  <c r="G42" i="2"/>
  <c r="H42" i="2"/>
  <c r="H43" i="2" s="1"/>
  <c r="I42" i="2"/>
  <c r="I43" i="2" s="1"/>
  <c r="J42" i="2"/>
  <c r="K42" i="2"/>
  <c r="L42" i="2"/>
  <c r="M42" i="2"/>
  <c r="N42" i="2"/>
  <c r="O42" i="2"/>
  <c r="P42" i="2"/>
  <c r="P43" i="2" s="1"/>
  <c r="Q42" i="2"/>
  <c r="Q43" i="2" s="1"/>
  <c r="R42" i="2"/>
  <c r="S42" i="2"/>
  <c r="T42" i="2"/>
  <c r="T43" i="2" s="1"/>
  <c r="U42" i="2"/>
  <c r="V42" i="2"/>
  <c r="W42" i="2"/>
  <c r="D42" i="2"/>
  <c r="D43" i="2" s="1"/>
  <c r="E40" i="2"/>
  <c r="E41" i="2" s="1"/>
  <c r="F40" i="2"/>
  <c r="G40" i="2"/>
  <c r="H40" i="2"/>
  <c r="I40" i="2"/>
  <c r="I41" i="2" s="1"/>
  <c r="J40" i="2"/>
  <c r="K40" i="2"/>
  <c r="L40" i="2"/>
  <c r="L41" i="2" s="1"/>
  <c r="M40" i="2"/>
  <c r="N40" i="2"/>
  <c r="O40" i="2"/>
  <c r="P40" i="2"/>
  <c r="P41" i="2" s="1"/>
  <c r="Q40" i="2"/>
  <c r="Q41" i="2" s="1"/>
  <c r="R40" i="2"/>
  <c r="S40" i="2"/>
  <c r="T40" i="2"/>
  <c r="T41" i="2" s="1"/>
  <c r="U40" i="2"/>
  <c r="U41" i="2" s="1"/>
  <c r="V40" i="2"/>
  <c r="W40" i="2"/>
  <c r="D40" i="2"/>
  <c r="D41" i="2" s="1"/>
  <c r="E38" i="2"/>
  <c r="F38" i="2"/>
  <c r="G38" i="2"/>
  <c r="H38" i="2"/>
  <c r="H39" i="2" s="1"/>
  <c r="I38" i="2"/>
  <c r="I39" i="2" s="1"/>
  <c r="J38" i="2"/>
  <c r="K38" i="2"/>
  <c r="L38" i="2"/>
  <c r="L39" i="2" s="1"/>
  <c r="M38" i="2"/>
  <c r="N38" i="2"/>
  <c r="O38" i="2"/>
  <c r="P38" i="2"/>
  <c r="P39" i="2" s="1"/>
  <c r="Q38" i="2"/>
  <c r="Q39" i="2" s="1"/>
  <c r="R38" i="2"/>
  <c r="S38" i="2"/>
  <c r="T38" i="2"/>
  <c r="T39" i="2" s="1"/>
  <c r="U38" i="2"/>
  <c r="V38" i="2"/>
  <c r="W38" i="2"/>
  <c r="D38" i="2"/>
  <c r="D39" i="2" s="1"/>
  <c r="E36" i="2"/>
  <c r="E37" i="2" s="1"/>
  <c r="F36" i="2"/>
  <c r="G36" i="2"/>
  <c r="H36" i="2"/>
  <c r="H37" i="2" s="1"/>
  <c r="I36" i="2"/>
  <c r="J36" i="2"/>
  <c r="K36" i="2"/>
  <c r="L36" i="2"/>
  <c r="L37" i="2" s="1"/>
  <c r="M36" i="2"/>
  <c r="M37" i="2" s="1"/>
  <c r="N36" i="2"/>
  <c r="O36" i="2"/>
  <c r="P36" i="2"/>
  <c r="Q36" i="2"/>
  <c r="Q37" i="2" s="1"/>
  <c r="R36" i="2"/>
  <c r="S36" i="2"/>
  <c r="T36" i="2"/>
  <c r="T37" i="2" s="1"/>
  <c r="U36" i="2"/>
  <c r="U37" i="2" s="1"/>
  <c r="V36" i="2"/>
  <c r="W36" i="2"/>
  <c r="D36" i="2"/>
  <c r="D37" i="2" s="1"/>
  <c r="E34" i="2"/>
  <c r="E45" i="2" s="1"/>
  <c r="F34" i="2"/>
  <c r="G34" i="2"/>
  <c r="H34" i="2"/>
  <c r="H45" i="2" s="1"/>
  <c r="I34" i="2"/>
  <c r="I45" i="2" s="1"/>
  <c r="J34" i="2"/>
  <c r="K34" i="2"/>
  <c r="L34" i="2"/>
  <c r="M34" i="2"/>
  <c r="M45" i="2" s="1"/>
  <c r="N34" i="2"/>
  <c r="O34" i="2"/>
  <c r="P34" i="2"/>
  <c r="P45" i="2" s="1"/>
  <c r="Q34" i="2"/>
  <c r="Q45" i="2" s="1"/>
  <c r="R34" i="2"/>
  <c r="S34" i="2"/>
  <c r="T34" i="2"/>
  <c r="U34" i="2"/>
  <c r="U45" i="2" s="1"/>
  <c r="V34" i="2"/>
  <c r="W34" i="2"/>
  <c r="D34" i="2"/>
  <c r="X30" i="2"/>
  <c r="X29" i="2"/>
  <c r="E32" i="2"/>
  <c r="F32" i="2"/>
  <c r="F33" i="2" s="1"/>
  <c r="G32" i="2"/>
  <c r="H32" i="2"/>
  <c r="H33" i="2" s="1"/>
  <c r="I32" i="2"/>
  <c r="J32" i="2"/>
  <c r="J33" i="2" s="1"/>
  <c r="K32" i="2"/>
  <c r="K33" i="2" s="1"/>
  <c r="L32" i="2"/>
  <c r="L33" i="2" s="1"/>
  <c r="M32" i="2"/>
  <c r="M33" i="2" s="1"/>
  <c r="N32" i="2"/>
  <c r="N33" i="2" s="1"/>
  <c r="O32" i="2"/>
  <c r="O33" i="2" s="1"/>
  <c r="P32" i="2"/>
  <c r="Q32" i="2"/>
  <c r="Q33" i="2" s="1"/>
  <c r="R32" i="2"/>
  <c r="S32" i="2"/>
  <c r="S33" i="2" s="1"/>
  <c r="T32" i="2"/>
  <c r="T33" i="2" s="1"/>
  <c r="U32" i="2"/>
  <c r="U33" i="2" s="1"/>
  <c r="V32" i="2"/>
  <c r="V33" i="2" s="1"/>
  <c r="W32" i="2"/>
  <c r="W33" i="2" s="1"/>
  <c r="D32" i="2"/>
  <c r="D33" i="2" s="1"/>
  <c r="W43" i="2"/>
  <c r="S43" i="2"/>
  <c r="O43" i="2"/>
  <c r="K43" i="2"/>
  <c r="G43" i="2"/>
  <c r="V43" i="2"/>
  <c r="U43" i="2"/>
  <c r="R43" i="2"/>
  <c r="N43" i="2"/>
  <c r="M43" i="2"/>
  <c r="L43" i="2"/>
  <c r="J43" i="2"/>
  <c r="F43" i="2"/>
  <c r="M41" i="2"/>
  <c r="W41" i="2"/>
  <c r="V41" i="2"/>
  <c r="S41" i="2"/>
  <c r="R41" i="2"/>
  <c r="O41" i="2"/>
  <c r="N41" i="2"/>
  <c r="K41" i="2"/>
  <c r="J41" i="2"/>
  <c r="H41" i="2"/>
  <c r="G41" i="2"/>
  <c r="F41" i="2"/>
  <c r="W39" i="2"/>
  <c r="S39" i="2"/>
  <c r="O39" i="2"/>
  <c r="K39" i="2"/>
  <c r="G39" i="2"/>
  <c r="V39" i="2"/>
  <c r="U39" i="2"/>
  <c r="R39" i="2"/>
  <c r="N39" i="2"/>
  <c r="M39" i="2"/>
  <c r="J39" i="2"/>
  <c r="F39" i="2"/>
  <c r="E39" i="2"/>
  <c r="I37" i="2"/>
  <c r="W37" i="2"/>
  <c r="V37" i="2"/>
  <c r="S37" i="2"/>
  <c r="R37" i="2"/>
  <c r="P37" i="2"/>
  <c r="O37" i="2"/>
  <c r="N37" i="2"/>
  <c r="K37" i="2"/>
  <c r="J37" i="2"/>
  <c r="G37" i="2"/>
  <c r="F37" i="2"/>
  <c r="W35" i="2"/>
  <c r="S35" i="2"/>
  <c r="O35" i="2"/>
  <c r="K35" i="2"/>
  <c r="G35" i="2"/>
  <c r="V35" i="2"/>
  <c r="R35" i="2"/>
  <c r="N35" i="2"/>
  <c r="J35" i="2"/>
  <c r="F35" i="2"/>
  <c r="I33" i="2"/>
  <c r="E33" i="2"/>
  <c r="R33" i="2"/>
  <c r="P33" i="2"/>
  <c r="G33" i="2"/>
  <c r="H50" i="2" l="1"/>
  <c r="L45" i="2"/>
  <c r="T45" i="2"/>
  <c r="X34" i="2"/>
  <c r="D50" i="2"/>
  <c r="M50" i="2"/>
  <c r="S50" i="2"/>
  <c r="X38" i="2"/>
  <c r="X42" i="2"/>
  <c r="J45" i="2"/>
  <c r="N45" i="2"/>
  <c r="R45" i="2"/>
  <c r="V45" i="2"/>
  <c r="D35" i="2"/>
  <c r="H35" i="2"/>
  <c r="L35" i="2"/>
  <c r="P35" i="2"/>
  <c r="T35" i="2"/>
  <c r="F45" i="2"/>
  <c r="G45" i="2"/>
  <c r="K45" i="2"/>
  <c r="O45" i="2"/>
  <c r="S45" i="2"/>
  <c r="W45" i="2"/>
  <c r="X32" i="2"/>
  <c r="E35" i="2"/>
  <c r="I35" i="2"/>
  <c r="M35" i="2"/>
  <c r="Q35" i="2"/>
  <c r="U35" i="2"/>
  <c r="X36" i="2"/>
  <c r="X40" i="2"/>
  <c r="D45" i="2"/>
  <c r="X45" i="2" l="1"/>
  <c r="X35" i="2" s="1"/>
  <c r="X43" i="2" l="1"/>
  <c r="X33" i="2"/>
  <c r="X39" i="2"/>
  <c r="X41" i="2"/>
  <c r="X37" i="2"/>
  <c r="X46" i="2" l="1"/>
</calcChain>
</file>

<file path=xl/sharedStrings.xml><?xml version="1.0" encoding="utf-8"?>
<sst xmlns="http://schemas.openxmlformats.org/spreadsheetml/2006/main" count="2974" uniqueCount="154">
  <si>
    <t>Establecimiento Educativo</t>
  </si>
  <si>
    <t>COL FRANCISCO FERNANDEZ DE CONTRERAS</t>
  </si>
  <si>
    <t>Sede</t>
  </si>
  <si>
    <t>Grado</t>
  </si>
  <si>
    <t>6</t>
  </si>
  <si>
    <t>Curso</t>
  </si>
  <si>
    <t>0603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</si>
  <si>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</si>
  <si>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</si>
  <si>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</si>
  <si>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</si>
  <si>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</si>
  <si>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</si>
  <si>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</si>
  <si>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</si>
  <si>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</si>
  <si>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</si>
  <si>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</si>
  <si>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</si>
  <si>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1. Conoce la Constitución y su función de enmarcar y regular las acciones de las personas y grupos en la sociedad.</t>
  </si>
  <si>
    <t>2. Conoce los mecanismos que los ciudadanos tienen a su disposición para la participación democrática y para garantizar la protección de sus derechos.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</si>
  <si>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</si>
  <si>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</si>
  <si>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</si>
  <si>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</si>
  <si>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1.1. Conoce algunos de los principios fundamentales de la Constitución.</t>
  </si>
  <si>
    <t>1.2. Conoce los derechos fundamentales consagrados en la Constitución.</t>
  </si>
  <si>
    <t>2.1. Identifica la estructura y las funciones de la institución escolar y el papel de sus diferentes constituyentes.</t>
  </si>
  <si>
    <t>1.1. Reconoce y compara las posiciones o intereses de las partes presentes en una situación y puede identificar la existencia de un conflicto.</t>
  </si>
  <si>
    <t>1.3. Reconoce que las diferentes concepciones y roles sociales determinan diferentes posiciones y comportamientos.</t>
  </si>
  <si>
    <t>1.3. Analiza efectos de decisiones en distintos aspectos de una situación problemática.</t>
  </si>
  <si>
    <t>1.2. Establece relaciones entre aspectos de una situación problemática.</t>
  </si>
  <si>
    <t>ID Estudiante</t>
  </si>
  <si>
    <t>Nombres y Apellidos</t>
  </si>
  <si>
    <t>Item</t>
  </si>
  <si>
    <t>I_1898338</t>
  </si>
  <si>
    <t>I_1898327</t>
  </si>
  <si>
    <t>I_1893123</t>
  </si>
  <si>
    <t>I_1893112</t>
  </si>
  <si>
    <t>I_1898340</t>
  </si>
  <si>
    <t>I_1893130</t>
  </si>
  <si>
    <t>I_1893172</t>
  </si>
  <si>
    <t>I_1898368</t>
  </si>
  <si>
    <t>I_1898356</t>
  </si>
  <si>
    <t>I_1898376</t>
  </si>
  <si>
    <t>I_1898386</t>
  </si>
  <si>
    <t>I_1893160</t>
  </si>
  <si>
    <t>I_1893159</t>
  </si>
  <si>
    <t>I_1893145</t>
  </si>
  <si>
    <t>I_1898397</t>
  </si>
  <si>
    <t>I_1898418</t>
  </si>
  <si>
    <t>I_1893187</t>
  </si>
  <si>
    <t>I_1893096</t>
  </si>
  <si>
    <t>I_1898401</t>
  </si>
  <si>
    <t>I_1893109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</si>
  <si>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</si>
  <si>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</si>
  <si>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</si>
  <si>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</si>
  <si>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</si>
  <si>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4553725</t>
  </si>
  <si>
    <t>MIGUEL ALEJANDRO BOHORQUEZ SANCHEZ</t>
  </si>
  <si>
    <t>A</t>
  </si>
  <si>
    <t>B</t>
  </si>
  <si>
    <t>D</t>
  </si>
  <si>
    <t>C</t>
  </si>
  <si>
    <t>25%</t>
  </si>
  <si>
    <t>0%</t>
  </si>
  <si>
    <t>2022-05-20</t>
  </si>
  <si>
    <t>Online</t>
  </si>
  <si>
    <t>4552423</t>
  </si>
  <si>
    <t>YISLETH VANESSA ROJAS PALLARES</t>
  </si>
  <si>
    <t>80%</t>
  </si>
  <si>
    <t>2022-05-07</t>
  </si>
  <si>
    <t>4552637</t>
  </si>
  <si>
    <t>KAREN DAYANA GUERRERO RINCON</t>
  </si>
  <si>
    <t>30%</t>
  </si>
  <si>
    <t>2022-05-27</t>
  </si>
  <si>
    <t>4551530</t>
  </si>
  <si>
    <t>MIGUEL ELIEZER AVILA VILLEGA</t>
  </si>
  <si>
    <t>50%</t>
  </si>
  <si>
    <t>2022-05-28</t>
  </si>
  <si>
    <t>4537686</t>
  </si>
  <si>
    <t>JUAN FELIPE ASCANIO CASTRO</t>
  </si>
  <si>
    <t>70%</t>
  </si>
  <si>
    <t>2022-05-26</t>
  </si>
  <si>
    <t>5505761</t>
  </si>
  <si>
    <t>TATIANA   ACOSTA QUINTERO</t>
  </si>
  <si>
    <t>45%</t>
  </si>
  <si>
    <t>4551543</t>
  </si>
  <si>
    <t>JONAS DAVID GRANADOS OJEDA</t>
  </si>
  <si>
    <t>O</t>
  </si>
  <si>
    <t>10%</t>
  </si>
  <si>
    <t>2022-06-02</t>
  </si>
  <si>
    <t>4548683</t>
  </si>
  <si>
    <t>GUBER ALEJANDRO FIGUEROA LOPEZ</t>
  </si>
  <si>
    <t>40%</t>
  </si>
  <si>
    <t>2022-05-21</t>
  </si>
  <si>
    <t>4539950</t>
  </si>
  <si>
    <t>ANDRES FELIPE SANCHEZ PINTO</t>
  </si>
  <si>
    <t>85%</t>
  </si>
  <si>
    <t>5%</t>
  </si>
  <si>
    <t>2022-05-22</t>
  </si>
  <si>
    <t>4539952</t>
  </si>
  <si>
    <t>SAUL ANDRES SANCHEZ PINTO</t>
  </si>
  <si>
    <t>4553596</t>
  </si>
  <si>
    <t>LUIZA FERNANDA ISIDRO PEREZ</t>
  </si>
  <si>
    <t>20%</t>
  </si>
  <si>
    <t>6282842</t>
  </si>
  <si>
    <t>RICARDO   LIZARAZO AMAYA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</si>
  <si>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</si>
  <si>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</si>
  <si>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</si>
  <si>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</si>
  <si>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</si>
  <si>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</si>
  <si>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</si>
  <si>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</si>
  <si>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</si>
  <si>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75%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</si>
  <si>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</si>
  <si>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</si>
  <si>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</si>
  <si>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</si>
  <si>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</si>
  <si>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</si>
  <si>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</si>
  <si>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</si>
  <si>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</si>
  <si>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</si>
  <si>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</si>
  <si>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</si>
  <si>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</si>
  <si>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</si>
  <si>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</si>
  <si>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</si>
  <si>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</si>
  <si>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</si>
  <si>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</si>
  <si>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</si>
  <si>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</si>
  <si>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</si>
  <si>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</si>
  <si>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</si>
  <si>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</si>
  <si>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</si>
  <si>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</si>
  <si>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</si>
  <si>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</si>
  <si>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</si>
  <si>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</si>
  <si>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</si>
  <si>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PENSAMIENTO SISTEMICO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</si>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</sst>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473D-A426-4236-A128-79670DC6D09A}">
  <dimension ref="A6:AB50"/>
  <sheetViews>
    <sheetView tabSelected="1" topLeftCell="C5" workbookViewId="0">
      <selection activeCell="M14" sqref="M14"/>
    </sheetView>
  </sheetViews>
  <sheetFormatPr baseColWidth="10" defaultRowHeight="15" x14ac:dyDescent="0.25"/>
  <cols>
    <col min="2" max="2" width="47.7109375" bestFit="1" customWidth="1"/>
    <col min="3" max="3" width="22.85546875" bestFit="1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s="1" t="s">
        <v>32</v>
      </c>
      <c r="B15" s="1" t="s">
        <v>33</v>
      </c>
      <c r="C15" s="1" t="s">
        <v>34</v>
      </c>
      <c r="D15" s="2" t="s">
        <v>35</v>
      </c>
      <c r="E15" s="2" t="s">
        <v>36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43</v>
      </c>
      <c r="M15" s="2" t="s">
        <v>44</v>
      </c>
      <c r="N15" s="2" t="s">
        <v>45</v>
      </c>
      <c r="O15" s="2" t="s">
        <v>46</v>
      </c>
      <c r="P15" s="2" t="s">
        <v>47</v>
      </c>
      <c r="Q15" s="2" t="s">
        <v>48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54</v>
      </c>
      <c r="X15" s="2" t="s">
        <v>55</v>
      </c>
      <c r="Y15" s="2" t="s">
        <v>56</v>
      </c>
      <c r="Z15" s="2" t="s">
        <v>57</v>
      </c>
      <c r="AA15" s="1" t="s">
        <v>58</v>
      </c>
      <c r="AB15" s="1" t="s">
        <v>59</v>
      </c>
    </row>
    <row r="16" spans="1:28" x14ac:dyDescent="0.25">
      <c r="A16" s="1" t="s">
        <v>60</v>
      </c>
      <c r="B16" s="1" t="s">
        <v>61</v>
      </c>
      <c r="C16" s="1"/>
      <c r="D16" s="2" t="s">
        <v>62</v>
      </c>
      <c r="E16" s="2" t="s">
        <v>62</v>
      </c>
      <c r="F16" s="2" t="s">
        <v>63</v>
      </c>
      <c r="G16" s="2" t="s">
        <v>62</v>
      </c>
      <c r="H16" s="2" t="s">
        <v>63</v>
      </c>
      <c r="I16" s="2" t="s">
        <v>64</v>
      </c>
      <c r="J16" s="2" t="s">
        <v>64</v>
      </c>
      <c r="K16" s="2" t="s">
        <v>63</v>
      </c>
      <c r="L16" s="2" t="s">
        <v>65</v>
      </c>
      <c r="M16" s="2" t="s">
        <v>62</v>
      </c>
      <c r="N16" s="2" t="s">
        <v>63</v>
      </c>
      <c r="O16" s="2" t="s">
        <v>62</v>
      </c>
      <c r="P16" s="2" t="s">
        <v>65</v>
      </c>
      <c r="Q16" s="2" t="s">
        <v>63</v>
      </c>
      <c r="R16" s="2" t="s">
        <v>62</v>
      </c>
      <c r="S16" s="2" t="s">
        <v>65</v>
      </c>
      <c r="T16" s="2" t="s">
        <v>64</v>
      </c>
      <c r="U16" s="2" t="s">
        <v>64</v>
      </c>
      <c r="V16" s="2" t="s">
        <v>64</v>
      </c>
      <c r="W16" s="2" t="s">
        <v>65</v>
      </c>
      <c r="X16" s="3">
        <v>5</v>
      </c>
      <c r="Y16" s="3" t="s">
        <v>66</v>
      </c>
      <c r="Z16" s="3" t="s">
        <v>67</v>
      </c>
      <c r="AA16" s="1" t="s">
        <v>68</v>
      </c>
      <c r="AB16" s="1" t="s">
        <v>69</v>
      </c>
    </row>
    <row r="17" spans="1:28" x14ac:dyDescent="0.25">
      <c r="A17" s="1" t="s">
        <v>70</v>
      </c>
      <c r="B17" s="1" t="s">
        <v>71</v>
      </c>
      <c r="C17" s="1"/>
      <c r="D17" s="2" t="s">
        <v>65</v>
      </c>
      <c r="E17" s="2" t="s">
        <v>63</v>
      </c>
      <c r="F17" s="2" t="s">
        <v>62</v>
      </c>
      <c r="G17" s="2" t="s">
        <v>65</v>
      </c>
      <c r="H17" s="2" t="s">
        <v>62</v>
      </c>
      <c r="I17" s="2" t="s">
        <v>65</v>
      </c>
      <c r="J17" s="2" t="s">
        <v>63</v>
      </c>
      <c r="K17" s="2" t="s">
        <v>63</v>
      </c>
      <c r="L17" s="2" t="s">
        <v>62</v>
      </c>
      <c r="M17" s="2" t="s">
        <v>65</v>
      </c>
      <c r="N17" s="2" t="s">
        <v>63</v>
      </c>
      <c r="O17" s="2" t="s">
        <v>63</v>
      </c>
      <c r="P17" s="2" t="s">
        <v>62</v>
      </c>
      <c r="Q17" s="2" t="s">
        <v>63</v>
      </c>
      <c r="R17" s="2" t="s">
        <v>65</v>
      </c>
      <c r="S17" s="2" t="s">
        <v>63</v>
      </c>
      <c r="T17" s="2" t="s">
        <v>63</v>
      </c>
      <c r="U17" s="2" t="s">
        <v>63</v>
      </c>
      <c r="V17" s="2" t="s">
        <v>64</v>
      </c>
      <c r="W17" s="2" t="s">
        <v>65</v>
      </c>
      <c r="X17" s="3">
        <v>16</v>
      </c>
      <c r="Y17" s="3" t="s">
        <v>72</v>
      </c>
      <c r="Z17" s="3" t="s">
        <v>67</v>
      </c>
      <c r="AA17" s="1" t="s">
        <v>73</v>
      </c>
      <c r="AB17" s="1" t="s">
        <v>69</v>
      </c>
    </row>
    <row r="18" spans="1:28" x14ac:dyDescent="0.25">
      <c r="A18" s="1" t="s">
        <v>74</v>
      </c>
      <c r="B18" s="1" t="s">
        <v>75</v>
      </c>
      <c r="C18" s="1"/>
      <c r="D18" s="2" t="s">
        <v>63</v>
      </c>
      <c r="E18" s="2" t="s">
        <v>64</v>
      </c>
      <c r="F18" s="2" t="s">
        <v>62</v>
      </c>
      <c r="G18" s="2" t="s">
        <v>63</v>
      </c>
      <c r="H18" s="2" t="s">
        <v>62</v>
      </c>
      <c r="I18" s="2" t="s">
        <v>62</v>
      </c>
      <c r="J18" s="2" t="s">
        <v>63</v>
      </c>
      <c r="K18" s="2" t="s">
        <v>64</v>
      </c>
      <c r="L18" s="2" t="s">
        <v>62</v>
      </c>
      <c r="M18" s="2" t="s">
        <v>63</v>
      </c>
      <c r="N18" s="2" t="s">
        <v>63</v>
      </c>
      <c r="O18" s="2" t="s">
        <v>62</v>
      </c>
      <c r="P18" s="2" t="s">
        <v>62</v>
      </c>
      <c r="Q18" s="2" t="s">
        <v>63</v>
      </c>
      <c r="R18" s="2" t="s">
        <v>65</v>
      </c>
      <c r="S18" s="2" t="s">
        <v>62</v>
      </c>
      <c r="T18" s="2" t="s">
        <v>62</v>
      </c>
      <c r="U18" s="2" t="s">
        <v>65</v>
      </c>
      <c r="V18" s="2" t="s">
        <v>65</v>
      </c>
      <c r="W18" s="2" t="s">
        <v>65</v>
      </c>
      <c r="X18" s="3">
        <v>6</v>
      </c>
      <c r="Y18" s="3" t="s">
        <v>76</v>
      </c>
      <c r="Z18" s="3" t="s">
        <v>67</v>
      </c>
      <c r="AA18" s="1" t="s">
        <v>77</v>
      </c>
      <c r="AB18" s="1" t="s">
        <v>69</v>
      </c>
    </row>
    <row r="19" spans="1:28" x14ac:dyDescent="0.25">
      <c r="A19" s="1" t="s">
        <v>78</v>
      </c>
      <c r="B19" s="1" t="s">
        <v>79</v>
      </c>
      <c r="C19" s="1"/>
      <c r="D19" s="2" t="s">
        <v>64</v>
      </c>
      <c r="E19" s="2" t="s">
        <v>63</v>
      </c>
      <c r="F19" s="2" t="s">
        <v>65</v>
      </c>
      <c r="G19" s="2" t="s">
        <v>64</v>
      </c>
      <c r="H19" s="2" t="s">
        <v>62</v>
      </c>
      <c r="I19" s="2" t="s">
        <v>65</v>
      </c>
      <c r="J19" s="2" t="s">
        <v>65</v>
      </c>
      <c r="K19" s="2" t="s">
        <v>64</v>
      </c>
      <c r="L19" s="2" t="s">
        <v>62</v>
      </c>
      <c r="M19" s="2" t="s">
        <v>65</v>
      </c>
      <c r="N19" s="2" t="s">
        <v>62</v>
      </c>
      <c r="O19" s="2" t="s">
        <v>63</v>
      </c>
      <c r="P19" s="2" t="s">
        <v>64</v>
      </c>
      <c r="Q19" s="2" t="s">
        <v>63</v>
      </c>
      <c r="R19" s="2" t="s">
        <v>62</v>
      </c>
      <c r="S19" s="2" t="s">
        <v>63</v>
      </c>
      <c r="T19" s="2" t="s">
        <v>63</v>
      </c>
      <c r="U19" s="2" t="s">
        <v>64</v>
      </c>
      <c r="V19" s="2" t="s">
        <v>64</v>
      </c>
      <c r="W19" s="2" t="s">
        <v>63</v>
      </c>
      <c r="X19" s="3">
        <v>10</v>
      </c>
      <c r="Y19" s="3" t="s">
        <v>80</v>
      </c>
      <c r="Z19" s="3" t="s">
        <v>67</v>
      </c>
      <c r="AA19" s="1" t="s">
        <v>81</v>
      </c>
      <c r="AB19" s="1" t="s">
        <v>69</v>
      </c>
    </row>
    <row r="20" spans="1:28" x14ac:dyDescent="0.25">
      <c r="A20" s="1" t="s">
        <v>82</v>
      </c>
      <c r="B20" s="1" t="s">
        <v>83</v>
      </c>
      <c r="C20" s="1"/>
      <c r="D20" s="2" t="s">
        <v>64</v>
      </c>
      <c r="E20" s="2" t="s">
        <v>63</v>
      </c>
      <c r="F20" s="2" t="s">
        <v>64</v>
      </c>
      <c r="G20" s="2" t="s">
        <v>65</v>
      </c>
      <c r="H20" s="2" t="s">
        <v>65</v>
      </c>
      <c r="I20" s="2" t="s">
        <v>65</v>
      </c>
      <c r="J20" s="2" t="s">
        <v>65</v>
      </c>
      <c r="K20" s="2" t="s">
        <v>63</v>
      </c>
      <c r="L20" s="2" t="s">
        <v>62</v>
      </c>
      <c r="M20" s="2" t="s">
        <v>65</v>
      </c>
      <c r="N20" s="2" t="s">
        <v>64</v>
      </c>
      <c r="O20" s="2" t="s">
        <v>63</v>
      </c>
      <c r="P20" s="2" t="s">
        <v>62</v>
      </c>
      <c r="Q20" s="2" t="s">
        <v>63</v>
      </c>
      <c r="R20" s="2" t="s">
        <v>64</v>
      </c>
      <c r="S20" s="2" t="s">
        <v>63</v>
      </c>
      <c r="T20" s="2" t="s">
        <v>63</v>
      </c>
      <c r="U20" s="2" t="s">
        <v>63</v>
      </c>
      <c r="V20" s="2" t="s">
        <v>64</v>
      </c>
      <c r="W20" s="2" t="s">
        <v>65</v>
      </c>
      <c r="X20" s="3">
        <v>14</v>
      </c>
      <c r="Y20" s="3" t="s">
        <v>84</v>
      </c>
      <c r="Z20" s="3" t="s">
        <v>67</v>
      </c>
      <c r="AA20" s="1" t="s">
        <v>85</v>
      </c>
      <c r="AB20" s="1" t="s">
        <v>69</v>
      </c>
    </row>
    <row r="21" spans="1:28" x14ac:dyDescent="0.25">
      <c r="A21" s="1" t="s">
        <v>86</v>
      </c>
      <c r="B21" s="1" t="s">
        <v>87</v>
      </c>
      <c r="C21" s="1"/>
      <c r="D21" s="2" t="s">
        <v>64</v>
      </c>
      <c r="E21" s="2" t="s">
        <v>62</v>
      </c>
      <c r="F21" s="2" t="s">
        <v>64</v>
      </c>
      <c r="G21" s="2" t="s">
        <v>65</v>
      </c>
      <c r="H21" s="2" t="s">
        <v>64</v>
      </c>
      <c r="I21" s="2" t="s">
        <v>65</v>
      </c>
      <c r="J21" s="2" t="s">
        <v>63</v>
      </c>
      <c r="K21" s="2" t="s">
        <v>63</v>
      </c>
      <c r="L21" s="2" t="s">
        <v>62</v>
      </c>
      <c r="M21" s="2" t="s">
        <v>65</v>
      </c>
      <c r="N21" s="2" t="s">
        <v>63</v>
      </c>
      <c r="O21" s="2" t="s">
        <v>62</v>
      </c>
      <c r="P21" s="2" t="s">
        <v>62</v>
      </c>
      <c r="Q21" s="2" t="s">
        <v>64</v>
      </c>
      <c r="R21" s="2" t="s">
        <v>63</v>
      </c>
      <c r="S21" s="2" t="s">
        <v>64</v>
      </c>
      <c r="T21" s="2" t="s">
        <v>63</v>
      </c>
      <c r="U21" s="2" t="s">
        <v>63</v>
      </c>
      <c r="V21" s="2" t="s">
        <v>65</v>
      </c>
      <c r="W21" s="2" t="s">
        <v>65</v>
      </c>
      <c r="X21" s="3">
        <v>9</v>
      </c>
      <c r="Y21" s="3" t="s">
        <v>88</v>
      </c>
      <c r="Z21" s="3" t="s">
        <v>67</v>
      </c>
      <c r="AA21" s="1" t="s">
        <v>85</v>
      </c>
      <c r="AB21" s="1" t="s">
        <v>69</v>
      </c>
    </row>
    <row r="22" spans="1:28" x14ac:dyDescent="0.25">
      <c r="A22" s="1" t="s">
        <v>89</v>
      </c>
      <c r="B22" s="1" t="s">
        <v>90</v>
      </c>
      <c r="C22" s="1"/>
      <c r="D22" s="2" t="s">
        <v>62</v>
      </c>
      <c r="E22" s="2" t="s">
        <v>63</v>
      </c>
      <c r="F22" s="2" t="s">
        <v>62</v>
      </c>
      <c r="G22" s="2" t="s">
        <v>65</v>
      </c>
      <c r="H22" s="2" t="s">
        <v>63</v>
      </c>
      <c r="I22" s="2" t="s">
        <v>65</v>
      </c>
      <c r="J22" s="2" t="s">
        <v>64</v>
      </c>
      <c r="K22" s="2" t="s">
        <v>62</v>
      </c>
      <c r="L22" s="2" t="s">
        <v>91</v>
      </c>
      <c r="M22" s="2" t="s">
        <v>65</v>
      </c>
      <c r="N22" s="2" t="s">
        <v>64</v>
      </c>
      <c r="O22" s="2" t="s">
        <v>63</v>
      </c>
      <c r="P22" s="2" t="s">
        <v>65</v>
      </c>
      <c r="Q22" s="2" t="s">
        <v>64</v>
      </c>
      <c r="R22" s="2" t="s">
        <v>63</v>
      </c>
      <c r="S22" s="2" t="s">
        <v>65</v>
      </c>
      <c r="T22" s="2" t="s">
        <v>63</v>
      </c>
      <c r="U22" s="2" t="s">
        <v>65</v>
      </c>
      <c r="V22" s="2" t="s">
        <v>62</v>
      </c>
      <c r="W22" s="2" t="s">
        <v>91</v>
      </c>
      <c r="X22" s="3">
        <v>5</v>
      </c>
      <c r="Y22" s="3" t="s">
        <v>66</v>
      </c>
      <c r="Z22" s="3" t="s">
        <v>92</v>
      </c>
      <c r="AA22" s="1" t="s">
        <v>93</v>
      </c>
      <c r="AB22" s="1" t="s">
        <v>69</v>
      </c>
    </row>
    <row r="23" spans="1:28" x14ac:dyDescent="0.25">
      <c r="A23" s="1" t="s">
        <v>94</v>
      </c>
      <c r="B23" s="1" t="s">
        <v>95</v>
      </c>
      <c r="C23" s="1"/>
      <c r="D23" s="2" t="s">
        <v>63</v>
      </c>
      <c r="E23" s="2" t="s">
        <v>63</v>
      </c>
      <c r="F23" s="2" t="s">
        <v>64</v>
      </c>
      <c r="G23" s="2" t="s">
        <v>65</v>
      </c>
      <c r="H23" s="2" t="s">
        <v>65</v>
      </c>
      <c r="I23" s="2" t="s">
        <v>65</v>
      </c>
      <c r="J23" s="2" t="s">
        <v>65</v>
      </c>
      <c r="K23" s="2" t="s">
        <v>62</v>
      </c>
      <c r="L23" s="2" t="s">
        <v>62</v>
      </c>
      <c r="M23" s="2" t="s">
        <v>63</v>
      </c>
      <c r="N23" s="2" t="s">
        <v>63</v>
      </c>
      <c r="O23" s="2" t="s">
        <v>63</v>
      </c>
      <c r="P23" s="2" t="s">
        <v>64</v>
      </c>
      <c r="Q23" s="2" t="s">
        <v>63</v>
      </c>
      <c r="R23" s="2" t="s">
        <v>65</v>
      </c>
      <c r="S23" s="2" t="s">
        <v>62</v>
      </c>
      <c r="T23" s="2" t="s">
        <v>63</v>
      </c>
      <c r="U23" s="2" t="s">
        <v>62</v>
      </c>
      <c r="V23" s="2" t="s">
        <v>63</v>
      </c>
      <c r="W23" s="2" t="s">
        <v>62</v>
      </c>
      <c r="X23" s="3">
        <v>8</v>
      </c>
      <c r="Y23" s="3" t="s">
        <v>96</v>
      </c>
      <c r="Z23" s="3" t="s">
        <v>67</v>
      </c>
      <c r="AA23" s="1" t="s">
        <v>97</v>
      </c>
      <c r="AB23" s="1" t="s">
        <v>69</v>
      </c>
    </row>
    <row r="24" spans="1:28" x14ac:dyDescent="0.25">
      <c r="A24" s="1" t="s">
        <v>98</v>
      </c>
      <c r="B24" s="1" t="s">
        <v>99</v>
      </c>
      <c r="C24" s="1"/>
      <c r="D24" s="2" t="s">
        <v>65</v>
      </c>
      <c r="E24" s="2" t="s">
        <v>63</v>
      </c>
      <c r="F24" s="2" t="s">
        <v>65</v>
      </c>
      <c r="G24" s="2" t="s">
        <v>62</v>
      </c>
      <c r="H24" s="2" t="s">
        <v>91</v>
      </c>
      <c r="I24" s="2" t="s">
        <v>65</v>
      </c>
      <c r="J24" s="2" t="s">
        <v>62</v>
      </c>
      <c r="K24" s="2" t="s">
        <v>63</v>
      </c>
      <c r="L24" s="2" t="s">
        <v>62</v>
      </c>
      <c r="M24" s="2" t="s">
        <v>65</v>
      </c>
      <c r="N24" s="2" t="s">
        <v>65</v>
      </c>
      <c r="O24" s="2" t="s">
        <v>63</v>
      </c>
      <c r="P24" s="2" t="s">
        <v>62</v>
      </c>
      <c r="Q24" s="2" t="s">
        <v>63</v>
      </c>
      <c r="R24" s="2" t="s">
        <v>64</v>
      </c>
      <c r="S24" s="2" t="s">
        <v>63</v>
      </c>
      <c r="T24" s="2" t="s">
        <v>63</v>
      </c>
      <c r="U24" s="2" t="s">
        <v>63</v>
      </c>
      <c r="V24" s="2" t="s">
        <v>64</v>
      </c>
      <c r="W24" s="2" t="s">
        <v>65</v>
      </c>
      <c r="X24" s="3">
        <v>17</v>
      </c>
      <c r="Y24" s="3" t="s">
        <v>100</v>
      </c>
      <c r="Z24" s="3" t="s">
        <v>101</v>
      </c>
      <c r="AA24" s="1" t="s">
        <v>102</v>
      </c>
      <c r="AB24" s="1" t="s">
        <v>69</v>
      </c>
    </row>
    <row r="25" spans="1:28" x14ac:dyDescent="0.25">
      <c r="A25" s="1" t="s">
        <v>103</v>
      </c>
      <c r="B25" s="1" t="s">
        <v>104</v>
      </c>
      <c r="C25" s="1"/>
      <c r="D25" s="2" t="s">
        <v>65</v>
      </c>
      <c r="E25" s="2" t="s">
        <v>63</v>
      </c>
      <c r="F25" s="2" t="s">
        <v>65</v>
      </c>
      <c r="G25" s="2" t="s">
        <v>62</v>
      </c>
      <c r="H25" s="2" t="s">
        <v>65</v>
      </c>
      <c r="I25" s="2" t="s">
        <v>65</v>
      </c>
      <c r="J25" s="2" t="s">
        <v>62</v>
      </c>
      <c r="K25" s="2" t="s">
        <v>63</v>
      </c>
      <c r="L25" s="2" t="s">
        <v>62</v>
      </c>
      <c r="M25" s="2" t="s">
        <v>65</v>
      </c>
      <c r="N25" s="2" t="s">
        <v>65</v>
      </c>
      <c r="O25" s="2" t="s">
        <v>63</v>
      </c>
      <c r="P25" s="2" t="s">
        <v>62</v>
      </c>
      <c r="Q25" s="2" t="s">
        <v>63</v>
      </c>
      <c r="R25" s="2" t="s">
        <v>64</v>
      </c>
      <c r="S25" s="2" t="s">
        <v>63</v>
      </c>
      <c r="T25" s="2" t="s">
        <v>63</v>
      </c>
      <c r="U25" s="2" t="s">
        <v>63</v>
      </c>
      <c r="V25" s="2" t="s">
        <v>64</v>
      </c>
      <c r="W25" s="2" t="s">
        <v>65</v>
      </c>
      <c r="X25" s="3">
        <v>17</v>
      </c>
      <c r="Y25" s="3" t="s">
        <v>100</v>
      </c>
      <c r="Z25" s="3" t="s">
        <v>67</v>
      </c>
      <c r="AA25" s="1" t="s">
        <v>102</v>
      </c>
      <c r="AB25" s="1" t="s">
        <v>69</v>
      </c>
    </row>
    <row r="26" spans="1:28" x14ac:dyDescent="0.25">
      <c r="A26" s="1" t="s">
        <v>105</v>
      </c>
      <c r="B26" s="1" t="s">
        <v>106</v>
      </c>
      <c r="C26" s="1"/>
      <c r="D26" s="2" t="s">
        <v>63</v>
      </c>
      <c r="E26" s="2" t="s">
        <v>64</v>
      </c>
      <c r="F26" s="2" t="s">
        <v>65</v>
      </c>
      <c r="G26" s="2" t="s">
        <v>65</v>
      </c>
      <c r="H26" s="2" t="s">
        <v>65</v>
      </c>
      <c r="I26" s="2" t="s">
        <v>62</v>
      </c>
      <c r="J26" s="2" t="s">
        <v>63</v>
      </c>
      <c r="K26" s="2" t="s">
        <v>63</v>
      </c>
      <c r="L26" s="2" t="s">
        <v>65</v>
      </c>
      <c r="M26" s="2" t="s">
        <v>63</v>
      </c>
      <c r="N26" s="2" t="s">
        <v>62</v>
      </c>
      <c r="O26" s="2" t="s">
        <v>65</v>
      </c>
      <c r="P26" s="2" t="s">
        <v>62</v>
      </c>
      <c r="Q26" s="2" t="s">
        <v>64</v>
      </c>
      <c r="R26" s="2" t="s">
        <v>62</v>
      </c>
      <c r="S26" s="2" t="s">
        <v>65</v>
      </c>
      <c r="T26" s="2" t="s">
        <v>63</v>
      </c>
      <c r="U26" s="2" t="s">
        <v>65</v>
      </c>
      <c r="V26" s="2" t="s">
        <v>63</v>
      </c>
      <c r="W26" s="2" t="s">
        <v>65</v>
      </c>
      <c r="X26" s="3">
        <v>4</v>
      </c>
      <c r="Y26" s="3" t="s">
        <v>107</v>
      </c>
      <c r="Z26" s="3" t="s">
        <v>67</v>
      </c>
      <c r="AA26" s="1" t="s">
        <v>102</v>
      </c>
      <c r="AB26" s="1" t="s">
        <v>69</v>
      </c>
    </row>
    <row r="27" spans="1:28" x14ac:dyDescent="0.25">
      <c r="A27" s="1" t="s">
        <v>108</v>
      </c>
      <c r="B27" s="1" t="s">
        <v>109</v>
      </c>
      <c r="C27" s="1"/>
      <c r="D27" s="2" t="s">
        <v>64</v>
      </c>
      <c r="E27" s="2" t="s">
        <v>63</v>
      </c>
      <c r="F27" s="2" t="s">
        <v>62</v>
      </c>
      <c r="G27" s="2" t="s">
        <v>64</v>
      </c>
      <c r="H27" s="2" t="s">
        <v>63</v>
      </c>
      <c r="I27" s="2" t="s">
        <v>63</v>
      </c>
      <c r="J27" s="2" t="s">
        <v>62</v>
      </c>
      <c r="K27" s="2" t="s">
        <v>64</v>
      </c>
      <c r="L27" s="2" t="s">
        <v>65</v>
      </c>
      <c r="M27" s="2" t="s">
        <v>63</v>
      </c>
      <c r="N27" s="2" t="s">
        <v>63</v>
      </c>
      <c r="O27" s="2" t="s">
        <v>64</v>
      </c>
      <c r="P27" s="2" t="s">
        <v>63</v>
      </c>
      <c r="Q27" s="2" t="s">
        <v>63</v>
      </c>
      <c r="R27" s="2" t="s">
        <v>65</v>
      </c>
      <c r="S27" s="2" t="s">
        <v>62</v>
      </c>
      <c r="T27" s="2" t="s">
        <v>63</v>
      </c>
      <c r="U27" s="2" t="s">
        <v>62</v>
      </c>
      <c r="V27" s="2" t="s">
        <v>64</v>
      </c>
      <c r="W27" s="2" t="s">
        <v>62</v>
      </c>
      <c r="X27" s="3">
        <v>6</v>
      </c>
      <c r="Y27" s="3" t="s">
        <v>76</v>
      </c>
      <c r="Z27" s="3" t="s">
        <v>67</v>
      </c>
      <c r="AA27" s="1" t="s">
        <v>102</v>
      </c>
      <c r="AB27" s="1" t="s">
        <v>69</v>
      </c>
    </row>
    <row r="29" spans="1:28" x14ac:dyDescent="0.25">
      <c r="B29" s="4" t="s">
        <v>120</v>
      </c>
      <c r="C29" s="5">
        <v>12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  <c r="W29" s="8" t="s">
        <v>121</v>
      </c>
      <c r="X29" s="9">
        <f>SUM(X16:X27)</f>
        <v>117</v>
      </c>
      <c r="Y29" s="6"/>
    </row>
    <row r="30" spans="1:28" x14ac:dyDescent="0.25">
      <c r="B30" s="10"/>
      <c r="C30" s="1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2"/>
      <c r="X30" s="13">
        <f>AVERAGE(X16:X27)</f>
        <v>9.75</v>
      </c>
      <c r="Y30" s="5" t="s">
        <v>122</v>
      </c>
    </row>
    <row r="31" spans="1:28" x14ac:dyDescent="0.25">
      <c r="C31" s="14" t="s">
        <v>110</v>
      </c>
      <c r="D31" s="3" t="s">
        <v>65</v>
      </c>
      <c r="E31" s="3" t="s">
        <v>63</v>
      </c>
      <c r="F31" s="3" t="s">
        <v>64</v>
      </c>
      <c r="G31" s="3" t="s">
        <v>62</v>
      </c>
      <c r="H31" s="3" t="s">
        <v>62</v>
      </c>
      <c r="I31" s="3" t="s">
        <v>65</v>
      </c>
      <c r="J31" s="3" t="s">
        <v>62</v>
      </c>
      <c r="K31" s="3" t="s">
        <v>63</v>
      </c>
      <c r="L31" s="3" t="s">
        <v>62</v>
      </c>
      <c r="M31" s="3" t="s">
        <v>65</v>
      </c>
      <c r="N31" s="3" t="s">
        <v>65</v>
      </c>
      <c r="O31" s="3" t="s">
        <v>63</v>
      </c>
      <c r="P31" s="3" t="s">
        <v>62</v>
      </c>
      <c r="Q31" s="3" t="s">
        <v>63</v>
      </c>
      <c r="R31" s="3" t="s">
        <v>65</v>
      </c>
      <c r="S31" s="3" t="s">
        <v>63</v>
      </c>
      <c r="T31" s="3" t="s">
        <v>63</v>
      </c>
      <c r="U31" s="3" t="s">
        <v>63</v>
      </c>
      <c r="V31" s="3" t="s">
        <v>64</v>
      </c>
      <c r="W31" s="3" t="s">
        <v>65</v>
      </c>
      <c r="X31" s="6"/>
      <c r="Y31" s="6"/>
    </row>
    <row r="32" spans="1:28" x14ac:dyDescent="0.25">
      <c r="C32" s="15" t="s">
        <v>123</v>
      </c>
      <c r="D32" s="3">
        <f>COUNTIF(D16:D27,D31)</f>
        <v>3</v>
      </c>
      <c r="E32" s="3">
        <f t="shared" ref="E32:W32" si="0">COUNTIF(E16:E27,E31)</f>
        <v>8</v>
      </c>
      <c r="F32" s="3">
        <f t="shared" si="0"/>
        <v>3</v>
      </c>
      <c r="G32" s="3">
        <f t="shared" si="0"/>
        <v>3</v>
      </c>
      <c r="H32" s="3">
        <f t="shared" si="0"/>
        <v>3</v>
      </c>
      <c r="I32" s="3">
        <f t="shared" si="0"/>
        <v>8</v>
      </c>
      <c r="J32" s="3">
        <f t="shared" si="0"/>
        <v>3</v>
      </c>
      <c r="K32" s="3">
        <f t="shared" si="0"/>
        <v>7</v>
      </c>
      <c r="L32" s="3">
        <f t="shared" si="0"/>
        <v>8</v>
      </c>
      <c r="M32" s="3">
        <f t="shared" si="0"/>
        <v>7</v>
      </c>
      <c r="N32" s="3">
        <f t="shared" si="0"/>
        <v>2</v>
      </c>
      <c r="O32" s="3">
        <f t="shared" si="0"/>
        <v>7</v>
      </c>
      <c r="P32" s="3">
        <f t="shared" si="0"/>
        <v>7</v>
      </c>
      <c r="Q32" s="3">
        <f t="shared" si="0"/>
        <v>9</v>
      </c>
      <c r="R32" s="3">
        <f t="shared" si="0"/>
        <v>4</v>
      </c>
      <c r="S32" s="3">
        <f t="shared" si="0"/>
        <v>5</v>
      </c>
      <c r="T32" s="3">
        <f t="shared" si="0"/>
        <v>10</v>
      </c>
      <c r="U32" s="3">
        <f t="shared" si="0"/>
        <v>5</v>
      </c>
      <c r="V32" s="3">
        <f t="shared" si="0"/>
        <v>7</v>
      </c>
      <c r="W32" s="3">
        <f t="shared" si="0"/>
        <v>8</v>
      </c>
      <c r="X32" s="3">
        <f>SUM(D32:W32)</f>
        <v>117</v>
      </c>
      <c r="Y32" s="16" t="s">
        <v>123</v>
      </c>
    </row>
    <row r="33" spans="3:25" x14ac:dyDescent="0.25">
      <c r="C33" s="15" t="s">
        <v>124</v>
      </c>
      <c r="D33" s="17">
        <f>(D32*100)/$C29</f>
        <v>25</v>
      </c>
      <c r="E33" s="17">
        <f t="shared" ref="E33:W33" si="1">(E32*100)/$C29</f>
        <v>66.666666666666671</v>
      </c>
      <c r="F33" s="17">
        <f t="shared" si="1"/>
        <v>25</v>
      </c>
      <c r="G33" s="17">
        <f t="shared" si="1"/>
        <v>25</v>
      </c>
      <c r="H33" s="17">
        <f t="shared" si="1"/>
        <v>25</v>
      </c>
      <c r="I33" s="17">
        <f t="shared" si="1"/>
        <v>66.666666666666671</v>
      </c>
      <c r="J33" s="17">
        <f t="shared" si="1"/>
        <v>25</v>
      </c>
      <c r="K33" s="17">
        <f t="shared" si="1"/>
        <v>58.333333333333336</v>
      </c>
      <c r="L33" s="17">
        <f t="shared" si="1"/>
        <v>66.666666666666671</v>
      </c>
      <c r="M33" s="17">
        <f t="shared" si="1"/>
        <v>58.333333333333336</v>
      </c>
      <c r="N33" s="17">
        <f t="shared" si="1"/>
        <v>16.666666666666668</v>
      </c>
      <c r="O33" s="17">
        <f t="shared" si="1"/>
        <v>58.333333333333336</v>
      </c>
      <c r="P33" s="17">
        <f t="shared" si="1"/>
        <v>58.333333333333336</v>
      </c>
      <c r="Q33" s="17">
        <f t="shared" si="1"/>
        <v>75</v>
      </c>
      <c r="R33" s="17">
        <f t="shared" si="1"/>
        <v>33.333333333333336</v>
      </c>
      <c r="S33" s="17">
        <f t="shared" si="1"/>
        <v>41.666666666666664</v>
      </c>
      <c r="T33" s="17">
        <f t="shared" si="1"/>
        <v>83.333333333333329</v>
      </c>
      <c r="U33" s="17">
        <f t="shared" si="1"/>
        <v>41.666666666666664</v>
      </c>
      <c r="V33" s="17">
        <f t="shared" si="1"/>
        <v>58.333333333333336</v>
      </c>
      <c r="W33" s="17">
        <f t="shared" si="1"/>
        <v>66.666666666666671</v>
      </c>
      <c r="X33" s="17">
        <f>(X32*100)/$X45</f>
        <v>48.75</v>
      </c>
      <c r="Y33" s="16" t="s">
        <v>124</v>
      </c>
    </row>
    <row r="34" spans="3:25" x14ac:dyDescent="0.25">
      <c r="C34" s="18" t="s">
        <v>125</v>
      </c>
      <c r="D34" s="19">
        <f>COUNTIF(D16:D27,"o")</f>
        <v>0</v>
      </c>
      <c r="E34" s="19">
        <f t="shared" ref="E34:W34" si="2">COUNTIF(E16:E27,"o")</f>
        <v>0</v>
      </c>
      <c r="F34" s="19">
        <f t="shared" si="2"/>
        <v>0</v>
      </c>
      <c r="G34" s="19">
        <f t="shared" si="2"/>
        <v>0</v>
      </c>
      <c r="H34" s="19">
        <f t="shared" si="2"/>
        <v>1</v>
      </c>
      <c r="I34" s="19">
        <f t="shared" si="2"/>
        <v>0</v>
      </c>
      <c r="J34" s="19">
        <f t="shared" si="2"/>
        <v>0</v>
      </c>
      <c r="K34" s="19">
        <f t="shared" si="2"/>
        <v>0</v>
      </c>
      <c r="L34" s="19">
        <f t="shared" si="2"/>
        <v>1</v>
      </c>
      <c r="M34" s="19">
        <f t="shared" si="2"/>
        <v>0</v>
      </c>
      <c r="N34" s="19">
        <f t="shared" si="2"/>
        <v>0</v>
      </c>
      <c r="O34" s="19">
        <f t="shared" si="2"/>
        <v>0</v>
      </c>
      <c r="P34" s="19">
        <f t="shared" si="2"/>
        <v>0</v>
      </c>
      <c r="Q34" s="19">
        <f t="shared" si="2"/>
        <v>0</v>
      </c>
      <c r="R34" s="19">
        <f t="shared" si="2"/>
        <v>0</v>
      </c>
      <c r="S34" s="19">
        <f t="shared" si="2"/>
        <v>0</v>
      </c>
      <c r="T34" s="19">
        <f t="shared" si="2"/>
        <v>0</v>
      </c>
      <c r="U34" s="19">
        <f t="shared" si="2"/>
        <v>0</v>
      </c>
      <c r="V34" s="19">
        <f t="shared" si="2"/>
        <v>0</v>
      </c>
      <c r="W34" s="19">
        <f t="shared" si="2"/>
        <v>1</v>
      </c>
      <c r="X34" s="19">
        <f>SUM(D34:W34)</f>
        <v>3</v>
      </c>
      <c r="Y34" s="20" t="s">
        <v>125</v>
      </c>
    </row>
    <row r="35" spans="3:25" x14ac:dyDescent="0.25">
      <c r="C35" s="18" t="s">
        <v>126</v>
      </c>
      <c r="D35" s="21">
        <f>(D34*100)/$C29</f>
        <v>0</v>
      </c>
      <c r="E35" s="21">
        <f t="shared" ref="E35:W35" si="3">(E34*100)/$C29</f>
        <v>0</v>
      </c>
      <c r="F35" s="21">
        <f t="shared" si="3"/>
        <v>0</v>
      </c>
      <c r="G35" s="21">
        <f t="shared" si="3"/>
        <v>0</v>
      </c>
      <c r="H35" s="21">
        <f t="shared" si="3"/>
        <v>8.3333333333333339</v>
      </c>
      <c r="I35" s="21">
        <f t="shared" si="3"/>
        <v>0</v>
      </c>
      <c r="J35" s="21">
        <f t="shared" si="3"/>
        <v>0</v>
      </c>
      <c r="K35" s="21">
        <f t="shared" si="3"/>
        <v>0</v>
      </c>
      <c r="L35" s="21">
        <f t="shared" si="3"/>
        <v>8.3333333333333339</v>
      </c>
      <c r="M35" s="21">
        <f t="shared" si="3"/>
        <v>0</v>
      </c>
      <c r="N35" s="21">
        <f t="shared" si="3"/>
        <v>0</v>
      </c>
      <c r="O35" s="21">
        <f t="shared" si="3"/>
        <v>0</v>
      </c>
      <c r="P35" s="21">
        <f t="shared" si="3"/>
        <v>0</v>
      </c>
      <c r="Q35" s="21">
        <f t="shared" si="3"/>
        <v>0</v>
      </c>
      <c r="R35" s="21">
        <f t="shared" si="3"/>
        <v>0</v>
      </c>
      <c r="S35" s="21">
        <f t="shared" si="3"/>
        <v>0</v>
      </c>
      <c r="T35" s="21">
        <f t="shared" si="3"/>
        <v>0</v>
      </c>
      <c r="U35" s="21">
        <f t="shared" si="3"/>
        <v>0</v>
      </c>
      <c r="V35" s="21">
        <f t="shared" si="3"/>
        <v>0</v>
      </c>
      <c r="W35" s="21">
        <f t="shared" si="3"/>
        <v>8.3333333333333339</v>
      </c>
      <c r="X35" s="21">
        <f>(X34*100)/$X45</f>
        <v>1.25</v>
      </c>
      <c r="Y35" s="20" t="s">
        <v>127</v>
      </c>
    </row>
    <row r="36" spans="3:25" x14ac:dyDescent="0.25">
      <c r="C36" s="1" t="s">
        <v>128</v>
      </c>
      <c r="D36" s="2">
        <f>COUNTIF(D16:D27,"A")</f>
        <v>2</v>
      </c>
      <c r="E36" s="2">
        <f t="shared" ref="E36:W36" si="4">COUNTIF(E16:E27,"A")</f>
        <v>2</v>
      </c>
      <c r="F36" s="2">
        <f t="shared" si="4"/>
        <v>4</v>
      </c>
      <c r="G36" s="2">
        <f t="shared" si="4"/>
        <v>3</v>
      </c>
      <c r="H36" s="2">
        <f t="shared" si="4"/>
        <v>3</v>
      </c>
      <c r="I36" s="2">
        <f t="shared" si="4"/>
        <v>2</v>
      </c>
      <c r="J36" s="2">
        <f t="shared" si="4"/>
        <v>3</v>
      </c>
      <c r="K36" s="2">
        <f t="shared" si="4"/>
        <v>2</v>
      </c>
      <c r="L36" s="2">
        <f t="shared" si="4"/>
        <v>8</v>
      </c>
      <c r="M36" s="2">
        <f t="shared" si="4"/>
        <v>1</v>
      </c>
      <c r="N36" s="2">
        <f t="shared" si="4"/>
        <v>2</v>
      </c>
      <c r="O36" s="2">
        <f t="shared" si="4"/>
        <v>3</v>
      </c>
      <c r="P36" s="2">
        <f t="shared" si="4"/>
        <v>7</v>
      </c>
      <c r="Q36" s="2">
        <f t="shared" si="4"/>
        <v>0</v>
      </c>
      <c r="R36" s="2">
        <f t="shared" si="4"/>
        <v>3</v>
      </c>
      <c r="S36" s="2">
        <f t="shared" si="4"/>
        <v>3</v>
      </c>
      <c r="T36" s="2">
        <f t="shared" si="4"/>
        <v>1</v>
      </c>
      <c r="U36" s="2">
        <f t="shared" si="4"/>
        <v>2</v>
      </c>
      <c r="V36" s="2">
        <f t="shared" si="4"/>
        <v>1</v>
      </c>
      <c r="W36" s="2">
        <f t="shared" si="4"/>
        <v>2</v>
      </c>
      <c r="X36" s="2">
        <f>SUM(D36:W36)</f>
        <v>54</v>
      </c>
      <c r="Y36" s="22" t="s">
        <v>129</v>
      </c>
    </row>
    <row r="37" spans="3:25" x14ac:dyDescent="0.25">
      <c r="C37" s="1" t="s">
        <v>130</v>
      </c>
      <c r="D37" s="23">
        <f>(D36*100)/$C29</f>
        <v>16.666666666666668</v>
      </c>
      <c r="E37" s="23">
        <f t="shared" ref="E37:W37" si="5">(E36*100)/$C29</f>
        <v>16.666666666666668</v>
      </c>
      <c r="F37" s="23">
        <f t="shared" si="5"/>
        <v>33.333333333333336</v>
      </c>
      <c r="G37" s="23">
        <f t="shared" si="5"/>
        <v>25</v>
      </c>
      <c r="H37" s="23">
        <f t="shared" si="5"/>
        <v>25</v>
      </c>
      <c r="I37" s="23">
        <f t="shared" si="5"/>
        <v>16.666666666666668</v>
      </c>
      <c r="J37" s="23">
        <f t="shared" si="5"/>
        <v>25</v>
      </c>
      <c r="K37" s="23">
        <f t="shared" si="5"/>
        <v>16.666666666666668</v>
      </c>
      <c r="L37" s="23">
        <f t="shared" si="5"/>
        <v>66.666666666666671</v>
      </c>
      <c r="M37" s="23">
        <f t="shared" si="5"/>
        <v>8.3333333333333339</v>
      </c>
      <c r="N37" s="23">
        <f t="shared" si="5"/>
        <v>16.666666666666668</v>
      </c>
      <c r="O37" s="23">
        <f t="shared" si="5"/>
        <v>25</v>
      </c>
      <c r="P37" s="23">
        <f t="shared" si="5"/>
        <v>58.333333333333336</v>
      </c>
      <c r="Q37" s="23">
        <f t="shared" si="5"/>
        <v>0</v>
      </c>
      <c r="R37" s="23">
        <f t="shared" si="5"/>
        <v>25</v>
      </c>
      <c r="S37" s="23">
        <f t="shared" si="5"/>
        <v>25</v>
      </c>
      <c r="T37" s="23">
        <f t="shared" si="5"/>
        <v>8.3333333333333339</v>
      </c>
      <c r="U37" s="23">
        <f t="shared" si="5"/>
        <v>16.666666666666668</v>
      </c>
      <c r="V37" s="23">
        <f t="shared" si="5"/>
        <v>8.3333333333333339</v>
      </c>
      <c r="W37" s="23">
        <f t="shared" si="5"/>
        <v>16.666666666666668</v>
      </c>
      <c r="X37" s="23">
        <f>(X36*100)/$X45</f>
        <v>22.5</v>
      </c>
      <c r="Y37" s="22" t="s">
        <v>131</v>
      </c>
    </row>
    <row r="38" spans="3:25" x14ac:dyDescent="0.25">
      <c r="C38" s="18" t="s">
        <v>132</v>
      </c>
      <c r="D38" s="19">
        <f>COUNTIF(D16:D27,"B")</f>
        <v>3</v>
      </c>
      <c r="E38" s="19">
        <f t="shared" ref="E38:W38" si="6">COUNTIF(E16:E27,"B")</f>
        <v>8</v>
      </c>
      <c r="F38" s="19">
        <f t="shared" si="6"/>
        <v>1</v>
      </c>
      <c r="G38" s="19">
        <f t="shared" si="6"/>
        <v>1</v>
      </c>
      <c r="H38" s="19">
        <f t="shared" si="6"/>
        <v>3</v>
      </c>
      <c r="I38" s="19">
        <f t="shared" si="6"/>
        <v>1</v>
      </c>
      <c r="J38" s="19">
        <f t="shared" si="6"/>
        <v>4</v>
      </c>
      <c r="K38" s="19">
        <f t="shared" si="6"/>
        <v>7</v>
      </c>
      <c r="L38" s="19">
        <f t="shared" si="6"/>
        <v>0</v>
      </c>
      <c r="M38" s="19">
        <f t="shared" si="6"/>
        <v>4</v>
      </c>
      <c r="N38" s="19">
        <f t="shared" si="6"/>
        <v>6</v>
      </c>
      <c r="O38" s="19">
        <f t="shared" si="6"/>
        <v>7</v>
      </c>
      <c r="P38" s="19">
        <f t="shared" si="6"/>
        <v>1</v>
      </c>
      <c r="Q38" s="19">
        <f t="shared" si="6"/>
        <v>9</v>
      </c>
      <c r="R38" s="19">
        <f t="shared" si="6"/>
        <v>2</v>
      </c>
      <c r="S38" s="19">
        <f t="shared" si="6"/>
        <v>5</v>
      </c>
      <c r="T38" s="19">
        <f t="shared" si="6"/>
        <v>10</v>
      </c>
      <c r="U38" s="19">
        <f t="shared" si="6"/>
        <v>5</v>
      </c>
      <c r="V38" s="19">
        <f t="shared" si="6"/>
        <v>2</v>
      </c>
      <c r="W38" s="19">
        <f t="shared" si="6"/>
        <v>1</v>
      </c>
      <c r="X38" s="19">
        <f>SUM(D38:W38)</f>
        <v>80</v>
      </c>
      <c r="Y38" s="20" t="s">
        <v>133</v>
      </c>
    </row>
    <row r="39" spans="3:25" x14ac:dyDescent="0.25">
      <c r="C39" s="18" t="s">
        <v>134</v>
      </c>
      <c r="D39" s="21">
        <f>(D38*100)/$C29</f>
        <v>25</v>
      </c>
      <c r="E39" s="21">
        <f t="shared" ref="E39:W39" si="7">(E38*100)/$C29</f>
        <v>66.666666666666671</v>
      </c>
      <c r="F39" s="21">
        <f t="shared" si="7"/>
        <v>8.3333333333333339</v>
      </c>
      <c r="G39" s="21">
        <f t="shared" si="7"/>
        <v>8.3333333333333339</v>
      </c>
      <c r="H39" s="21">
        <f t="shared" si="7"/>
        <v>25</v>
      </c>
      <c r="I39" s="21">
        <f t="shared" si="7"/>
        <v>8.3333333333333339</v>
      </c>
      <c r="J39" s="21">
        <f t="shared" si="7"/>
        <v>33.333333333333336</v>
      </c>
      <c r="K39" s="21">
        <f t="shared" si="7"/>
        <v>58.333333333333336</v>
      </c>
      <c r="L39" s="21">
        <f t="shared" si="7"/>
        <v>0</v>
      </c>
      <c r="M39" s="21">
        <f t="shared" si="7"/>
        <v>33.333333333333336</v>
      </c>
      <c r="N39" s="21">
        <f t="shared" si="7"/>
        <v>50</v>
      </c>
      <c r="O39" s="21">
        <f t="shared" si="7"/>
        <v>58.333333333333336</v>
      </c>
      <c r="P39" s="21">
        <f t="shared" si="7"/>
        <v>8.3333333333333339</v>
      </c>
      <c r="Q39" s="21">
        <f t="shared" si="7"/>
        <v>75</v>
      </c>
      <c r="R39" s="21">
        <f t="shared" si="7"/>
        <v>16.666666666666668</v>
      </c>
      <c r="S39" s="21">
        <f t="shared" si="7"/>
        <v>41.666666666666664</v>
      </c>
      <c r="T39" s="21">
        <f t="shared" si="7"/>
        <v>83.333333333333329</v>
      </c>
      <c r="U39" s="21">
        <f t="shared" si="7"/>
        <v>41.666666666666664</v>
      </c>
      <c r="V39" s="21">
        <f t="shared" si="7"/>
        <v>16.666666666666668</v>
      </c>
      <c r="W39" s="21">
        <f t="shared" si="7"/>
        <v>8.3333333333333339</v>
      </c>
      <c r="X39" s="21">
        <f>(X38*100)/$X45</f>
        <v>33.333333333333336</v>
      </c>
      <c r="Y39" s="20" t="s">
        <v>135</v>
      </c>
    </row>
    <row r="40" spans="3:25" x14ac:dyDescent="0.25">
      <c r="C40" s="1" t="s">
        <v>136</v>
      </c>
      <c r="D40" s="2">
        <f>COUNTIF(D16:D27,"C")</f>
        <v>3</v>
      </c>
      <c r="E40" s="2">
        <f t="shared" ref="E40:W40" si="8">COUNTIF(E16:E27,"C")</f>
        <v>0</v>
      </c>
      <c r="F40" s="2">
        <f t="shared" si="8"/>
        <v>4</v>
      </c>
      <c r="G40" s="2">
        <f t="shared" si="8"/>
        <v>6</v>
      </c>
      <c r="H40" s="2">
        <f t="shared" si="8"/>
        <v>4</v>
      </c>
      <c r="I40" s="2">
        <f t="shared" si="8"/>
        <v>8</v>
      </c>
      <c r="J40" s="2">
        <f t="shared" si="8"/>
        <v>3</v>
      </c>
      <c r="K40" s="2">
        <f t="shared" si="8"/>
        <v>0</v>
      </c>
      <c r="L40" s="2">
        <f t="shared" si="8"/>
        <v>3</v>
      </c>
      <c r="M40" s="2">
        <f t="shared" si="8"/>
        <v>7</v>
      </c>
      <c r="N40" s="2">
        <f t="shared" si="8"/>
        <v>2</v>
      </c>
      <c r="O40" s="2">
        <f t="shared" si="8"/>
        <v>1</v>
      </c>
      <c r="P40" s="2">
        <f t="shared" si="8"/>
        <v>2</v>
      </c>
      <c r="Q40" s="2">
        <f t="shared" si="8"/>
        <v>0</v>
      </c>
      <c r="R40" s="2">
        <f t="shared" si="8"/>
        <v>4</v>
      </c>
      <c r="S40" s="2">
        <f t="shared" si="8"/>
        <v>3</v>
      </c>
      <c r="T40" s="2">
        <f t="shared" si="8"/>
        <v>0</v>
      </c>
      <c r="U40" s="2">
        <f t="shared" si="8"/>
        <v>3</v>
      </c>
      <c r="V40" s="2">
        <f t="shared" si="8"/>
        <v>2</v>
      </c>
      <c r="W40" s="2">
        <f t="shared" si="8"/>
        <v>8</v>
      </c>
      <c r="X40" s="2">
        <f>SUM(D40:W40)</f>
        <v>63</v>
      </c>
      <c r="Y40" s="22" t="s">
        <v>137</v>
      </c>
    </row>
    <row r="41" spans="3:25" x14ac:dyDescent="0.25">
      <c r="C41" s="1" t="s">
        <v>138</v>
      </c>
      <c r="D41" s="23">
        <f>(D40*100)/$C29</f>
        <v>25</v>
      </c>
      <c r="E41" s="23">
        <f t="shared" ref="E41:W41" si="9">(E40*100)/$C29</f>
        <v>0</v>
      </c>
      <c r="F41" s="23">
        <f t="shared" si="9"/>
        <v>33.333333333333336</v>
      </c>
      <c r="G41" s="23">
        <f t="shared" si="9"/>
        <v>50</v>
      </c>
      <c r="H41" s="23">
        <f t="shared" si="9"/>
        <v>33.333333333333336</v>
      </c>
      <c r="I41" s="23">
        <f t="shared" si="9"/>
        <v>66.666666666666671</v>
      </c>
      <c r="J41" s="23">
        <f t="shared" si="9"/>
        <v>25</v>
      </c>
      <c r="K41" s="23">
        <f t="shared" si="9"/>
        <v>0</v>
      </c>
      <c r="L41" s="23">
        <f t="shared" si="9"/>
        <v>25</v>
      </c>
      <c r="M41" s="23">
        <f t="shared" si="9"/>
        <v>58.333333333333336</v>
      </c>
      <c r="N41" s="23">
        <f t="shared" si="9"/>
        <v>16.666666666666668</v>
      </c>
      <c r="O41" s="23">
        <f t="shared" si="9"/>
        <v>8.3333333333333339</v>
      </c>
      <c r="P41" s="23">
        <f t="shared" si="9"/>
        <v>16.666666666666668</v>
      </c>
      <c r="Q41" s="23">
        <f t="shared" si="9"/>
        <v>0</v>
      </c>
      <c r="R41" s="23">
        <f t="shared" si="9"/>
        <v>33.333333333333336</v>
      </c>
      <c r="S41" s="23">
        <f t="shared" si="9"/>
        <v>25</v>
      </c>
      <c r="T41" s="23">
        <f t="shared" si="9"/>
        <v>0</v>
      </c>
      <c r="U41" s="23">
        <f t="shared" si="9"/>
        <v>25</v>
      </c>
      <c r="V41" s="23">
        <f t="shared" si="9"/>
        <v>16.666666666666668</v>
      </c>
      <c r="W41" s="23">
        <f t="shared" si="9"/>
        <v>66.666666666666671</v>
      </c>
      <c r="X41" s="23">
        <f>(X40*100)/$X45</f>
        <v>26.25</v>
      </c>
      <c r="Y41" s="22" t="s">
        <v>139</v>
      </c>
    </row>
    <row r="42" spans="3:25" x14ac:dyDescent="0.25">
      <c r="C42" s="18" t="s">
        <v>140</v>
      </c>
      <c r="D42" s="19">
        <f>COUNTIF(D16:D27,"D")</f>
        <v>4</v>
      </c>
      <c r="E42" s="19">
        <f t="shared" ref="E42:W42" si="10">COUNTIF(E16:E27,"D")</f>
        <v>2</v>
      </c>
      <c r="F42" s="19">
        <f t="shared" si="10"/>
        <v>3</v>
      </c>
      <c r="G42" s="19">
        <f t="shared" si="10"/>
        <v>2</v>
      </c>
      <c r="H42" s="19">
        <f t="shared" si="10"/>
        <v>1</v>
      </c>
      <c r="I42" s="19">
        <f t="shared" si="10"/>
        <v>1</v>
      </c>
      <c r="J42" s="19">
        <f t="shared" si="10"/>
        <v>2</v>
      </c>
      <c r="K42" s="19">
        <f t="shared" si="10"/>
        <v>3</v>
      </c>
      <c r="L42" s="19">
        <f t="shared" si="10"/>
        <v>0</v>
      </c>
      <c r="M42" s="19">
        <f t="shared" si="10"/>
        <v>0</v>
      </c>
      <c r="N42" s="19">
        <f t="shared" si="10"/>
        <v>2</v>
      </c>
      <c r="O42" s="19">
        <f t="shared" si="10"/>
        <v>1</v>
      </c>
      <c r="P42" s="19">
        <f t="shared" si="10"/>
        <v>2</v>
      </c>
      <c r="Q42" s="19">
        <f t="shared" si="10"/>
        <v>3</v>
      </c>
      <c r="R42" s="19">
        <f t="shared" si="10"/>
        <v>3</v>
      </c>
      <c r="S42" s="19">
        <f t="shared" si="10"/>
        <v>1</v>
      </c>
      <c r="T42" s="19">
        <f t="shared" si="10"/>
        <v>1</v>
      </c>
      <c r="U42" s="19">
        <f t="shared" si="10"/>
        <v>2</v>
      </c>
      <c r="V42" s="19">
        <f t="shared" si="10"/>
        <v>7</v>
      </c>
      <c r="W42" s="19">
        <f t="shared" si="10"/>
        <v>0</v>
      </c>
      <c r="X42" s="19">
        <f>SUM(D42:W42)</f>
        <v>40</v>
      </c>
      <c r="Y42" s="20" t="s">
        <v>141</v>
      </c>
    </row>
    <row r="43" spans="3:25" x14ac:dyDescent="0.25">
      <c r="C43" s="18" t="s">
        <v>142</v>
      </c>
      <c r="D43" s="21">
        <f>(D42*100)/$C29</f>
        <v>33.333333333333336</v>
      </c>
      <c r="E43" s="21">
        <f t="shared" ref="E43:W43" si="11">(E42*100)/$C29</f>
        <v>16.666666666666668</v>
      </c>
      <c r="F43" s="21">
        <f t="shared" si="11"/>
        <v>25</v>
      </c>
      <c r="G43" s="21">
        <f t="shared" si="11"/>
        <v>16.666666666666668</v>
      </c>
      <c r="H43" s="21">
        <f t="shared" si="11"/>
        <v>8.3333333333333339</v>
      </c>
      <c r="I43" s="21">
        <f t="shared" si="11"/>
        <v>8.3333333333333339</v>
      </c>
      <c r="J43" s="21">
        <f t="shared" si="11"/>
        <v>16.666666666666668</v>
      </c>
      <c r="K43" s="21">
        <f t="shared" si="11"/>
        <v>25</v>
      </c>
      <c r="L43" s="21">
        <f t="shared" si="11"/>
        <v>0</v>
      </c>
      <c r="M43" s="21">
        <f t="shared" si="11"/>
        <v>0</v>
      </c>
      <c r="N43" s="21">
        <f t="shared" si="11"/>
        <v>16.666666666666668</v>
      </c>
      <c r="O43" s="21">
        <f t="shared" si="11"/>
        <v>8.3333333333333339</v>
      </c>
      <c r="P43" s="21">
        <f t="shared" si="11"/>
        <v>16.666666666666668</v>
      </c>
      <c r="Q43" s="21">
        <f t="shared" si="11"/>
        <v>25</v>
      </c>
      <c r="R43" s="21">
        <f t="shared" si="11"/>
        <v>25</v>
      </c>
      <c r="S43" s="21">
        <f t="shared" si="11"/>
        <v>8.3333333333333339</v>
      </c>
      <c r="T43" s="21">
        <f t="shared" si="11"/>
        <v>8.3333333333333339</v>
      </c>
      <c r="U43" s="21">
        <f t="shared" si="11"/>
        <v>16.666666666666668</v>
      </c>
      <c r="V43" s="21">
        <f t="shared" si="11"/>
        <v>58.333333333333336</v>
      </c>
      <c r="W43" s="21">
        <f t="shared" si="11"/>
        <v>0</v>
      </c>
      <c r="X43" s="21">
        <f>(X42*100)/$X45</f>
        <v>16.666666666666668</v>
      </c>
      <c r="Y43" s="20" t="s">
        <v>143</v>
      </c>
    </row>
    <row r="44" spans="3:25" x14ac:dyDescent="0.25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2"/>
      <c r="Y44" s="22"/>
    </row>
    <row r="45" spans="3:25" x14ac:dyDescent="0.25">
      <c r="C45" s="18" t="s">
        <v>120</v>
      </c>
      <c r="D45" s="19">
        <f>D34+D36+D38+D40+D42</f>
        <v>12</v>
      </c>
      <c r="E45" s="19">
        <f>E34+E36+E38+E40+E42</f>
        <v>12</v>
      </c>
      <c r="F45" s="19">
        <f t="shared" ref="F45:W45" si="12">F34+F36+F38+F40+F42</f>
        <v>12</v>
      </c>
      <c r="G45" s="19">
        <f t="shared" si="12"/>
        <v>12</v>
      </c>
      <c r="H45" s="19">
        <f t="shared" si="12"/>
        <v>12</v>
      </c>
      <c r="I45" s="19">
        <f t="shared" si="12"/>
        <v>12</v>
      </c>
      <c r="J45" s="19">
        <f t="shared" si="12"/>
        <v>12</v>
      </c>
      <c r="K45" s="19">
        <f t="shared" si="12"/>
        <v>12</v>
      </c>
      <c r="L45" s="19">
        <f t="shared" si="12"/>
        <v>12</v>
      </c>
      <c r="M45" s="19">
        <f t="shared" si="12"/>
        <v>12</v>
      </c>
      <c r="N45" s="19">
        <f t="shared" si="12"/>
        <v>12</v>
      </c>
      <c r="O45" s="19">
        <f t="shared" si="12"/>
        <v>12</v>
      </c>
      <c r="P45" s="19">
        <f t="shared" si="12"/>
        <v>12</v>
      </c>
      <c r="Q45" s="19">
        <f t="shared" si="12"/>
        <v>12</v>
      </c>
      <c r="R45" s="19">
        <f t="shared" si="12"/>
        <v>12</v>
      </c>
      <c r="S45" s="19">
        <f t="shared" si="12"/>
        <v>12</v>
      </c>
      <c r="T45" s="19">
        <f t="shared" si="12"/>
        <v>12</v>
      </c>
      <c r="U45" s="19">
        <f t="shared" si="12"/>
        <v>12</v>
      </c>
      <c r="V45" s="19">
        <f t="shared" si="12"/>
        <v>12</v>
      </c>
      <c r="W45" s="19">
        <f t="shared" si="12"/>
        <v>12</v>
      </c>
      <c r="X45" s="19">
        <f>X34+X36+X38+X40+X42</f>
        <v>240</v>
      </c>
      <c r="Y45" s="20" t="s">
        <v>144</v>
      </c>
    </row>
    <row r="46" spans="3:25" x14ac:dyDescent="0.25">
      <c r="X46" s="19">
        <f>X35+X37+X39+X41+X43</f>
        <v>100.00000000000001</v>
      </c>
      <c r="Y46" s="20" t="s">
        <v>145</v>
      </c>
    </row>
    <row r="47" spans="3:25" x14ac:dyDescent="0.25">
      <c r="C47" s="24" t="s">
        <v>146</v>
      </c>
    </row>
    <row r="48" spans="3:25" x14ac:dyDescent="0.25">
      <c r="C48" s="24" t="s">
        <v>147</v>
      </c>
    </row>
    <row r="49" spans="3:23" x14ac:dyDescent="0.25">
      <c r="C49" s="25" t="s">
        <v>148</v>
      </c>
      <c r="D49" s="26" t="s">
        <v>149</v>
      </c>
      <c r="E49" s="26"/>
      <c r="F49" s="26"/>
      <c r="G49" s="26"/>
      <c r="H49" s="26" t="s">
        <v>150</v>
      </c>
      <c r="I49" s="26"/>
      <c r="J49" s="26"/>
      <c r="K49" s="26"/>
      <c r="L49" s="26"/>
      <c r="M49" s="26" t="s">
        <v>151</v>
      </c>
      <c r="N49" s="26"/>
      <c r="O49" s="26"/>
      <c r="P49" s="26"/>
      <c r="Q49" s="26"/>
      <c r="R49" s="26"/>
      <c r="S49" s="26" t="s">
        <v>152</v>
      </c>
      <c r="T49" s="26"/>
      <c r="U49" s="26"/>
      <c r="V49" s="26"/>
      <c r="W49" s="26"/>
    </row>
    <row r="50" spans="3:23" x14ac:dyDescent="0.25">
      <c r="C50" s="25" t="s">
        <v>153</v>
      </c>
      <c r="D50" s="27">
        <f>AVERAGE(D33:G33)</f>
        <v>35.416666666666671</v>
      </c>
      <c r="E50" s="26"/>
      <c r="F50" s="26"/>
      <c r="G50" s="26"/>
      <c r="H50" s="27">
        <f>AVERAGE(H33:L33)</f>
        <v>48.333333333333336</v>
      </c>
      <c r="I50" s="26"/>
      <c r="J50" s="26"/>
      <c r="K50" s="26"/>
      <c r="L50" s="26"/>
      <c r="M50" s="27">
        <f>AVERAGE(M33:R33)</f>
        <v>50</v>
      </c>
      <c r="N50" s="26"/>
      <c r="O50" s="26"/>
      <c r="P50" s="26"/>
      <c r="Q50" s="26"/>
      <c r="R50" s="26"/>
      <c r="S50" s="27">
        <f>AVERAGE(S33:W33)</f>
        <v>58.333333333333336</v>
      </c>
      <c r="T50" s="26"/>
      <c r="U50" s="26"/>
      <c r="V50" s="26"/>
      <c r="W50" s="26"/>
    </row>
  </sheetData>
  <mergeCells count="8">
    <mergeCell ref="D49:G49"/>
    <mergeCell ref="H49:L49"/>
    <mergeCell ref="M49:R49"/>
    <mergeCell ref="S49:W49"/>
    <mergeCell ref="D50:G50"/>
    <mergeCell ref="H50:L50"/>
    <mergeCell ref="M50:R50"/>
    <mergeCell ref="S50:W50"/>
  </mergeCells>
  <conditionalFormatting sqref="D16:D27">
    <cfRule type="cellIs" dxfId="20" priority="21" operator="equal">
      <formula>$D$31</formula>
    </cfRule>
  </conditionalFormatting>
  <conditionalFormatting sqref="E16:E27">
    <cfRule type="cellIs" dxfId="19" priority="20" operator="equal">
      <formula>$E$31</formula>
    </cfRule>
  </conditionalFormatting>
  <conditionalFormatting sqref="F16:F27">
    <cfRule type="cellIs" dxfId="18" priority="19" operator="equal">
      <formula>$F$31</formula>
    </cfRule>
  </conditionalFormatting>
  <conditionalFormatting sqref="G16:G27">
    <cfRule type="cellIs" dxfId="17" priority="18" operator="equal">
      <formula>$G$31</formula>
    </cfRule>
  </conditionalFormatting>
  <conditionalFormatting sqref="H16:H27">
    <cfRule type="cellIs" dxfId="16" priority="17" operator="equal">
      <formula>$H$31</formula>
    </cfRule>
  </conditionalFormatting>
  <conditionalFormatting sqref="I16:I27">
    <cfRule type="cellIs" dxfId="15" priority="16" operator="equal">
      <formula>$I$31</formula>
    </cfRule>
  </conditionalFormatting>
  <conditionalFormatting sqref="J16:J27">
    <cfRule type="cellIs" dxfId="14" priority="15" operator="equal">
      <formula>$J$31</formula>
    </cfRule>
  </conditionalFormatting>
  <conditionalFormatting sqref="K16:K27">
    <cfRule type="cellIs" dxfId="13" priority="14" operator="equal">
      <formula>$K$31</formula>
    </cfRule>
  </conditionalFormatting>
  <conditionalFormatting sqref="L16:L27">
    <cfRule type="cellIs" dxfId="12" priority="13" operator="equal">
      <formula>$L$31</formula>
    </cfRule>
  </conditionalFormatting>
  <conditionalFormatting sqref="M16:M27">
    <cfRule type="cellIs" dxfId="11" priority="12" operator="equal">
      <formula>$M$31</formula>
    </cfRule>
  </conditionalFormatting>
  <conditionalFormatting sqref="N16:N27">
    <cfRule type="cellIs" dxfId="10" priority="11" operator="equal">
      <formula>$N$31</formula>
    </cfRule>
  </conditionalFormatting>
  <conditionalFormatting sqref="O16:O27">
    <cfRule type="cellIs" dxfId="9" priority="10" operator="equal">
      <formula>$O$31</formula>
    </cfRule>
  </conditionalFormatting>
  <conditionalFormatting sqref="P16:P27">
    <cfRule type="cellIs" dxfId="8" priority="9" operator="equal">
      <formula>$P$31</formula>
    </cfRule>
  </conditionalFormatting>
  <conditionalFormatting sqref="Q16:Q27">
    <cfRule type="cellIs" dxfId="7" priority="8" operator="equal">
      <formula>$Q$31</formula>
    </cfRule>
  </conditionalFormatting>
  <conditionalFormatting sqref="R16:R27">
    <cfRule type="cellIs" dxfId="6" priority="7" operator="equal">
      <formula>$R$31</formula>
    </cfRule>
  </conditionalFormatting>
  <conditionalFormatting sqref="S16:S27">
    <cfRule type="cellIs" dxfId="5" priority="6" operator="equal">
      <formula>$S$31</formula>
    </cfRule>
  </conditionalFormatting>
  <conditionalFormatting sqref="T16:T27">
    <cfRule type="cellIs" dxfId="4" priority="5" operator="equal">
      <formula>$T$31</formula>
    </cfRule>
  </conditionalFormatting>
  <conditionalFormatting sqref="U16:U27">
    <cfRule type="cellIs" dxfId="3" priority="4" operator="equal">
      <formula>$U$31</formula>
    </cfRule>
  </conditionalFormatting>
  <conditionalFormatting sqref="V16:V27">
    <cfRule type="cellIs" dxfId="2" priority="3" operator="equal">
      <formula>$V$31</formula>
    </cfRule>
  </conditionalFormatting>
  <conditionalFormatting sqref="W16:W27">
    <cfRule type="cellIs" dxfId="1" priority="2" operator="equal">
      <formula>$W$31</formula>
    </cfRule>
  </conditionalFormatting>
  <conditionalFormatting sqref="D16:W27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2ED1-C1FA-4534-A1F7-09AA43A097A1}">
  <dimension ref="A6:AB26"/>
  <sheetViews>
    <sheetView topLeftCell="C1"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60</v>
      </c>
      <c r="B16" t="s">
        <v>61</v>
      </c>
      <c r="D16" t="s">
        <v>62</v>
      </c>
      <c r="E16" t="s">
        <v>62</v>
      </c>
      <c r="F16" t="s">
        <v>63</v>
      </c>
      <c r="G16" t="s">
        <v>62</v>
      </c>
      <c r="H16" t="s">
        <v>63</v>
      </c>
      <c r="I16" t="s">
        <v>64</v>
      </c>
      <c r="J16" t="s">
        <v>64</v>
      </c>
      <c r="K16" t="s">
        <v>63</v>
      </c>
      <c r="L16" t="s">
        <v>65</v>
      </c>
      <c r="M16" t="s">
        <v>62</v>
      </c>
      <c r="N16" t="s">
        <v>63</v>
      </c>
      <c r="O16" t="s">
        <v>62</v>
      </c>
      <c r="P16" t="s">
        <v>65</v>
      </c>
      <c r="Q16" t="s">
        <v>63</v>
      </c>
      <c r="R16" t="s">
        <v>62</v>
      </c>
      <c r="S16" t="s">
        <v>65</v>
      </c>
      <c r="T16" t="s">
        <v>64</v>
      </c>
      <c r="U16" t="s">
        <v>64</v>
      </c>
      <c r="V16" t="s">
        <v>64</v>
      </c>
      <c r="W16" t="s">
        <v>65</v>
      </c>
      <c r="X16">
        <v>5</v>
      </c>
      <c r="Y16" t="s">
        <v>66</v>
      </c>
      <c r="Z16" t="s">
        <v>67</v>
      </c>
      <c r="AA16" t="s">
        <v>68</v>
      </c>
      <c r="AB16" t="s">
        <v>69</v>
      </c>
    </row>
    <row r="19" spans="3:23" x14ac:dyDescent="0.25">
      <c r="C19" t="s">
        <v>110</v>
      </c>
      <c r="D19" t="s">
        <v>65</v>
      </c>
      <c r="E19" t="s">
        <v>63</v>
      </c>
      <c r="F19" t="s">
        <v>64</v>
      </c>
      <c r="G19" t="s">
        <v>62</v>
      </c>
      <c r="H19" t="s">
        <v>62</v>
      </c>
      <c r="I19" t="s">
        <v>65</v>
      </c>
      <c r="J19" t="s">
        <v>62</v>
      </c>
      <c r="K19" t="s">
        <v>63</v>
      </c>
      <c r="L19" t="s">
        <v>62</v>
      </c>
      <c r="M19" t="s">
        <v>65</v>
      </c>
      <c r="N19" t="s">
        <v>65</v>
      </c>
      <c r="O19" t="s">
        <v>63</v>
      </c>
      <c r="P19" t="s">
        <v>62</v>
      </c>
      <c r="Q19" t="s">
        <v>63</v>
      </c>
      <c r="R19" t="s">
        <v>65</v>
      </c>
      <c r="S19" t="s">
        <v>63</v>
      </c>
      <c r="T19" t="s">
        <v>63</v>
      </c>
      <c r="U19" t="s">
        <v>63</v>
      </c>
      <c r="V19" t="s">
        <v>64</v>
      </c>
      <c r="W19" t="s">
        <v>65</v>
      </c>
    </row>
    <row r="20" spans="3:23" x14ac:dyDescent="0.25">
      <c r="C20" t="s">
        <v>111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1</v>
      </c>
      <c r="W20">
        <v>1</v>
      </c>
    </row>
    <row r="21" spans="3:23" x14ac:dyDescent="0.25">
      <c r="C21" t="s">
        <v>112</v>
      </c>
      <c r="D21" t="s">
        <v>67</v>
      </c>
      <c r="E21" t="s">
        <v>67</v>
      </c>
      <c r="F21" t="s">
        <v>67</v>
      </c>
      <c r="G21" t="s">
        <v>113</v>
      </c>
      <c r="H21" t="s">
        <v>67</v>
      </c>
      <c r="I21" t="s">
        <v>67</v>
      </c>
      <c r="J21" t="s">
        <v>67</v>
      </c>
      <c r="K21" t="s">
        <v>113</v>
      </c>
      <c r="L21" t="s">
        <v>67</v>
      </c>
      <c r="M21" t="s">
        <v>67</v>
      </c>
      <c r="N21" t="s">
        <v>67</v>
      </c>
      <c r="O21" t="s">
        <v>67</v>
      </c>
      <c r="P21" t="s">
        <v>67</v>
      </c>
      <c r="Q21" t="s">
        <v>113</v>
      </c>
      <c r="R21" t="s">
        <v>67</v>
      </c>
      <c r="S21" t="s">
        <v>67</v>
      </c>
      <c r="T21" t="s">
        <v>67</v>
      </c>
      <c r="U21" t="s">
        <v>67</v>
      </c>
      <c r="V21" t="s">
        <v>113</v>
      </c>
      <c r="W21" t="s">
        <v>113</v>
      </c>
    </row>
    <row r="22" spans="3:23" x14ac:dyDescent="0.25">
      <c r="C22" t="s">
        <v>114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115</v>
      </c>
      <c r="D23" t="s">
        <v>113</v>
      </c>
      <c r="E23" t="s">
        <v>113</v>
      </c>
      <c r="F23" t="s">
        <v>67</v>
      </c>
      <c r="G23" t="s">
        <v>113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113</v>
      </c>
      <c r="N23" t="s">
        <v>67</v>
      </c>
      <c r="O23" t="s">
        <v>113</v>
      </c>
      <c r="P23" t="s">
        <v>67</v>
      </c>
      <c r="Q23" t="s">
        <v>67</v>
      </c>
      <c r="R23" t="s">
        <v>113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116</v>
      </c>
      <c r="D24" t="s">
        <v>67</v>
      </c>
      <c r="E24" t="s">
        <v>67</v>
      </c>
      <c r="F24" t="s">
        <v>113</v>
      </c>
      <c r="G24" t="s">
        <v>67</v>
      </c>
      <c r="H24" t="s">
        <v>113</v>
      </c>
      <c r="I24" t="s">
        <v>67</v>
      </c>
      <c r="J24" t="s">
        <v>67</v>
      </c>
      <c r="K24" t="s">
        <v>113</v>
      </c>
      <c r="L24" t="s">
        <v>67</v>
      </c>
      <c r="M24" t="s">
        <v>67</v>
      </c>
      <c r="N24" t="s">
        <v>113</v>
      </c>
      <c r="O24" t="s">
        <v>67</v>
      </c>
      <c r="P24" t="s">
        <v>67</v>
      </c>
      <c r="Q24" t="s">
        <v>113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117</v>
      </c>
      <c r="D25" t="s">
        <v>67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67</v>
      </c>
      <c r="K25" t="s">
        <v>67</v>
      </c>
      <c r="L25" t="s">
        <v>113</v>
      </c>
      <c r="M25" t="s">
        <v>67</v>
      </c>
      <c r="N25" t="s">
        <v>67</v>
      </c>
      <c r="O25" t="s">
        <v>67</v>
      </c>
      <c r="P25" t="s">
        <v>113</v>
      </c>
      <c r="Q25" t="s">
        <v>67</v>
      </c>
      <c r="R25" t="s">
        <v>67</v>
      </c>
      <c r="S25" t="s">
        <v>113</v>
      </c>
      <c r="T25" t="s">
        <v>67</v>
      </c>
      <c r="U25" t="s">
        <v>67</v>
      </c>
      <c r="V25" t="s">
        <v>67</v>
      </c>
      <c r="W25" t="s">
        <v>113</v>
      </c>
    </row>
    <row r="26" spans="3:23" x14ac:dyDescent="0.25">
      <c r="C26" t="s">
        <v>118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113</v>
      </c>
      <c r="J26" t="s">
        <v>113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113</v>
      </c>
      <c r="U26" t="s">
        <v>113</v>
      </c>
      <c r="V26" t="s">
        <v>113</v>
      </c>
      <c r="W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07E8-2A39-44A9-91DC-4A725301096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70</v>
      </c>
      <c r="B16" t="s">
        <v>71</v>
      </c>
      <c r="D16" t="s">
        <v>65</v>
      </c>
      <c r="E16" t="s">
        <v>63</v>
      </c>
      <c r="F16" t="s">
        <v>62</v>
      </c>
      <c r="G16" t="s">
        <v>65</v>
      </c>
      <c r="H16" t="s">
        <v>62</v>
      </c>
      <c r="I16" t="s">
        <v>65</v>
      </c>
      <c r="J16" t="s">
        <v>63</v>
      </c>
      <c r="K16" t="s">
        <v>63</v>
      </c>
      <c r="L16" t="s">
        <v>62</v>
      </c>
      <c r="M16" t="s">
        <v>65</v>
      </c>
      <c r="N16" t="s">
        <v>63</v>
      </c>
      <c r="O16" t="s">
        <v>63</v>
      </c>
      <c r="P16" t="s">
        <v>62</v>
      </c>
      <c r="Q16" t="s">
        <v>63</v>
      </c>
      <c r="R16" t="s">
        <v>65</v>
      </c>
      <c r="S16" t="s">
        <v>63</v>
      </c>
      <c r="T16" t="s">
        <v>63</v>
      </c>
      <c r="U16" t="s">
        <v>63</v>
      </c>
      <c r="V16" t="s">
        <v>64</v>
      </c>
      <c r="W16" t="s">
        <v>65</v>
      </c>
      <c r="X16">
        <v>16</v>
      </c>
      <c r="Y16" t="s">
        <v>72</v>
      </c>
      <c r="Z16" t="s">
        <v>67</v>
      </c>
      <c r="AA16" t="s">
        <v>73</v>
      </c>
      <c r="AB16" t="s">
        <v>69</v>
      </c>
    </row>
    <row r="19" spans="3:23" x14ac:dyDescent="0.25">
      <c r="C19" t="s">
        <v>110</v>
      </c>
      <c r="D19" t="s">
        <v>65</v>
      </c>
      <c r="E19" t="s">
        <v>63</v>
      </c>
      <c r="F19" t="s">
        <v>64</v>
      </c>
      <c r="G19" t="s">
        <v>62</v>
      </c>
      <c r="H19" t="s">
        <v>62</v>
      </c>
      <c r="I19" t="s">
        <v>65</v>
      </c>
      <c r="J19" t="s">
        <v>62</v>
      </c>
      <c r="K19" t="s">
        <v>63</v>
      </c>
      <c r="L19" t="s">
        <v>62</v>
      </c>
      <c r="M19" t="s">
        <v>65</v>
      </c>
      <c r="N19" t="s">
        <v>65</v>
      </c>
      <c r="O19" t="s">
        <v>63</v>
      </c>
      <c r="P19" t="s">
        <v>62</v>
      </c>
      <c r="Q19" t="s">
        <v>63</v>
      </c>
      <c r="R19" t="s">
        <v>65</v>
      </c>
      <c r="S19" t="s">
        <v>63</v>
      </c>
      <c r="T19" t="s">
        <v>63</v>
      </c>
      <c r="U19" t="s">
        <v>63</v>
      </c>
      <c r="V19" t="s">
        <v>64</v>
      </c>
      <c r="W19" t="s">
        <v>65</v>
      </c>
    </row>
    <row r="20" spans="3:23" x14ac:dyDescent="0.25">
      <c r="C20" t="s">
        <v>111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112</v>
      </c>
      <c r="D21" t="s">
        <v>113</v>
      </c>
      <c r="E21" t="s">
        <v>113</v>
      </c>
      <c r="F21" t="s">
        <v>67</v>
      </c>
      <c r="G21" t="s">
        <v>67</v>
      </c>
      <c r="H21" t="s">
        <v>113</v>
      </c>
      <c r="I21" t="s">
        <v>113</v>
      </c>
      <c r="J21" t="s">
        <v>67</v>
      </c>
      <c r="K21" t="s">
        <v>113</v>
      </c>
      <c r="L21" t="s">
        <v>113</v>
      </c>
      <c r="M21" t="s">
        <v>113</v>
      </c>
      <c r="N21" t="s">
        <v>67</v>
      </c>
      <c r="O21" t="s">
        <v>113</v>
      </c>
      <c r="P21" t="s">
        <v>113</v>
      </c>
      <c r="Q21" t="s">
        <v>113</v>
      </c>
      <c r="R21" t="s">
        <v>113</v>
      </c>
      <c r="S21" t="s">
        <v>113</v>
      </c>
      <c r="T21" t="s">
        <v>113</v>
      </c>
      <c r="U21" t="s">
        <v>113</v>
      </c>
      <c r="V21" t="s">
        <v>113</v>
      </c>
      <c r="W21" t="s">
        <v>113</v>
      </c>
    </row>
    <row r="22" spans="3:23" x14ac:dyDescent="0.25">
      <c r="C22" t="s">
        <v>114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115</v>
      </c>
      <c r="D23" t="s">
        <v>67</v>
      </c>
      <c r="E23" t="s">
        <v>67</v>
      </c>
      <c r="F23" t="s">
        <v>113</v>
      </c>
      <c r="G23" t="s">
        <v>67</v>
      </c>
      <c r="H23" t="s">
        <v>113</v>
      </c>
      <c r="I23" t="s">
        <v>67</v>
      </c>
      <c r="J23" t="s">
        <v>67</v>
      </c>
      <c r="K23" t="s">
        <v>67</v>
      </c>
      <c r="L23" t="s">
        <v>113</v>
      </c>
      <c r="M23" t="s">
        <v>67</v>
      </c>
      <c r="N23" t="s">
        <v>67</v>
      </c>
      <c r="O23" t="s">
        <v>67</v>
      </c>
      <c r="P23" t="s">
        <v>113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116</v>
      </c>
      <c r="D24" t="s">
        <v>67</v>
      </c>
      <c r="E24" t="s">
        <v>113</v>
      </c>
      <c r="F24" t="s">
        <v>67</v>
      </c>
      <c r="G24" t="s">
        <v>67</v>
      </c>
      <c r="H24" t="s">
        <v>67</v>
      </c>
      <c r="I24" t="s">
        <v>67</v>
      </c>
      <c r="J24" t="s">
        <v>113</v>
      </c>
      <c r="K24" t="s">
        <v>113</v>
      </c>
      <c r="L24" t="s">
        <v>67</v>
      </c>
      <c r="M24" t="s">
        <v>67</v>
      </c>
      <c r="N24" t="s">
        <v>113</v>
      </c>
      <c r="O24" t="s">
        <v>113</v>
      </c>
      <c r="P24" t="s">
        <v>67</v>
      </c>
      <c r="Q24" t="s">
        <v>113</v>
      </c>
      <c r="R24" t="s">
        <v>67</v>
      </c>
      <c r="S24" t="s">
        <v>113</v>
      </c>
      <c r="T24" t="s">
        <v>113</v>
      </c>
      <c r="U24" t="s">
        <v>113</v>
      </c>
      <c r="V24" t="s">
        <v>67</v>
      </c>
      <c r="W24" t="s">
        <v>67</v>
      </c>
    </row>
    <row r="25" spans="3:23" x14ac:dyDescent="0.25">
      <c r="C25" t="s">
        <v>117</v>
      </c>
      <c r="D25" t="s">
        <v>113</v>
      </c>
      <c r="E25" t="s">
        <v>67</v>
      </c>
      <c r="F25" t="s">
        <v>67</v>
      </c>
      <c r="G25" t="s">
        <v>113</v>
      </c>
      <c r="H25" t="s">
        <v>67</v>
      </c>
      <c r="I25" t="s">
        <v>113</v>
      </c>
      <c r="J25" t="s">
        <v>67</v>
      </c>
      <c r="K25" t="s">
        <v>67</v>
      </c>
      <c r="L25" t="s">
        <v>67</v>
      </c>
      <c r="M25" t="s">
        <v>113</v>
      </c>
      <c r="N25" t="s">
        <v>67</v>
      </c>
      <c r="O25" t="s">
        <v>67</v>
      </c>
      <c r="P25" t="s">
        <v>67</v>
      </c>
      <c r="Q25" t="s">
        <v>67</v>
      </c>
      <c r="R25" t="s">
        <v>113</v>
      </c>
      <c r="S25" t="s">
        <v>67</v>
      </c>
      <c r="T25" t="s">
        <v>67</v>
      </c>
      <c r="U25" t="s">
        <v>67</v>
      </c>
      <c r="V25" t="s">
        <v>67</v>
      </c>
      <c r="W25" t="s">
        <v>113</v>
      </c>
    </row>
    <row r="26" spans="3:23" x14ac:dyDescent="0.25">
      <c r="C26" t="s">
        <v>118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113</v>
      </c>
      <c r="W26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4777-A446-4D53-B046-29C281F9B05F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74</v>
      </c>
      <c r="B16" t="s">
        <v>75</v>
      </c>
      <c r="D16" t="s">
        <v>63</v>
      </c>
      <c r="E16" t="s">
        <v>64</v>
      </c>
      <c r="F16" t="s">
        <v>62</v>
      </c>
      <c r="G16" t="s">
        <v>63</v>
      </c>
      <c r="H16" t="s">
        <v>62</v>
      </c>
      <c r="I16" t="s">
        <v>62</v>
      </c>
      <c r="J16" t="s">
        <v>63</v>
      </c>
      <c r="K16" t="s">
        <v>64</v>
      </c>
      <c r="L16" t="s">
        <v>62</v>
      </c>
      <c r="M16" t="s">
        <v>63</v>
      </c>
      <c r="N16" t="s">
        <v>63</v>
      </c>
      <c r="O16" t="s">
        <v>62</v>
      </c>
      <c r="P16" t="s">
        <v>62</v>
      </c>
      <c r="Q16" t="s">
        <v>63</v>
      </c>
      <c r="R16" t="s">
        <v>65</v>
      </c>
      <c r="S16" t="s">
        <v>62</v>
      </c>
      <c r="T16" t="s">
        <v>62</v>
      </c>
      <c r="U16" t="s">
        <v>65</v>
      </c>
      <c r="V16" t="s">
        <v>65</v>
      </c>
      <c r="W16" t="s">
        <v>65</v>
      </c>
      <c r="X16">
        <v>6</v>
      </c>
      <c r="Y16" t="s">
        <v>76</v>
      </c>
      <c r="Z16" t="s">
        <v>67</v>
      </c>
      <c r="AA16" t="s">
        <v>77</v>
      </c>
      <c r="AB16" t="s">
        <v>69</v>
      </c>
    </row>
    <row r="19" spans="3:23" x14ac:dyDescent="0.25">
      <c r="C19" t="s">
        <v>110</v>
      </c>
      <c r="D19" t="s">
        <v>65</v>
      </c>
      <c r="E19" t="s">
        <v>63</v>
      </c>
      <c r="F19" t="s">
        <v>64</v>
      </c>
      <c r="G19" t="s">
        <v>62</v>
      </c>
      <c r="H19" t="s">
        <v>62</v>
      </c>
      <c r="I19" t="s">
        <v>65</v>
      </c>
      <c r="J19" t="s">
        <v>62</v>
      </c>
      <c r="K19" t="s">
        <v>63</v>
      </c>
      <c r="L19" t="s">
        <v>62</v>
      </c>
      <c r="M19" t="s">
        <v>65</v>
      </c>
      <c r="N19" t="s">
        <v>65</v>
      </c>
      <c r="O19" t="s">
        <v>63</v>
      </c>
      <c r="P19" t="s">
        <v>62</v>
      </c>
      <c r="Q19" t="s">
        <v>63</v>
      </c>
      <c r="R19" t="s">
        <v>65</v>
      </c>
      <c r="S19" t="s">
        <v>63</v>
      </c>
      <c r="T19" t="s">
        <v>63</v>
      </c>
      <c r="U19" t="s">
        <v>63</v>
      </c>
      <c r="V19" t="s">
        <v>64</v>
      </c>
      <c r="W19" t="s">
        <v>65</v>
      </c>
    </row>
    <row r="20" spans="3:23" x14ac:dyDescent="0.25">
      <c r="C20" t="s">
        <v>111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112</v>
      </c>
      <c r="D21" t="s">
        <v>67</v>
      </c>
      <c r="E21" t="s">
        <v>67</v>
      </c>
      <c r="F21" t="s">
        <v>67</v>
      </c>
      <c r="G21" t="s">
        <v>67</v>
      </c>
      <c r="H21" t="s">
        <v>113</v>
      </c>
      <c r="I21" t="s">
        <v>67</v>
      </c>
      <c r="J21" t="s">
        <v>67</v>
      </c>
      <c r="K21" t="s">
        <v>67</v>
      </c>
      <c r="L21" t="s">
        <v>113</v>
      </c>
      <c r="M21" t="s">
        <v>67</v>
      </c>
      <c r="N21" t="s">
        <v>67</v>
      </c>
      <c r="O21" t="s">
        <v>67</v>
      </c>
      <c r="P21" t="s">
        <v>113</v>
      </c>
      <c r="Q21" t="s">
        <v>113</v>
      </c>
      <c r="R21" t="s">
        <v>113</v>
      </c>
      <c r="S21" t="s">
        <v>67</v>
      </c>
      <c r="T21" t="s">
        <v>67</v>
      </c>
      <c r="U21" t="s">
        <v>67</v>
      </c>
      <c r="V21" t="s">
        <v>67</v>
      </c>
      <c r="W21" t="s">
        <v>113</v>
      </c>
    </row>
    <row r="22" spans="3:23" x14ac:dyDescent="0.25">
      <c r="C22" t="s">
        <v>114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115</v>
      </c>
      <c r="D23" t="s">
        <v>67</v>
      </c>
      <c r="E23" t="s">
        <v>67</v>
      </c>
      <c r="F23" t="s">
        <v>113</v>
      </c>
      <c r="G23" t="s">
        <v>67</v>
      </c>
      <c r="H23" t="s">
        <v>113</v>
      </c>
      <c r="I23" t="s">
        <v>113</v>
      </c>
      <c r="J23" t="s">
        <v>67</v>
      </c>
      <c r="K23" t="s">
        <v>67</v>
      </c>
      <c r="L23" t="s">
        <v>113</v>
      </c>
      <c r="M23" t="s">
        <v>67</v>
      </c>
      <c r="N23" t="s">
        <v>67</v>
      </c>
      <c r="O23" t="s">
        <v>113</v>
      </c>
      <c r="P23" t="s">
        <v>113</v>
      </c>
      <c r="Q23" t="s">
        <v>67</v>
      </c>
      <c r="R23" t="s">
        <v>67</v>
      </c>
      <c r="S23" t="s">
        <v>113</v>
      </c>
      <c r="T23" t="s">
        <v>113</v>
      </c>
      <c r="U23" t="s">
        <v>67</v>
      </c>
      <c r="V23" t="s">
        <v>67</v>
      </c>
      <c r="W23" t="s">
        <v>67</v>
      </c>
    </row>
    <row r="24" spans="3:23" x14ac:dyDescent="0.25">
      <c r="C24" t="s">
        <v>116</v>
      </c>
      <c r="D24" t="s">
        <v>113</v>
      </c>
      <c r="E24" t="s">
        <v>67</v>
      </c>
      <c r="F24" t="s">
        <v>67</v>
      </c>
      <c r="G24" t="s">
        <v>113</v>
      </c>
      <c r="H24" t="s">
        <v>67</v>
      </c>
      <c r="I24" t="s">
        <v>67</v>
      </c>
      <c r="J24" t="s">
        <v>113</v>
      </c>
      <c r="K24" t="s">
        <v>67</v>
      </c>
      <c r="L24" t="s">
        <v>67</v>
      </c>
      <c r="M24" t="s">
        <v>113</v>
      </c>
      <c r="N24" t="s">
        <v>113</v>
      </c>
      <c r="O24" t="s">
        <v>67</v>
      </c>
      <c r="P24" t="s">
        <v>67</v>
      </c>
      <c r="Q24" t="s">
        <v>113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117</v>
      </c>
      <c r="D25" t="s">
        <v>67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113</v>
      </c>
      <c r="S25" t="s">
        <v>67</v>
      </c>
      <c r="T25" t="s">
        <v>67</v>
      </c>
      <c r="U25" t="s">
        <v>113</v>
      </c>
      <c r="V25" t="s">
        <v>113</v>
      </c>
      <c r="W25" t="s">
        <v>113</v>
      </c>
    </row>
    <row r="26" spans="3:23" x14ac:dyDescent="0.25">
      <c r="C26" t="s">
        <v>118</v>
      </c>
      <c r="D26" t="s">
        <v>67</v>
      </c>
      <c r="E26" t="s">
        <v>113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113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0DB6-1ED0-462E-A5B3-8C01ED74161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78</v>
      </c>
      <c r="B16" t="s">
        <v>79</v>
      </c>
      <c r="D16" t="s">
        <v>64</v>
      </c>
      <c r="E16" t="s">
        <v>63</v>
      </c>
      <c r="F16" t="s">
        <v>65</v>
      </c>
      <c r="G16" t="s">
        <v>64</v>
      </c>
      <c r="H16" t="s">
        <v>62</v>
      </c>
      <c r="I16" t="s">
        <v>65</v>
      </c>
      <c r="J16" t="s">
        <v>65</v>
      </c>
      <c r="K16" t="s">
        <v>64</v>
      </c>
      <c r="L16" t="s">
        <v>62</v>
      </c>
      <c r="M16" t="s">
        <v>65</v>
      </c>
      <c r="N16" t="s">
        <v>62</v>
      </c>
      <c r="O16" t="s">
        <v>63</v>
      </c>
      <c r="P16" t="s">
        <v>64</v>
      </c>
      <c r="Q16" t="s">
        <v>63</v>
      </c>
      <c r="R16" t="s">
        <v>62</v>
      </c>
      <c r="S16" t="s">
        <v>63</v>
      </c>
      <c r="T16" t="s">
        <v>63</v>
      </c>
      <c r="U16" t="s">
        <v>64</v>
      </c>
      <c r="V16" t="s">
        <v>64</v>
      </c>
      <c r="W16" t="s">
        <v>63</v>
      </c>
      <c r="X16">
        <v>10</v>
      </c>
      <c r="Y16" t="s">
        <v>80</v>
      </c>
      <c r="Z16" t="s">
        <v>67</v>
      </c>
      <c r="AA16" t="s">
        <v>81</v>
      </c>
      <c r="AB16" t="s">
        <v>69</v>
      </c>
    </row>
    <row r="19" spans="3:23" x14ac:dyDescent="0.25">
      <c r="C19" t="s">
        <v>110</v>
      </c>
      <c r="D19" t="s">
        <v>65</v>
      </c>
      <c r="E19" t="s">
        <v>63</v>
      </c>
      <c r="F19" t="s">
        <v>64</v>
      </c>
      <c r="G19" t="s">
        <v>62</v>
      </c>
      <c r="H19" t="s">
        <v>62</v>
      </c>
      <c r="I19" t="s">
        <v>65</v>
      </c>
      <c r="J19" t="s">
        <v>62</v>
      </c>
      <c r="K19" t="s">
        <v>63</v>
      </c>
      <c r="L19" t="s">
        <v>62</v>
      </c>
      <c r="M19" t="s">
        <v>65</v>
      </c>
      <c r="N19" t="s">
        <v>65</v>
      </c>
      <c r="O19" t="s">
        <v>63</v>
      </c>
      <c r="P19" t="s">
        <v>62</v>
      </c>
      <c r="Q19" t="s">
        <v>63</v>
      </c>
      <c r="R19" t="s">
        <v>65</v>
      </c>
      <c r="S19" t="s">
        <v>63</v>
      </c>
      <c r="T19" t="s">
        <v>63</v>
      </c>
      <c r="U19" t="s">
        <v>63</v>
      </c>
      <c r="V19" t="s">
        <v>64</v>
      </c>
      <c r="W19" t="s">
        <v>65</v>
      </c>
    </row>
    <row r="20" spans="3:23" x14ac:dyDescent="0.25">
      <c r="C20" t="s">
        <v>111</v>
      </c>
      <c r="D20">
        <v>0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1</v>
      </c>
      <c r="M20">
        <v>1</v>
      </c>
      <c r="N20">
        <v>0</v>
      </c>
      <c r="O20">
        <v>1</v>
      </c>
      <c r="P20">
        <v>0</v>
      </c>
      <c r="Q20">
        <v>1</v>
      </c>
      <c r="R20">
        <v>0</v>
      </c>
      <c r="S20">
        <v>1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112</v>
      </c>
      <c r="D21" t="s">
        <v>67</v>
      </c>
      <c r="E21" t="s">
        <v>113</v>
      </c>
      <c r="F21" t="s">
        <v>67</v>
      </c>
      <c r="G21" t="s">
        <v>67</v>
      </c>
      <c r="H21" t="s">
        <v>113</v>
      </c>
      <c r="I21" t="s">
        <v>113</v>
      </c>
      <c r="J21" t="s">
        <v>67</v>
      </c>
      <c r="K21" t="s">
        <v>67</v>
      </c>
      <c r="L21" t="s">
        <v>113</v>
      </c>
      <c r="M21" t="s">
        <v>113</v>
      </c>
      <c r="N21" t="s">
        <v>67</v>
      </c>
      <c r="O21" t="s">
        <v>113</v>
      </c>
      <c r="P21" t="s">
        <v>67</v>
      </c>
      <c r="Q21" t="s">
        <v>113</v>
      </c>
      <c r="R21" t="s">
        <v>67</v>
      </c>
      <c r="S21" t="s">
        <v>113</v>
      </c>
      <c r="T21" t="s">
        <v>113</v>
      </c>
      <c r="U21" t="s">
        <v>67</v>
      </c>
      <c r="V21" t="s">
        <v>113</v>
      </c>
      <c r="W21" t="s">
        <v>67</v>
      </c>
    </row>
    <row r="22" spans="3:23" x14ac:dyDescent="0.25">
      <c r="C22" t="s">
        <v>114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115</v>
      </c>
      <c r="D23" t="s">
        <v>67</v>
      </c>
      <c r="E23" t="s">
        <v>67</v>
      </c>
      <c r="F23" t="s">
        <v>67</v>
      </c>
      <c r="G23" t="s">
        <v>67</v>
      </c>
      <c r="H23" t="s">
        <v>113</v>
      </c>
      <c r="I23" t="s">
        <v>67</v>
      </c>
      <c r="J23" t="s">
        <v>67</v>
      </c>
      <c r="K23" t="s">
        <v>67</v>
      </c>
      <c r="L23" t="s">
        <v>113</v>
      </c>
      <c r="M23" t="s">
        <v>67</v>
      </c>
      <c r="N23" t="s">
        <v>113</v>
      </c>
      <c r="O23" t="s">
        <v>67</v>
      </c>
      <c r="P23" t="s">
        <v>67</v>
      </c>
      <c r="Q23" t="s">
        <v>67</v>
      </c>
      <c r="R23" t="s">
        <v>113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116</v>
      </c>
      <c r="D24" t="s">
        <v>67</v>
      </c>
      <c r="E24" t="s">
        <v>113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113</v>
      </c>
      <c r="P24" t="s">
        <v>67</v>
      </c>
      <c r="Q24" t="s">
        <v>113</v>
      </c>
      <c r="R24" t="s">
        <v>67</v>
      </c>
      <c r="S24" t="s">
        <v>113</v>
      </c>
      <c r="T24" t="s">
        <v>113</v>
      </c>
      <c r="U24" t="s">
        <v>67</v>
      </c>
      <c r="V24" t="s">
        <v>67</v>
      </c>
      <c r="W24" t="s">
        <v>113</v>
      </c>
    </row>
    <row r="25" spans="3:23" x14ac:dyDescent="0.25">
      <c r="C25" t="s">
        <v>117</v>
      </c>
      <c r="D25" t="s">
        <v>67</v>
      </c>
      <c r="E25" t="s">
        <v>67</v>
      </c>
      <c r="F25" t="s">
        <v>113</v>
      </c>
      <c r="G25" t="s">
        <v>67</v>
      </c>
      <c r="H25" t="s">
        <v>67</v>
      </c>
      <c r="I25" t="s">
        <v>113</v>
      </c>
      <c r="J25" t="s">
        <v>113</v>
      </c>
      <c r="K25" t="s">
        <v>67</v>
      </c>
      <c r="L25" t="s">
        <v>67</v>
      </c>
      <c r="M25" t="s">
        <v>113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3:23" x14ac:dyDescent="0.25">
      <c r="C26" t="s">
        <v>118</v>
      </c>
      <c r="D26" t="s">
        <v>113</v>
      </c>
      <c r="E26" t="s">
        <v>67</v>
      </c>
      <c r="F26" t="s">
        <v>67</v>
      </c>
      <c r="G26" t="s">
        <v>113</v>
      </c>
      <c r="H26" t="s">
        <v>67</v>
      </c>
      <c r="I26" t="s">
        <v>67</v>
      </c>
      <c r="J26" t="s">
        <v>67</v>
      </c>
      <c r="K26" t="s">
        <v>113</v>
      </c>
      <c r="L26" t="s">
        <v>67</v>
      </c>
      <c r="M26" t="s">
        <v>67</v>
      </c>
      <c r="N26" t="s">
        <v>67</v>
      </c>
      <c r="O26" t="s">
        <v>67</v>
      </c>
      <c r="P26" t="s">
        <v>113</v>
      </c>
      <c r="Q26" t="s">
        <v>67</v>
      </c>
      <c r="R26" t="s">
        <v>67</v>
      </c>
      <c r="S26" t="s">
        <v>67</v>
      </c>
      <c r="T26" t="s">
        <v>67</v>
      </c>
      <c r="U26" t="s">
        <v>113</v>
      </c>
      <c r="V26" t="s">
        <v>113</v>
      </c>
      <c r="W26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0746-8253-4D52-A719-34C9C5C38853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82</v>
      </c>
      <c r="B16" t="s">
        <v>83</v>
      </c>
      <c r="D16" t="s">
        <v>64</v>
      </c>
      <c r="E16" t="s">
        <v>63</v>
      </c>
      <c r="F16" t="s">
        <v>64</v>
      </c>
      <c r="G16" t="s">
        <v>65</v>
      </c>
      <c r="H16" t="s">
        <v>65</v>
      </c>
      <c r="I16" t="s">
        <v>65</v>
      </c>
      <c r="J16" t="s">
        <v>65</v>
      </c>
      <c r="K16" t="s">
        <v>63</v>
      </c>
      <c r="L16" t="s">
        <v>62</v>
      </c>
      <c r="M16" t="s">
        <v>65</v>
      </c>
      <c r="N16" t="s">
        <v>64</v>
      </c>
      <c r="O16" t="s">
        <v>63</v>
      </c>
      <c r="P16" t="s">
        <v>62</v>
      </c>
      <c r="Q16" t="s">
        <v>63</v>
      </c>
      <c r="R16" t="s">
        <v>64</v>
      </c>
      <c r="S16" t="s">
        <v>63</v>
      </c>
      <c r="T16" t="s">
        <v>63</v>
      </c>
      <c r="U16" t="s">
        <v>63</v>
      </c>
      <c r="V16" t="s">
        <v>64</v>
      </c>
      <c r="W16" t="s">
        <v>65</v>
      </c>
      <c r="X16">
        <v>14</v>
      </c>
      <c r="Y16" t="s">
        <v>84</v>
      </c>
      <c r="Z16" t="s">
        <v>67</v>
      </c>
      <c r="AA16" t="s">
        <v>85</v>
      </c>
      <c r="AB16" t="s">
        <v>69</v>
      </c>
    </row>
    <row r="17" spans="1:28" x14ac:dyDescent="0.25">
      <c r="A17" t="s">
        <v>86</v>
      </c>
      <c r="B17" t="s">
        <v>87</v>
      </c>
      <c r="D17" t="s">
        <v>64</v>
      </c>
      <c r="E17" t="s">
        <v>62</v>
      </c>
      <c r="F17" t="s">
        <v>64</v>
      </c>
      <c r="G17" t="s">
        <v>65</v>
      </c>
      <c r="H17" t="s">
        <v>64</v>
      </c>
      <c r="I17" t="s">
        <v>65</v>
      </c>
      <c r="J17" t="s">
        <v>63</v>
      </c>
      <c r="K17" t="s">
        <v>63</v>
      </c>
      <c r="L17" t="s">
        <v>62</v>
      </c>
      <c r="M17" t="s">
        <v>65</v>
      </c>
      <c r="N17" t="s">
        <v>63</v>
      </c>
      <c r="O17" t="s">
        <v>62</v>
      </c>
      <c r="P17" t="s">
        <v>62</v>
      </c>
      <c r="Q17" t="s">
        <v>64</v>
      </c>
      <c r="R17" t="s">
        <v>63</v>
      </c>
      <c r="S17" t="s">
        <v>64</v>
      </c>
      <c r="T17" t="s">
        <v>63</v>
      </c>
      <c r="U17" t="s">
        <v>63</v>
      </c>
      <c r="V17" t="s">
        <v>65</v>
      </c>
      <c r="W17" t="s">
        <v>65</v>
      </c>
      <c r="X17">
        <v>9</v>
      </c>
      <c r="Y17" t="s">
        <v>88</v>
      </c>
      <c r="Z17" t="s">
        <v>67</v>
      </c>
      <c r="AA17" t="s">
        <v>85</v>
      </c>
      <c r="AB17" t="s">
        <v>69</v>
      </c>
    </row>
    <row r="20" spans="1:28" x14ac:dyDescent="0.25">
      <c r="C20" t="s">
        <v>110</v>
      </c>
      <c r="D20" t="s">
        <v>65</v>
      </c>
      <c r="E20" t="s">
        <v>63</v>
      </c>
      <c r="F20" t="s">
        <v>64</v>
      </c>
      <c r="G20" t="s">
        <v>62</v>
      </c>
      <c r="H20" t="s">
        <v>62</v>
      </c>
      <c r="I20" t="s">
        <v>65</v>
      </c>
      <c r="J20" t="s">
        <v>62</v>
      </c>
      <c r="K20" t="s">
        <v>63</v>
      </c>
      <c r="L20" t="s">
        <v>62</v>
      </c>
      <c r="M20" t="s">
        <v>65</v>
      </c>
      <c r="N20" t="s">
        <v>65</v>
      </c>
      <c r="O20" t="s">
        <v>63</v>
      </c>
      <c r="P20" t="s">
        <v>62</v>
      </c>
      <c r="Q20" t="s">
        <v>63</v>
      </c>
      <c r="R20" t="s">
        <v>65</v>
      </c>
      <c r="S20" t="s">
        <v>63</v>
      </c>
      <c r="T20" t="s">
        <v>63</v>
      </c>
      <c r="U20" t="s">
        <v>63</v>
      </c>
      <c r="V20" t="s">
        <v>64</v>
      </c>
      <c r="W20" t="s">
        <v>65</v>
      </c>
    </row>
    <row r="21" spans="1:28" x14ac:dyDescent="0.25">
      <c r="C21" t="s">
        <v>111</v>
      </c>
      <c r="D21">
        <v>0</v>
      </c>
      <c r="E21">
        <v>1</v>
      </c>
      <c r="F21">
        <v>2</v>
      </c>
      <c r="G21">
        <v>0</v>
      </c>
      <c r="H21">
        <v>0</v>
      </c>
      <c r="I21">
        <v>2</v>
      </c>
      <c r="J21">
        <v>0</v>
      </c>
      <c r="K21">
        <v>2</v>
      </c>
      <c r="L21">
        <v>2</v>
      </c>
      <c r="M21">
        <v>2</v>
      </c>
      <c r="N21">
        <v>0</v>
      </c>
      <c r="O21">
        <v>1</v>
      </c>
      <c r="P21">
        <v>2</v>
      </c>
      <c r="Q21">
        <v>1</v>
      </c>
      <c r="R21">
        <v>0</v>
      </c>
      <c r="S21">
        <v>1</v>
      </c>
      <c r="T21">
        <v>2</v>
      </c>
      <c r="U21">
        <v>2</v>
      </c>
      <c r="V21">
        <v>1</v>
      </c>
      <c r="W21">
        <v>2</v>
      </c>
    </row>
    <row r="22" spans="1:28" x14ac:dyDescent="0.25">
      <c r="C22" t="s">
        <v>112</v>
      </c>
      <c r="D22" t="s">
        <v>67</v>
      </c>
      <c r="E22" t="s">
        <v>80</v>
      </c>
      <c r="F22" t="s">
        <v>113</v>
      </c>
      <c r="G22" t="s">
        <v>67</v>
      </c>
      <c r="H22" t="s">
        <v>67</v>
      </c>
      <c r="I22" t="s">
        <v>113</v>
      </c>
      <c r="J22" t="s">
        <v>67</v>
      </c>
      <c r="K22" t="s">
        <v>113</v>
      </c>
      <c r="L22" t="s">
        <v>113</v>
      </c>
      <c r="M22" t="s">
        <v>113</v>
      </c>
      <c r="N22" t="s">
        <v>67</v>
      </c>
      <c r="O22" t="s">
        <v>80</v>
      </c>
      <c r="P22" t="s">
        <v>113</v>
      </c>
      <c r="Q22" t="s">
        <v>80</v>
      </c>
      <c r="R22" t="s">
        <v>67</v>
      </c>
      <c r="S22" t="s">
        <v>80</v>
      </c>
      <c r="T22" t="s">
        <v>113</v>
      </c>
      <c r="U22" t="s">
        <v>113</v>
      </c>
      <c r="V22" t="s">
        <v>80</v>
      </c>
      <c r="W22" t="s">
        <v>113</v>
      </c>
    </row>
    <row r="23" spans="1:28" x14ac:dyDescent="0.25">
      <c r="C23" t="s">
        <v>114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115</v>
      </c>
      <c r="D24" t="s">
        <v>67</v>
      </c>
      <c r="E24" t="s">
        <v>80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113</v>
      </c>
      <c r="M24" t="s">
        <v>67</v>
      </c>
      <c r="N24" t="s">
        <v>67</v>
      </c>
      <c r="O24" t="s">
        <v>80</v>
      </c>
      <c r="P24" t="s">
        <v>113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1:28" x14ac:dyDescent="0.25">
      <c r="C25" t="s">
        <v>116</v>
      </c>
      <c r="D25" t="s">
        <v>67</v>
      </c>
      <c r="E25" t="s">
        <v>80</v>
      </c>
      <c r="F25" t="s">
        <v>67</v>
      </c>
      <c r="G25" t="s">
        <v>67</v>
      </c>
      <c r="H25" t="s">
        <v>67</v>
      </c>
      <c r="I25" t="s">
        <v>67</v>
      </c>
      <c r="J25" t="s">
        <v>80</v>
      </c>
      <c r="K25" t="s">
        <v>113</v>
      </c>
      <c r="L25" t="s">
        <v>67</v>
      </c>
      <c r="M25" t="s">
        <v>67</v>
      </c>
      <c r="N25" t="s">
        <v>80</v>
      </c>
      <c r="O25" t="s">
        <v>80</v>
      </c>
      <c r="P25" t="s">
        <v>67</v>
      </c>
      <c r="Q25" t="s">
        <v>80</v>
      </c>
      <c r="R25" t="s">
        <v>80</v>
      </c>
      <c r="S25" t="s">
        <v>80</v>
      </c>
      <c r="T25" t="s">
        <v>113</v>
      </c>
      <c r="U25" t="s">
        <v>113</v>
      </c>
      <c r="V25" t="s">
        <v>67</v>
      </c>
      <c r="W25" t="s">
        <v>67</v>
      </c>
    </row>
    <row r="26" spans="1:28" x14ac:dyDescent="0.25">
      <c r="C26" t="s">
        <v>117</v>
      </c>
      <c r="D26" t="s">
        <v>67</v>
      </c>
      <c r="E26" t="s">
        <v>67</v>
      </c>
      <c r="F26" t="s">
        <v>67</v>
      </c>
      <c r="G26" t="s">
        <v>113</v>
      </c>
      <c r="H26" t="s">
        <v>80</v>
      </c>
      <c r="I26" t="s">
        <v>113</v>
      </c>
      <c r="J26" t="s">
        <v>80</v>
      </c>
      <c r="K26" t="s">
        <v>67</v>
      </c>
      <c r="L26" t="s">
        <v>67</v>
      </c>
      <c r="M26" t="s">
        <v>113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80</v>
      </c>
      <c r="W26" t="s">
        <v>113</v>
      </c>
    </row>
    <row r="27" spans="1:28" x14ac:dyDescent="0.25">
      <c r="C27" t="s">
        <v>118</v>
      </c>
      <c r="D27" t="s">
        <v>113</v>
      </c>
      <c r="E27" t="s">
        <v>67</v>
      </c>
      <c r="F27" t="s">
        <v>113</v>
      </c>
      <c r="G27" t="s">
        <v>67</v>
      </c>
      <c r="H27" t="s">
        <v>80</v>
      </c>
      <c r="I27" t="s">
        <v>67</v>
      </c>
      <c r="J27" t="s">
        <v>67</v>
      </c>
      <c r="K27" t="s">
        <v>67</v>
      </c>
      <c r="L27" t="s">
        <v>67</v>
      </c>
      <c r="M27" t="s">
        <v>67</v>
      </c>
      <c r="N27" t="s">
        <v>80</v>
      </c>
      <c r="O27" t="s">
        <v>67</v>
      </c>
      <c r="P27" t="s">
        <v>67</v>
      </c>
      <c r="Q27" t="s">
        <v>80</v>
      </c>
      <c r="R27" t="s">
        <v>80</v>
      </c>
      <c r="S27" t="s">
        <v>80</v>
      </c>
      <c r="T27" t="s">
        <v>67</v>
      </c>
      <c r="U27" t="s">
        <v>67</v>
      </c>
      <c r="V27" t="s">
        <v>80</v>
      </c>
      <c r="W27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1B75-6617-4109-9F4E-E58539D4BC4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89</v>
      </c>
      <c r="B16" t="s">
        <v>90</v>
      </c>
      <c r="D16" t="s">
        <v>62</v>
      </c>
      <c r="E16" t="s">
        <v>63</v>
      </c>
      <c r="F16" t="s">
        <v>62</v>
      </c>
      <c r="G16" t="s">
        <v>65</v>
      </c>
      <c r="H16" t="s">
        <v>63</v>
      </c>
      <c r="I16" t="s">
        <v>65</v>
      </c>
      <c r="J16" t="s">
        <v>64</v>
      </c>
      <c r="K16" t="s">
        <v>62</v>
      </c>
      <c r="L16" t="s">
        <v>91</v>
      </c>
      <c r="M16" t="s">
        <v>65</v>
      </c>
      <c r="N16" t="s">
        <v>64</v>
      </c>
      <c r="O16" t="s">
        <v>63</v>
      </c>
      <c r="P16" t="s">
        <v>65</v>
      </c>
      <c r="Q16" t="s">
        <v>64</v>
      </c>
      <c r="R16" t="s">
        <v>63</v>
      </c>
      <c r="S16" t="s">
        <v>65</v>
      </c>
      <c r="T16" t="s">
        <v>63</v>
      </c>
      <c r="U16" t="s">
        <v>65</v>
      </c>
      <c r="V16" t="s">
        <v>62</v>
      </c>
      <c r="W16" t="s">
        <v>91</v>
      </c>
      <c r="X16">
        <v>5</v>
      </c>
      <c r="Y16" t="s">
        <v>66</v>
      </c>
      <c r="Z16" t="s">
        <v>92</v>
      </c>
      <c r="AA16" t="s">
        <v>93</v>
      </c>
      <c r="AB16" t="s">
        <v>69</v>
      </c>
    </row>
    <row r="19" spans="3:23" x14ac:dyDescent="0.25">
      <c r="C19" t="s">
        <v>110</v>
      </c>
      <c r="D19" t="s">
        <v>65</v>
      </c>
      <c r="E19" t="s">
        <v>63</v>
      </c>
      <c r="F19" t="s">
        <v>64</v>
      </c>
      <c r="G19" t="s">
        <v>62</v>
      </c>
      <c r="H19" t="s">
        <v>62</v>
      </c>
      <c r="I19" t="s">
        <v>65</v>
      </c>
      <c r="J19" t="s">
        <v>62</v>
      </c>
      <c r="K19" t="s">
        <v>63</v>
      </c>
      <c r="L19" t="s">
        <v>62</v>
      </c>
      <c r="M19" t="s">
        <v>65</v>
      </c>
      <c r="N19" t="s">
        <v>65</v>
      </c>
      <c r="O19" t="s">
        <v>63</v>
      </c>
      <c r="P19" t="s">
        <v>62</v>
      </c>
      <c r="Q19" t="s">
        <v>63</v>
      </c>
      <c r="R19" t="s">
        <v>65</v>
      </c>
      <c r="S19" t="s">
        <v>63</v>
      </c>
      <c r="T19" t="s">
        <v>63</v>
      </c>
      <c r="U19" t="s">
        <v>63</v>
      </c>
      <c r="V19" t="s">
        <v>64</v>
      </c>
      <c r="W19" t="s">
        <v>65</v>
      </c>
    </row>
    <row r="20" spans="3:23" x14ac:dyDescent="0.25">
      <c r="C20" t="s">
        <v>111</v>
      </c>
      <c r="D20">
        <v>0</v>
      </c>
      <c r="E20">
        <v>1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1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</row>
    <row r="21" spans="3:23" x14ac:dyDescent="0.25">
      <c r="C21" t="s">
        <v>112</v>
      </c>
      <c r="D21" t="s">
        <v>67</v>
      </c>
      <c r="E21" t="s">
        <v>113</v>
      </c>
      <c r="F21" t="s">
        <v>67</v>
      </c>
      <c r="G21" t="s">
        <v>67</v>
      </c>
      <c r="H21" t="s">
        <v>67</v>
      </c>
      <c r="I21" t="s">
        <v>113</v>
      </c>
      <c r="J21" t="s">
        <v>67</v>
      </c>
      <c r="K21" t="s">
        <v>67</v>
      </c>
      <c r="L21" t="s">
        <v>67</v>
      </c>
      <c r="M21" t="s">
        <v>113</v>
      </c>
      <c r="N21" t="s">
        <v>67</v>
      </c>
      <c r="O21" t="s">
        <v>113</v>
      </c>
      <c r="P21" t="s">
        <v>67</v>
      </c>
      <c r="Q21" t="s">
        <v>67</v>
      </c>
      <c r="R21" t="s">
        <v>67</v>
      </c>
      <c r="S21" t="s">
        <v>67</v>
      </c>
      <c r="T21" t="s">
        <v>113</v>
      </c>
      <c r="U21" t="s">
        <v>67</v>
      </c>
      <c r="V21" t="s">
        <v>67</v>
      </c>
      <c r="W21" t="s">
        <v>67</v>
      </c>
    </row>
    <row r="22" spans="3:23" x14ac:dyDescent="0.25">
      <c r="C22" t="s">
        <v>114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113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113</v>
      </c>
    </row>
    <row r="23" spans="3:23" x14ac:dyDescent="0.25">
      <c r="C23" t="s">
        <v>115</v>
      </c>
      <c r="D23" t="s">
        <v>113</v>
      </c>
      <c r="E23" t="s">
        <v>67</v>
      </c>
      <c r="F23" t="s">
        <v>113</v>
      </c>
      <c r="G23" t="s">
        <v>67</v>
      </c>
      <c r="H23" t="s">
        <v>67</v>
      </c>
      <c r="I23" t="s">
        <v>67</v>
      </c>
      <c r="J23" t="s">
        <v>67</v>
      </c>
      <c r="K23" t="s">
        <v>113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113</v>
      </c>
      <c r="W23" t="s">
        <v>67</v>
      </c>
    </row>
    <row r="24" spans="3:23" x14ac:dyDescent="0.25">
      <c r="C24" t="s">
        <v>116</v>
      </c>
      <c r="D24" t="s">
        <v>67</v>
      </c>
      <c r="E24" t="s">
        <v>113</v>
      </c>
      <c r="F24" t="s">
        <v>67</v>
      </c>
      <c r="G24" t="s">
        <v>67</v>
      </c>
      <c r="H24" t="s">
        <v>113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113</v>
      </c>
      <c r="P24" t="s">
        <v>67</v>
      </c>
      <c r="Q24" t="s">
        <v>67</v>
      </c>
      <c r="R24" t="s">
        <v>113</v>
      </c>
      <c r="S24" t="s">
        <v>67</v>
      </c>
      <c r="T24" t="s">
        <v>113</v>
      </c>
      <c r="U24" t="s">
        <v>67</v>
      </c>
      <c r="V24" t="s">
        <v>67</v>
      </c>
      <c r="W24" t="s">
        <v>67</v>
      </c>
    </row>
    <row r="25" spans="3:23" x14ac:dyDescent="0.25">
      <c r="C25" t="s">
        <v>117</v>
      </c>
      <c r="D25" t="s">
        <v>67</v>
      </c>
      <c r="E25" t="s">
        <v>67</v>
      </c>
      <c r="F25" t="s">
        <v>67</v>
      </c>
      <c r="G25" t="s">
        <v>113</v>
      </c>
      <c r="H25" t="s">
        <v>67</v>
      </c>
      <c r="I25" t="s">
        <v>113</v>
      </c>
      <c r="J25" t="s">
        <v>67</v>
      </c>
      <c r="K25" t="s">
        <v>67</v>
      </c>
      <c r="L25" t="s">
        <v>67</v>
      </c>
      <c r="M25" t="s">
        <v>113</v>
      </c>
      <c r="N25" t="s">
        <v>67</v>
      </c>
      <c r="O25" t="s">
        <v>67</v>
      </c>
      <c r="P25" t="s">
        <v>113</v>
      </c>
      <c r="Q25" t="s">
        <v>67</v>
      </c>
      <c r="R25" t="s">
        <v>67</v>
      </c>
      <c r="S25" t="s">
        <v>113</v>
      </c>
      <c r="T25" t="s">
        <v>67</v>
      </c>
      <c r="U25" t="s">
        <v>113</v>
      </c>
      <c r="V25" t="s">
        <v>67</v>
      </c>
      <c r="W25" t="s">
        <v>67</v>
      </c>
    </row>
    <row r="26" spans="3:23" x14ac:dyDescent="0.25">
      <c r="C26" t="s">
        <v>118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113</v>
      </c>
      <c r="K26" t="s">
        <v>67</v>
      </c>
      <c r="L26" t="s">
        <v>67</v>
      </c>
      <c r="M26" t="s">
        <v>67</v>
      </c>
      <c r="N26" t="s">
        <v>113</v>
      </c>
      <c r="O26" t="s">
        <v>67</v>
      </c>
      <c r="P26" t="s">
        <v>67</v>
      </c>
      <c r="Q26" t="s">
        <v>113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1B91-5463-4F37-8D5C-269476B4EBD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94</v>
      </c>
      <c r="B16" t="s">
        <v>95</v>
      </c>
      <c r="D16" t="s">
        <v>63</v>
      </c>
      <c r="E16" t="s">
        <v>63</v>
      </c>
      <c r="F16" t="s">
        <v>64</v>
      </c>
      <c r="G16" t="s">
        <v>65</v>
      </c>
      <c r="H16" t="s">
        <v>65</v>
      </c>
      <c r="I16" t="s">
        <v>65</v>
      </c>
      <c r="J16" t="s">
        <v>65</v>
      </c>
      <c r="K16" t="s">
        <v>62</v>
      </c>
      <c r="L16" t="s">
        <v>62</v>
      </c>
      <c r="M16" t="s">
        <v>63</v>
      </c>
      <c r="N16" t="s">
        <v>63</v>
      </c>
      <c r="O16" t="s">
        <v>63</v>
      </c>
      <c r="P16" t="s">
        <v>64</v>
      </c>
      <c r="Q16" t="s">
        <v>63</v>
      </c>
      <c r="R16" t="s">
        <v>65</v>
      </c>
      <c r="S16" t="s">
        <v>62</v>
      </c>
      <c r="T16" t="s">
        <v>63</v>
      </c>
      <c r="U16" t="s">
        <v>62</v>
      </c>
      <c r="V16" t="s">
        <v>63</v>
      </c>
      <c r="W16" t="s">
        <v>62</v>
      </c>
      <c r="X16">
        <v>8</v>
      </c>
      <c r="Y16" t="s">
        <v>96</v>
      </c>
      <c r="Z16" t="s">
        <v>67</v>
      </c>
      <c r="AA16" t="s">
        <v>97</v>
      </c>
      <c r="AB16" t="s">
        <v>69</v>
      </c>
    </row>
    <row r="19" spans="3:23" x14ac:dyDescent="0.25">
      <c r="C19" t="s">
        <v>110</v>
      </c>
      <c r="D19" t="s">
        <v>65</v>
      </c>
      <c r="E19" t="s">
        <v>63</v>
      </c>
      <c r="F19" t="s">
        <v>64</v>
      </c>
      <c r="G19" t="s">
        <v>62</v>
      </c>
      <c r="H19" t="s">
        <v>62</v>
      </c>
      <c r="I19" t="s">
        <v>65</v>
      </c>
      <c r="J19" t="s">
        <v>62</v>
      </c>
      <c r="K19" t="s">
        <v>63</v>
      </c>
      <c r="L19" t="s">
        <v>62</v>
      </c>
      <c r="M19" t="s">
        <v>65</v>
      </c>
      <c r="N19" t="s">
        <v>65</v>
      </c>
      <c r="O19" t="s">
        <v>63</v>
      </c>
      <c r="P19" t="s">
        <v>62</v>
      </c>
      <c r="Q19" t="s">
        <v>63</v>
      </c>
      <c r="R19" t="s">
        <v>65</v>
      </c>
      <c r="S19" t="s">
        <v>63</v>
      </c>
      <c r="T19" t="s">
        <v>63</v>
      </c>
      <c r="U19" t="s">
        <v>63</v>
      </c>
      <c r="V19" t="s">
        <v>64</v>
      </c>
      <c r="W19" t="s">
        <v>65</v>
      </c>
    </row>
    <row r="20" spans="3:23" x14ac:dyDescent="0.25">
      <c r="C20" t="s">
        <v>111</v>
      </c>
      <c r="D20">
        <v>0</v>
      </c>
      <c r="E20">
        <v>1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v>0</v>
      </c>
      <c r="O20">
        <v>1</v>
      </c>
      <c r="P20">
        <v>0</v>
      </c>
      <c r="Q20">
        <v>1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</row>
    <row r="21" spans="3:23" x14ac:dyDescent="0.25">
      <c r="C21" t="s">
        <v>112</v>
      </c>
      <c r="D21" t="s">
        <v>67</v>
      </c>
      <c r="E21" t="s">
        <v>113</v>
      </c>
      <c r="F21" t="s">
        <v>113</v>
      </c>
      <c r="G21" t="s">
        <v>67</v>
      </c>
      <c r="H21" t="s">
        <v>67</v>
      </c>
      <c r="I21" t="s">
        <v>113</v>
      </c>
      <c r="J21" t="s">
        <v>67</v>
      </c>
      <c r="K21" t="s">
        <v>67</v>
      </c>
      <c r="L21" t="s">
        <v>113</v>
      </c>
      <c r="M21" t="s">
        <v>67</v>
      </c>
      <c r="N21" t="s">
        <v>67</v>
      </c>
      <c r="O21" t="s">
        <v>113</v>
      </c>
      <c r="P21" t="s">
        <v>67</v>
      </c>
      <c r="Q21" t="s">
        <v>113</v>
      </c>
      <c r="R21" t="s">
        <v>113</v>
      </c>
      <c r="S21" t="s">
        <v>67</v>
      </c>
      <c r="T21" t="s">
        <v>113</v>
      </c>
      <c r="U21" t="s">
        <v>67</v>
      </c>
      <c r="V21" t="s">
        <v>67</v>
      </c>
      <c r="W21" t="s">
        <v>67</v>
      </c>
    </row>
    <row r="22" spans="3:23" x14ac:dyDescent="0.25">
      <c r="C22" t="s">
        <v>114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115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113</v>
      </c>
      <c r="L23" t="s">
        <v>113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113</v>
      </c>
      <c r="T23" t="s">
        <v>67</v>
      </c>
      <c r="U23" t="s">
        <v>113</v>
      </c>
      <c r="V23" t="s">
        <v>67</v>
      </c>
      <c r="W23" t="s">
        <v>113</v>
      </c>
    </row>
    <row r="24" spans="3:23" x14ac:dyDescent="0.25">
      <c r="C24" t="s">
        <v>116</v>
      </c>
      <c r="D24" t="s">
        <v>113</v>
      </c>
      <c r="E24" t="s">
        <v>113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113</v>
      </c>
      <c r="N24" t="s">
        <v>113</v>
      </c>
      <c r="O24" t="s">
        <v>113</v>
      </c>
      <c r="P24" t="s">
        <v>67</v>
      </c>
      <c r="Q24" t="s">
        <v>113</v>
      </c>
      <c r="R24" t="s">
        <v>67</v>
      </c>
      <c r="S24" t="s">
        <v>67</v>
      </c>
      <c r="T24" t="s">
        <v>113</v>
      </c>
      <c r="U24" t="s">
        <v>67</v>
      </c>
      <c r="V24" t="s">
        <v>113</v>
      </c>
      <c r="W24" t="s">
        <v>67</v>
      </c>
    </row>
    <row r="25" spans="3:23" x14ac:dyDescent="0.25">
      <c r="C25" t="s">
        <v>117</v>
      </c>
      <c r="D25" t="s">
        <v>67</v>
      </c>
      <c r="E25" t="s">
        <v>67</v>
      </c>
      <c r="F25" t="s">
        <v>67</v>
      </c>
      <c r="G25" t="s">
        <v>113</v>
      </c>
      <c r="H25" t="s">
        <v>113</v>
      </c>
      <c r="I25" t="s">
        <v>113</v>
      </c>
      <c r="J25" t="s">
        <v>113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113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3:23" x14ac:dyDescent="0.25">
      <c r="C26" t="s">
        <v>118</v>
      </c>
      <c r="D26" t="s">
        <v>67</v>
      </c>
      <c r="E26" t="s">
        <v>67</v>
      </c>
      <c r="F26" t="s">
        <v>113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113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7B36-EB19-4A73-9548-940996985034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98</v>
      </c>
      <c r="B16" t="s">
        <v>99</v>
      </c>
      <c r="D16" t="s">
        <v>65</v>
      </c>
      <c r="E16" t="s">
        <v>63</v>
      </c>
      <c r="F16" t="s">
        <v>65</v>
      </c>
      <c r="G16" t="s">
        <v>62</v>
      </c>
      <c r="H16" t="s">
        <v>91</v>
      </c>
      <c r="I16" t="s">
        <v>65</v>
      </c>
      <c r="J16" t="s">
        <v>62</v>
      </c>
      <c r="K16" t="s">
        <v>63</v>
      </c>
      <c r="L16" t="s">
        <v>62</v>
      </c>
      <c r="M16" t="s">
        <v>65</v>
      </c>
      <c r="N16" t="s">
        <v>65</v>
      </c>
      <c r="O16" t="s">
        <v>63</v>
      </c>
      <c r="P16" t="s">
        <v>62</v>
      </c>
      <c r="Q16" t="s">
        <v>63</v>
      </c>
      <c r="R16" t="s">
        <v>64</v>
      </c>
      <c r="S16" t="s">
        <v>63</v>
      </c>
      <c r="T16" t="s">
        <v>63</v>
      </c>
      <c r="U16" t="s">
        <v>63</v>
      </c>
      <c r="V16" t="s">
        <v>64</v>
      </c>
      <c r="W16" t="s">
        <v>65</v>
      </c>
      <c r="X16">
        <v>17</v>
      </c>
      <c r="Y16" t="s">
        <v>100</v>
      </c>
      <c r="Z16" t="s">
        <v>101</v>
      </c>
      <c r="AA16" t="s">
        <v>102</v>
      </c>
      <c r="AB16" t="s">
        <v>69</v>
      </c>
    </row>
    <row r="17" spans="1:28" x14ac:dyDescent="0.25">
      <c r="A17" t="s">
        <v>103</v>
      </c>
      <c r="B17" t="s">
        <v>104</v>
      </c>
      <c r="D17" t="s">
        <v>65</v>
      </c>
      <c r="E17" t="s">
        <v>63</v>
      </c>
      <c r="F17" t="s">
        <v>65</v>
      </c>
      <c r="G17" t="s">
        <v>62</v>
      </c>
      <c r="H17" t="s">
        <v>65</v>
      </c>
      <c r="I17" t="s">
        <v>65</v>
      </c>
      <c r="J17" t="s">
        <v>62</v>
      </c>
      <c r="K17" t="s">
        <v>63</v>
      </c>
      <c r="L17" t="s">
        <v>62</v>
      </c>
      <c r="M17" t="s">
        <v>65</v>
      </c>
      <c r="N17" t="s">
        <v>65</v>
      </c>
      <c r="O17" t="s">
        <v>63</v>
      </c>
      <c r="P17" t="s">
        <v>62</v>
      </c>
      <c r="Q17" t="s">
        <v>63</v>
      </c>
      <c r="R17" t="s">
        <v>64</v>
      </c>
      <c r="S17" t="s">
        <v>63</v>
      </c>
      <c r="T17" t="s">
        <v>63</v>
      </c>
      <c r="U17" t="s">
        <v>63</v>
      </c>
      <c r="V17" t="s">
        <v>64</v>
      </c>
      <c r="W17" t="s">
        <v>65</v>
      </c>
      <c r="X17">
        <v>17</v>
      </c>
      <c r="Y17" t="s">
        <v>100</v>
      </c>
      <c r="Z17" t="s">
        <v>67</v>
      </c>
      <c r="AA17" t="s">
        <v>102</v>
      </c>
      <c r="AB17" t="s">
        <v>69</v>
      </c>
    </row>
    <row r="18" spans="1:28" x14ac:dyDescent="0.25">
      <c r="A18" t="s">
        <v>105</v>
      </c>
      <c r="B18" t="s">
        <v>106</v>
      </c>
      <c r="D18" t="s">
        <v>63</v>
      </c>
      <c r="E18" t="s">
        <v>64</v>
      </c>
      <c r="F18" t="s">
        <v>65</v>
      </c>
      <c r="G18" t="s">
        <v>65</v>
      </c>
      <c r="H18" t="s">
        <v>65</v>
      </c>
      <c r="I18" t="s">
        <v>62</v>
      </c>
      <c r="J18" t="s">
        <v>63</v>
      </c>
      <c r="K18" t="s">
        <v>63</v>
      </c>
      <c r="L18" t="s">
        <v>65</v>
      </c>
      <c r="M18" t="s">
        <v>63</v>
      </c>
      <c r="N18" t="s">
        <v>62</v>
      </c>
      <c r="O18" t="s">
        <v>65</v>
      </c>
      <c r="P18" t="s">
        <v>62</v>
      </c>
      <c r="Q18" t="s">
        <v>64</v>
      </c>
      <c r="R18" t="s">
        <v>62</v>
      </c>
      <c r="S18" t="s">
        <v>65</v>
      </c>
      <c r="T18" t="s">
        <v>63</v>
      </c>
      <c r="U18" t="s">
        <v>65</v>
      </c>
      <c r="V18" t="s">
        <v>63</v>
      </c>
      <c r="W18" t="s">
        <v>65</v>
      </c>
      <c r="X18">
        <v>4</v>
      </c>
      <c r="Y18" t="s">
        <v>107</v>
      </c>
      <c r="Z18" t="s">
        <v>67</v>
      </c>
      <c r="AA18" t="s">
        <v>102</v>
      </c>
      <c r="AB18" t="s">
        <v>69</v>
      </c>
    </row>
    <row r="19" spans="1:28" x14ac:dyDescent="0.25">
      <c r="A19" t="s">
        <v>108</v>
      </c>
      <c r="B19" t="s">
        <v>109</v>
      </c>
      <c r="D19" t="s">
        <v>64</v>
      </c>
      <c r="E19" t="s">
        <v>63</v>
      </c>
      <c r="F19" t="s">
        <v>62</v>
      </c>
      <c r="G19" t="s">
        <v>64</v>
      </c>
      <c r="H19" t="s">
        <v>63</v>
      </c>
      <c r="I19" t="s">
        <v>63</v>
      </c>
      <c r="J19" t="s">
        <v>62</v>
      </c>
      <c r="K19" t="s">
        <v>64</v>
      </c>
      <c r="L19" t="s">
        <v>65</v>
      </c>
      <c r="M19" t="s">
        <v>63</v>
      </c>
      <c r="N19" t="s">
        <v>63</v>
      </c>
      <c r="O19" t="s">
        <v>64</v>
      </c>
      <c r="P19" t="s">
        <v>63</v>
      </c>
      <c r="Q19" t="s">
        <v>63</v>
      </c>
      <c r="R19" t="s">
        <v>65</v>
      </c>
      <c r="S19" t="s">
        <v>62</v>
      </c>
      <c r="T19" t="s">
        <v>63</v>
      </c>
      <c r="U19" t="s">
        <v>62</v>
      </c>
      <c r="V19" t="s">
        <v>64</v>
      </c>
      <c r="W19" t="s">
        <v>62</v>
      </c>
      <c r="X19">
        <v>6</v>
      </c>
      <c r="Y19" t="s">
        <v>76</v>
      </c>
      <c r="Z19" t="s">
        <v>67</v>
      </c>
      <c r="AA19" t="s">
        <v>102</v>
      </c>
      <c r="AB19" t="s">
        <v>69</v>
      </c>
    </row>
    <row r="22" spans="1:28" x14ac:dyDescent="0.25">
      <c r="C22" t="s">
        <v>110</v>
      </c>
      <c r="D22" t="s">
        <v>65</v>
      </c>
      <c r="E22" t="s">
        <v>63</v>
      </c>
      <c r="F22" t="s">
        <v>64</v>
      </c>
      <c r="G22" t="s">
        <v>62</v>
      </c>
      <c r="H22" t="s">
        <v>62</v>
      </c>
      <c r="I22" t="s">
        <v>65</v>
      </c>
      <c r="J22" t="s">
        <v>62</v>
      </c>
      <c r="K22" t="s">
        <v>63</v>
      </c>
      <c r="L22" t="s">
        <v>62</v>
      </c>
      <c r="M22" t="s">
        <v>65</v>
      </c>
      <c r="N22" t="s">
        <v>65</v>
      </c>
      <c r="O22" t="s">
        <v>63</v>
      </c>
      <c r="P22" t="s">
        <v>62</v>
      </c>
      <c r="Q22" t="s">
        <v>63</v>
      </c>
      <c r="R22" t="s">
        <v>65</v>
      </c>
      <c r="S22" t="s">
        <v>63</v>
      </c>
      <c r="T22" t="s">
        <v>63</v>
      </c>
      <c r="U22" t="s">
        <v>63</v>
      </c>
      <c r="V22" t="s">
        <v>64</v>
      </c>
      <c r="W22" t="s">
        <v>65</v>
      </c>
    </row>
    <row r="23" spans="1:28" x14ac:dyDescent="0.25">
      <c r="C23" t="s">
        <v>111</v>
      </c>
      <c r="D23">
        <v>2</v>
      </c>
      <c r="E23">
        <v>3</v>
      </c>
      <c r="F23">
        <v>0</v>
      </c>
      <c r="G23">
        <v>2</v>
      </c>
      <c r="H23">
        <v>0</v>
      </c>
      <c r="I23">
        <v>2</v>
      </c>
      <c r="J23">
        <v>3</v>
      </c>
      <c r="K23">
        <v>3</v>
      </c>
      <c r="L23">
        <v>2</v>
      </c>
      <c r="M23">
        <v>2</v>
      </c>
      <c r="N23">
        <v>2</v>
      </c>
      <c r="O23">
        <v>2</v>
      </c>
      <c r="P23">
        <v>3</v>
      </c>
      <c r="Q23">
        <v>3</v>
      </c>
      <c r="R23">
        <v>1</v>
      </c>
      <c r="S23">
        <v>2</v>
      </c>
      <c r="T23">
        <v>4</v>
      </c>
      <c r="U23">
        <v>2</v>
      </c>
      <c r="V23">
        <v>3</v>
      </c>
      <c r="W23">
        <v>3</v>
      </c>
    </row>
    <row r="24" spans="1:28" x14ac:dyDescent="0.25">
      <c r="C24" t="s">
        <v>112</v>
      </c>
      <c r="D24" t="s">
        <v>80</v>
      </c>
      <c r="E24" t="s">
        <v>119</v>
      </c>
      <c r="F24" t="s">
        <v>67</v>
      </c>
      <c r="G24" t="s">
        <v>80</v>
      </c>
      <c r="H24" t="s">
        <v>67</v>
      </c>
      <c r="I24" t="s">
        <v>80</v>
      </c>
      <c r="J24" t="s">
        <v>119</v>
      </c>
      <c r="K24" t="s">
        <v>119</v>
      </c>
      <c r="L24" t="s">
        <v>80</v>
      </c>
      <c r="M24" t="s">
        <v>80</v>
      </c>
      <c r="N24" t="s">
        <v>80</v>
      </c>
      <c r="O24" t="s">
        <v>80</v>
      </c>
      <c r="P24" t="s">
        <v>119</v>
      </c>
      <c r="Q24" t="s">
        <v>119</v>
      </c>
      <c r="R24" t="s">
        <v>66</v>
      </c>
      <c r="S24" t="s">
        <v>80</v>
      </c>
      <c r="T24" t="s">
        <v>113</v>
      </c>
      <c r="U24" t="s">
        <v>80</v>
      </c>
      <c r="V24" t="s">
        <v>119</v>
      </c>
      <c r="W24" t="s">
        <v>119</v>
      </c>
    </row>
    <row r="25" spans="1:28" x14ac:dyDescent="0.25">
      <c r="C25" t="s">
        <v>114</v>
      </c>
      <c r="D25" t="s">
        <v>67</v>
      </c>
      <c r="E25" t="s">
        <v>67</v>
      </c>
      <c r="F25" t="s">
        <v>67</v>
      </c>
      <c r="G25" t="s">
        <v>67</v>
      </c>
      <c r="H25" t="s">
        <v>66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1:28" x14ac:dyDescent="0.25">
      <c r="C26" t="s">
        <v>115</v>
      </c>
      <c r="D26" t="s">
        <v>67</v>
      </c>
      <c r="E26" t="s">
        <v>67</v>
      </c>
      <c r="F26" t="s">
        <v>66</v>
      </c>
      <c r="G26" t="s">
        <v>80</v>
      </c>
      <c r="H26" t="s">
        <v>67</v>
      </c>
      <c r="I26" t="s">
        <v>66</v>
      </c>
      <c r="J26" t="s">
        <v>119</v>
      </c>
      <c r="K26" t="s">
        <v>67</v>
      </c>
      <c r="L26" t="s">
        <v>80</v>
      </c>
      <c r="M26" t="s">
        <v>67</v>
      </c>
      <c r="N26" t="s">
        <v>66</v>
      </c>
      <c r="O26" t="s">
        <v>67</v>
      </c>
      <c r="P26" t="s">
        <v>119</v>
      </c>
      <c r="Q26" t="s">
        <v>67</v>
      </c>
      <c r="R26" t="s">
        <v>66</v>
      </c>
      <c r="S26" t="s">
        <v>66</v>
      </c>
      <c r="T26" t="s">
        <v>67</v>
      </c>
      <c r="U26" t="s">
        <v>66</v>
      </c>
      <c r="V26" t="s">
        <v>67</v>
      </c>
      <c r="W26" t="s">
        <v>66</v>
      </c>
    </row>
    <row r="27" spans="1:28" x14ac:dyDescent="0.25">
      <c r="C27" t="s">
        <v>116</v>
      </c>
      <c r="D27" t="s">
        <v>66</v>
      </c>
      <c r="E27" t="s">
        <v>119</v>
      </c>
      <c r="F27" t="s">
        <v>67</v>
      </c>
      <c r="G27" t="s">
        <v>67</v>
      </c>
      <c r="H27" t="s">
        <v>66</v>
      </c>
      <c r="I27" t="s">
        <v>66</v>
      </c>
      <c r="J27" t="s">
        <v>66</v>
      </c>
      <c r="K27" t="s">
        <v>119</v>
      </c>
      <c r="L27" t="s">
        <v>67</v>
      </c>
      <c r="M27" t="s">
        <v>80</v>
      </c>
      <c r="N27" t="s">
        <v>66</v>
      </c>
      <c r="O27" t="s">
        <v>80</v>
      </c>
      <c r="P27" t="s">
        <v>66</v>
      </c>
      <c r="Q27" t="s">
        <v>119</v>
      </c>
      <c r="R27" t="s">
        <v>67</v>
      </c>
      <c r="S27" t="s">
        <v>80</v>
      </c>
      <c r="T27" t="s">
        <v>113</v>
      </c>
      <c r="U27" t="s">
        <v>80</v>
      </c>
      <c r="V27" t="s">
        <v>66</v>
      </c>
      <c r="W27" t="s">
        <v>67</v>
      </c>
    </row>
    <row r="28" spans="1:28" x14ac:dyDescent="0.25">
      <c r="C28" t="s">
        <v>117</v>
      </c>
      <c r="D28" t="s">
        <v>80</v>
      </c>
      <c r="E28" t="s">
        <v>67</v>
      </c>
      <c r="F28" t="s">
        <v>119</v>
      </c>
      <c r="G28" t="s">
        <v>66</v>
      </c>
      <c r="H28" t="s">
        <v>80</v>
      </c>
      <c r="I28" t="s">
        <v>80</v>
      </c>
      <c r="J28" t="s">
        <v>67</v>
      </c>
      <c r="K28" t="s">
        <v>67</v>
      </c>
      <c r="L28" t="s">
        <v>80</v>
      </c>
      <c r="M28" t="s">
        <v>80</v>
      </c>
      <c r="N28" t="s">
        <v>80</v>
      </c>
      <c r="O28" t="s">
        <v>66</v>
      </c>
      <c r="P28" t="s">
        <v>67</v>
      </c>
      <c r="Q28" t="s">
        <v>67</v>
      </c>
      <c r="R28" t="s">
        <v>66</v>
      </c>
      <c r="S28" t="s">
        <v>66</v>
      </c>
      <c r="T28" t="s">
        <v>67</v>
      </c>
      <c r="U28" t="s">
        <v>66</v>
      </c>
      <c r="V28" t="s">
        <v>67</v>
      </c>
      <c r="W28" t="s">
        <v>119</v>
      </c>
    </row>
    <row r="29" spans="1:28" x14ac:dyDescent="0.25">
      <c r="C29" t="s">
        <v>118</v>
      </c>
      <c r="D29" t="s">
        <v>66</v>
      </c>
      <c r="E29" t="s">
        <v>66</v>
      </c>
      <c r="F29" t="s">
        <v>67</v>
      </c>
      <c r="G29" t="s">
        <v>66</v>
      </c>
      <c r="H29" t="s">
        <v>67</v>
      </c>
      <c r="I29" t="s">
        <v>67</v>
      </c>
      <c r="J29" t="s">
        <v>67</v>
      </c>
      <c r="K29" t="s">
        <v>66</v>
      </c>
      <c r="L29" t="s">
        <v>67</v>
      </c>
      <c r="M29" t="s">
        <v>67</v>
      </c>
      <c r="N29" t="s">
        <v>67</v>
      </c>
      <c r="O29" t="s">
        <v>66</v>
      </c>
      <c r="P29" t="s">
        <v>67</v>
      </c>
      <c r="Q29" t="s">
        <v>66</v>
      </c>
      <c r="R29" t="s">
        <v>80</v>
      </c>
      <c r="S29" t="s">
        <v>67</v>
      </c>
      <c r="T29" t="s">
        <v>67</v>
      </c>
      <c r="U29" t="s">
        <v>67</v>
      </c>
      <c r="V29" t="s">
        <v>119</v>
      </c>
      <c r="W29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Consolidado</vt:lpstr>
      <vt:lpstr>2022-05-20</vt:lpstr>
      <vt:lpstr>2022-05-07</vt:lpstr>
      <vt:lpstr>2022-05-27</vt:lpstr>
      <vt:lpstr>2022-05-28</vt:lpstr>
      <vt:lpstr>2022-05-26</vt:lpstr>
      <vt:lpstr>2022-06-02</vt:lpstr>
      <vt:lpstr>2022-05-21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2022-11-19T21:55:02Z</dcterms:modified>
</cp:coreProperties>
</file>