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72E5B28-FFFE-444C-9A90-00D846E1E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0" sheetId="3" r:id="rId2"/>
    <sheet name="2022-05-09" sheetId="4" r:id="rId3"/>
    <sheet name="2022-05-16" sheetId="5" r:id="rId4"/>
    <sheet name="2022-05-06" sheetId="6" r:id="rId5"/>
    <sheet name="2022-05-03" sheetId="7" r:id="rId6"/>
    <sheet name="2022-05-15" sheetId="8" r:id="rId7"/>
    <sheet name="2022-05-23" sheetId="9" r:id="rId8"/>
    <sheet name="2022-05-13" sheetId="10" r:id="rId9"/>
    <sheet name="2022-05-11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F40" i="2"/>
  <c r="G40" i="2"/>
  <c r="G41" i="2" s="1"/>
  <c r="H40" i="2"/>
  <c r="H41" i="2" s="1"/>
  <c r="I40" i="2"/>
  <c r="J40" i="2"/>
  <c r="J41" i="2" s="1"/>
  <c r="K40" i="2"/>
  <c r="K41" i="2" s="1"/>
  <c r="L40" i="2"/>
  <c r="L41" i="2" s="1"/>
  <c r="M40" i="2"/>
  <c r="N40" i="2"/>
  <c r="O40" i="2"/>
  <c r="O41" i="2" s="1"/>
  <c r="P40" i="2"/>
  <c r="P41" i="2" s="1"/>
  <c r="Q40" i="2"/>
  <c r="R40" i="2"/>
  <c r="S40" i="2"/>
  <c r="S41" i="2" s="1"/>
  <c r="T40" i="2"/>
  <c r="T41" i="2" s="1"/>
  <c r="U40" i="2"/>
  <c r="V40" i="2"/>
  <c r="W40" i="2"/>
  <c r="D40" i="2"/>
  <c r="E38" i="2"/>
  <c r="F38" i="2"/>
  <c r="G38" i="2"/>
  <c r="G39" i="2" s="1"/>
  <c r="H38" i="2"/>
  <c r="H39" i="2" s="1"/>
  <c r="I38" i="2"/>
  <c r="J38" i="2"/>
  <c r="K38" i="2"/>
  <c r="K39" i="2" s="1"/>
  <c r="L38" i="2"/>
  <c r="L39" i="2" s="1"/>
  <c r="M38" i="2"/>
  <c r="N38" i="2"/>
  <c r="O38" i="2"/>
  <c r="O39" i="2" s="1"/>
  <c r="P38" i="2"/>
  <c r="P39" i="2" s="1"/>
  <c r="Q38" i="2"/>
  <c r="R38" i="2"/>
  <c r="S38" i="2"/>
  <c r="S39" i="2" s="1"/>
  <c r="T38" i="2"/>
  <c r="T39" i="2" s="1"/>
  <c r="U38" i="2"/>
  <c r="V38" i="2"/>
  <c r="W38" i="2"/>
  <c r="W39" i="2" s="1"/>
  <c r="D38" i="2"/>
  <c r="D39" i="2" s="1"/>
  <c r="E36" i="2"/>
  <c r="F36" i="2"/>
  <c r="G36" i="2"/>
  <c r="G37" i="2" s="1"/>
  <c r="H36" i="2"/>
  <c r="H37" i="2" s="1"/>
  <c r="I36" i="2"/>
  <c r="J36" i="2"/>
  <c r="K36" i="2"/>
  <c r="K37" i="2" s="1"/>
  <c r="L36" i="2"/>
  <c r="L37" i="2" s="1"/>
  <c r="M36" i="2"/>
  <c r="N36" i="2"/>
  <c r="O36" i="2"/>
  <c r="O37" i="2" s="1"/>
  <c r="P36" i="2"/>
  <c r="P37" i="2" s="1"/>
  <c r="Q36" i="2"/>
  <c r="R36" i="2"/>
  <c r="S36" i="2"/>
  <c r="S37" i="2" s="1"/>
  <c r="T36" i="2"/>
  <c r="T37" i="2" s="1"/>
  <c r="U36" i="2"/>
  <c r="V36" i="2"/>
  <c r="V37" i="2" s="1"/>
  <c r="W36" i="2"/>
  <c r="W37" i="2" s="1"/>
  <c r="D36" i="2"/>
  <c r="E34" i="2"/>
  <c r="F34" i="2"/>
  <c r="G34" i="2"/>
  <c r="G35" i="2" s="1"/>
  <c r="H34" i="2"/>
  <c r="H35" i="2" s="1"/>
  <c r="I34" i="2"/>
  <c r="J34" i="2"/>
  <c r="J35" i="2" s="1"/>
  <c r="K34" i="2"/>
  <c r="K35" i="2" s="1"/>
  <c r="L34" i="2"/>
  <c r="L35" i="2" s="1"/>
  <c r="M34" i="2"/>
  <c r="N34" i="2"/>
  <c r="O34" i="2"/>
  <c r="O35" i="2" s="1"/>
  <c r="P34" i="2"/>
  <c r="P35" i="2" s="1"/>
  <c r="Q34" i="2"/>
  <c r="R34" i="2"/>
  <c r="S34" i="2"/>
  <c r="S35" i="2" s="1"/>
  <c r="T34" i="2"/>
  <c r="T35" i="2" s="1"/>
  <c r="U34" i="2"/>
  <c r="V34" i="2"/>
  <c r="W34" i="2"/>
  <c r="W35" i="2" s="1"/>
  <c r="D34" i="2"/>
  <c r="D35" i="2" s="1"/>
  <c r="E32" i="2"/>
  <c r="F32" i="2"/>
  <c r="F33" i="2" s="1"/>
  <c r="G32" i="2"/>
  <c r="H32" i="2"/>
  <c r="H43" i="2" s="1"/>
  <c r="I32" i="2"/>
  <c r="J32" i="2"/>
  <c r="K32" i="2"/>
  <c r="K33" i="2" s="1"/>
  <c r="L32" i="2"/>
  <c r="L33" i="2" s="1"/>
  <c r="M32" i="2"/>
  <c r="N32" i="2"/>
  <c r="N33" i="2" s="1"/>
  <c r="O32" i="2"/>
  <c r="O33" i="2" s="1"/>
  <c r="P32" i="2"/>
  <c r="P43" i="2" s="1"/>
  <c r="Q32" i="2"/>
  <c r="R32" i="2"/>
  <c r="S32" i="2"/>
  <c r="S33" i="2" s="1"/>
  <c r="T32" i="2"/>
  <c r="T33" i="2" s="1"/>
  <c r="U32" i="2"/>
  <c r="V32" i="2"/>
  <c r="V33" i="2" s="1"/>
  <c r="W32" i="2"/>
  <c r="D32" i="2"/>
  <c r="D33" i="2" s="1"/>
  <c r="E30" i="2"/>
  <c r="E31" i="2" s="1"/>
  <c r="F30" i="2"/>
  <c r="F31" i="2" s="1"/>
  <c r="G30" i="2"/>
  <c r="G31" i="2" s="1"/>
  <c r="H30" i="2"/>
  <c r="H31" i="2" s="1"/>
  <c r="H48" i="2" s="1"/>
  <c r="I30" i="2"/>
  <c r="I31" i="2" s="1"/>
  <c r="J30" i="2"/>
  <c r="J31" i="2" s="1"/>
  <c r="K30" i="2"/>
  <c r="K31" i="2" s="1"/>
  <c r="L30" i="2"/>
  <c r="L31" i="2" s="1"/>
  <c r="M30" i="2"/>
  <c r="M31" i="2" s="1"/>
  <c r="N30" i="2"/>
  <c r="N31" i="2" s="1"/>
  <c r="O30" i="2"/>
  <c r="O31" i="2" s="1"/>
  <c r="O48" i="2" s="1"/>
  <c r="P30" i="2"/>
  <c r="P31" i="2" s="1"/>
  <c r="Q30" i="2"/>
  <c r="Q31" i="2" s="1"/>
  <c r="R30" i="2"/>
  <c r="R31" i="2" s="1"/>
  <c r="S30" i="2"/>
  <c r="S31" i="2" s="1"/>
  <c r="T30" i="2"/>
  <c r="T31" i="2" s="1"/>
  <c r="U30" i="2"/>
  <c r="U31" i="2" s="1"/>
  <c r="V30" i="2"/>
  <c r="V31" i="2" s="1"/>
  <c r="W30" i="2"/>
  <c r="W31" i="2" s="1"/>
  <c r="D30" i="2"/>
  <c r="D31" i="2" s="1"/>
  <c r="X28" i="2"/>
  <c r="X27" i="2"/>
  <c r="W41" i="2"/>
  <c r="V41" i="2"/>
  <c r="U41" i="2"/>
  <c r="R41" i="2"/>
  <c r="Q41" i="2"/>
  <c r="N41" i="2"/>
  <c r="M41" i="2"/>
  <c r="I41" i="2"/>
  <c r="F41" i="2"/>
  <c r="E41" i="2"/>
  <c r="U39" i="2"/>
  <c r="Q39" i="2"/>
  <c r="M39" i="2"/>
  <c r="I39" i="2"/>
  <c r="E39" i="2"/>
  <c r="V39" i="2"/>
  <c r="R39" i="2"/>
  <c r="N39" i="2"/>
  <c r="J39" i="2"/>
  <c r="F39" i="2"/>
  <c r="U37" i="2"/>
  <c r="R37" i="2"/>
  <c r="Q37" i="2"/>
  <c r="N37" i="2"/>
  <c r="M37" i="2"/>
  <c r="J37" i="2"/>
  <c r="I37" i="2"/>
  <c r="F37" i="2"/>
  <c r="E37" i="2"/>
  <c r="U35" i="2"/>
  <c r="Q35" i="2"/>
  <c r="M35" i="2"/>
  <c r="I35" i="2"/>
  <c r="E35" i="2"/>
  <c r="V35" i="2"/>
  <c r="R35" i="2"/>
  <c r="N35" i="2"/>
  <c r="F35" i="2"/>
  <c r="W33" i="2"/>
  <c r="G33" i="2"/>
  <c r="U43" i="2"/>
  <c r="R33" i="2"/>
  <c r="Q43" i="2"/>
  <c r="M43" i="2"/>
  <c r="J33" i="2"/>
  <c r="I43" i="2"/>
  <c r="E43" i="2"/>
  <c r="F48" i="2" l="1"/>
  <c r="R48" i="2"/>
  <c r="J48" i="2"/>
  <c r="J46" i="2"/>
  <c r="M48" i="2"/>
  <c r="D48" i="2"/>
  <c r="D46" i="2"/>
  <c r="T48" i="2"/>
  <c r="P46" i="2"/>
  <c r="P48" i="2"/>
  <c r="X40" i="2"/>
  <c r="X36" i="2"/>
  <c r="D37" i="2"/>
  <c r="D41" i="2"/>
  <c r="G43" i="2"/>
  <c r="K43" i="2"/>
  <c r="O43" i="2"/>
  <c r="S43" i="2"/>
  <c r="W43" i="2"/>
  <c r="J43" i="2"/>
  <c r="N43" i="2"/>
  <c r="V43" i="2"/>
  <c r="H33" i="2"/>
  <c r="P33" i="2"/>
  <c r="E33" i="2"/>
  <c r="I33" i="2"/>
  <c r="M33" i="2"/>
  <c r="Q33" i="2"/>
  <c r="U33" i="2"/>
  <c r="X38" i="2"/>
  <c r="D43" i="2"/>
  <c r="L43" i="2"/>
  <c r="T43" i="2"/>
  <c r="X32" i="2"/>
  <c r="F43" i="2"/>
  <c r="R43" i="2"/>
  <c r="X30" i="2"/>
  <c r="X34" i="2"/>
  <c r="X43" i="2" l="1"/>
  <c r="X31" i="2" s="1"/>
  <c r="X33" i="2" l="1"/>
  <c r="X35" i="2"/>
  <c r="X37" i="2"/>
  <c r="X41" i="2"/>
  <c r="X39" i="2"/>
  <c r="X44" i="2" l="1"/>
</calcChain>
</file>

<file path=xl/sharedStrings.xml><?xml version="1.0" encoding="utf-8"?>
<sst xmlns="http://schemas.openxmlformats.org/spreadsheetml/2006/main" count="3149" uniqueCount="170">
  <si>
    <t>Establecimiento Educativo</t>
  </si>
  <si>
    <t>COL FRANCISCO FERNANDEZ DE CONTRERAS</t>
  </si>
  <si>
    <t>Sede</t>
  </si>
  <si>
    <t>Grado</t>
  </si>
  <si>
    <t>7</t>
  </si>
  <si>
    <t>Curso</t>
  </si>
  <si>
    <t>0701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</si>
  <si>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</si>
  <si>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</si>
  <si>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</si>
  <si>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</si>
  <si>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</si>
  <si>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</si>
  <si>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</si>
  <si>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</si>
  <si>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</si>
  <si>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</si>
  <si>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</si>
  <si>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</si>
  <si>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</si>
  <si>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</si>
  <si>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</si>
  <si>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</si>
  <si>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</si>
  <si>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</si>
  <si>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Reconoce distintos tipos de representación de uno o varios conjuntos de datos.</t>
  </si>
  <si>
    <t>Analiza datos representados de diferentes formas.</t>
  </si>
  <si>
    <t>Resuelve problemas que requieran el uso de frecuencias de datos representados a partir de diferentes formas: lenguaje natural, gráficas o tablas.</t>
  </si>
  <si>
    <t>Resuelve problemas que requieren el uso de la distribución de los datos o medidas estadísticas: moda, mediana y promedio.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</si>
  <si>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</si>
  <si>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</si>
  <si>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que requieren diferentes procedimientos de cálculo para hallar medidas de superficies y volúmenes.</t>
  </si>
  <si>
    <t>Reconoce el uso y las propiedades de los números reales y sus operaciones en distintos contextos aplicados.</t>
  </si>
  <si>
    <t>Expresa una misma información en diferentes lenguajes: natural, simbólico o textual, en contextos matemáticos o aplicados.</t>
  </si>
  <si>
    <t>Explica las características y las propiedades de secuencias, numéricas o geométricas, y expresiones numéricas.</t>
  </si>
  <si>
    <t>Resuelve problemas aditivos, multiplicativos, de proporcionalidad o de linealidad en contextos aplicados.</t>
  </si>
  <si>
    <t>Evidencia</t>
  </si>
  <si>
    <t>Elaborar diversas representaciones de uno o varios conjuntos de datos.</t>
  </si>
  <si>
    <t>Tomar decisiones sobre una situación a partir de representaciones de uno o más conjuntos de datos.</t>
  </si>
  <si>
    <t>Usar la moda o la frecuencia de los datos para solucionar situaciones en las cuales se han organizado los datos a partir de gráficas, listas, tablas o lenguaje natural.</t>
  </si>
  <si>
    <t>Usar el promedio para enfrentar situaciones de centralización e interpretación del comportamiento de un conjunto de datos.</t>
  </si>
  <si>
    <t>Señalar los atributos medibles de una figura junto con sus posibles unidades y magnitudes.</t>
  </si>
  <si>
    <t>Determinar figuras semejantes o las condiciones para que se dé la semejanza.</t>
  </si>
  <si>
    <t>Determinar figuras congruentes o las condiciones para que se dé la congruencia.</t>
  </si>
  <si>
    <t>Calcular áreas y volúmenes de formas comunes cuando las fórmulas para ello no se ofrecen en la situación.</t>
  </si>
  <si>
    <t>Describir propiedades de los números reales y sus operaciones.</t>
  </si>
  <si>
    <t>Relacionar un fenómeno, o situación de variación, en diversas estructuras con el lenguaje gráfico o con algunos elementos que lo representan.</t>
  </si>
  <si>
    <t>Determinar patrones y propiedades de las secuencias numéricas o geométricas.</t>
  </si>
  <si>
    <t>Establecer equivalencias a partir de las relaciones, propiedades o dependencia entre magnitudes y expresiones numéricas.</t>
  </si>
  <si>
    <t>Usar adecuadamente las propiedades de las operaciones, la proporcionalidad directa o inversa en situaciones en las cuales las magnitudes están relacionadas.</t>
  </si>
  <si>
    <t>ID Estudiante</t>
  </si>
  <si>
    <t>Nombres y Apellidos</t>
  </si>
  <si>
    <t>Item</t>
  </si>
  <si>
    <t>I_1890856</t>
  </si>
  <si>
    <t>I_1890745</t>
  </si>
  <si>
    <t>I_1892357</t>
  </si>
  <si>
    <t>I_1892412</t>
  </si>
  <si>
    <t>I_1890097</t>
  </si>
  <si>
    <t>I_1890805</t>
  </si>
  <si>
    <t>I_1890624</t>
  </si>
  <si>
    <t>I_1890115</t>
  </si>
  <si>
    <t>I_1890399</t>
  </si>
  <si>
    <t>I_1891186</t>
  </si>
  <si>
    <t>I_1892311</t>
  </si>
  <si>
    <t>I_1890752</t>
  </si>
  <si>
    <t>I_1890907</t>
  </si>
  <si>
    <t>I_1890681</t>
  </si>
  <si>
    <t>I_1892463</t>
  </si>
  <si>
    <t>I_1891217</t>
  </si>
  <si>
    <t>I_1890829</t>
  </si>
  <si>
    <t>I_1890672</t>
  </si>
  <si>
    <t>I_1890795</t>
  </si>
  <si>
    <t>I_1890778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</si>
  <si>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</si>
  <si>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</si>
  <si>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</si>
  <si>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</si>
  <si>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</si>
  <si>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21125591</t>
  </si>
  <si>
    <t>CRISTIAN JOSE GARCIA CASTILLO</t>
  </si>
  <si>
    <t>B</t>
  </si>
  <si>
    <t>D</t>
  </si>
  <si>
    <t>A</t>
  </si>
  <si>
    <t>C</t>
  </si>
  <si>
    <t>20%</t>
  </si>
  <si>
    <t>0%</t>
  </si>
  <si>
    <t>2022-05-20</t>
  </si>
  <si>
    <t>Online</t>
  </si>
  <si>
    <t>4556264</t>
  </si>
  <si>
    <t>SANDY LINETH MONTEJO PACHECO</t>
  </si>
  <si>
    <t>75%</t>
  </si>
  <si>
    <t>2022-05-09</t>
  </si>
  <si>
    <t>4542460</t>
  </si>
  <si>
    <t>SMITH SANTIAGO FLOREZ MANOSALVA</t>
  </si>
  <si>
    <t>35%</t>
  </si>
  <si>
    <t>2022-05-16</t>
  </si>
  <si>
    <t>4542392</t>
  </si>
  <si>
    <t>YARID TATIANA GUERRERO TORO</t>
  </si>
  <si>
    <t>45%</t>
  </si>
  <si>
    <t>2022-05-06</t>
  </si>
  <si>
    <t>4552376</t>
  </si>
  <si>
    <t>DANA MICHELL BACCA AVENDANO</t>
  </si>
  <si>
    <t>2022-05-03</t>
  </si>
  <si>
    <t>4553557</t>
  </si>
  <si>
    <t>LUNA SOFIA TORO QUINTERO</t>
  </si>
  <si>
    <t>2022-05-15</t>
  </si>
  <si>
    <t>4542451</t>
  </si>
  <si>
    <t>LAURA VALENTINA ORTIZ VILLABONA</t>
  </si>
  <si>
    <t>90%</t>
  </si>
  <si>
    <t>2022-05-23</t>
  </si>
  <si>
    <t>4548692</t>
  </si>
  <si>
    <t>JUAN JOSE VILA GUEVARA</t>
  </si>
  <si>
    <t>2022-05-13</t>
  </si>
  <si>
    <t>4538559</t>
  </si>
  <si>
    <t>JOSIAS ANDRES LOPEZ JAIMES</t>
  </si>
  <si>
    <t>O</t>
  </si>
  <si>
    <t>15%</t>
  </si>
  <si>
    <t>2022-05-11</t>
  </si>
  <si>
    <t>4543626</t>
  </si>
  <si>
    <t>JUAN ESTEBAN NAVARRO QUINTERO</t>
  </si>
  <si>
    <t>85%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</si>
  <si>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</si>
  <si>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</si>
  <si>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</si>
  <si>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</si>
  <si>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</si>
  <si>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</si>
  <si>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</si>
  <si>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</si>
  <si>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</si>
  <si>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50%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</si>
  <si>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</si>
  <si>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</si>
  <si>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</si>
  <si>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</si>
  <si>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</si>
  <si>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</si>
  <si>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</si>
  <si>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</si>
  <si>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</si>
  <si>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</si>
  <si>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</si>
  <si>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</si>
  <si>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</si>
  <si>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</si>
  <si>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</si>
  <si>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</si>
  <si>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</si>
  <si>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</si>
  <si>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</si>
  <si>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</si>
  <si>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</si>
  <si>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ESTUDIANTES</t>
  </si>
  <si>
    <t>Total Rtas</t>
  </si>
  <si>
    <t>% Total</t>
  </si>
  <si>
    <t>RTAS CORRECTAS</t>
  </si>
  <si>
    <t>Prom Rtas Correctas</t>
  </si>
  <si>
    <t>COMPONENTE</t>
  </si>
  <si>
    <t>% Correctas por Compo</t>
  </si>
  <si>
    <t>COMPETENCIA</t>
  </si>
  <si>
    <t>% Correctas por Compet</t>
  </si>
  <si>
    <t>ALEATORIO</t>
  </si>
  <si>
    <t>ESPACIAL METRICO</t>
  </si>
  <si>
    <t>NUMERICO VARIACIONAL</t>
  </si>
  <si>
    <t>COMUNICACIÓN</t>
  </si>
  <si>
    <t>RAZONAMIENTO</t>
  </si>
  <si>
    <t>RESOLUCION PROB</t>
  </si>
  <si>
    <t>RES PROB</t>
  </si>
  <si>
    <t>COMUNICACON</t>
  </si>
  <si>
    <t>RESOLUCUION DE PROBLEMAS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</si>
</sst>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4" borderId="3" xfId="0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6" xfId="0" applyFill="1" applyBorder="1"/>
    <xf numFmtId="0" fontId="0" fillId="5" borderId="1" xfId="0" applyFill="1" applyBorder="1"/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A564-5B6B-41E3-BF81-E32E35735F1A}">
  <dimension ref="A6:AB48"/>
  <sheetViews>
    <sheetView tabSelected="1" topLeftCell="C10" workbookViewId="0">
      <selection activeCell="O18" sqref="O18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7.5703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s="1" t="s">
        <v>50</v>
      </c>
      <c r="B15" s="1" t="s">
        <v>51</v>
      </c>
      <c r="C15" s="1" t="s">
        <v>52</v>
      </c>
      <c r="D15" s="2" t="s">
        <v>53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69</v>
      </c>
      <c r="U15" s="2" t="s">
        <v>70</v>
      </c>
      <c r="V15" s="2" t="s">
        <v>71</v>
      </c>
      <c r="W15" s="2" t="s">
        <v>72</v>
      </c>
      <c r="X15" s="2" t="s">
        <v>73</v>
      </c>
      <c r="Y15" s="2" t="s">
        <v>74</v>
      </c>
      <c r="Z15" s="2" t="s">
        <v>75</v>
      </c>
      <c r="AA15" s="1" t="s">
        <v>76</v>
      </c>
      <c r="AB15" s="1" t="s">
        <v>77</v>
      </c>
    </row>
    <row r="16" spans="1:28" x14ac:dyDescent="0.25">
      <c r="A16" s="1" t="s">
        <v>78</v>
      </c>
      <c r="B16" s="1" t="s">
        <v>79</v>
      </c>
      <c r="C16" s="1"/>
      <c r="D16" s="2" t="s">
        <v>80</v>
      </c>
      <c r="E16" s="2" t="s">
        <v>81</v>
      </c>
      <c r="F16" s="2" t="s">
        <v>82</v>
      </c>
      <c r="G16" s="2" t="s">
        <v>81</v>
      </c>
      <c r="H16" s="2" t="s">
        <v>81</v>
      </c>
      <c r="I16" s="2" t="s">
        <v>80</v>
      </c>
      <c r="J16" s="2" t="s">
        <v>82</v>
      </c>
      <c r="K16" s="2" t="s">
        <v>83</v>
      </c>
      <c r="L16" s="2" t="s">
        <v>81</v>
      </c>
      <c r="M16" s="2" t="s">
        <v>82</v>
      </c>
      <c r="N16" s="2" t="s">
        <v>83</v>
      </c>
      <c r="O16" s="2" t="s">
        <v>81</v>
      </c>
      <c r="P16" s="2" t="s">
        <v>80</v>
      </c>
      <c r="Q16" s="2" t="s">
        <v>80</v>
      </c>
      <c r="R16" s="2" t="s">
        <v>83</v>
      </c>
      <c r="S16" s="2" t="s">
        <v>80</v>
      </c>
      <c r="T16" s="2" t="s">
        <v>83</v>
      </c>
      <c r="U16" s="2" t="s">
        <v>83</v>
      </c>
      <c r="V16" s="2" t="s">
        <v>81</v>
      </c>
      <c r="W16" s="2" t="s">
        <v>82</v>
      </c>
      <c r="X16" s="5">
        <v>4</v>
      </c>
      <c r="Y16" s="5" t="s">
        <v>84</v>
      </c>
      <c r="Z16" s="2" t="s">
        <v>85</v>
      </c>
      <c r="AA16" s="1" t="s">
        <v>86</v>
      </c>
      <c r="AB16" s="1" t="s">
        <v>87</v>
      </c>
    </row>
    <row r="17" spans="1:28" x14ac:dyDescent="0.25">
      <c r="A17" s="1" t="s">
        <v>88</v>
      </c>
      <c r="B17" s="1" t="s">
        <v>89</v>
      </c>
      <c r="C17" s="1"/>
      <c r="D17" s="2" t="s">
        <v>81</v>
      </c>
      <c r="E17" s="2" t="s">
        <v>80</v>
      </c>
      <c r="F17" s="2" t="s">
        <v>83</v>
      </c>
      <c r="G17" s="2" t="s">
        <v>80</v>
      </c>
      <c r="H17" s="2" t="s">
        <v>80</v>
      </c>
      <c r="I17" s="2" t="s">
        <v>83</v>
      </c>
      <c r="J17" s="2" t="s">
        <v>80</v>
      </c>
      <c r="K17" s="2" t="s">
        <v>82</v>
      </c>
      <c r="L17" s="2" t="s">
        <v>83</v>
      </c>
      <c r="M17" s="2" t="s">
        <v>80</v>
      </c>
      <c r="N17" s="2" t="s">
        <v>83</v>
      </c>
      <c r="O17" s="2" t="s">
        <v>83</v>
      </c>
      <c r="P17" s="2" t="s">
        <v>81</v>
      </c>
      <c r="Q17" s="2" t="s">
        <v>82</v>
      </c>
      <c r="R17" s="2" t="s">
        <v>80</v>
      </c>
      <c r="S17" s="2" t="s">
        <v>82</v>
      </c>
      <c r="T17" s="2" t="s">
        <v>80</v>
      </c>
      <c r="U17" s="2" t="s">
        <v>80</v>
      </c>
      <c r="V17" s="2" t="s">
        <v>81</v>
      </c>
      <c r="W17" s="2" t="s">
        <v>81</v>
      </c>
      <c r="X17" s="5">
        <v>15</v>
      </c>
      <c r="Y17" s="5" t="s">
        <v>90</v>
      </c>
      <c r="Z17" s="2" t="s">
        <v>85</v>
      </c>
      <c r="AA17" s="1" t="s">
        <v>91</v>
      </c>
      <c r="AB17" s="1" t="s">
        <v>87</v>
      </c>
    </row>
    <row r="18" spans="1:28" x14ac:dyDescent="0.25">
      <c r="A18" s="1" t="s">
        <v>92</v>
      </c>
      <c r="B18" s="1" t="s">
        <v>93</v>
      </c>
      <c r="C18" s="1"/>
      <c r="D18" s="2" t="s">
        <v>80</v>
      </c>
      <c r="E18" s="2" t="s">
        <v>81</v>
      </c>
      <c r="F18" s="2" t="s">
        <v>80</v>
      </c>
      <c r="G18" s="2" t="s">
        <v>81</v>
      </c>
      <c r="H18" s="2" t="s">
        <v>80</v>
      </c>
      <c r="I18" s="2" t="s">
        <v>83</v>
      </c>
      <c r="J18" s="2" t="s">
        <v>81</v>
      </c>
      <c r="K18" s="2" t="s">
        <v>81</v>
      </c>
      <c r="L18" s="2" t="s">
        <v>81</v>
      </c>
      <c r="M18" s="2" t="s">
        <v>80</v>
      </c>
      <c r="N18" s="2" t="s">
        <v>82</v>
      </c>
      <c r="O18" s="2" t="s">
        <v>81</v>
      </c>
      <c r="P18" s="2" t="s">
        <v>81</v>
      </c>
      <c r="Q18" s="2" t="s">
        <v>81</v>
      </c>
      <c r="R18" s="2" t="s">
        <v>80</v>
      </c>
      <c r="S18" s="2" t="s">
        <v>83</v>
      </c>
      <c r="T18" s="2" t="s">
        <v>83</v>
      </c>
      <c r="U18" s="2" t="s">
        <v>83</v>
      </c>
      <c r="V18" s="2" t="s">
        <v>81</v>
      </c>
      <c r="W18" s="2" t="s">
        <v>83</v>
      </c>
      <c r="X18" s="5">
        <v>7</v>
      </c>
      <c r="Y18" s="5" t="s">
        <v>94</v>
      </c>
      <c r="Z18" s="2" t="s">
        <v>85</v>
      </c>
      <c r="AA18" s="1" t="s">
        <v>95</v>
      </c>
      <c r="AB18" s="1" t="s">
        <v>87</v>
      </c>
    </row>
    <row r="19" spans="1:28" x14ac:dyDescent="0.25">
      <c r="A19" s="1" t="s">
        <v>96</v>
      </c>
      <c r="B19" s="1" t="s">
        <v>97</v>
      </c>
      <c r="C19" s="1"/>
      <c r="D19" s="2" t="s">
        <v>81</v>
      </c>
      <c r="E19" s="2" t="s">
        <v>81</v>
      </c>
      <c r="F19" s="2" t="s">
        <v>83</v>
      </c>
      <c r="G19" s="2" t="s">
        <v>81</v>
      </c>
      <c r="H19" s="2" t="s">
        <v>80</v>
      </c>
      <c r="I19" s="2" t="s">
        <v>80</v>
      </c>
      <c r="J19" s="2" t="s">
        <v>80</v>
      </c>
      <c r="K19" s="2" t="s">
        <v>81</v>
      </c>
      <c r="L19" s="2" t="s">
        <v>80</v>
      </c>
      <c r="M19" s="2" t="s">
        <v>80</v>
      </c>
      <c r="N19" s="2" t="s">
        <v>82</v>
      </c>
      <c r="O19" s="2" t="s">
        <v>81</v>
      </c>
      <c r="P19" s="2" t="s">
        <v>82</v>
      </c>
      <c r="Q19" s="2" t="s">
        <v>81</v>
      </c>
      <c r="R19" s="2" t="s">
        <v>80</v>
      </c>
      <c r="S19" s="2" t="s">
        <v>80</v>
      </c>
      <c r="T19" s="2" t="s">
        <v>80</v>
      </c>
      <c r="U19" s="2" t="s">
        <v>83</v>
      </c>
      <c r="V19" s="2" t="s">
        <v>81</v>
      </c>
      <c r="W19" s="2" t="s">
        <v>82</v>
      </c>
      <c r="X19" s="5">
        <v>9</v>
      </c>
      <c r="Y19" s="5" t="s">
        <v>98</v>
      </c>
      <c r="Z19" s="2" t="s">
        <v>85</v>
      </c>
      <c r="AA19" s="1" t="s">
        <v>99</v>
      </c>
      <c r="AB19" s="1" t="s">
        <v>87</v>
      </c>
    </row>
    <row r="20" spans="1:28" x14ac:dyDescent="0.25">
      <c r="A20" s="1" t="s">
        <v>100</v>
      </c>
      <c r="B20" s="1" t="s">
        <v>101</v>
      </c>
      <c r="C20" s="1"/>
      <c r="D20" s="2" t="s">
        <v>82</v>
      </c>
      <c r="E20" s="2" t="s">
        <v>82</v>
      </c>
      <c r="F20" s="2" t="s">
        <v>83</v>
      </c>
      <c r="G20" s="2" t="s">
        <v>80</v>
      </c>
      <c r="H20" s="2" t="s">
        <v>80</v>
      </c>
      <c r="I20" s="2" t="s">
        <v>81</v>
      </c>
      <c r="J20" s="2" t="s">
        <v>80</v>
      </c>
      <c r="K20" s="2" t="s">
        <v>81</v>
      </c>
      <c r="L20" s="2" t="s">
        <v>80</v>
      </c>
      <c r="M20" s="2" t="s">
        <v>80</v>
      </c>
      <c r="N20" s="2" t="s">
        <v>82</v>
      </c>
      <c r="O20" s="2" t="s">
        <v>83</v>
      </c>
      <c r="P20" s="2" t="s">
        <v>82</v>
      </c>
      <c r="Q20" s="2" t="s">
        <v>82</v>
      </c>
      <c r="R20" s="2" t="s">
        <v>82</v>
      </c>
      <c r="S20" s="2" t="s">
        <v>82</v>
      </c>
      <c r="T20" s="2" t="s">
        <v>82</v>
      </c>
      <c r="U20" s="2" t="s">
        <v>81</v>
      </c>
      <c r="V20" s="2" t="s">
        <v>82</v>
      </c>
      <c r="W20" s="2" t="s">
        <v>83</v>
      </c>
      <c r="X20" s="5">
        <v>9</v>
      </c>
      <c r="Y20" s="5" t="s">
        <v>98</v>
      </c>
      <c r="Z20" s="2" t="s">
        <v>85</v>
      </c>
      <c r="AA20" s="1" t="s">
        <v>102</v>
      </c>
      <c r="AB20" s="1" t="s">
        <v>87</v>
      </c>
    </row>
    <row r="21" spans="1:28" x14ac:dyDescent="0.25">
      <c r="A21" s="1" t="s">
        <v>103</v>
      </c>
      <c r="B21" s="1" t="s">
        <v>104</v>
      </c>
      <c r="C21" s="1"/>
      <c r="D21" s="2" t="s">
        <v>82</v>
      </c>
      <c r="E21" s="2" t="s">
        <v>80</v>
      </c>
      <c r="F21" s="2" t="s">
        <v>82</v>
      </c>
      <c r="G21" s="2" t="s">
        <v>80</v>
      </c>
      <c r="H21" s="2" t="s">
        <v>80</v>
      </c>
      <c r="I21" s="2" t="s">
        <v>82</v>
      </c>
      <c r="J21" s="2" t="s">
        <v>80</v>
      </c>
      <c r="K21" s="2" t="s">
        <v>82</v>
      </c>
      <c r="L21" s="2" t="s">
        <v>81</v>
      </c>
      <c r="M21" s="2" t="s">
        <v>80</v>
      </c>
      <c r="N21" s="2" t="s">
        <v>81</v>
      </c>
      <c r="O21" s="2" t="s">
        <v>81</v>
      </c>
      <c r="P21" s="2" t="s">
        <v>81</v>
      </c>
      <c r="Q21" s="2" t="s">
        <v>82</v>
      </c>
      <c r="R21" s="2" t="s">
        <v>80</v>
      </c>
      <c r="S21" s="2" t="s">
        <v>80</v>
      </c>
      <c r="T21" s="2" t="s">
        <v>83</v>
      </c>
      <c r="U21" s="2" t="s">
        <v>81</v>
      </c>
      <c r="V21" s="2" t="s">
        <v>80</v>
      </c>
      <c r="W21" s="2" t="s">
        <v>80</v>
      </c>
      <c r="X21" s="5">
        <v>9</v>
      </c>
      <c r="Y21" s="5" t="s">
        <v>98</v>
      </c>
      <c r="Z21" s="2" t="s">
        <v>85</v>
      </c>
      <c r="AA21" s="1" t="s">
        <v>105</v>
      </c>
      <c r="AB21" s="1" t="s">
        <v>87</v>
      </c>
    </row>
    <row r="22" spans="1:28" x14ac:dyDescent="0.25">
      <c r="A22" s="1" t="s">
        <v>106</v>
      </c>
      <c r="B22" s="1" t="s">
        <v>107</v>
      </c>
      <c r="C22" s="1"/>
      <c r="D22" s="2" t="s">
        <v>82</v>
      </c>
      <c r="E22" s="2" t="s">
        <v>81</v>
      </c>
      <c r="F22" s="2" t="s">
        <v>83</v>
      </c>
      <c r="G22" s="2" t="s">
        <v>80</v>
      </c>
      <c r="H22" s="2" t="s">
        <v>80</v>
      </c>
      <c r="I22" s="2" t="s">
        <v>80</v>
      </c>
      <c r="J22" s="2" t="s">
        <v>80</v>
      </c>
      <c r="K22" s="2" t="s">
        <v>82</v>
      </c>
      <c r="L22" s="2" t="s">
        <v>83</v>
      </c>
      <c r="M22" s="2" t="s">
        <v>80</v>
      </c>
      <c r="N22" s="2" t="s">
        <v>82</v>
      </c>
      <c r="O22" s="2" t="s">
        <v>80</v>
      </c>
      <c r="P22" s="2" t="s">
        <v>81</v>
      </c>
      <c r="Q22" s="2" t="s">
        <v>82</v>
      </c>
      <c r="R22" s="2" t="s">
        <v>80</v>
      </c>
      <c r="S22" s="2" t="s">
        <v>83</v>
      </c>
      <c r="T22" s="2" t="s">
        <v>80</v>
      </c>
      <c r="U22" s="2" t="s">
        <v>80</v>
      </c>
      <c r="V22" s="2" t="s">
        <v>81</v>
      </c>
      <c r="W22" s="2" t="s">
        <v>83</v>
      </c>
      <c r="X22" s="5">
        <v>18</v>
      </c>
      <c r="Y22" s="5" t="s">
        <v>108</v>
      </c>
      <c r="Z22" s="2" t="s">
        <v>85</v>
      </c>
      <c r="AA22" s="1" t="s">
        <v>109</v>
      </c>
      <c r="AB22" s="1" t="s">
        <v>87</v>
      </c>
    </row>
    <row r="23" spans="1:28" x14ac:dyDescent="0.25">
      <c r="A23" s="1" t="s">
        <v>110</v>
      </c>
      <c r="B23" s="1" t="s">
        <v>111</v>
      </c>
      <c r="C23" s="1"/>
      <c r="D23" s="2" t="s">
        <v>80</v>
      </c>
      <c r="E23" s="2" t="s">
        <v>81</v>
      </c>
      <c r="F23" s="2" t="s">
        <v>83</v>
      </c>
      <c r="G23" s="2" t="s">
        <v>80</v>
      </c>
      <c r="H23" s="2" t="s">
        <v>80</v>
      </c>
      <c r="I23" s="2" t="s">
        <v>81</v>
      </c>
      <c r="J23" s="2" t="s">
        <v>81</v>
      </c>
      <c r="K23" s="2" t="s">
        <v>81</v>
      </c>
      <c r="L23" s="2" t="s">
        <v>83</v>
      </c>
      <c r="M23" s="2" t="s">
        <v>81</v>
      </c>
      <c r="N23" s="2" t="s">
        <v>82</v>
      </c>
      <c r="O23" s="2" t="s">
        <v>83</v>
      </c>
      <c r="P23" s="2" t="s">
        <v>82</v>
      </c>
      <c r="Q23" s="2" t="s">
        <v>82</v>
      </c>
      <c r="R23" s="2" t="s">
        <v>82</v>
      </c>
      <c r="S23" s="2" t="s">
        <v>80</v>
      </c>
      <c r="T23" s="2" t="s">
        <v>82</v>
      </c>
      <c r="U23" s="2" t="s">
        <v>83</v>
      </c>
      <c r="V23" s="2" t="s">
        <v>81</v>
      </c>
      <c r="W23" s="2" t="s">
        <v>80</v>
      </c>
      <c r="X23" s="5">
        <v>7</v>
      </c>
      <c r="Y23" s="5" t="s">
        <v>94</v>
      </c>
      <c r="Z23" s="2" t="s">
        <v>85</v>
      </c>
      <c r="AA23" s="1" t="s">
        <v>112</v>
      </c>
      <c r="AB23" s="1" t="s">
        <v>87</v>
      </c>
    </row>
    <row r="24" spans="1:28" x14ac:dyDescent="0.25">
      <c r="A24" s="1" t="s">
        <v>113</v>
      </c>
      <c r="B24" s="1" t="s">
        <v>114</v>
      </c>
      <c r="C24" s="1"/>
      <c r="D24" s="2" t="s">
        <v>115</v>
      </c>
      <c r="E24" s="2" t="s">
        <v>81</v>
      </c>
      <c r="F24" s="2" t="s">
        <v>81</v>
      </c>
      <c r="G24" s="2" t="s">
        <v>80</v>
      </c>
      <c r="H24" s="2" t="s">
        <v>80</v>
      </c>
      <c r="I24" s="2" t="s">
        <v>83</v>
      </c>
      <c r="J24" s="2" t="s">
        <v>80</v>
      </c>
      <c r="K24" s="2" t="s">
        <v>81</v>
      </c>
      <c r="L24" s="2" t="s">
        <v>83</v>
      </c>
      <c r="M24" s="2" t="s">
        <v>82</v>
      </c>
      <c r="N24" s="2" t="s">
        <v>115</v>
      </c>
      <c r="O24" s="2" t="s">
        <v>81</v>
      </c>
      <c r="P24" s="2" t="s">
        <v>81</v>
      </c>
      <c r="Q24" s="2" t="s">
        <v>115</v>
      </c>
      <c r="R24" s="2" t="s">
        <v>80</v>
      </c>
      <c r="S24" s="2" t="s">
        <v>82</v>
      </c>
      <c r="T24" s="2" t="s">
        <v>83</v>
      </c>
      <c r="U24" s="2" t="s">
        <v>83</v>
      </c>
      <c r="V24" s="2" t="s">
        <v>81</v>
      </c>
      <c r="W24" s="2" t="s">
        <v>82</v>
      </c>
      <c r="X24" s="5">
        <v>9</v>
      </c>
      <c r="Y24" s="5" t="s">
        <v>98</v>
      </c>
      <c r="Z24" s="2" t="s">
        <v>116</v>
      </c>
      <c r="AA24" s="1" t="s">
        <v>117</v>
      </c>
      <c r="AB24" s="1" t="s">
        <v>87</v>
      </c>
    </row>
    <row r="25" spans="1:28" x14ac:dyDescent="0.25">
      <c r="A25" s="1" t="s">
        <v>118</v>
      </c>
      <c r="B25" s="1" t="s">
        <v>119</v>
      </c>
      <c r="C25" s="1"/>
      <c r="D25" s="2" t="s">
        <v>82</v>
      </c>
      <c r="E25" s="2" t="s">
        <v>83</v>
      </c>
      <c r="F25" s="2" t="s">
        <v>83</v>
      </c>
      <c r="G25" s="2" t="s">
        <v>80</v>
      </c>
      <c r="H25" s="2" t="s">
        <v>80</v>
      </c>
      <c r="I25" s="2" t="s">
        <v>80</v>
      </c>
      <c r="J25" s="2" t="s">
        <v>82</v>
      </c>
      <c r="K25" s="2" t="s">
        <v>82</v>
      </c>
      <c r="L25" s="2" t="s">
        <v>83</v>
      </c>
      <c r="M25" s="2" t="s">
        <v>80</v>
      </c>
      <c r="N25" s="2" t="s">
        <v>82</v>
      </c>
      <c r="O25" s="2" t="s">
        <v>80</v>
      </c>
      <c r="P25" s="2" t="s">
        <v>81</v>
      </c>
      <c r="Q25" s="2" t="s">
        <v>82</v>
      </c>
      <c r="R25" s="2" t="s">
        <v>80</v>
      </c>
      <c r="S25" s="2" t="s">
        <v>82</v>
      </c>
      <c r="T25" s="2" t="s">
        <v>80</v>
      </c>
      <c r="U25" s="2" t="s">
        <v>80</v>
      </c>
      <c r="V25" s="2" t="s">
        <v>81</v>
      </c>
      <c r="W25" s="2" t="s">
        <v>83</v>
      </c>
      <c r="X25" s="5">
        <v>17</v>
      </c>
      <c r="Y25" s="5" t="s">
        <v>120</v>
      </c>
      <c r="Z25" s="2" t="s">
        <v>85</v>
      </c>
      <c r="AA25" s="1" t="s">
        <v>117</v>
      </c>
      <c r="AB25" s="1" t="s">
        <v>87</v>
      </c>
    </row>
    <row r="27" spans="1:28" x14ac:dyDescent="0.25">
      <c r="B27" s="15" t="s">
        <v>152</v>
      </c>
      <c r="C27" s="20">
        <v>10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16" t="s">
        <v>155</v>
      </c>
      <c r="X27" s="16">
        <f>SUM(X16:X25)</f>
        <v>104</v>
      </c>
      <c r="Y27" s="3"/>
    </row>
    <row r="28" spans="1:28" x14ac:dyDescent="0.25">
      <c r="B28" s="17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19"/>
      <c r="X28" s="20">
        <f>AVERAGE(X16:X25)</f>
        <v>10.4</v>
      </c>
      <c r="Y28" s="20" t="s">
        <v>156</v>
      </c>
    </row>
    <row r="29" spans="1:28" x14ac:dyDescent="0.25">
      <c r="C29" s="21" t="s">
        <v>121</v>
      </c>
      <c r="D29" s="5" t="s">
        <v>82</v>
      </c>
      <c r="E29" s="5" t="s">
        <v>81</v>
      </c>
      <c r="F29" s="5" t="s">
        <v>83</v>
      </c>
      <c r="G29" s="5" t="s">
        <v>80</v>
      </c>
      <c r="H29" s="5" t="s">
        <v>80</v>
      </c>
      <c r="I29" s="5" t="s">
        <v>80</v>
      </c>
      <c r="J29" s="5" t="s">
        <v>80</v>
      </c>
      <c r="K29" s="5" t="s">
        <v>82</v>
      </c>
      <c r="L29" s="5" t="s">
        <v>83</v>
      </c>
      <c r="M29" s="5" t="s">
        <v>80</v>
      </c>
      <c r="N29" s="5" t="s">
        <v>83</v>
      </c>
      <c r="O29" s="5" t="s">
        <v>80</v>
      </c>
      <c r="P29" s="5" t="s">
        <v>81</v>
      </c>
      <c r="Q29" s="5" t="s">
        <v>82</v>
      </c>
      <c r="R29" s="5" t="s">
        <v>80</v>
      </c>
      <c r="S29" s="5" t="s">
        <v>82</v>
      </c>
      <c r="T29" s="5" t="s">
        <v>80</v>
      </c>
      <c r="U29" s="5" t="s">
        <v>80</v>
      </c>
      <c r="V29" s="5" t="s">
        <v>81</v>
      </c>
      <c r="W29" s="5" t="s">
        <v>83</v>
      </c>
      <c r="X29" s="3"/>
      <c r="Y29" s="3"/>
    </row>
    <row r="30" spans="1:28" x14ac:dyDescent="0.25">
      <c r="C30" s="4" t="s">
        <v>131</v>
      </c>
      <c r="D30" s="5">
        <f>COUNTIF(D16:D25,D29)</f>
        <v>4</v>
      </c>
      <c r="E30" s="5">
        <f t="shared" ref="E30:W30" si="0">COUNTIF(E16:E25,E29)</f>
        <v>6</v>
      </c>
      <c r="F30" s="5">
        <f t="shared" si="0"/>
        <v>6</v>
      </c>
      <c r="G30" s="5">
        <f t="shared" si="0"/>
        <v>7</v>
      </c>
      <c r="H30" s="5">
        <f t="shared" si="0"/>
        <v>9</v>
      </c>
      <c r="I30" s="5">
        <f t="shared" si="0"/>
        <v>4</v>
      </c>
      <c r="J30" s="5">
        <f t="shared" si="0"/>
        <v>6</v>
      </c>
      <c r="K30" s="5">
        <f t="shared" si="0"/>
        <v>4</v>
      </c>
      <c r="L30" s="5">
        <f t="shared" si="0"/>
        <v>5</v>
      </c>
      <c r="M30" s="5">
        <f t="shared" si="0"/>
        <v>7</v>
      </c>
      <c r="N30" s="5">
        <f t="shared" si="0"/>
        <v>2</v>
      </c>
      <c r="O30" s="5">
        <f t="shared" si="0"/>
        <v>2</v>
      </c>
      <c r="P30" s="5">
        <f t="shared" si="0"/>
        <v>6</v>
      </c>
      <c r="Q30" s="5">
        <f t="shared" si="0"/>
        <v>6</v>
      </c>
      <c r="R30" s="5">
        <f t="shared" si="0"/>
        <v>7</v>
      </c>
      <c r="S30" s="5">
        <f t="shared" si="0"/>
        <v>4</v>
      </c>
      <c r="T30" s="5">
        <f t="shared" si="0"/>
        <v>4</v>
      </c>
      <c r="U30" s="5">
        <f t="shared" si="0"/>
        <v>3</v>
      </c>
      <c r="V30" s="5">
        <f t="shared" si="0"/>
        <v>8</v>
      </c>
      <c r="W30" s="5">
        <f t="shared" si="0"/>
        <v>4</v>
      </c>
      <c r="X30" s="5">
        <f>SUM(D30:W30)</f>
        <v>104</v>
      </c>
      <c r="Y30" s="6" t="s">
        <v>131</v>
      </c>
    </row>
    <row r="31" spans="1:28" x14ac:dyDescent="0.25">
      <c r="C31" s="4" t="s">
        <v>132</v>
      </c>
      <c r="D31" s="7">
        <f>(D30*100)/$C27</f>
        <v>40</v>
      </c>
      <c r="E31" s="7">
        <f t="shared" ref="E31:W31" si="1">(E30*100)/$C27</f>
        <v>60</v>
      </c>
      <c r="F31" s="7">
        <f t="shared" si="1"/>
        <v>60</v>
      </c>
      <c r="G31" s="7">
        <f t="shared" si="1"/>
        <v>70</v>
      </c>
      <c r="H31" s="7">
        <f t="shared" si="1"/>
        <v>90</v>
      </c>
      <c r="I31" s="7">
        <f t="shared" si="1"/>
        <v>40</v>
      </c>
      <c r="J31" s="7">
        <f t="shared" si="1"/>
        <v>60</v>
      </c>
      <c r="K31" s="7">
        <f t="shared" si="1"/>
        <v>40</v>
      </c>
      <c r="L31" s="7">
        <f t="shared" si="1"/>
        <v>50</v>
      </c>
      <c r="M31" s="7">
        <f t="shared" si="1"/>
        <v>70</v>
      </c>
      <c r="N31" s="7">
        <f t="shared" si="1"/>
        <v>20</v>
      </c>
      <c r="O31" s="7">
        <f t="shared" si="1"/>
        <v>20</v>
      </c>
      <c r="P31" s="7">
        <f t="shared" si="1"/>
        <v>60</v>
      </c>
      <c r="Q31" s="7">
        <f t="shared" si="1"/>
        <v>60</v>
      </c>
      <c r="R31" s="7">
        <f t="shared" si="1"/>
        <v>70</v>
      </c>
      <c r="S31" s="7">
        <f t="shared" si="1"/>
        <v>40</v>
      </c>
      <c r="T31" s="7">
        <f t="shared" si="1"/>
        <v>40</v>
      </c>
      <c r="U31" s="7">
        <f t="shared" si="1"/>
        <v>30</v>
      </c>
      <c r="V31" s="7">
        <f t="shared" si="1"/>
        <v>80</v>
      </c>
      <c r="W31" s="7">
        <f t="shared" si="1"/>
        <v>40</v>
      </c>
      <c r="X31" s="5">
        <f>(X30*100)/$X43</f>
        <v>52</v>
      </c>
      <c r="Y31" s="6" t="s">
        <v>132</v>
      </c>
    </row>
    <row r="32" spans="1:28" x14ac:dyDescent="0.25">
      <c r="C32" s="8" t="s">
        <v>133</v>
      </c>
      <c r="D32" s="9">
        <f>COUNTIF(D16:D25,"o")</f>
        <v>1</v>
      </c>
      <c r="E32" s="9">
        <f t="shared" ref="E32:W32" si="2">COUNTIF(E16:E25,"o")</f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1</v>
      </c>
      <c r="O32" s="9">
        <f t="shared" si="2"/>
        <v>0</v>
      </c>
      <c r="P32" s="9">
        <f t="shared" si="2"/>
        <v>0</v>
      </c>
      <c r="Q32" s="9">
        <f t="shared" si="2"/>
        <v>1</v>
      </c>
      <c r="R32" s="9">
        <f t="shared" si="2"/>
        <v>0</v>
      </c>
      <c r="S32" s="9">
        <f t="shared" si="2"/>
        <v>0</v>
      </c>
      <c r="T32" s="9">
        <f t="shared" si="2"/>
        <v>0</v>
      </c>
      <c r="U32" s="9">
        <f t="shared" si="2"/>
        <v>0</v>
      </c>
      <c r="V32" s="9">
        <f t="shared" si="2"/>
        <v>0</v>
      </c>
      <c r="W32" s="9">
        <f t="shared" si="2"/>
        <v>0</v>
      </c>
      <c r="X32" s="9">
        <f>SUM(D32:W32)</f>
        <v>3</v>
      </c>
      <c r="Y32" s="11" t="s">
        <v>133</v>
      </c>
    </row>
    <row r="33" spans="3:25" x14ac:dyDescent="0.25">
      <c r="C33" s="8" t="s">
        <v>134</v>
      </c>
      <c r="D33" s="12">
        <f>(D32*100)/$C27</f>
        <v>10</v>
      </c>
      <c r="E33" s="12">
        <f t="shared" ref="E33:W33" si="3">(E32*100)/$C27</f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  <c r="I33" s="12">
        <f t="shared" si="3"/>
        <v>0</v>
      </c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10</v>
      </c>
      <c r="O33" s="12">
        <f t="shared" si="3"/>
        <v>0</v>
      </c>
      <c r="P33" s="12">
        <f t="shared" si="3"/>
        <v>0</v>
      </c>
      <c r="Q33" s="12">
        <f t="shared" si="3"/>
        <v>10</v>
      </c>
      <c r="R33" s="12">
        <f t="shared" si="3"/>
        <v>0</v>
      </c>
      <c r="S33" s="12">
        <f t="shared" si="3"/>
        <v>0</v>
      </c>
      <c r="T33" s="12">
        <f t="shared" si="3"/>
        <v>0</v>
      </c>
      <c r="U33" s="12">
        <f t="shared" si="3"/>
        <v>0</v>
      </c>
      <c r="V33" s="12">
        <f t="shared" si="3"/>
        <v>0</v>
      </c>
      <c r="W33" s="12">
        <f t="shared" si="3"/>
        <v>0</v>
      </c>
      <c r="X33" s="9">
        <f>(X32*100)/$X43</f>
        <v>1.5</v>
      </c>
      <c r="Y33" s="11" t="s">
        <v>135</v>
      </c>
    </row>
    <row r="34" spans="3:25" x14ac:dyDescent="0.25">
      <c r="C34" s="1" t="s">
        <v>136</v>
      </c>
      <c r="D34" s="2">
        <f>COUNTIF(D16:D25,"A")</f>
        <v>4</v>
      </c>
      <c r="E34" s="2">
        <f t="shared" ref="E34:W34" si="4">COUNTIF(E16:E25,"A")</f>
        <v>1</v>
      </c>
      <c r="F34" s="2">
        <f t="shared" si="4"/>
        <v>2</v>
      </c>
      <c r="G34" s="2">
        <f t="shared" si="4"/>
        <v>0</v>
      </c>
      <c r="H34" s="2">
        <f t="shared" si="4"/>
        <v>0</v>
      </c>
      <c r="I34" s="2">
        <f t="shared" si="4"/>
        <v>1</v>
      </c>
      <c r="J34" s="2">
        <f t="shared" si="4"/>
        <v>2</v>
      </c>
      <c r="K34" s="2">
        <f t="shared" si="4"/>
        <v>4</v>
      </c>
      <c r="L34" s="2">
        <f t="shared" si="4"/>
        <v>0</v>
      </c>
      <c r="M34" s="2">
        <f t="shared" si="4"/>
        <v>2</v>
      </c>
      <c r="N34" s="2">
        <f t="shared" si="4"/>
        <v>6</v>
      </c>
      <c r="O34" s="2">
        <f t="shared" si="4"/>
        <v>0</v>
      </c>
      <c r="P34" s="2">
        <f t="shared" si="4"/>
        <v>3</v>
      </c>
      <c r="Q34" s="2">
        <f t="shared" si="4"/>
        <v>6</v>
      </c>
      <c r="R34" s="2">
        <f t="shared" si="4"/>
        <v>2</v>
      </c>
      <c r="S34" s="2">
        <f t="shared" si="4"/>
        <v>4</v>
      </c>
      <c r="T34" s="2">
        <f t="shared" si="4"/>
        <v>2</v>
      </c>
      <c r="U34" s="2">
        <f t="shared" si="4"/>
        <v>0</v>
      </c>
      <c r="V34" s="2">
        <f t="shared" si="4"/>
        <v>1</v>
      </c>
      <c r="W34" s="2">
        <f t="shared" si="4"/>
        <v>3</v>
      </c>
      <c r="X34" s="2">
        <f>SUM(D34:W34)</f>
        <v>43</v>
      </c>
      <c r="Y34" s="13" t="s">
        <v>137</v>
      </c>
    </row>
    <row r="35" spans="3:25" x14ac:dyDescent="0.25">
      <c r="C35" s="1" t="s">
        <v>138</v>
      </c>
      <c r="D35" s="14">
        <f>(D34*100)/$C27</f>
        <v>40</v>
      </c>
      <c r="E35" s="14">
        <f t="shared" ref="E35:W35" si="5">(E34*100)/$C27</f>
        <v>10</v>
      </c>
      <c r="F35" s="14">
        <f t="shared" si="5"/>
        <v>20</v>
      </c>
      <c r="G35" s="14">
        <f t="shared" si="5"/>
        <v>0</v>
      </c>
      <c r="H35" s="14">
        <f t="shared" si="5"/>
        <v>0</v>
      </c>
      <c r="I35" s="14">
        <f t="shared" si="5"/>
        <v>10</v>
      </c>
      <c r="J35" s="14">
        <f t="shared" si="5"/>
        <v>20</v>
      </c>
      <c r="K35" s="14">
        <f t="shared" si="5"/>
        <v>40</v>
      </c>
      <c r="L35" s="14">
        <f t="shared" si="5"/>
        <v>0</v>
      </c>
      <c r="M35" s="14">
        <f t="shared" si="5"/>
        <v>20</v>
      </c>
      <c r="N35" s="14">
        <f t="shared" si="5"/>
        <v>60</v>
      </c>
      <c r="O35" s="14">
        <f t="shared" si="5"/>
        <v>0</v>
      </c>
      <c r="P35" s="14">
        <f t="shared" si="5"/>
        <v>30</v>
      </c>
      <c r="Q35" s="14">
        <f t="shared" si="5"/>
        <v>60</v>
      </c>
      <c r="R35" s="14">
        <f t="shared" si="5"/>
        <v>20</v>
      </c>
      <c r="S35" s="14">
        <f t="shared" si="5"/>
        <v>40</v>
      </c>
      <c r="T35" s="14">
        <f t="shared" si="5"/>
        <v>20</v>
      </c>
      <c r="U35" s="14">
        <f t="shared" si="5"/>
        <v>0</v>
      </c>
      <c r="V35" s="14">
        <f t="shared" si="5"/>
        <v>10</v>
      </c>
      <c r="W35" s="14">
        <f t="shared" si="5"/>
        <v>30</v>
      </c>
      <c r="X35" s="2">
        <f>(X34*100)/$X43</f>
        <v>21.5</v>
      </c>
      <c r="Y35" s="13" t="s">
        <v>139</v>
      </c>
    </row>
    <row r="36" spans="3:25" x14ac:dyDescent="0.25">
      <c r="C36" s="8" t="s">
        <v>140</v>
      </c>
      <c r="D36" s="9">
        <f>COUNTIF(D16:D25,"B")</f>
        <v>3</v>
      </c>
      <c r="E36" s="9">
        <f t="shared" ref="E36:W36" si="6">COUNTIF(E16:E25,"B")</f>
        <v>2</v>
      </c>
      <c r="F36" s="9">
        <f t="shared" si="6"/>
        <v>1</v>
      </c>
      <c r="G36" s="9">
        <f t="shared" si="6"/>
        <v>7</v>
      </c>
      <c r="H36" s="9">
        <f t="shared" si="6"/>
        <v>9</v>
      </c>
      <c r="I36" s="9">
        <f t="shared" si="6"/>
        <v>4</v>
      </c>
      <c r="J36" s="9">
        <f t="shared" si="6"/>
        <v>6</v>
      </c>
      <c r="K36" s="9">
        <f t="shared" si="6"/>
        <v>0</v>
      </c>
      <c r="L36" s="9">
        <f t="shared" si="6"/>
        <v>2</v>
      </c>
      <c r="M36" s="9">
        <f t="shared" si="6"/>
        <v>7</v>
      </c>
      <c r="N36" s="9">
        <f t="shared" si="6"/>
        <v>0</v>
      </c>
      <c r="O36" s="9">
        <f t="shared" si="6"/>
        <v>2</v>
      </c>
      <c r="P36" s="9">
        <f t="shared" si="6"/>
        <v>1</v>
      </c>
      <c r="Q36" s="9">
        <f t="shared" si="6"/>
        <v>1</v>
      </c>
      <c r="R36" s="9">
        <f t="shared" si="6"/>
        <v>7</v>
      </c>
      <c r="S36" s="9">
        <f t="shared" si="6"/>
        <v>4</v>
      </c>
      <c r="T36" s="9">
        <f t="shared" si="6"/>
        <v>4</v>
      </c>
      <c r="U36" s="9">
        <f t="shared" si="6"/>
        <v>3</v>
      </c>
      <c r="V36" s="9">
        <f t="shared" si="6"/>
        <v>1</v>
      </c>
      <c r="W36" s="9">
        <f t="shared" si="6"/>
        <v>2</v>
      </c>
      <c r="X36" s="9">
        <f>SUM(D36:W36)</f>
        <v>66</v>
      </c>
      <c r="Y36" s="11" t="s">
        <v>141</v>
      </c>
    </row>
    <row r="37" spans="3:25" x14ac:dyDescent="0.25">
      <c r="C37" s="8" t="s">
        <v>142</v>
      </c>
      <c r="D37" s="12">
        <f>(D36*100)/$C27</f>
        <v>30</v>
      </c>
      <c r="E37" s="12">
        <f t="shared" ref="E37:W37" si="7">(E36*100)/$C27</f>
        <v>20</v>
      </c>
      <c r="F37" s="12">
        <f t="shared" si="7"/>
        <v>10</v>
      </c>
      <c r="G37" s="12">
        <f t="shared" si="7"/>
        <v>70</v>
      </c>
      <c r="H37" s="12">
        <f t="shared" si="7"/>
        <v>90</v>
      </c>
      <c r="I37" s="12">
        <f t="shared" si="7"/>
        <v>40</v>
      </c>
      <c r="J37" s="12">
        <f t="shared" si="7"/>
        <v>60</v>
      </c>
      <c r="K37" s="12">
        <f t="shared" si="7"/>
        <v>0</v>
      </c>
      <c r="L37" s="12">
        <f t="shared" si="7"/>
        <v>20</v>
      </c>
      <c r="M37" s="12">
        <f t="shared" si="7"/>
        <v>70</v>
      </c>
      <c r="N37" s="12">
        <f t="shared" si="7"/>
        <v>0</v>
      </c>
      <c r="O37" s="12">
        <f t="shared" si="7"/>
        <v>20</v>
      </c>
      <c r="P37" s="12">
        <f t="shared" si="7"/>
        <v>10</v>
      </c>
      <c r="Q37" s="12">
        <f t="shared" si="7"/>
        <v>10</v>
      </c>
      <c r="R37" s="12">
        <f t="shared" si="7"/>
        <v>70</v>
      </c>
      <c r="S37" s="12">
        <f t="shared" si="7"/>
        <v>40</v>
      </c>
      <c r="T37" s="12">
        <f t="shared" si="7"/>
        <v>40</v>
      </c>
      <c r="U37" s="12">
        <f t="shared" si="7"/>
        <v>30</v>
      </c>
      <c r="V37" s="12">
        <f t="shared" si="7"/>
        <v>10</v>
      </c>
      <c r="W37" s="12">
        <f t="shared" si="7"/>
        <v>20</v>
      </c>
      <c r="X37" s="9">
        <f>(X36*100)/$X43</f>
        <v>33</v>
      </c>
      <c r="Y37" s="11" t="s">
        <v>143</v>
      </c>
    </row>
    <row r="38" spans="3:25" x14ac:dyDescent="0.25">
      <c r="C38" s="1" t="s">
        <v>144</v>
      </c>
      <c r="D38" s="2">
        <f>COUNTIF(D16:D25,"C")</f>
        <v>0</v>
      </c>
      <c r="E38" s="2">
        <f t="shared" ref="E38:W38" si="8">COUNTIF(E16:E25,"C")</f>
        <v>1</v>
      </c>
      <c r="F38" s="2">
        <f t="shared" si="8"/>
        <v>6</v>
      </c>
      <c r="G38" s="2">
        <f t="shared" si="8"/>
        <v>0</v>
      </c>
      <c r="H38" s="2">
        <f t="shared" si="8"/>
        <v>0</v>
      </c>
      <c r="I38" s="2">
        <f t="shared" si="8"/>
        <v>3</v>
      </c>
      <c r="J38" s="2">
        <f t="shared" si="8"/>
        <v>0</v>
      </c>
      <c r="K38" s="2">
        <f t="shared" si="8"/>
        <v>1</v>
      </c>
      <c r="L38" s="2">
        <f t="shared" si="8"/>
        <v>5</v>
      </c>
      <c r="M38" s="2">
        <f t="shared" si="8"/>
        <v>0</v>
      </c>
      <c r="N38" s="2">
        <f t="shared" si="8"/>
        <v>2</v>
      </c>
      <c r="O38" s="2">
        <f t="shared" si="8"/>
        <v>3</v>
      </c>
      <c r="P38" s="2">
        <f t="shared" si="8"/>
        <v>0</v>
      </c>
      <c r="Q38" s="2">
        <f t="shared" si="8"/>
        <v>0</v>
      </c>
      <c r="R38" s="2">
        <f t="shared" si="8"/>
        <v>1</v>
      </c>
      <c r="S38" s="2">
        <f t="shared" si="8"/>
        <v>2</v>
      </c>
      <c r="T38" s="2">
        <f t="shared" si="8"/>
        <v>4</v>
      </c>
      <c r="U38" s="2">
        <f t="shared" si="8"/>
        <v>5</v>
      </c>
      <c r="V38" s="2">
        <f t="shared" si="8"/>
        <v>0</v>
      </c>
      <c r="W38" s="2">
        <f t="shared" si="8"/>
        <v>4</v>
      </c>
      <c r="X38" s="2">
        <f>SUM(D38:W38)</f>
        <v>37</v>
      </c>
      <c r="Y38" s="13" t="s">
        <v>145</v>
      </c>
    </row>
    <row r="39" spans="3:25" x14ac:dyDescent="0.25">
      <c r="C39" s="1" t="s">
        <v>146</v>
      </c>
      <c r="D39" s="14">
        <f>(D38*100)/$C27</f>
        <v>0</v>
      </c>
      <c r="E39" s="14">
        <f t="shared" ref="E39:W39" si="9">(E38*100)/$C27</f>
        <v>10</v>
      </c>
      <c r="F39" s="14">
        <f t="shared" si="9"/>
        <v>60</v>
      </c>
      <c r="G39" s="14">
        <f t="shared" si="9"/>
        <v>0</v>
      </c>
      <c r="H39" s="14">
        <f t="shared" si="9"/>
        <v>0</v>
      </c>
      <c r="I39" s="14">
        <f t="shared" si="9"/>
        <v>30</v>
      </c>
      <c r="J39" s="14">
        <f t="shared" si="9"/>
        <v>0</v>
      </c>
      <c r="K39" s="14">
        <f t="shared" si="9"/>
        <v>10</v>
      </c>
      <c r="L39" s="14">
        <f t="shared" si="9"/>
        <v>50</v>
      </c>
      <c r="M39" s="14">
        <f t="shared" si="9"/>
        <v>0</v>
      </c>
      <c r="N39" s="14">
        <f t="shared" si="9"/>
        <v>20</v>
      </c>
      <c r="O39" s="14">
        <f t="shared" si="9"/>
        <v>30</v>
      </c>
      <c r="P39" s="14">
        <f t="shared" si="9"/>
        <v>0</v>
      </c>
      <c r="Q39" s="14">
        <f t="shared" si="9"/>
        <v>0</v>
      </c>
      <c r="R39" s="14">
        <f t="shared" si="9"/>
        <v>10</v>
      </c>
      <c r="S39" s="14">
        <f t="shared" si="9"/>
        <v>20</v>
      </c>
      <c r="T39" s="14">
        <f t="shared" si="9"/>
        <v>40</v>
      </c>
      <c r="U39" s="14">
        <f t="shared" si="9"/>
        <v>50</v>
      </c>
      <c r="V39" s="14">
        <f t="shared" si="9"/>
        <v>0</v>
      </c>
      <c r="W39" s="14">
        <f t="shared" si="9"/>
        <v>40</v>
      </c>
      <c r="X39" s="2">
        <f>(X38*100)/$X43</f>
        <v>18.5</v>
      </c>
      <c r="Y39" s="13" t="s">
        <v>147</v>
      </c>
    </row>
    <row r="40" spans="3:25" x14ac:dyDescent="0.25">
      <c r="C40" s="8" t="s">
        <v>148</v>
      </c>
      <c r="D40" s="9">
        <f>COUNTIF(D16:D25,"D")</f>
        <v>2</v>
      </c>
      <c r="E40" s="9">
        <f t="shared" ref="E40:W40" si="10">COUNTIF(E16:E25,"D")</f>
        <v>6</v>
      </c>
      <c r="F40" s="9">
        <f t="shared" si="10"/>
        <v>1</v>
      </c>
      <c r="G40" s="9">
        <f t="shared" si="10"/>
        <v>3</v>
      </c>
      <c r="H40" s="9">
        <f t="shared" si="10"/>
        <v>1</v>
      </c>
      <c r="I40" s="9">
        <f t="shared" si="10"/>
        <v>2</v>
      </c>
      <c r="J40" s="9">
        <f t="shared" si="10"/>
        <v>2</v>
      </c>
      <c r="K40" s="9">
        <f t="shared" si="10"/>
        <v>5</v>
      </c>
      <c r="L40" s="9">
        <f t="shared" si="10"/>
        <v>3</v>
      </c>
      <c r="M40" s="9">
        <f t="shared" si="10"/>
        <v>1</v>
      </c>
      <c r="N40" s="9">
        <f t="shared" si="10"/>
        <v>1</v>
      </c>
      <c r="O40" s="9">
        <f t="shared" si="10"/>
        <v>5</v>
      </c>
      <c r="P40" s="9">
        <f t="shared" si="10"/>
        <v>6</v>
      </c>
      <c r="Q40" s="9">
        <f t="shared" si="10"/>
        <v>2</v>
      </c>
      <c r="R40" s="9">
        <f t="shared" si="10"/>
        <v>0</v>
      </c>
      <c r="S40" s="9">
        <f t="shared" si="10"/>
        <v>0</v>
      </c>
      <c r="T40" s="9">
        <f t="shared" si="10"/>
        <v>0</v>
      </c>
      <c r="U40" s="9">
        <f t="shared" si="10"/>
        <v>2</v>
      </c>
      <c r="V40" s="9">
        <f t="shared" si="10"/>
        <v>8</v>
      </c>
      <c r="W40" s="9">
        <f t="shared" si="10"/>
        <v>1</v>
      </c>
      <c r="X40" s="9">
        <f>SUM(D40:W40)</f>
        <v>51</v>
      </c>
      <c r="Y40" s="11" t="s">
        <v>149</v>
      </c>
    </row>
    <row r="41" spans="3:25" x14ac:dyDescent="0.25">
      <c r="C41" s="8" t="s">
        <v>150</v>
      </c>
      <c r="D41" s="12">
        <f>(D40*100)/$C27</f>
        <v>20</v>
      </c>
      <c r="E41" s="12">
        <f t="shared" ref="E41:W41" si="11">(E40*100)/$C27</f>
        <v>60</v>
      </c>
      <c r="F41" s="12">
        <f t="shared" si="11"/>
        <v>10</v>
      </c>
      <c r="G41" s="12">
        <f t="shared" si="11"/>
        <v>30</v>
      </c>
      <c r="H41" s="12">
        <f t="shared" si="11"/>
        <v>10</v>
      </c>
      <c r="I41" s="12">
        <f t="shared" si="11"/>
        <v>20</v>
      </c>
      <c r="J41" s="12">
        <f t="shared" si="11"/>
        <v>20</v>
      </c>
      <c r="K41" s="12">
        <f t="shared" si="11"/>
        <v>50</v>
      </c>
      <c r="L41" s="12">
        <f t="shared" si="11"/>
        <v>30</v>
      </c>
      <c r="M41" s="12">
        <f t="shared" si="11"/>
        <v>10</v>
      </c>
      <c r="N41" s="12">
        <f t="shared" si="11"/>
        <v>10</v>
      </c>
      <c r="O41" s="12">
        <f t="shared" si="11"/>
        <v>50</v>
      </c>
      <c r="P41" s="12">
        <f t="shared" si="11"/>
        <v>60</v>
      </c>
      <c r="Q41" s="12">
        <f t="shared" si="11"/>
        <v>20</v>
      </c>
      <c r="R41" s="12">
        <f t="shared" si="11"/>
        <v>0</v>
      </c>
      <c r="S41" s="12">
        <f t="shared" si="11"/>
        <v>0</v>
      </c>
      <c r="T41" s="12">
        <f t="shared" si="11"/>
        <v>0</v>
      </c>
      <c r="U41" s="12">
        <f t="shared" si="11"/>
        <v>20</v>
      </c>
      <c r="V41" s="12">
        <f t="shared" si="11"/>
        <v>80</v>
      </c>
      <c r="W41" s="12">
        <f t="shared" si="11"/>
        <v>10</v>
      </c>
      <c r="X41" s="9">
        <f>(X40*100)/$X43</f>
        <v>25.5</v>
      </c>
      <c r="Y41" s="11" t="s">
        <v>151</v>
      </c>
    </row>
    <row r="42" spans="3:25" x14ac:dyDescent="0.25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2"/>
      <c r="Y42" s="13"/>
    </row>
    <row r="43" spans="3:25" x14ac:dyDescent="0.25">
      <c r="C43" s="8" t="s">
        <v>152</v>
      </c>
      <c r="D43" s="9">
        <f>D32+D34+D36+D38+D40</f>
        <v>10</v>
      </c>
      <c r="E43" s="9">
        <f t="shared" ref="E43:W43" si="12">E32+E34+E36+E38+E40</f>
        <v>10</v>
      </c>
      <c r="F43" s="9">
        <f t="shared" si="12"/>
        <v>10</v>
      </c>
      <c r="G43" s="9">
        <f t="shared" si="12"/>
        <v>10</v>
      </c>
      <c r="H43" s="9">
        <f t="shared" si="12"/>
        <v>10</v>
      </c>
      <c r="I43" s="9">
        <f t="shared" si="12"/>
        <v>10</v>
      </c>
      <c r="J43" s="9">
        <f t="shared" si="12"/>
        <v>10</v>
      </c>
      <c r="K43" s="9">
        <f t="shared" si="12"/>
        <v>10</v>
      </c>
      <c r="L43" s="9">
        <f t="shared" si="12"/>
        <v>10</v>
      </c>
      <c r="M43" s="9">
        <f t="shared" si="12"/>
        <v>10</v>
      </c>
      <c r="N43" s="9">
        <f t="shared" si="12"/>
        <v>10</v>
      </c>
      <c r="O43" s="9">
        <f t="shared" si="12"/>
        <v>10</v>
      </c>
      <c r="P43" s="9">
        <f t="shared" si="12"/>
        <v>10</v>
      </c>
      <c r="Q43" s="9">
        <f t="shared" si="12"/>
        <v>10</v>
      </c>
      <c r="R43" s="9">
        <f t="shared" si="12"/>
        <v>10</v>
      </c>
      <c r="S43" s="9">
        <f t="shared" si="12"/>
        <v>10</v>
      </c>
      <c r="T43" s="9">
        <f t="shared" si="12"/>
        <v>10</v>
      </c>
      <c r="U43" s="9">
        <f t="shared" si="12"/>
        <v>10</v>
      </c>
      <c r="V43" s="9">
        <f t="shared" si="12"/>
        <v>10</v>
      </c>
      <c r="W43" s="10">
        <f t="shared" si="12"/>
        <v>10</v>
      </c>
      <c r="X43" s="9">
        <f>X32+X34+X36+X38+X40</f>
        <v>200</v>
      </c>
      <c r="Y43" s="11" t="s">
        <v>153</v>
      </c>
    </row>
    <row r="44" spans="3:25" x14ac:dyDescent="0.25">
      <c r="X44" s="9">
        <f>X33+X35+X37+X39+X41</f>
        <v>100</v>
      </c>
      <c r="Y44" s="11" t="s">
        <v>154</v>
      </c>
    </row>
    <row r="45" spans="3:25" x14ac:dyDescent="0.25">
      <c r="C45" s="22" t="s">
        <v>157</v>
      </c>
      <c r="D45" s="27" t="s">
        <v>161</v>
      </c>
      <c r="E45" s="27"/>
      <c r="F45" s="27"/>
      <c r="G45" s="27"/>
      <c r="H45" s="27"/>
      <c r="I45" s="27"/>
      <c r="J45" s="27" t="s">
        <v>162</v>
      </c>
      <c r="K45" s="27"/>
      <c r="L45" s="27"/>
      <c r="M45" s="27"/>
      <c r="N45" s="27"/>
      <c r="O45" s="27"/>
      <c r="P45" s="27" t="s">
        <v>163</v>
      </c>
      <c r="Q45" s="27"/>
      <c r="R45" s="27"/>
      <c r="S45" s="27"/>
      <c r="T45" s="27"/>
      <c r="U45" s="27"/>
      <c r="V45" s="27"/>
      <c r="W45" s="27"/>
    </row>
    <row r="46" spans="3:25" x14ac:dyDescent="0.25">
      <c r="C46" s="22" t="s">
        <v>158</v>
      </c>
      <c r="D46" s="28">
        <f>AVERAGE(D31:I31)</f>
        <v>60</v>
      </c>
      <c r="E46" s="27"/>
      <c r="F46" s="27"/>
      <c r="G46" s="27"/>
      <c r="H46" s="27"/>
      <c r="I46" s="27"/>
      <c r="J46" s="28">
        <f>AVERAGE(J31:O31)</f>
        <v>43.333333333333336</v>
      </c>
      <c r="K46" s="27"/>
      <c r="L46" s="27"/>
      <c r="M46" s="27"/>
      <c r="N46" s="27"/>
      <c r="O46" s="27"/>
      <c r="P46" s="28">
        <f>AVERAGE(P31:W31)</f>
        <v>52.5</v>
      </c>
      <c r="Q46" s="27"/>
      <c r="R46" s="27"/>
      <c r="S46" s="27"/>
      <c r="T46" s="27"/>
      <c r="U46" s="27"/>
      <c r="V46" s="27"/>
      <c r="W46" s="27"/>
    </row>
    <row r="47" spans="3:25" x14ac:dyDescent="0.25">
      <c r="C47" s="23" t="s">
        <v>159</v>
      </c>
      <c r="D47" s="25" t="s">
        <v>164</v>
      </c>
      <c r="E47" s="25"/>
      <c r="F47" s="25" t="s">
        <v>165</v>
      </c>
      <c r="G47" s="25"/>
      <c r="H47" s="25" t="s">
        <v>166</v>
      </c>
      <c r="I47" s="25"/>
      <c r="J47" s="25" t="s">
        <v>164</v>
      </c>
      <c r="K47" s="25"/>
      <c r="L47" s="25"/>
      <c r="M47" s="25" t="s">
        <v>165</v>
      </c>
      <c r="N47" s="25"/>
      <c r="O47" s="23" t="s">
        <v>167</v>
      </c>
      <c r="P47" s="25" t="s">
        <v>168</v>
      </c>
      <c r="Q47" s="25"/>
      <c r="R47" s="25" t="s">
        <v>165</v>
      </c>
      <c r="S47" s="25"/>
      <c r="T47" s="25" t="s">
        <v>169</v>
      </c>
      <c r="U47" s="25"/>
      <c r="V47" s="25"/>
      <c r="W47" s="25"/>
    </row>
    <row r="48" spans="3:25" x14ac:dyDescent="0.25">
      <c r="C48" s="23" t="s">
        <v>160</v>
      </c>
      <c r="D48" s="26">
        <f>AVERAGE(D31:E31)</f>
        <v>50</v>
      </c>
      <c r="E48" s="25"/>
      <c r="F48" s="26">
        <f>AVERAGE(F31:G31)</f>
        <v>65</v>
      </c>
      <c r="G48" s="25"/>
      <c r="H48" s="26">
        <f>AVERAGE(H31:I31)</f>
        <v>65</v>
      </c>
      <c r="I48" s="25"/>
      <c r="J48" s="26">
        <f>AVERAGE(J31:L31)</f>
        <v>50</v>
      </c>
      <c r="K48" s="25"/>
      <c r="L48" s="25"/>
      <c r="M48" s="26">
        <f>AVERAGE(M31:N31)</f>
        <v>45</v>
      </c>
      <c r="N48" s="25"/>
      <c r="O48" s="24">
        <f>AVERAGE(O31)</f>
        <v>20</v>
      </c>
      <c r="P48" s="26">
        <f>AVERAGE(P31:Q31)</f>
        <v>60</v>
      </c>
      <c r="Q48" s="25"/>
      <c r="R48" s="26">
        <f>AVERAGE(R31:S31)</f>
        <v>55</v>
      </c>
      <c r="S48" s="25"/>
      <c r="T48" s="26">
        <f>AVERAGE(T31:W31)</f>
        <v>47.5</v>
      </c>
      <c r="U48" s="25"/>
      <c r="V48" s="25"/>
      <c r="W48" s="25"/>
    </row>
  </sheetData>
  <mergeCells count="22">
    <mergeCell ref="D45:I45"/>
    <mergeCell ref="J45:O45"/>
    <mergeCell ref="P45:W45"/>
    <mergeCell ref="D46:I46"/>
    <mergeCell ref="J46:O46"/>
    <mergeCell ref="P46:W46"/>
    <mergeCell ref="D47:E47"/>
    <mergeCell ref="F47:G47"/>
    <mergeCell ref="H47:I47"/>
    <mergeCell ref="D48:E48"/>
    <mergeCell ref="F48:G48"/>
    <mergeCell ref="H48:I48"/>
    <mergeCell ref="T47:W47"/>
    <mergeCell ref="P48:Q48"/>
    <mergeCell ref="R48:S48"/>
    <mergeCell ref="T48:W48"/>
    <mergeCell ref="J47:L47"/>
    <mergeCell ref="M47:N47"/>
    <mergeCell ref="J48:L48"/>
    <mergeCell ref="M48:N48"/>
    <mergeCell ref="P47:Q47"/>
    <mergeCell ref="R47:S47"/>
  </mergeCells>
  <conditionalFormatting sqref="D16:D25">
    <cfRule type="cellIs" dxfId="20" priority="21" operator="equal">
      <formula>$D$29</formula>
    </cfRule>
  </conditionalFormatting>
  <conditionalFormatting sqref="E16:E25">
    <cfRule type="cellIs" dxfId="19" priority="20" operator="equal">
      <formula>$E$29</formula>
    </cfRule>
  </conditionalFormatting>
  <conditionalFormatting sqref="F16:F25">
    <cfRule type="cellIs" dxfId="18" priority="19" operator="equal">
      <formula>$F$29</formula>
    </cfRule>
  </conditionalFormatting>
  <conditionalFormatting sqref="G16:G25">
    <cfRule type="cellIs" dxfId="17" priority="18" operator="equal">
      <formula>$G$29</formula>
    </cfRule>
  </conditionalFormatting>
  <conditionalFormatting sqref="H16:H25">
    <cfRule type="cellIs" dxfId="16" priority="17" operator="equal">
      <formula>$H$29</formula>
    </cfRule>
  </conditionalFormatting>
  <conditionalFormatting sqref="I16:I25">
    <cfRule type="cellIs" dxfId="15" priority="16" operator="equal">
      <formula>$I$29</formula>
    </cfRule>
  </conditionalFormatting>
  <conditionalFormatting sqref="J16:J25">
    <cfRule type="cellIs" dxfId="14" priority="15" operator="equal">
      <formula>$J$29</formula>
    </cfRule>
  </conditionalFormatting>
  <conditionalFormatting sqref="K16:K25">
    <cfRule type="cellIs" dxfId="13" priority="14" operator="equal">
      <formula>$K$29</formula>
    </cfRule>
  </conditionalFormatting>
  <conditionalFormatting sqref="L16:L25">
    <cfRule type="cellIs" dxfId="12" priority="13" operator="equal">
      <formula>$L$29</formula>
    </cfRule>
  </conditionalFormatting>
  <conditionalFormatting sqref="M16:M25">
    <cfRule type="cellIs" dxfId="11" priority="12" operator="equal">
      <formula>$M$29</formula>
    </cfRule>
  </conditionalFormatting>
  <conditionalFormatting sqref="N16:N25">
    <cfRule type="cellIs" dxfId="10" priority="11" operator="equal">
      <formula>$N$29</formula>
    </cfRule>
  </conditionalFormatting>
  <conditionalFormatting sqref="O16:O25">
    <cfRule type="cellIs" dxfId="9" priority="10" operator="equal">
      <formula>$O$29</formula>
    </cfRule>
  </conditionalFormatting>
  <conditionalFormatting sqref="P16:P25">
    <cfRule type="cellIs" dxfId="8" priority="9" operator="equal">
      <formula>$P$29</formula>
    </cfRule>
  </conditionalFormatting>
  <conditionalFormatting sqref="Q16:Q25">
    <cfRule type="cellIs" dxfId="7" priority="8" operator="equal">
      <formula>$Q$29</formula>
    </cfRule>
  </conditionalFormatting>
  <conditionalFormatting sqref="R16:R25">
    <cfRule type="cellIs" dxfId="6" priority="7" operator="equal">
      <formula>$R$29</formula>
    </cfRule>
  </conditionalFormatting>
  <conditionalFormatting sqref="S16:S25">
    <cfRule type="cellIs" dxfId="5" priority="6" operator="equal">
      <formula>$S$29</formula>
    </cfRule>
  </conditionalFormatting>
  <conditionalFormatting sqref="T16:T25">
    <cfRule type="cellIs" dxfId="4" priority="5" operator="equal">
      <formula>$T$29</formula>
    </cfRule>
  </conditionalFormatting>
  <conditionalFormatting sqref="U16:U25">
    <cfRule type="cellIs" dxfId="3" priority="4" operator="equal">
      <formula>$U$29</formula>
    </cfRule>
  </conditionalFormatting>
  <conditionalFormatting sqref="V16:V25">
    <cfRule type="cellIs" dxfId="2" priority="3" operator="equal">
      <formula>$V$29</formula>
    </cfRule>
  </conditionalFormatting>
  <conditionalFormatting sqref="W17:W25">
    <cfRule type="cellIs" dxfId="1" priority="2" operator="equal">
      <formula>$W$29</formula>
    </cfRule>
  </conditionalFormatting>
  <conditionalFormatting sqref="D16:W25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5D8C-C8D5-4D33-A720-C510F375294F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113</v>
      </c>
      <c r="B16" t="s">
        <v>114</v>
      </c>
      <c r="D16" t="s">
        <v>115</v>
      </c>
      <c r="E16" t="s">
        <v>81</v>
      </c>
      <c r="F16" t="s">
        <v>81</v>
      </c>
      <c r="G16" t="s">
        <v>80</v>
      </c>
      <c r="H16" t="s">
        <v>80</v>
      </c>
      <c r="I16" t="s">
        <v>83</v>
      </c>
      <c r="J16" t="s">
        <v>80</v>
      </c>
      <c r="K16" t="s">
        <v>81</v>
      </c>
      <c r="L16" t="s">
        <v>83</v>
      </c>
      <c r="M16" t="s">
        <v>82</v>
      </c>
      <c r="N16" t="s">
        <v>115</v>
      </c>
      <c r="O16" t="s">
        <v>81</v>
      </c>
      <c r="P16" t="s">
        <v>81</v>
      </c>
      <c r="Q16" t="s">
        <v>115</v>
      </c>
      <c r="R16" t="s">
        <v>80</v>
      </c>
      <c r="S16" t="s">
        <v>82</v>
      </c>
      <c r="T16" t="s">
        <v>83</v>
      </c>
      <c r="U16" t="s">
        <v>83</v>
      </c>
      <c r="V16" t="s">
        <v>81</v>
      </c>
      <c r="W16" t="s">
        <v>82</v>
      </c>
      <c r="X16">
        <v>9</v>
      </c>
      <c r="Y16" t="s">
        <v>98</v>
      </c>
      <c r="Z16" t="s">
        <v>116</v>
      </c>
      <c r="AA16" t="s">
        <v>117</v>
      </c>
      <c r="AB16" t="s">
        <v>87</v>
      </c>
    </row>
    <row r="17" spans="1:28" x14ac:dyDescent="0.25">
      <c r="A17" t="s">
        <v>118</v>
      </c>
      <c r="B17" t="s">
        <v>119</v>
      </c>
      <c r="D17" t="s">
        <v>82</v>
      </c>
      <c r="E17" t="s">
        <v>83</v>
      </c>
      <c r="F17" t="s">
        <v>83</v>
      </c>
      <c r="G17" t="s">
        <v>80</v>
      </c>
      <c r="H17" t="s">
        <v>80</v>
      </c>
      <c r="I17" t="s">
        <v>80</v>
      </c>
      <c r="J17" t="s">
        <v>82</v>
      </c>
      <c r="K17" t="s">
        <v>82</v>
      </c>
      <c r="L17" t="s">
        <v>83</v>
      </c>
      <c r="M17" t="s">
        <v>80</v>
      </c>
      <c r="N17" t="s">
        <v>82</v>
      </c>
      <c r="O17" t="s">
        <v>80</v>
      </c>
      <c r="P17" t="s">
        <v>81</v>
      </c>
      <c r="Q17" t="s">
        <v>82</v>
      </c>
      <c r="R17" t="s">
        <v>80</v>
      </c>
      <c r="S17" t="s">
        <v>82</v>
      </c>
      <c r="T17" t="s">
        <v>80</v>
      </c>
      <c r="U17" t="s">
        <v>80</v>
      </c>
      <c r="V17" t="s">
        <v>81</v>
      </c>
      <c r="W17" t="s">
        <v>83</v>
      </c>
      <c r="X17">
        <v>17</v>
      </c>
      <c r="Y17" t="s">
        <v>120</v>
      </c>
      <c r="Z17" t="s">
        <v>85</v>
      </c>
      <c r="AA17" t="s">
        <v>117</v>
      </c>
      <c r="AB17" t="s">
        <v>87</v>
      </c>
    </row>
    <row r="20" spans="1:28" x14ac:dyDescent="0.25">
      <c r="C20" t="s">
        <v>121</v>
      </c>
      <c r="D20" t="s">
        <v>82</v>
      </c>
      <c r="E20" t="s">
        <v>81</v>
      </c>
      <c r="F20" t="s">
        <v>83</v>
      </c>
      <c r="G20" t="s">
        <v>80</v>
      </c>
      <c r="H20" t="s">
        <v>80</v>
      </c>
      <c r="I20" t="s">
        <v>80</v>
      </c>
      <c r="J20" t="s">
        <v>80</v>
      </c>
      <c r="K20" t="s">
        <v>82</v>
      </c>
      <c r="L20" t="s">
        <v>83</v>
      </c>
      <c r="M20" t="s">
        <v>80</v>
      </c>
      <c r="N20" t="s">
        <v>83</v>
      </c>
      <c r="O20" t="s">
        <v>80</v>
      </c>
      <c r="P20" t="s">
        <v>81</v>
      </c>
      <c r="Q20" t="s">
        <v>82</v>
      </c>
      <c r="R20" t="s">
        <v>80</v>
      </c>
      <c r="S20" t="s">
        <v>82</v>
      </c>
      <c r="T20" t="s">
        <v>80</v>
      </c>
      <c r="U20" t="s">
        <v>80</v>
      </c>
      <c r="V20" t="s">
        <v>81</v>
      </c>
      <c r="W20" t="s">
        <v>83</v>
      </c>
    </row>
    <row r="21" spans="1:28" x14ac:dyDescent="0.25">
      <c r="C21" t="s">
        <v>122</v>
      </c>
      <c r="D21">
        <v>1</v>
      </c>
      <c r="E21">
        <v>1</v>
      </c>
      <c r="F21">
        <v>1</v>
      </c>
      <c r="G21">
        <v>2</v>
      </c>
      <c r="H21">
        <v>2</v>
      </c>
      <c r="I21">
        <v>1</v>
      </c>
      <c r="J21">
        <v>1</v>
      </c>
      <c r="K21">
        <v>1</v>
      </c>
      <c r="L21">
        <v>2</v>
      </c>
      <c r="M21">
        <v>1</v>
      </c>
      <c r="N21">
        <v>0</v>
      </c>
      <c r="O21">
        <v>1</v>
      </c>
      <c r="P21">
        <v>2</v>
      </c>
      <c r="Q21">
        <v>1</v>
      </c>
      <c r="R21">
        <v>2</v>
      </c>
      <c r="S21">
        <v>2</v>
      </c>
      <c r="T21">
        <v>1</v>
      </c>
      <c r="U21">
        <v>1</v>
      </c>
      <c r="V21">
        <v>2</v>
      </c>
      <c r="W21">
        <v>1</v>
      </c>
    </row>
    <row r="22" spans="1:28" x14ac:dyDescent="0.25">
      <c r="C22" t="s">
        <v>123</v>
      </c>
      <c r="D22" t="s">
        <v>130</v>
      </c>
      <c r="E22" t="s">
        <v>130</v>
      </c>
      <c r="F22" t="s">
        <v>130</v>
      </c>
      <c r="G22" t="s">
        <v>124</v>
      </c>
      <c r="H22" t="s">
        <v>124</v>
      </c>
      <c r="I22" t="s">
        <v>130</v>
      </c>
      <c r="J22" t="s">
        <v>130</v>
      </c>
      <c r="K22" t="s">
        <v>130</v>
      </c>
      <c r="L22" t="s">
        <v>124</v>
      </c>
      <c r="M22" t="s">
        <v>130</v>
      </c>
      <c r="N22" t="s">
        <v>85</v>
      </c>
      <c r="O22" t="s">
        <v>130</v>
      </c>
      <c r="P22" t="s">
        <v>124</v>
      </c>
      <c r="Q22" t="s">
        <v>130</v>
      </c>
      <c r="R22" t="s">
        <v>124</v>
      </c>
      <c r="S22" t="s">
        <v>124</v>
      </c>
      <c r="T22" t="s">
        <v>130</v>
      </c>
      <c r="U22" t="s">
        <v>130</v>
      </c>
      <c r="V22" t="s">
        <v>124</v>
      </c>
      <c r="W22" t="s">
        <v>130</v>
      </c>
    </row>
    <row r="23" spans="1:28" x14ac:dyDescent="0.25">
      <c r="C23" t="s">
        <v>125</v>
      </c>
      <c r="D23" t="s">
        <v>130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130</v>
      </c>
      <c r="O23" t="s">
        <v>85</v>
      </c>
      <c r="P23" t="s">
        <v>85</v>
      </c>
      <c r="Q23" t="s">
        <v>130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1:28" x14ac:dyDescent="0.25">
      <c r="C24" t="s">
        <v>126</v>
      </c>
      <c r="D24" t="s">
        <v>130</v>
      </c>
      <c r="E24" t="s">
        <v>85</v>
      </c>
      <c r="F24" t="s">
        <v>85</v>
      </c>
      <c r="G24" t="s">
        <v>85</v>
      </c>
      <c r="H24" t="s">
        <v>85</v>
      </c>
      <c r="I24" t="s">
        <v>85</v>
      </c>
      <c r="J24" t="s">
        <v>130</v>
      </c>
      <c r="K24" t="s">
        <v>130</v>
      </c>
      <c r="L24" t="s">
        <v>85</v>
      </c>
      <c r="M24" t="s">
        <v>130</v>
      </c>
      <c r="N24" t="s">
        <v>130</v>
      </c>
      <c r="O24" t="s">
        <v>85</v>
      </c>
      <c r="P24" t="s">
        <v>85</v>
      </c>
      <c r="Q24" t="s">
        <v>130</v>
      </c>
      <c r="R24" t="s">
        <v>85</v>
      </c>
      <c r="S24" t="s">
        <v>124</v>
      </c>
      <c r="T24" t="s">
        <v>85</v>
      </c>
      <c r="U24" t="s">
        <v>85</v>
      </c>
      <c r="V24" t="s">
        <v>85</v>
      </c>
      <c r="W24" t="s">
        <v>130</v>
      </c>
    </row>
    <row r="25" spans="1:28" x14ac:dyDescent="0.25">
      <c r="C25" t="s">
        <v>127</v>
      </c>
      <c r="D25" t="s">
        <v>85</v>
      </c>
      <c r="E25" t="s">
        <v>85</v>
      </c>
      <c r="F25" t="s">
        <v>85</v>
      </c>
      <c r="G25" t="s">
        <v>124</v>
      </c>
      <c r="H25" t="s">
        <v>124</v>
      </c>
      <c r="I25" t="s">
        <v>130</v>
      </c>
      <c r="J25" t="s">
        <v>130</v>
      </c>
      <c r="K25" t="s">
        <v>85</v>
      </c>
      <c r="L25" t="s">
        <v>85</v>
      </c>
      <c r="M25" t="s">
        <v>130</v>
      </c>
      <c r="N25" t="s">
        <v>85</v>
      </c>
      <c r="O25" t="s">
        <v>130</v>
      </c>
      <c r="P25" t="s">
        <v>85</v>
      </c>
      <c r="Q25" t="s">
        <v>85</v>
      </c>
      <c r="R25" t="s">
        <v>124</v>
      </c>
      <c r="S25" t="s">
        <v>85</v>
      </c>
      <c r="T25" t="s">
        <v>130</v>
      </c>
      <c r="U25" t="s">
        <v>130</v>
      </c>
      <c r="V25" t="s">
        <v>85</v>
      </c>
      <c r="W25" t="s">
        <v>85</v>
      </c>
    </row>
    <row r="26" spans="1:28" x14ac:dyDescent="0.25">
      <c r="C26" t="s">
        <v>128</v>
      </c>
      <c r="D26" t="s">
        <v>85</v>
      </c>
      <c r="E26" t="s">
        <v>130</v>
      </c>
      <c r="F26" t="s">
        <v>130</v>
      </c>
      <c r="G26" t="s">
        <v>85</v>
      </c>
      <c r="H26" t="s">
        <v>85</v>
      </c>
      <c r="I26" t="s">
        <v>130</v>
      </c>
      <c r="J26" t="s">
        <v>85</v>
      </c>
      <c r="K26" t="s">
        <v>85</v>
      </c>
      <c r="L26" t="s">
        <v>124</v>
      </c>
      <c r="M26" t="s">
        <v>85</v>
      </c>
      <c r="N26" t="s">
        <v>85</v>
      </c>
      <c r="O26" t="s">
        <v>85</v>
      </c>
      <c r="P26" t="s">
        <v>85</v>
      </c>
      <c r="Q26" t="s">
        <v>85</v>
      </c>
      <c r="R26" t="s">
        <v>85</v>
      </c>
      <c r="S26" t="s">
        <v>85</v>
      </c>
      <c r="T26" t="s">
        <v>130</v>
      </c>
      <c r="U26" t="s">
        <v>130</v>
      </c>
      <c r="V26" t="s">
        <v>85</v>
      </c>
      <c r="W26" t="s">
        <v>130</v>
      </c>
    </row>
    <row r="27" spans="1:28" x14ac:dyDescent="0.25">
      <c r="C27" t="s">
        <v>129</v>
      </c>
      <c r="D27" t="s">
        <v>85</v>
      </c>
      <c r="E27" t="s">
        <v>130</v>
      </c>
      <c r="F27" t="s">
        <v>130</v>
      </c>
      <c r="G27" t="s">
        <v>85</v>
      </c>
      <c r="H27" t="s">
        <v>85</v>
      </c>
      <c r="I27" t="s">
        <v>85</v>
      </c>
      <c r="J27" t="s">
        <v>85</v>
      </c>
      <c r="K27" t="s">
        <v>130</v>
      </c>
      <c r="L27" t="s">
        <v>85</v>
      </c>
      <c r="M27" t="s">
        <v>85</v>
      </c>
      <c r="N27" t="s">
        <v>85</v>
      </c>
      <c r="O27" t="s">
        <v>130</v>
      </c>
      <c r="P27" t="s">
        <v>124</v>
      </c>
      <c r="Q27" t="s">
        <v>85</v>
      </c>
      <c r="R27" t="s">
        <v>85</v>
      </c>
      <c r="S27" t="s">
        <v>85</v>
      </c>
      <c r="T27" t="s">
        <v>85</v>
      </c>
      <c r="U27" t="s">
        <v>85</v>
      </c>
      <c r="V27" t="s">
        <v>124</v>
      </c>
      <c r="W2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218F-8A4D-473C-BD33-8750E747D13D}">
  <dimension ref="A6:AB26"/>
  <sheetViews>
    <sheetView topLeftCell="D1"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78</v>
      </c>
      <c r="B16" t="s">
        <v>79</v>
      </c>
      <c r="D16" t="s">
        <v>80</v>
      </c>
      <c r="E16" t="s">
        <v>81</v>
      </c>
      <c r="F16" t="s">
        <v>82</v>
      </c>
      <c r="G16" t="s">
        <v>81</v>
      </c>
      <c r="H16" t="s">
        <v>81</v>
      </c>
      <c r="I16" t="s">
        <v>80</v>
      </c>
      <c r="J16" t="s">
        <v>82</v>
      </c>
      <c r="K16" t="s">
        <v>83</v>
      </c>
      <c r="L16" t="s">
        <v>81</v>
      </c>
      <c r="M16" t="s">
        <v>82</v>
      </c>
      <c r="N16" t="s">
        <v>83</v>
      </c>
      <c r="O16" t="s">
        <v>81</v>
      </c>
      <c r="P16" t="s">
        <v>80</v>
      </c>
      <c r="Q16" t="s">
        <v>80</v>
      </c>
      <c r="R16" t="s">
        <v>83</v>
      </c>
      <c r="S16" t="s">
        <v>80</v>
      </c>
      <c r="T16" t="s">
        <v>83</v>
      </c>
      <c r="U16" t="s">
        <v>83</v>
      </c>
      <c r="V16" t="s">
        <v>81</v>
      </c>
      <c r="W16" t="s">
        <v>82</v>
      </c>
      <c r="X16">
        <v>4</v>
      </c>
      <c r="Y16" t="s">
        <v>84</v>
      </c>
      <c r="Z16" t="s">
        <v>85</v>
      </c>
      <c r="AA16" t="s">
        <v>86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123</v>
      </c>
      <c r="D21" t="s">
        <v>85</v>
      </c>
      <c r="E21" t="s">
        <v>124</v>
      </c>
      <c r="F21" t="s">
        <v>85</v>
      </c>
      <c r="G21" t="s">
        <v>85</v>
      </c>
      <c r="H21" t="s">
        <v>85</v>
      </c>
      <c r="I21" t="s">
        <v>124</v>
      </c>
      <c r="J21" t="s">
        <v>85</v>
      </c>
      <c r="K21" t="s">
        <v>85</v>
      </c>
      <c r="L21" t="s">
        <v>85</v>
      </c>
      <c r="M21" t="s">
        <v>85</v>
      </c>
      <c r="N21" t="s">
        <v>124</v>
      </c>
      <c r="O21" t="s">
        <v>85</v>
      </c>
      <c r="P21" t="s">
        <v>85</v>
      </c>
      <c r="Q21" t="s">
        <v>85</v>
      </c>
      <c r="R21" t="s">
        <v>85</v>
      </c>
      <c r="S21" t="s">
        <v>85</v>
      </c>
      <c r="T21" t="s">
        <v>85</v>
      </c>
      <c r="U21" t="s">
        <v>85</v>
      </c>
      <c r="V21" t="s">
        <v>124</v>
      </c>
      <c r="W21" t="s">
        <v>85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85</v>
      </c>
      <c r="E23" t="s">
        <v>85</v>
      </c>
      <c r="F23" t="s">
        <v>124</v>
      </c>
      <c r="G23" t="s">
        <v>85</v>
      </c>
      <c r="H23" t="s">
        <v>85</v>
      </c>
      <c r="I23" t="s">
        <v>85</v>
      </c>
      <c r="J23" t="s">
        <v>124</v>
      </c>
      <c r="K23" t="s">
        <v>85</v>
      </c>
      <c r="L23" t="s">
        <v>85</v>
      </c>
      <c r="M23" t="s">
        <v>124</v>
      </c>
      <c r="N23" t="s">
        <v>85</v>
      </c>
      <c r="O23" t="s">
        <v>85</v>
      </c>
      <c r="P23" t="s">
        <v>85</v>
      </c>
      <c r="Q23" t="s">
        <v>85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124</v>
      </c>
    </row>
    <row r="24" spans="3:23" x14ac:dyDescent="0.25">
      <c r="C24" t="s">
        <v>127</v>
      </c>
      <c r="D24" t="s">
        <v>124</v>
      </c>
      <c r="E24" t="s">
        <v>85</v>
      </c>
      <c r="F24" t="s">
        <v>85</v>
      </c>
      <c r="G24" t="s">
        <v>85</v>
      </c>
      <c r="H24" t="s">
        <v>85</v>
      </c>
      <c r="I24" t="s">
        <v>124</v>
      </c>
      <c r="J24" t="s">
        <v>85</v>
      </c>
      <c r="K24" t="s">
        <v>85</v>
      </c>
      <c r="L24" t="s">
        <v>85</v>
      </c>
      <c r="M24" t="s">
        <v>85</v>
      </c>
      <c r="N24" t="s">
        <v>85</v>
      </c>
      <c r="O24" t="s">
        <v>85</v>
      </c>
      <c r="P24" t="s">
        <v>124</v>
      </c>
      <c r="Q24" t="s">
        <v>124</v>
      </c>
      <c r="R24" t="s">
        <v>85</v>
      </c>
      <c r="S24" t="s">
        <v>124</v>
      </c>
      <c r="T24" t="s">
        <v>85</v>
      </c>
      <c r="U24" t="s">
        <v>85</v>
      </c>
      <c r="V24" t="s">
        <v>85</v>
      </c>
      <c r="W24" t="s">
        <v>85</v>
      </c>
    </row>
    <row r="25" spans="3:23" x14ac:dyDescent="0.25">
      <c r="C25" t="s">
        <v>128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85</v>
      </c>
      <c r="J25" t="s">
        <v>85</v>
      </c>
      <c r="K25" t="s">
        <v>124</v>
      </c>
      <c r="L25" t="s">
        <v>85</v>
      </c>
      <c r="M25" t="s">
        <v>85</v>
      </c>
      <c r="N25" t="s">
        <v>124</v>
      </c>
      <c r="O25" t="s">
        <v>85</v>
      </c>
      <c r="P25" t="s">
        <v>85</v>
      </c>
      <c r="Q25" t="s">
        <v>85</v>
      </c>
      <c r="R25" t="s">
        <v>124</v>
      </c>
      <c r="S25" t="s">
        <v>85</v>
      </c>
      <c r="T25" t="s">
        <v>124</v>
      </c>
      <c r="U25" t="s">
        <v>124</v>
      </c>
      <c r="V25" t="s">
        <v>85</v>
      </c>
      <c r="W25" t="s">
        <v>85</v>
      </c>
    </row>
    <row r="26" spans="3:23" x14ac:dyDescent="0.25">
      <c r="C26" t="s">
        <v>129</v>
      </c>
      <c r="D26" t="s">
        <v>85</v>
      </c>
      <c r="E26" t="s">
        <v>124</v>
      </c>
      <c r="F26" t="s">
        <v>85</v>
      </c>
      <c r="G26" t="s">
        <v>124</v>
      </c>
      <c r="H26" t="s">
        <v>124</v>
      </c>
      <c r="I26" t="s">
        <v>85</v>
      </c>
      <c r="J26" t="s">
        <v>85</v>
      </c>
      <c r="K26" t="s">
        <v>85</v>
      </c>
      <c r="L26" t="s">
        <v>124</v>
      </c>
      <c r="M26" t="s">
        <v>85</v>
      </c>
      <c r="N26" t="s">
        <v>85</v>
      </c>
      <c r="O26" t="s">
        <v>124</v>
      </c>
      <c r="P26" t="s">
        <v>85</v>
      </c>
      <c r="Q26" t="s">
        <v>85</v>
      </c>
      <c r="R26" t="s">
        <v>85</v>
      </c>
      <c r="S26" t="s">
        <v>85</v>
      </c>
      <c r="T26" t="s">
        <v>85</v>
      </c>
      <c r="U26" t="s">
        <v>85</v>
      </c>
      <c r="V26" t="s">
        <v>124</v>
      </c>
      <c r="W2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226D-10D3-480F-856A-C08789B0931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88</v>
      </c>
      <c r="B16" t="s">
        <v>89</v>
      </c>
      <c r="D16" t="s">
        <v>81</v>
      </c>
      <c r="E16" t="s">
        <v>80</v>
      </c>
      <c r="F16" t="s">
        <v>83</v>
      </c>
      <c r="G16" t="s">
        <v>80</v>
      </c>
      <c r="H16" t="s">
        <v>80</v>
      </c>
      <c r="I16" t="s">
        <v>83</v>
      </c>
      <c r="J16" t="s">
        <v>80</v>
      </c>
      <c r="K16" t="s">
        <v>82</v>
      </c>
      <c r="L16" t="s">
        <v>83</v>
      </c>
      <c r="M16" t="s">
        <v>80</v>
      </c>
      <c r="N16" t="s">
        <v>83</v>
      </c>
      <c r="O16" t="s">
        <v>83</v>
      </c>
      <c r="P16" t="s">
        <v>81</v>
      </c>
      <c r="Q16" t="s">
        <v>82</v>
      </c>
      <c r="R16" t="s">
        <v>80</v>
      </c>
      <c r="S16" t="s">
        <v>82</v>
      </c>
      <c r="T16" t="s">
        <v>80</v>
      </c>
      <c r="U16" t="s">
        <v>80</v>
      </c>
      <c r="V16" t="s">
        <v>81</v>
      </c>
      <c r="W16" t="s">
        <v>81</v>
      </c>
      <c r="X16">
        <v>15</v>
      </c>
      <c r="Y16" t="s">
        <v>90</v>
      </c>
      <c r="Z16" t="s">
        <v>85</v>
      </c>
      <c r="AA16" t="s">
        <v>91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123</v>
      </c>
      <c r="D21" t="s">
        <v>85</v>
      </c>
      <c r="E21" t="s">
        <v>85</v>
      </c>
      <c r="F21" t="s">
        <v>124</v>
      </c>
      <c r="G21" t="s">
        <v>124</v>
      </c>
      <c r="H21" t="s">
        <v>124</v>
      </c>
      <c r="I21" t="s">
        <v>85</v>
      </c>
      <c r="J21" t="s">
        <v>124</v>
      </c>
      <c r="K21" t="s">
        <v>124</v>
      </c>
      <c r="L21" t="s">
        <v>124</v>
      </c>
      <c r="M21" t="s">
        <v>124</v>
      </c>
      <c r="N21" t="s">
        <v>124</v>
      </c>
      <c r="O21" t="s">
        <v>85</v>
      </c>
      <c r="P21" t="s">
        <v>124</v>
      </c>
      <c r="Q21" t="s">
        <v>124</v>
      </c>
      <c r="R21" t="s">
        <v>124</v>
      </c>
      <c r="S21" t="s">
        <v>124</v>
      </c>
      <c r="T21" t="s">
        <v>124</v>
      </c>
      <c r="U21" t="s">
        <v>124</v>
      </c>
      <c r="V21" t="s">
        <v>124</v>
      </c>
      <c r="W21" t="s">
        <v>85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124</v>
      </c>
      <c r="L23" t="s">
        <v>85</v>
      </c>
      <c r="M23" t="s">
        <v>85</v>
      </c>
      <c r="N23" t="s">
        <v>85</v>
      </c>
      <c r="O23" t="s">
        <v>85</v>
      </c>
      <c r="P23" t="s">
        <v>85</v>
      </c>
      <c r="Q23" t="s">
        <v>124</v>
      </c>
      <c r="R23" t="s">
        <v>85</v>
      </c>
      <c r="S23" t="s">
        <v>124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127</v>
      </c>
      <c r="D24" t="s">
        <v>85</v>
      </c>
      <c r="E24" t="s">
        <v>124</v>
      </c>
      <c r="F24" t="s">
        <v>85</v>
      </c>
      <c r="G24" t="s">
        <v>124</v>
      </c>
      <c r="H24" t="s">
        <v>124</v>
      </c>
      <c r="I24" t="s">
        <v>85</v>
      </c>
      <c r="J24" t="s">
        <v>124</v>
      </c>
      <c r="K24" t="s">
        <v>85</v>
      </c>
      <c r="L24" t="s">
        <v>85</v>
      </c>
      <c r="M24" t="s">
        <v>124</v>
      </c>
      <c r="N24" t="s">
        <v>85</v>
      </c>
      <c r="O24" t="s">
        <v>85</v>
      </c>
      <c r="P24" t="s">
        <v>85</v>
      </c>
      <c r="Q24" t="s">
        <v>85</v>
      </c>
      <c r="R24" t="s">
        <v>124</v>
      </c>
      <c r="S24" t="s">
        <v>85</v>
      </c>
      <c r="T24" t="s">
        <v>124</v>
      </c>
      <c r="U24" t="s">
        <v>124</v>
      </c>
      <c r="V24" t="s">
        <v>85</v>
      </c>
      <c r="W24" t="s">
        <v>85</v>
      </c>
    </row>
    <row r="25" spans="3:23" x14ac:dyDescent="0.25">
      <c r="C25" t="s">
        <v>128</v>
      </c>
      <c r="D25" t="s">
        <v>85</v>
      </c>
      <c r="E25" t="s">
        <v>85</v>
      </c>
      <c r="F25" t="s">
        <v>124</v>
      </c>
      <c r="G25" t="s">
        <v>85</v>
      </c>
      <c r="H25" t="s">
        <v>85</v>
      </c>
      <c r="I25" t="s">
        <v>124</v>
      </c>
      <c r="J25" t="s">
        <v>85</v>
      </c>
      <c r="K25" t="s">
        <v>85</v>
      </c>
      <c r="L25" t="s">
        <v>124</v>
      </c>
      <c r="M25" t="s">
        <v>85</v>
      </c>
      <c r="N25" t="s">
        <v>124</v>
      </c>
      <c r="O25" t="s">
        <v>124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85</v>
      </c>
      <c r="W25" t="s">
        <v>85</v>
      </c>
    </row>
    <row r="26" spans="3:23" x14ac:dyDescent="0.25">
      <c r="C26" t="s">
        <v>129</v>
      </c>
      <c r="D26" t="s">
        <v>124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85</v>
      </c>
      <c r="K26" t="s">
        <v>85</v>
      </c>
      <c r="L26" t="s">
        <v>85</v>
      </c>
      <c r="M26" t="s">
        <v>85</v>
      </c>
      <c r="N26" t="s">
        <v>85</v>
      </c>
      <c r="O26" t="s">
        <v>85</v>
      </c>
      <c r="P26" t="s">
        <v>124</v>
      </c>
      <c r="Q26" t="s">
        <v>85</v>
      </c>
      <c r="R26" t="s">
        <v>85</v>
      </c>
      <c r="S26" t="s">
        <v>85</v>
      </c>
      <c r="T26" t="s">
        <v>85</v>
      </c>
      <c r="U26" t="s">
        <v>85</v>
      </c>
      <c r="V26" t="s">
        <v>124</v>
      </c>
      <c r="W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48E1-F5B6-4E33-B5C3-B2DD04D5371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92</v>
      </c>
      <c r="B16" t="s">
        <v>93</v>
      </c>
      <c r="D16" t="s">
        <v>80</v>
      </c>
      <c r="E16" t="s">
        <v>81</v>
      </c>
      <c r="F16" t="s">
        <v>80</v>
      </c>
      <c r="G16" t="s">
        <v>81</v>
      </c>
      <c r="H16" t="s">
        <v>80</v>
      </c>
      <c r="I16" t="s">
        <v>83</v>
      </c>
      <c r="J16" t="s">
        <v>81</v>
      </c>
      <c r="K16" t="s">
        <v>81</v>
      </c>
      <c r="L16" t="s">
        <v>81</v>
      </c>
      <c r="M16" t="s">
        <v>80</v>
      </c>
      <c r="N16" t="s">
        <v>82</v>
      </c>
      <c r="O16" t="s">
        <v>81</v>
      </c>
      <c r="P16" t="s">
        <v>81</v>
      </c>
      <c r="Q16" t="s">
        <v>81</v>
      </c>
      <c r="R16" t="s">
        <v>80</v>
      </c>
      <c r="S16" t="s">
        <v>83</v>
      </c>
      <c r="T16" t="s">
        <v>83</v>
      </c>
      <c r="U16" t="s">
        <v>83</v>
      </c>
      <c r="V16" t="s">
        <v>81</v>
      </c>
      <c r="W16" t="s">
        <v>83</v>
      </c>
      <c r="X16">
        <v>7</v>
      </c>
      <c r="Y16" t="s">
        <v>94</v>
      </c>
      <c r="Z16" t="s">
        <v>85</v>
      </c>
      <c r="AA16" t="s">
        <v>95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0</v>
      </c>
      <c r="E20">
        <v>1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123</v>
      </c>
      <c r="D21" t="s">
        <v>85</v>
      </c>
      <c r="E21" t="s">
        <v>124</v>
      </c>
      <c r="F21" t="s">
        <v>85</v>
      </c>
      <c r="G21" t="s">
        <v>85</v>
      </c>
      <c r="H21" t="s">
        <v>124</v>
      </c>
      <c r="I21" t="s">
        <v>85</v>
      </c>
      <c r="J21" t="s">
        <v>85</v>
      </c>
      <c r="K21" t="s">
        <v>85</v>
      </c>
      <c r="L21" t="s">
        <v>85</v>
      </c>
      <c r="M21" t="s">
        <v>124</v>
      </c>
      <c r="N21" t="s">
        <v>85</v>
      </c>
      <c r="O21" t="s">
        <v>85</v>
      </c>
      <c r="P21" t="s">
        <v>124</v>
      </c>
      <c r="Q21" t="s">
        <v>85</v>
      </c>
      <c r="R21" t="s">
        <v>124</v>
      </c>
      <c r="S21" t="s">
        <v>85</v>
      </c>
      <c r="T21" t="s">
        <v>85</v>
      </c>
      <c r="U21" t="s">
        <v>85</v>
      </c>
      <c r="V21" t="s">
        <v>124</v>
      </c>
      <c r="W21" t="s">
        <v>124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124</v>
      </c>
      <c r="O23" t="s">
        <v>85</v>
      </c>
      <c r="P23" t="s">
        <v>85</v>
      </c>
      <c r="Q23" t="s">
        <v>85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127</v>
      </c>
      <c r="D24" t="s">
        <v>124</v>
      </c>
      <c r="E24" t="s">
        <v>85</v>
      </c>
      <c r="F24" t="s">
        <v>124</v>
      </c>
      <c r="G24" t="s">
        <v>85</v>
      </c>
      <c r="H24" t="s">
        <v>124</v>
      </c>
      <c r="I24" t="s">
        <v>85</v>
      </c>
      <c r="J24" t="s">
        <v>85</v>
      </c>
      <c r="K24" t="s">
        <v>85</v>
      </c>
      <c r="L24" t="s">
        <v>85</v>
      </c>
      <c r="M24" t="s">
        <v>124</v>
      </c>
      <c r="N24" t="s">
        <v>85</v>
      </c>
      <c r="O24" t="s">
        <v>85</v>
      </c>
      <c r="P24" t="s">
        <v>85</v>
      </c>
      <c r="Q24" t="s">
        <v>85</v>
      </c>
      <c r="R24" t="s">
        <v>124</v>
      </c>
      <c r="S24" t="s">
        <v>85</v>
      </c>
      <c r="T24" t="s">
        <v>85</v>
      </c>
      <c r="U24" t="s">
        <v>85</v>
      </c>
      <c r="V24" t="s">
        <v>85</v>
      </c>
      <c r="W24" t="s">
        <v>85</v>
      </c>
    </row>
    <row r="25" spans="3:23" x14ac:dyDescent="0.25">
      <c r="C25" t="s">
        <v>128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124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124</v>
      </c>
      <c r="T25" t="s">
        <v>124</v>
      </c>
      <c r="U25" t="s">
        <v>124</v>
      </c>
      <c r="V25" t="s">
        <v>85</v>
      </c>
      <c r="W25" t="s">
        <v>124</v>
      </c>
    </row>
    <row r="26" spans="3:23" x14ac:dyDescent="0.25">
      <c r="C26" t="s">
        <v>129</v>
      </c>
      <c r="D26" t="s">
        <v>85</v>
      </c>
      <c r="E26" t="s">
        <v>124</v>
      </c>
      <c r="F26" t="s">
        <v>85</v>
      </c>
      <c r="G26" t="s">
        <v>124</v>
      </c>
      <c r="H26" t="s">
        <v>85</v>
      </c>
      <c r="I26" t="s">
        <v>85</v>
      </c>
      <c r="J26" t="s">
        <v>124</v>
      </c>
      <c r="K26" t="s">
        <v>124</v>
      </c>
      <c r="L26" t="s">
        <v>124</v>
      </c>
      <c r="M26" t="s">
        <v>85</v>
      </c>
      <c r="N26" t="s">
        <v>85</v>
      </c>
      <c r="O26" t="s">
        <v>124</v>
      </c>
      <c r="P26" t="s">
        <v>124</v>
      </c>
      <c r="Q26" t="s">
        <v>124</v>
      </c>
      <c r="R26" t="s">
        <v>85</v>
      </c>
      <c r="S26" t="s">
        <v>85</v>
      </c>
      <c r="T26" t="s">
        <v>85</v>
      </c>
      <c r="U26" t="s">
        <v>85</v>
      </c>
      <c r="V26" t="s">
        <v>124</v>
      </c>
      <c r="W26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81F1-0A57-44F1-8902-C0ED41331D81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96</v>
      </c>
      <c r="B16" t="s">
        <v>97</v>
      </c>
      <c r="D16" t="s">
        <v>81</v>
      </c>
      <c r="E16" t="s">
        <v>81</v>
      </c>
      <c r="F16" t="s">
        <v>83</v>
      </c>
      <c r="G16" t="s">
        <v>81</v>
      </c>
      <c r="H16" t="s">
        <v>80</v>
      </c>
      <c r="I16" t="s">
        <v>80</v>
      </c>
      <c r="J16" t="s">
        <v>80</v>
      </c>
      <c r="K16" t="s">
        <v>81</v>
      </c>
      <c r="L16" t="s">
        <v>80</v>
      </c>
      <c r="M16" t="s">
        <v>80</v>
      </c>
      <c r="N16" t="s">
        <v>82</v>
      </c>
      <c r="O16" t="s">
        <v>81</v>
      </c>
      <c r="P16" t="s">
        <v>82</v>
      </c>
      <c r="Q16" t="s">
        <v>81</v>
      </c>
      <c r="R16" t="s">
        <v>80</v>
      </c>
      <c r="S16" t="s">
        <v>80</v>
      </c>
      <c r="T16" t="s">
        <v>80</v>
      </c>
      <c r="U16" t="s">
        <v>83</v>
      </c>
      <c r="V16" t="s">
        <v>81</v>
      </c>
      <c r="W16" t="s">
        <v>82</v>
      </c>
      <c r="X16">
        <v>9</v>
      </c>
      <c r="Y16" t="s">
        <v>98</v>
      </c>
      <c r="Z16" t="s">
        <v>85</v>
      </c>
      <c r="AA16" t="s">
        <v>99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0</v>
      </c>
      <c r="E20">
        <v>1</v>
      </c>
      <c r="F20">
        <v>1</v>
      </c>
      <c r="G20">
        <v>0</v>
      </c>
      <c r="H20">
        <v>1</v>
      </c>
      <c r="I20">
        <v>1</v>
      </c>
      <c r="J20">
        <v>1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123</v>
      </c>
      <c r="D21" t="s">
        <v>85</v>
      </c>
      <c r="E21" t="s">
        <v>124</v>
      </c>
      <c r="F21" t="s">
        <v>124</v>
      </c>
      <c r="G21" t="s">
        <v>85</v>
      </c>
      <c r="H21" t="s">
        <v>124</v>
      </c>
      <c r="I21" t="s">
        <v>124</v>
      </c>
      <c r="J21" t="s">
        <v>124</v>
      </c>
      <c r="K21" t="s">
        <v>85</v>
      </c>
      <c r="L21" t="s">
        <v>85</v>
      </c>
      <c r="M21" t="s">
        <v>124</v>
      </c>
      <c r="N21" t="s">
        <v>85</v>
      </c>
      <c r="O21" t="s">
        <v>85</v>
      </c>
      <c r="P21" t="s">
        <v>85</v>
      </c>
      <c r="Q21" t="s">
        <v>85</v>
      </c>
      <c r="R21" t="s">
        <v>124</v>
      </c>
      <c r="S21" t="s">
        <v>85</v>
      </c>
      <c r="T21" t="s">
        <v>124</v>
      </c>
      <c r="U21" t="s">
        <v>85</v>
      </c>
      <c r="V21" t="s">
        <v>124</v>
      </c>
      <c r="W21" t="s">
        <v>85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124</v>
      </c>
      <c r="O23" t="s">
        <v>85</v>
      </c>
      <c r="P23" t="s">
        <v>124</v>
      </c>
      <c r="Q23" t="s">
        <v>85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124</v>
      </c>
    </row>
    <row r="24" spans="3:23" x14ac:dyDescent="0.25">
      <c r="C24" t="s">
        <v>127</v>
      </c>
      <c r="D24" t="s">
        <v>85</v>
      </c>
      <c r="E24" t="s">
        <v>85</v>
      </c>
      <c r="F24" t="s">
        <v>85</v>
      </c>
      <c r="G24" t="s">
        <v>85</v>
      </c>
      <c r="H24" t="s">
        <v>124</v>
      </c>
      <c r="I24" t="s">
        <v>124</v>
      </c>
      <c r="J24" t="s">
        <v>124</v>
      </c>
      <c r="K24" t="s">
        <v>85</v>
      </c>
      <c r="L24" t="s">
        <v>124</v>
      </c>
      <c r="M24" t="s">
        <v>124</v>
      </c>
      <c r="N24" t="s">
        <v>85</v>
      </c>
      <c r="O24" t="s">
        <v>85</v>
      </c>
      <c r="P24" t="s">
        <v>85</v>
      </c>
      <c r="Q24" t="s">
        <v>85</v>
      </c>
      <c r="R24" t="s">
        <v>124</v>
      </c>
      <c r="S24" t="s">
        <v>124</v>
      </c>
      <c r="T24" t="s">
        <v>124</v>
      </c>
      <c r="U24" t="s">
        <v>85</v>
      </c>
      <c r="V24" t="s">
        <v>85</v>
      </c>
      <c r="W24" t="s">
        <v>85</v>
      </c>
    </row>
    <row r="25" spans="3:23" x14ac:dyDescent="0.25">
      <c r="C25" t="s">
        <v>128</v>
      </c>
      <c r="D25" t="s">
        <v>85</v>
      </c>
      <c r="E25" t="s">
        <v>85</v>
      </c>
      <c r="F25" t="s">
        <v>124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124</v>
      </c>
      <c r="V25" t="s">
        <v>85</v>
      </c>
      <c r="W25" t="s">
        <v>85</v>
      </c>
    </row>
    <row r="26" spans="3:23" x14ac:dyDescent="0.25">
      <c r="C26" t="s">
        <v>129</v>
      </c>
      <c r="D26" t="s">
        <v>124</v>
      </c>
      <c r="E26" t="s">
        <v>124</v>
      </c>
      <c r="F26" t="s">
        <v>85</v>
      </c>
      <c r="G26" t="s">
        <v>124</v>
      </c>
      <c r="H26" t="s">
        <v>85</v>
      </c>
      <c r="I26" t="s">
        <v>85</v>
      </c>
      <c r="J26" t="s">
        <v>85</v>
      </c>
      <c r="K26" t="s">
        <v>124</v>
      </c>
      <c r="L26" t="s">
        <v>85</v>
      </c>
      <c r="M26" t="s">
        <v>85</v>
      </c>
      <c r="N26" t="s">
        <v>85</v>
      </c>
      <c r="O26" t="s">
        <v>124</v>
      </c>
      <c r="P26" t="s">
        <v>85</v>
      </c>
      <c r="Q26" t="s">
        <v>124</v>
      </c>
      <c r="R26" t="s">
        <v>85</v>
      </c>
      <c r="S26" t="s">
        <v>85</v>
      </c>
      <c r="T26" t="s">
        <v>85</v>
      </c>
      <c r="U26" t="s">
        <v>85</v>
      </c>
      <c r="V26" t="s">
        <v>124</v>
      </c>
      <c r="W26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4D5E-6BF2-415C-A1C4-5132BE22B23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100</v>
      </c>
      <c r="B16" t="s">
        <v>101</v>
      </c>
      <c r="D16" t="s">
        <v>82</v>
      </c>
      <c r="E16" t="s">
        <v>82</v>
      </c>
      <c r="F16" t="s">
        <v>83</v>
      </c>
      <c r="G16" t="s">
        <v>80</v>
      </c>
      <c r="H16" t="s">
        <v>80</v>
      </c>
      <c r="I16" t="s">
        <v>81</v>
      </c>
      <c r="J16" t="s">
        <v>80</v>
      </c>
      <c r="K16" t="s">
        <v>81</v>
      </c>
      <c r="L16" t="s">
        <v>80</v>
      </c>
      <c r="M16" t="s">
        <v>80</v>
      </c>
      <c r="N16" t="s">
        <v>82</v>
      </c>
      <c r="O16" t="s">
        <v>83</v>
      </c>
      <c r="P16" t="s">
        <v>82</v>
      </c>
      <c r="Q16" t="s">
        <v>82</v>
      </c>
      <c r="R16" t="s">
        <v>82</v>
      </c>
      <c r="S16" t="s">
        <v>82</v>
      </c>
      <c r="T16" t="s">
        <v>82</v>
      </c>
      <c r="U16" t="s">
        <v>81</v>
      </c>
      <c r="V16" t="s">
        <v>82</v>
      </c>
      <c r="W16" t="s">
        <v>83</v>
      </c>
      <c r="X16">
        <v>9</v>
      </c>
      <c r="Y16" t="s">
        <v>98</v>
      </c>
      <c r="Z16" t="s">
        <v>85</v>
      </c>
      <c r="AA16" t="s">
        <v>102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1</v>
      </c>
      <c r="R20">
        <v>0</v>
      </c>
      <c r="S20">
        <v>1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123</v>
      </c>
      <c r="D21" t="s">
        <v>124</v>
      </c>
      <c r="E21" t="s">
        <v>85</v>
      </c>
      <c r="F21" t="s">
        <v>124</v>
      </c>
      <c r="G21" t="s">
        <v>124</v>
      </c>
      <c r="H21" t="s">
        <v>124</v>
      </c>
      <c r="I21" t="s">
        <v>85</v>
      </c>
      <c r="J21" t="s">
        <v>124</v>
      </c>
      <c r="K21" t="s">
        <v>85</v>
      </c>
      <c r="L21" t="s">
        <v>85</v>
      </c>
      <c r="M21" t="s">
        <v>124</v>
      </c>
      <c r="N21" t="s">
        <v>85</v>
      </c>
      <c r="O21" t="s">
        <v>85</v>
      </c>
      <c r="P21" t="s">
        <v>85</v>
      </c>
      <c r="Q21" t="s">
        <v>124</v>
      </c>
      <c r="R21" t="s">
        <v>85</v>
      </c>
      <c r="S21" t="s">
        <v>124</v>
      </c>
      <c r="T21" t="s">
        <v>85</v>
      </c>
      <c r="U21" t="s">
        <v>85</v>
      </c>
      <c r="V21" t="s">
        <v>85</v>
      </c>
      <c r="W21" t="s">
        <v>124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124</v>
      </c>
      <c r="E23" t="s">
        <v>124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124</v>
      </c>
      <c r="O23" t="s">
        <v>85</v>
      </c>
      <c r="P23" t="s">
        <v>124</v>
      </c>
      <c r="Q23" t="s">
        <v>124</v>
      </c>
      <c r="R23" t="s">
        <v>124</v>
      </c>
      <c r="S23" t="s">
        <v>124</v>
      </c>
      <c r="T23" t="s">
        <v>124</v>
      </c>
      <c r="U23" t="s">
        <v>85</v>
      </c>
      <c r="V23" t="s">
        <v>124</v>
      </c>
      <c r="W23" t="s">
        <v>85</v>
      </c>
    </row>
    <row r="24" spans="3:23" x14ac:dyDescent="0.25">
      <c r="C24" t="s">
        <v>127</v>
      </c>
      <c r="D24" t="s">
        <v>85</v>
      </c>
      <c r="E24" t="s">
        <v>85</v>
      </c>
      <c r="F24" t="s">
        <v>85</v>
      </c>
      <c r="G24" t="s">
        <v>124</v>
      </c>
      <c r="H24" t="s">
        <v>124</v>
      </c>
      <c r="I24" t="s">
        <v>85</v>
      </c>
      <c r="J24" t="s">
        <v>124</v>
      </c>
      <c r="K24" t="s">
        <v>85</v>
      </c>
      <c r="L24" t="s">
        <v>124</v>
      </c>
      <c r="M24" t="s">
        <v>124</v>
      </c>
      <c r="N24" t="s">
        <v>85</v>
      </c>
      <c r="O24" t="s">
        <v>85</v>
      </c>
      <c r="P24" t="s">
        <v>85</v>
      </c>
      <c r="Q24" t="s">
        <v>85</v>
      </c>
      <c r="R24" t="s">
        <v>85</v>
      </c>
      <c r="S24" t="s">
        <v>85</v>
      </c>
      <c r="T24" t="s">
        <v>85</v>
      </c>
      <c r="U24" t="s">
        <v>85</v>
      </c>
      <c r="V24" t="s">
        <v>85</v>
      </c>
      <c r="W24" t="s">
        <v>85</v>
      </c>
    </row>
    <row r="25" spans="3:23" x14ac:dyDescent="0.25">
      <c r="C25" t="s">
        <v>128</v>
      </c>
      <c r="D25" t="s">
        <v>85</v>
      </c>
      <c r="E25" t="s">
        <v>85</v>
      </c>
      <c r="F25" t="s">
        <v>124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124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85</v>
      </c>
      <c r="V25" t="s">
        <v>85</v>
      </c>
      <c r="W25" t="s">
        <v>124</v>
      </c>
    </row>
    <row r="26" spans="3:23" x14ac:dyDescent="0.25">
      <c r="C26" t="s">
        <v>129</v>
      </c>
      <c r="D26" t="s">
        <v>85</v>
      </c>
      <c r="E26" t="s">
        <v>85</v>
      </c>
      <c r="F26" t="s">
        <v>85</v>
      </c>
      <c r="G26" t="s">
        <v>85</v>
      </c>
      <c r="H26" t="s">
        <v>85</v>
      </c>
      <c r="I26" t="s">
        <v>124</v>
      </c>
      <c r="J26" t="s">
        <v>85</v>
      </c>
      <c r="K26" t="s">
        <v>124</v>
      </c>
      <c r="L26" t="s">
        <v>85</v>
      </c>
      <c r="M26" t="s">
        <v>85</v>
      </c>
      <c r="N26" t="s">
        <v>85</v>
      </c>
      <c r="O26" t="s">
        <v>85</v>
      </c>
      <c r="P26" t="s">
        <v>85</v>
      </c>
      <c r="Q26" t="s">
        <v>85</v>
      </c>
      <c r="R26" t="s">
        <v>85</v>
      </c>
      <c r="S26" t="s">
        <v>85</v>
      </c>
      <c r="T26" t="s">
        <v>85</v>
      </c>
      <c r="U26" t="s">
        <v>124</v>
      </c>
      <c r="V26" t="s">
        <v>85</v>
      </c>
      <c r="W26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A290-B2EE-4440-96C1-A026504FF9B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103</v>
      </c>
      <c r="B16" t="s">
        <v>104</v>
      </c>
      <c r="D16" t="s">
        <v>82</v>
      </c>
      <c r="E16" t="s">
        <v>80</v>
      </c>
      <c r="F16" t="s">
        <v>82</v>
      </c>
      <c r="G16" t="s">
        <v>80</v>
      </c>
      <c r="H16" t="s">
        <v>80</v>
      </c>
      <c r="I16" t="s">
        <v>82</v>
      </c>
      <c r="J16" t="s">
        <v>80</v>
      </c>
      <c r="K16" t="s">
        <v>82</v>
      </c>
      <c r="L16" t="s">
        <v>81</v>
      </c>
      <c r="M16" t="s">
        <v>80</v>
      </c>
      <c r="N16" t="s">
        <v>81</v>
      </c>
      <c r="O16" t="s">
        <v>81</v>
      </c>
      <c r="P16" t="s">
        <v>81</v>
      </c>
      <c r="Q16" t="s">
        <v>82</v>
      </c>
      <c r="R16" t="s">
        <v>80</v>
      </c>
      <c r="S16" t="s">
        <v>80</v>
      </c>
      <c r="T16" t="s">
        <v>83</v>
      </c>
      <c r="U16" t="s">
        <v>81</v>
      </c>
      <c r="V16" t="s">
        <v>80</v>
      </c>
      <c r="W16" t="s">
        <v>80</v>
      </c>
      <c r="X16">
        <v>9</v>
      </c>
      <c r="Y16" t="s">
        <v>98</v>
      </c>
      <c r="Z16" t="s">
        <v>85</v>
      </c>
      <c r="AA16" t="s">
        <v>105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1</v>
      </c>
      <c r="E20">
        <v>0</v>
      </c>
      <c r="F20">
        <v>0</v>
      </c>
      <c r="G20">
        <v>1</v>
      </c>
      <c r="H20">
        <v>1</v>
      </c>
      <c r="I20">
        <v>0</v>
      </c>
      <c r="J20">
        <v>1</v>
      </c>
      <c r="K20">
        <v>1</v>
      </c>
      <c r="L20">
        <v>0</v>
      </c>
      <c r="M20">
        <v>1</v>
      </c>
      <c r="N20">
        <v>0</v>
      </c>
      <c r="O20">
        <v>0</v>
      </c>
      <c r="P20">
        <v>1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123</v>
      </c>
      <c r="D21" t="s">
        <v>124</v>
      </c>
      <c r="E21" t="s">
        <v>85</v>
      </c>
      <c r="F21" t="s">
        <v>85</v>
      </c>
      <c r="G21" t="s">
        <v>124</v>
      </c>
      <c r="H21" t="s">
        <v>124</v>
      </c>
      <c r="I21" t="s">
        <v>85</v>
      </c>
      <c r="J21" t="s">
        <v>124</v>
      </c>
      <c r="K21" t="s">
        <v>124</v>
      </c>
      <c r="L21" t="s">
        <v>85</v>
      </c>
      <c r="M21" t="s">
        <v>124</v>
      </c>
      <c r="N21" t="s">
        <v>85</v>
      </c>
      <c r="O21" t="s">
        <v>85</v>
      </c>
      <c r="P21" t="s">
        <v>124</v>
      </c>
      <c r="Q21" t="s">
        <v>124</v>
      </c>
      <c r="R21" t="s">
        <v>124</v>
      </c>
      <c r="S21" t="s">
        <v>85</v>
      </c>
      <c r="T21" t="s">
        <v>85</v>
      </c>
      <c r="U21" t="s">
        <v>85</v>
      </c>
      <c r="V21" t="s">
        <v>85</v>
      </c>
      <c r="W21" t="s">
        <v>85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124</v>
      </c>
      <c r="E23" t="s">
        <v>85</v>
      </c>
      <c r="F23" t="s">
        <v>124</v>
      </c>
      <c r="G23" t="s">
        <v>85</v>
      </c>
      <c r="H23" t="s">
        <v>85</v>
      </c>
      <c r="I23" t="s">
        <v>124</v>
      </c>
      <c r="J23" t="s">
        <v>85</v>
      </c>
      <c r="K23" t="s">
        <v>124</v>
      </c>
      <c r="L23" t="s">
        <v>85</v>
      </c>
      <c r="M23" t="s">
        <v>85</v>
      </c>
      <c r="N23" t="s">
        <v>85</v>
      </c>
      <c r="O23" t="s">
        <v>85</v>
      </c>
      <c r="P23" t="s">
        <v>85</v>
      </c>
      <c r="Q23" t="s">
        <v>124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127</v>
      </c>
      <c r="D24" t="s">
        <v>85</v>
      </c>
      <c r="E24" t="s">
        <v>124</v>
      </c>
      <c r="F24" t="s">
        <v>85</v>
      </c>
      <c r="G24" t="s">
        <v>124</v>
      </c>
      <c r="H24" t="s">
        <v>124</v>
      </c>
      <c r="I24" t="s">
        <v>85</v>
      </c>
      <c r="J24" t="s">
        <v>124</v>
      </c>
      <c r="K24" t="s">
        <v>85</v>
      </c>
      <c r="L24" t="s">
        <v>85</v>
      </c>
      <c r="M24" t="s">
        <v>124</v>
      </c>
      <c r="N24" t="s">
        <v>85</v>
      </c>
      <c r="O24" t="s">
        <v>85</v>
      </c>
      <c r="P24" t="s">
        <v>85</v>
      </c>
      <c r="Q24" t="s">
        <v>85</v>
      </c>
      <c r="R24" t="s">
        <v>124</v>
      </c>
      <c r="S24" t="s">
        <v>124</v>
      </c>
      <c r="T24" t="s">
        <v>85</v>
      </c>
      <c r="U24" t="s">
        <v>85</v>
      </c>
      <c r="V24" t="s">
        <v>124</v>
      </c>
      <c r="W24" t="s">
        <v>124</v>
      </c>
    </row>
    <row r="25" spans="3:23" x14ac:dyDescent="0.25">
      <c r="C25" t="s">
        <v>128</v>
      </c>
      <c r="D25" t="s">
        <v>85</v>
      </c>
      <c r="E25" t="s">
        <v>85</v>
      </c>
      <c r="F25" t="s">
        <v>85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85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85</v>
      </c>
      <c r="T25" t="s">
        <v>124</v>
      </c>
      <c r="U25" t="s">
        <v>85</v>
      </c>
      <c r="V25" t="s">
        <v>85</v>
      </c>
      <c r="W25" t="s">
        <v>85</v>
      </c>
    </row>
    <row r="26" spans="3:23" x14ac:dyDescent="0.25">
      <c r="C26" t="s">
        <v>129</v>
      </c>
      <c r="D26" t="s">
        <v>85</v>
      </c>
      <c r="E26" t="s">
        <v>85</v>
      </c>
      <c r="F26" t="s">
        <v>85</v>
      </c>
      <c r="G26" t="s">
        <v>85</v>
      </c>
      <c r="H26" t="s">
        <v>85</v>
      </c>
      <c r="I26" t="s">
        <v>85</v>
      </c>
      <c r="J26" t="s">
        <v>85</v>
      </c>
      <c r="K26" t="s">
        <v>85</v>
      </c>
      <c r="L26" t="s">
        <v>124</v>
      </c>
      <c r="M26" t="s">
        <v>85</v>
      </c>
      <c r="N26" t="s">
        <v>124</v>
      </c>
      <c r="O26" t="s">
        <v>124</v>
      </c>
      <c r="P26" t="s">
        <v>124</v>
      </c>
      <c r="Q26" t="s">
        <v>85</v>
      </c>
      <c r="R26" t="s">
        <v>85</v>
      </c>
      <c r="S26" t="s">
        <v>85</v>
      </c>
      <c r="T26" t="s">
        <v>85</v>
      </c>
      <c r="U26" t="s">
        <v>124</v>
      </c>
      <c r="V26" t="s">
        <v>85</v>
      </c>
      <c r="W26" t="s">
        <v>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077C-2F1A-4A88-A3D7-C8B8DA5C3DB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106</v>
      </c>
      <c r="B16" t="s">
        <v>107</v>
      </c>
      <c r="D16" t="s">
        <v>82</v>
      </c>
      <c r="E16" t="s">
        <v>81</v>
      </c>
      <c r="F16" t="s">
        <v>83</v>
      </c>
      <c r="G16" t="s">
        <v>80</v>
      </c>
      <c r="H16" t="s">
        <v>80</v>
      </c>
      <c r="I16" t="s">
        <v>80</v>
      </c>
      <c r="J16" t="s">
        <v>80</v>
      </c>
      <c r="K16" t="s">
        <v>82</v>
      </c>
      <c r="L16" t="s">
        <v>83</v>
      </c>
      <c r="M16" t="s">
        <v>80</v>
      </c>
      <c r="N16" t="s">
        <v>82</v>
      </c>
      <c r="O16" t="s">
        <v>80</v>
      </c>
      <c r="P16" t="s">
        <v>81</v>
      </c>
      <c r="Q16" t="s">
        <v>82</v>
      </c>
      <c r="R16" t="s">
        <v>80</v>
      </c>
      <c r="S16" t="s">
        <v>83</v>
      </c>
      <c r="T16" t="s">
        <v>80</v>
      </c>
      <c r="U16" t="s">
        <v>80</v>
      </c>
      <c r="V16" t="s">
        <v>81</v>
      </c>
      <c r="W16" t="s">
        <v>83</v>
      </c>
      <c r="X16">
        <v>18</v>
      </c>
      <c r="Y16" t="s">
        <v>108</v>
      </c>
      <c r="Z16" t="s">
        <v>85</v>
      </c>
      <c r="AA16" t="s">
        <v>109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0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123</v>
      </c>
      <c r="D21" t="s">
        <v>124</v>
      </c>
      <c r="E21" t="s">
        <v>124</v>
      </c>
      <c r="F21" t="s">
        <v>124</v>
      </c>
      <c r="G21" t="s">
        <v>124</v>
      </c>
      <c r="H21" t="s">
        <v>124</v>
      </c>
      <c r="I21" t="s">
        <v>124</v>
      </c>
      <c r="J21" t="s">
        <v>124</v>
      </c>
      <c r="K21" t="s">
        <v>124</v>
      </c>
      <c r="L21" t="s">
        <v>124</v>
      </c>
      <c r="M21" t="s">
        <v>124</v>
      </c>
      <c r="N21" t="s">
        <v>85</v>
      </c>
      <c r="O21" t="s">
        <v>124</v>
      </c>
      <c r="P21" t="s">
        <v>124</v>
      </c>
      <c r="Q21" t="s">
        <v>124</v>
      </c>
      <c r="R21" t="s">
        <v>124</v>
      </c>
      <c r="S21" t="s">
        <v>85</v>
      </c>
      <c r="T21" t="s">
        <v>124</v>
      </c>
      <c r="U21" t="s">
        <v>124</v>
      </c>
      <c r="V21" t="s">
        <v>124</v>
      </c>
      <c r="W21" t="s">
        <v>124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124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124</v>
      </c>
      <c r="L23" t="s">
        <v>85</v>
      </c>
      <c r="M23" t="s">
        <v>85</v>
      </c>
      <c r="N23" t="s">
        <v>124</v>
      </c>
      <c r="O23" t="s">
        <v>85</v>
      </c>
      <c r="P23" t="s">
        <v>85</v>
      </c>
      <c r="Q23" t="s">
        <v>124</v>
      </c>
      <c r="R23" t="s">
        <v>85</v>
      </c>
      <c r="S23" t="s">
        <v>85</v>
      </c>
      <c r="T23" t="s">
        <v>85</v>
      </c>
      <c r="U23" t="s">
        <v>85</v>
      </c>
      <c r="V23" t="s">
        <v>85</v>
      </c>
      <c r="W23" t="s">
        <v>85</v>
      </c>
    </row>
    <row r="24" spans="3:23" x14ac:dyDescent="0.25">
      <c r="C24" t="s">
        <v>127</v>
      </c>
      <c r="D24" t="s">
        <v>85</v>
      </c>
      <c r="E24" t="s">
        <v>85</v>
      </c>
      <c r="F24" t="s">
        <v>85</v>
      </c>
      <c r="G24" t="s">
        <v>124</v>
      </c>
      <c r="H24" t="s">
        <v>124</v>
      </c>
      <c r="I24" t="s">
        <v>124</v>
      </c>
      <c r="J24" t="s">
        <v>124</v>
      </c>
      <c r="K24" t="s">
        <v>85</v>
      </c>
      <c r="L24" t="s">
        <v>85</v>
      </c>
      <c r="M24" t="s">
        <v>124</v>
      </c>
      <c r="N24" t="s">
        <v>85</v>
      </c>
      <c r="O24" t="s">
        <v>124</v>
      </c>
      <c r="P24" t="s">
        <v>85</v>
      </c>
      <c r="Q24" t="s">
        <v>85</v>
      </c>
      <c r="R24" t="s">
        <v>124</v>
      </c>
      <c r="S24" t="s">
        <v>85</v>
      </c>
      <c r="T24" t="s">
        <v>124</v>
      </c>
      <c r="U24" t="s">
        <v>124</v>
      </c>
      <c r="V24" t="s">
        <v>85</v>
      </c>
      <c r="W24" t="s">
        <v>85</v>
      </c>
    </row>
    <row r="25" spans="3:23" x14ac:dyDescent="0.25">
      <c r="C25" t="s">
        <v>128</v>
      </c>
      <c r="D25" t="s">
        <v>85</v>
      </c>
      <c r="E25" t="s">
        <v>85</v>
      </c>
      <c r="F25" t="s">
        <v>124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124</v>
      </c>
      <c r="M25" t="s">
        <v>85</v>
      </c>
      <c r="N25" t="s">
        <v>85</v>
      </c>
      <c r="O25" t="s">
        <v>85</v>
      </c>
      <c r="P25" t="s">
        <v>85</v>
      </c>
      <c r="Q25" t="s">
        <v>85</v>
      </c>
      <c r="R25" t="s">
        <v>85</v>
      </c>
      <c r="S25" t="s">
        <v>124</v>
      </c>
      <c r="T25" t="s">
        <v>85</v>
      </c>
      <c r="U25" t="s">
        <v>85</v>
      </c>
      <c r="V25" t="s">
        <v>85</v>
      </c>
      <c r="W25" t="s">
        <v>124</v>
      </c>
    </row>
    <row r="26" spans="3:23" x14ac:dyDescent="0.25">
      <c r="C26" t="s">
        <v>129</v>
      </c>
      <c r="D26" t="s">
        <v>85</v>
      </c>
      <c r="E26" t="s">
        <v>124</v>
      </c>
      <c r="F26" t="s">
        <v>85</v>
      </c>
      <c r="G26" t="s">
        <v>85</v>
      </c>
      <c r="H26" t="s">
        <v>85</v>
      </c>
      <c r="I26" t="s">
        <v>85</v>
      </c>
      <c r="J26" t="s">
        <v>85</v>
      </c>
      <c r="K26" t="s">
        <v>85</v>
      </c>
      <c r="L26" t="s">
        <v>85</v>
      </c>
      <c r="M26" t="s">
        <v>85</v>
      </c>
      <c r="N26" t="s">
        <v>85</v>
      </c>
      <c r="O26" t="s">
        <v>85</v>
      </c>
      <c r="P26" t="s">
        <v>124</v>
      </c>
      <c r="Q26" t="s">
        <v>85</v>
      </c>
      <c r="R26" t="s">
        <v>85</v>
      </c>
      <c r="S26" t="s">
        <v>85</v>
      </c>
      <c r="T26" t="s">
        <v>85</v>
      </c>
      <c r="U26" t="s">
        <v>85</v>
      </c>
      <c r="V26" t="s">
        <v>124</v>
      </c>
      <c r="W26" t="s">
        <v>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4EBC-1A03-49C1-92F5-C3C21261736D}">
  <dimension ref="A6:AB26"/>
  <sheetViews>
    <sheetView topLeftCell="G1" workbookViewId="0">
      <selection activeCell="C19" sqref="C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19</v>
      </c>
      <c r="O12" t="s">
        <v>20</v>
      </c>
      <c r="P12" t="s">
        <v>21</v>
      </c>
      <c r="Q12" t="s">
        <v>21</v>
      </c>
      <c r="R12" t="s">
        <v>22</v>
      </c>
      <c r="S12" t="s">
        <v>22</v>
      </c>
      <c r="T12" t="s">
        <v>23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26</v>
      </c>
      <c r="H13" t="s">
        <v>27</v>
      </c>
      <c r="I13" t="s">
        <v>28</v>
      </c>
      <c r="J13" t="s">
        <v>29</v>
      </c>
      <c r="K13" t="s">
        <v>29</v>
      </c>
      <c r="L13" t="s">
        <v>29</v>
      </c>
      <c r="M13" t="s">
        <v>30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34</v>
      </c>
      <c r="T13" t="s">
        <v>35</v>
      </c>
      <c r="U13" t="s">
        <v>35</v>
      </c>
      <c r="V13" t="s">
        <v>35</v>
      </c>
      <c r="W13" t="s">
        <v>35</v>
      </c>
    </row>
    <row r="14" spans="1:28" x14ac:dyDescent="0.25">
      <c r="C14" t="s">
        <v>36</v>
      </c>
      <c r="D14" t="s">
        <v>37</v>
      </c>
      <c r="E14" t="s">
        <v>37</v>
      </c>
      <c r="F14" t="s">
        <v>38</v>
      </c>
      <c r="G14" t="s">
        <v>38</v>
      </c>
      <c r="H14" t="s">
        <v>39</v>
      </c>
      <c r="I14" t="s">
        <v>40</v>
      </c>
      <c r="J14" t="s">
        <v>41</v>
      </c>
      <c r="K14" t="s">
        <v>41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  <c r="R14" t="s">
        <v>47</v>
      </c>
      <c r="S14" t="s">
        <v>48</v>
      </c>
      <c r="T14" t="s">
        <v>49</v>
      </c>
      <c r="U14" t="s">
        <v>49</v>
      </c>
      <c r="V14" t="s">
        <v>49</v>
      </c>
      <c r="W14" t="s">
        <v>49</v>
      </c>
    </row>
    <row r="15" spans="1:28" x14ac:dyDescent="0.25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63</v>
      </c>
      <c r="O15" t="s">
        <v>64</v>
      </c>
      <c r="P15" t="s">
        <v>65</v>
      </c>
      <c r="Q15" t="s">
        <v>66</v>
      </c>
      <c r="R15" t="s">
        <v>67</v>
      </c>
      <c r="S15" t="s">
        <v>68</v>
      </c>
      <c r="T15" t="s">
        <v>69</v>
      </c>
      <c r="U15" t="s">
        <v>70</v>
      </c>
      <c r="V15" t="s">
        <v>71</v>
      </c>
      <c r="W15" t="s">
        <v>72</v>
      </c>
      <c r="X15" t="s">
        <v>73</v>
      </c>
      <c r="Y15" t="s">
        <v>74</v>
      </c>
      <c r="Z15" t="s">
        <v>75</v>
      </c>
      <c r="AA15" t="s">
        <v>76</v>
      </c>
      <c r="AB15" t="s">
        <v>77</v>
      </c>
    </row>
    <row r="16" spans="1:28" x14ac:dyDescent="0.25">
      <c r="A16" t="s">
        <v>110</v>
      </c>
      <c r="B16" t="s">
        <v>111</v>
      </c>
      <c r="D16" t="s">
        <v>80</v>
      </c>
      <c r="E16" t="s">
        <v>81</v>
      </c>
      <c r="F16" t="s">
        <v>83</v>
      </c>
      <c r="G16" t="s">
        <v>80</v>
      </c>
      <c r="H16" t="s">
        <v>80</v>
      </c>
      <c r="I16" t="s">
        <v>81</v>
      </c>
      <c r="J16" t="s">
        <v>81</v>
      </c>
      <c r="K16" t="s">
        <v>81</v>
      </c>
      <c r="L16" t="s">
        <v>83</v>
      </c>
      <c r="M16" t="s">
        <v>81</v>
      </c>
      <c r="N16" t="s">
        <v>82</v>
      </c>
      <c r="O16" t="s">
        <v>83</v>
      </c>
      <c r="P16" t="s">
        <v>82</v>
      </c>
      <c r="Q16" t="s">
        <v>82</v>
      </c>
      <c r="R16" t="s">
        <v>82</v>
      </c>
      <c r="S16" t="s">
        <v>80</v>
      </c>
      <c r="T16" t="s">
        <v>82</v>
      </c>
      <c r="U16" t="s">
        <v>83</v>
      </c>
      <c r="V16" t="s">
        <v>81</v>
      </c>
      <c r="W16" t="s">
        <v>80</v>
      </c>
      <c r="X16">
        <v>7</v>
      </c>
      <c r="Y16" t="s">
        <v>94</v>
      </c>
      <c r="Z16" t="s">
        <v>85</v>
      </c>
      <c r="AA16" t="s">
        <v>112</v>
      </c>
      <c r="AB16" t="s">
        <v>87</v>
      </c>
    </row>
    <row r="19" spans="3:23" x14ac:dyDescent="0.25">
      <c r="C19" t="s">
        <v>121</v>
      </c>
      <c r="D19" t="s">
        <v>82</v>
      </c>
      <c r="E19" t="s">
        <v>81</v>
      </c>
      <c r="F19" t="s">
        <v>83</v>
      </c>
      <c r="G19" t="s">
        <v>80</v>
      </c>
      <c r="H19" t="s">
        <v>80</v>
      </c>
      <c r="I19" t="s">
        <v>80</v>
      </c>
      <c r="J19" t="s">
        <v>80</v>
      </c>
      <c r="K19" t="s">
        <v>82</v>
      </c>
      <c r="L19" t="s">
        <v>83</v>
      </c>
      <c r="M19" t="s">
        <v>80</v>
      </c>
      <c r="N19" t="s">
        <v>83</v>
      </c>
      <c r="O19" t="s">
        <v>80</v>
      </c>
      <c r="P19" t="s">
        <v>81</v>
      </c>
      <c r="Q19" t="s">
        <v>82</v>
      </c>
      <c r="R19" t="s">
        <v>80</v>
      </c>
      <c r="S19" t="s">
        <v>82</v>
      </c>
      <c r="T19" t="s">
        <v>80</v>
      </c>
      <c r="U19" t="s">
        <v>80</v>
      </c>
      <c r="V19" t="s">
        <v>81</v>
      </c>
      <c r="W19" t="s">
        <v>83</v>
      </c>
    </row>
    <row r="20" spans="3:23" x14ac:dyDescent="0.25">
      <c r="C20" t="s">
        <v>122</v>
      </c>
      <c r="D20">
        <v>0</v>
      </c>
      <c r="E20">
        <v>1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123</v>
      </c>
      <c r="D21" t="s">
        <v>85</v>
      </c>
      <c r="E21" t="s">
        <v>124</v>
      </c>
      <c r="F21" t="s">
        <v>124</v>
      </c>
      <c r="G21" t="s">
        <v>124</v>
      </c>
      <c r="H21" t="s">
        <v>124</v>
      </c>
      <c r="I21" t="s">
        <v>85</v>
      </c>
      <c r="J21" t="s">
        <v>85</v>
      </c>
      <c r="K21" t="s">
        <v>85</v>
      </c>
      <c r="L21" t="s">
        <v>124</v>
      </c>
      <c r="M21" t="s">
        <v>85</v>
      </c>
      <c r="N21" t="s">
        <v>85</v>
      </c>
      <c r="O21" t="s">
        <v>85</v>
      </c>
      <c r="P21" t="s">
        <v>85</v>
      </c>
      <c r="Q21" t="s">
        <v>124</v>
      </c>
      <c r="R21" t="s">
        <v>85</v>
      </c>
      <c r="S21" t="s">
        <v>85</v>
      </c>
      <c r="T21" t="s">
        <v>85</v>
      </c>
      <c r="U21" t="s">
        <v>85</v>
      </c>
      <c r="V21" t="s">
        <v>124</v>
      </c>
      <c r="W21" t="s">
        <v>85</v>
      </c>
    </row>
    <row r="22" spans="3:23" x14ac:dyDescent="0.25">
      <c r="C22" t="s">
        <v>125</v>
      </c>
      <c r="D22" t="s">
        <v>85</v>
      </c>
      <c r="E22" t="s">
        <v>85</v>
      </c>
      <c r="F22" t="s">
        <v>85</v>
      </c>
      <c r="G22" t="s">
        <v>85</v>
      </c>
      <c r="H22" t="s">
        <v>85</v>
      </c>
      <c r="I22" t="s">
        <v>85</v>
      </c>
      <c r="J22" t="s">
        <v>85</v>
      </c>
      <c r="K22" t="s">
        <v>85</v>
      </c>
      <c r="L22" t="s">
        <v>85</v>
      </c>
      <c r="M22" t="s">
        <v>85</v>
      </c>
      <c r="N22" t="s">
        <v>85</v>
      </c>
      <c r="O22" t="s">
        <v>85</v>
      </c>
      <c r="P22" t="s">
        <v>85</v>
      </c>
      <c r="Q22" t="s">
        <v>85</v>
      </c>
      <c r="R22" t="s">
        <v>85</v>
      </c>
      <c r="S22" t="s">
        <v>85</v>
      </c>
      <c r="T22" t="s">
        <v>85</v>
      </c>
      <c r="U22" t="s">
        <v>85</v>
      </c>
      <c r="V22" t="s">
        <v>85</v>
      </c>
      <c r="W22" t="s">
        <v>85</v>
      </c>
    </row>
    <row r="23" spans="3:23" x14ac:dyDescent="0.25">
      <c r="C23" t="s">
        <v>126</v>
      </c>
      <c r="D23" t="s">
        <v>85</v>
      </c>
      <c r="E23" t="s">
        <v>85</v>
      </c>
      <c r="F23" t="s">
        <v>85</v>
      </c>
      <c r="G23" t="s">
        <v>85</v>
      </c>
      <c r="H23" t="s">
        <v>85</v>
      </c>
      <c r="I23" t="s">
        <v>85</v>
      </c>
      <c r="J23" t="s">
        <v>85</v>
      </c>
      <c r="K23" t="s">
        <v>85</v>
      </c>
      <c r="L23" t="s">
        <v>85</v>
      </c>
      <c r="M23" t="s">
        <v>85</v>
      </c>
      <c r="N23" t="s">
        <v>124</v>
      </c>
      <c r="O23" t="s">
        <v>85</v>
      </c>
      <c r="P23" t="s">
        <v>124</v>
      </c>
      <c r="Q23" t="s">
        <v>124</v>
      </c>
      <c r="R23" t="s">
        <v>124</v>
      </c>
      <c r="S23" t="s">
        <v>85</v>
      </c>
      <c r="T23" t="s">
        <v>124</v>
      </c>
      <c r="U23" t="s">
        <v>85</v>
      </c>
      <c r="V23" t="s">
        <v>85</v>
      </c>
      <c r="W23" t="s">
        <v>85</v>
      </c>
    </row>
    <row r="24" spans="3:23" x14ac:dyDescent="0.25">
      <c r="C24" t="s">
        <v>127</v>
      </c>
      <c r="D24" t="s">
        <v>124</v>
      </c>
      <c r="E24" t="s">
        <v>85</v>
      </c>
      <c r="F24" t="s">
        <v>85</v>
      </c>
      <c r="G24" t="s">
        <v>124</v>
      </c>
      <c r="H24" t="s">
        <v>124</v>
      </c>
      <c r="I24" t="s">
        <v>85</v>
      </c>
      <c r="J24" t="s">
        <v>85</v>
      </c>
      <c r="K24" t="s">
        <v>85</v>
      </c>
      <c r="L24" t="s">
        <v>85</v>
      </c>
      <c r="M24" t="s">
        <v>85</v>
      </c>
      <c r="N24" t="s">
        <v>85</v>
      </c>
      <c r="O24" t="s">
        <v>85</v>
      </c>
      <c r="P24" t="s">
        <v>85</v>
      </c>
      <c r="Q24" t="s">
        <v>85</v>
      </c>
      <c r="R24" t="s">
        <v>85</v>
      </c>
      <c r="S24" t="s">
        <v>124</v>
      </c>
      <c r="T24" t="s">
        <v>85</v>
      </c>
      <c r="U24" t="s">
        <v>85</v>
      </c>
      <c r="V24" t="s">
        <v>85</v>
      </c>
      <c r="W24" t="s">
        <v>124</v>
      </c>
    </row>
    <row r="25" spans="3:23" x14ac:dyDescent="0.25">
      <c r="C25" t="s">
        <v>128</v>
      </c>
      <c r="D25" t="s">
        <v>85</v>
      </c>
      <c r="E25" t="s">
        <v>85</v>
      </c>
      <c r="F25" t="s">
        <v>124</v>
      </c>
      <c r="G25" t="s">
        <v>85</v>
      </c>
      <c r="H25" t="s">
        <v>85</v>
      </c>
      <c r="I25" t="s">
        <v>85</v>
      </c>
      <c r="J25" t="s">
        <v>85</v>
      </c>
      <c r="K25" t="s">
        <v>85</v>
      </c>
      <c r="L25" t="s">
        <v>124</v>
      </c>
      <c r="M25" t="s">
        <v>85</v>
      </c>
      <c r="N25" t="s">
        <v>85</v>
      </c>
      <c r="O25" t="s">
        <v>124</v>
      </c>
      <c r="P25" t="s">
        <v>85</v>
      </c>
      <c r="Q25" t="s">
        <v>85</v>
      </c>
      <c r="R25" t="s">
        <v>85</v>
      </c>
      <c r="S25" t="s">
        <v>85</v>
      </c>
      <c r="T25" t="s">
        <v>85</v>
      </c>
      <c r="U25" t="s">
        <v>124</v>
      </c>
      <c r="V25" t="s">
        <v>85</v>
      </c>
      <c r="W25" t="s">
        <v>85</v>
      </c>
    </row>
    <row r="26" spans="3:23" x14ac:dyDescent="0.25">
      <c r="C26" t="s">
        <v>129</v>
      </c>
      <c r="D26" t="s">
        <v>85</v>
      </c>
      <c r="E26" t="s">
        <v>124</v>
      </c>
      <c r="F26" t="s">
        <v>85</v>
      </c>
      <c r="G26" t="s">
        <v>85</v>
      </c>
      <c r="H26" t="s">
        <v>85</v>
      </c>
      <c r="I26" t="s">
        <v>124</v>
      </c>
      <c r="J26" t="s">
        <v>124</v>
      </c>
      <c r="K26" t="s">
        <v>124</v>
      </c>
      <c r="L26" t="s">
        <v>85</v>
      </c>
      <c r="M26" t="s">
        <v>124</v>
      </c>
      <c r="N26" t="s">
        <v>85</v>
      </c>
      <c r="O26" t="s">
        <v>85</v>
      </c>
      <c r="P26" t="s">
        <v>85</v>
      </c>
      <c r="Q26" t="s">
        <v>85</v>
      </c>
      <c r="R26" t="s">
        <v>85</v>
      </c>
      <c r="S26" t="s">
        <v>85</v>
      </c>
      <c r="T26" t="s">
        <v>85</v>
      </c>
      <c r="U26" t="s">
        <v>85</v>
      </c>
      <c r="V26" t="s">
        <v>124</v>
      </c>
      <c r="W26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Consolidado</vt:lpstr>
      <vt:lpstr>2022-05-20</vt:lpstr>
      <vt:lpstr>2022-05-09</vt:lpstr>
      <vt:lpstr>2022-05-16</vt:lpstr>
      <vt:lpstr>2022-05-06</vt:lpstr>
      <vt:lpstr>2022-05-03</vt:lpstr>
      <vt:lpstr>2022-05-15</vt:lpstr>
      <vt:lpstr>2022-05-23</vt:lpstr>
      <vt:lpstr>2022-05-13</vt:lpstr>
      <vt:lpstr>2022-05-11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2022-11-19T22:06:39Z</dcterms:modified>
</cp:coreProperties>
</file>