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F044638-8AA9-4BC3-BCC0-FF7D5F3E0C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9" sheetId="3" r:id="rId2"/>
    <sheet name="2022-05-18" sheetId="4" r:id="rId3"/>
    <sheet name="2022-05-07" sheetId="5" r:id="rId4"/>
    <sheet name="2022-05-08" sheetId="6" r:id="rId5"/>
    <sheet name="2022-05-05" sheetId="7" r:id="rId6"/>
    <sheet name="2022-05-16" sheetId="8" r:id="rId7"/>
    <sheet name="2022-05-06" sheetId="9" r:id="rId8"/>
    <sheet name="2022-05-14" sheetId="10" r:id="rId9"/>
    <sheet name="2022-05-25" sheetId="11" r:id="rId10"/>
    <sheet name="2022-05-03" sheetId="12" r:id="rId11"/>
    <sheet name="2022-05-04" sheetId="13" r:id="rId12"/>
    <sheet name="2022-05-12" sheetId="14" r:id="rId13"/>
    <sheet name="2022-05-11" sheetId="15" r:id="rId14"/>
    <sheet name="2022-05-22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2" l="1"/>
  <c r="E48" i="2"/>
  <c r="F48" i="2"/>
  <c r="G48" i="2"/>
  <c r="G51" i="2" s="1"/>
  <c r="H48" i="2"/>
  <c r="H49" i="2" s="1"/>
  <c r="I48" i="2"/>
  <c r="J48" i="2"/>
  <c r="K48" i="2"/>
  <c r="K49" i="2" s="1"/>
  <c r="L48" i="2"/>
  <c r="L49" i="2" s="1"/>
  <c r="M48" i="2"/>
  <c r="N48" i="2"/>
  <c r="O48" i="2"/>
  <c r="O49" i="2" s="1"/>
  <c r="P48" i="2"/>
  <c r="Q48" i="2"/>
  <c r="R48" i="2"/>
  <c r="S48" i="2"/>
  <c r="T48" i="2"/>
  <c r="T49" i="2" s="1"/>
  <c r="U48" i="2"/>
  <c r="V48" i="2"/>
  <c r="W48" i="2"/>
  <c r="W49" i="2" s="1"/>
  <c r="D48" i="2"/>
  <c r="E46" i="2"/>
  <c r="F46" i="2"/>
  <c r="G46" i="2"/>
  <c r="G47" i="2" s="1"/>
  <c r="H46" i="2"/>
  <c r="H47" i="2" s="1"/>
  <c r="I46" i="2"/>
  <c r="J46" i="2"/>
  <c r="K46" i="2"/>
  <c r="K47" i="2" s="1"/>
  <c r="L46" i="2"/>
  <c r="M46" i="2"/>
  <c r="N46" i="2"/>
  <c r="O46" i="2"/>
  <c r="P46" i="2"/>
  <c r="P47" i="2" s="1"/>
  <c r="Q46" i="2"/>
  <c r="R46" i="2"/>
  <c r="S46" i="2"/>
  <c r="S47" i="2" s="1"/>
  <c r="T46" i="2"/>
  <c r="T47" i="2" s="1"/>
  <c r="U46" i="2"/>
  <c r="V46" i="2"/>
  <c r="W46" i="2"/>
  <c r="D46" i="2"/>
  <c r="D47" i="2" s="1"/>
  <c r="E44" i="2"/>
  <c r="F44" i="2"/>
  <c r="G44" i="2"/>
  <c r="G45" i="2" s="1"/>
  <c r="H44" i="2"/>
  <c r="I44" i="2"/>
  <c r="J44" i="2"/>
  <c r="K44" i="2"/>
  <c r="K45" i="2" s="1"/>
  <c r="L44" i="2"/>
  <c r="L45" i="2" s="1"/>
  <c r="M44" i="2"/>
  <c r="N44" i="2"/>
  <c r="O44" i="2"/>
  <c r="O45" i="2" s="1"/>
  <c r="P44" i="2"/>
  <c r="P45" i="2" s="1"/>
  <c r="Q44" i="2"/>
  <c r="R44" i="2"/>
  <c r="S44" i="2"/>
  <c r="T44" i="2"/>
  <c r="T45" i="2" s="1"/>
  <c r="U44" i="2"/>
  <c r="V44" i="2"/>
  <c r="W44" i="2"/>
  <c r="W45" i="2" s="1"/>
  <c r="D44" i="2"/>
  <c r="E42" i="2"/>
  <c r="F42" i="2"/>
  <c r="G42" i="2"/>
  <c r="H42" i="2"/>
  <c r="H43" i="2" s="1"/>
  <c r="I42" i="2"/>
  <c r="J42" i="2"/>
  <c r="K42" i="2"/>
  <c r="K43" i="2" s="1"/>
  <c r="L42" i="2"/>
  <c r="L43" i="2" s="1"/>
  <c r="M42" i="2"/>
  <c r="N42" i="2"/>
  <c r="O42" i="2"/>
  <c r="P42" i="2"/>
  <c r="P43" i="2" s="1"/>
  <c r="Q42" i="2"/>
  <c r="R42" i="2"/>
  <c r="S42" i="2"/>
  <c r="S43" i="2" s="1"/>
  <c r="T42" i="2"/>
  <c r="T43" i="2" s="1"/>
  <c r="U42" i="2"/>
  <c r="V42" i="2"/>
  <c r="W42" i="2"/>
  <c r="D42" i="2"/>
  <c r="D43" i="2" s="1"/>
  <c r="E40" i="2"/>
  <c r="F40" i="2"/>
  <c r="G40" i="2"/>
  <c r="H40" i="2"/>
  <c r="H51" i="2" s="1"/>
  <c r="I40" i="2"/>
  <c r="J40" i="2"/>
  <c r="K40" i="2"/>
  <c r="K41" i="2" s="1"/>
  <c r="L40" i="2"/>
  <c r="L51" i="2" s="1"/>
  <c r="M40" i="2"/>
  <c r="N40" i="2"/>
  <c r="O40" i="2"/>
  <c r="O51" i="2" s="1"/>
  <c r="P40" i="2"/>
  <c r="P51" i="2" s="1"/>
  <c r="Q40" i="2"/>
  <c r="R40" i="2"/>
  <c r="S40" i="2"/>
  <c r="S41" i="2" s="1"/>
  <c r="T40" i="2"/>
  <c r="U40" i="2"/>
  <c r="V40" i="2"/>
  <c r="W40" i="2"/>
  <c r="W41" i="2" s="1"/>
  <c r="D40" i="2"/>
  <c r="X35" i="2"/>
  <c r="E38" i="2"/>
  <c r="F38" i="2"/>
  <c r="G38" i="2"/>
  <c r="H38" i="2"/>
  <c r="H39" i="2" s="1"/>
  <c r="I38" i="2"/>
  <c r="J38" i="2"/>
  <c r="J39" i="2" s="1"/>
  <c r="K38" i="2"/>
  <c r="L38" i="2"/>
  <c r="L39" i="2" s="1"/>
  <c r="M38" i="2"/>
  <c r="N38" i="2"/>
  <c r="N39" i="2" s="1"/>
  <c r="N56" i="2" s="1"/>
  <c r="O38" i="2"/>
  <c r="P38" i="2"/>
  <c r="P39" i="2" s="1"/>
  <c r="Q38" i="2"/>
  <c r="R38" i="2"/>
  <c r="S38" i="2"/>
  <c r="S39" i="2" s="1"/>
  <c r="T38" i="2"/>
  <c r="T39" i="2" s="1"/>
  <c r="U38" i="2"/>
  <c r="V38" i="2"/>
  <c r="V39" i="2" s="1"/>
  <c r="W38" i="2"/>
  <c r="D38" i="2"/>
  <c r="D39" i="2" s="1"/>
  <c r="S49" i="2"/>
  <c r="V49" i="2"/>
  <c r="U49" i="2"/>
  <c r="R49" i="2"/>
  <c r="Q49" i="2"/>
  <c r="P49" i="2"/>
  <c r="N49" i="2"/>
  <c r="M49" i="2"/>
  <c r="J49" i="2"/>
  <c r="I49" i="2"/>
  <c r="F49" i="2"/>
  <c r="E49" i="2"/>
  <c r="U47" i="2"/>
  <c r="Q47" i="2"/>
  <c r="M47" i="2"/>
  <c r="I47" i="2"/>
  <c r="E47" i="2"/>
  <c r="W47" i="2"/>
  <c r="V47" i="2"/>
  <c r="R47" i="2"/>
  <c r="O47" i="2"/>
  <c r="N47" i="2"/>
  <c r="L47" i="2"/>
  <c r="J47" i="2"/>
  <c r="F47" i="2"/>
  <c r="S45" i="2"/>
  <c r="V45" i="2"/>
  <c r="U45" i="2"/>
  <c r="R45" i="2"/>
  <c r="Q45" i="2"/>
  <c r="N45" i="2"/>
  <c r="M45" i="2"/>
  <c r="J45" i="2"/>
  <c r="I45" i="2"/>
  <c r="H45" i="2"/>
  <c r="F45" i="2"/>
  <c r="E45" i="2"/>
  <c r="U43" i="2"/>
  <c r="Q43" i="2"/>
  <c r="M43" i="2"/>
  <c r="I43" i="2"/>
  <c r="E43" i="2"/>
  <c r="W43" i="2"/>
  <c r="V51" i="2"/>
  <c r="R51" i="2"/>
  <c r="O43" i="2"/>
  <c r="N51" i="2"/>
  <c r="J51" i="2"/>
  <c r="G43" i="2"/>
  <c r="F43" i="2"/>
  <c r="G41" i="2"/>
  <c r="V41" i="2"/>
  <c r="U51" i="2"/>
  <c r="R41" i="2"/>
  <c r="Q51" i="2"/>
  <c r="N41" i="2"/>
  <c r="M51" i="2"/>
  <c r="J41" i="2"/>
  <c r="I51" i="2"/>
  <c r="F41" i="2"/>
  <c r="E51" i="2"/>
  <c r="M39" i="2"/>
  <c r="W39" i="2"/>
  <c r="U39" i="2"/>
  <c r="R39" i="2"/>
  <c r="Q39" i="2"/>
  <c r="O39" i="2"/>
  <c r="K39" i="2"/>
  <c r="I39" i="2"/>
  <c r="G39" i="2"/>
  <c r="F39" i="2"/>
  <c r="F56" i="2" s="1"/>
  <c r="E39" i="2"/>
  <c r="S51" i="2" l="1"/>
  <c r="O41" i="2"/>
  <c r="G49" i="2"/>
  <c r="K51" i="2"/>
  <c r="X48" i="2"/>
  <c r="X44" i="2"/>
  <c r="T51" i="2"/>
  <c r="D51" i="2"/>
  <c r="W51" i="2"/>
  <c r="L56" i="2"/>
  <c r="G56" i="2"/>
  <c r="S56" i="2"/>
  <c r="J56" i="2"/>
  <c r="J54" i="2"/>
  <c r="U56" i="2"/>
  <c r="D56" i="2"/>
  <c r="D54" i="2"/>
  <c r="P54" i="2"/>
  <c r="P56" i="2"/>
  <c r="X40" i="2"/>
  <c r="F51" i="2"/>
  <c r="D41" i="2"/>
  <c r="H41" i="2"/>
  <c r="L41" i="2"/>
  <c r="P41" i="2"/>
  <c r="T41" i="2"/>
  <c r="J43" i="2"/>
  <c r="N43" i="2"/>
  <c r="R43" i="2"/>
  <c r="V43" i="2"/>
  <c r="D45" i="2"/>
  <c r="D49" i="2"/>
  <c r="X38" i="2"/>
  <c r="E41" i="2"/>
  <c r="I41" i="2"/>
  <c r="M41" i="2"/>
  <c r="Q41" i="2"/>
  <c r="U41" i="2"/>
  <c r="X42" i="2"/>
  <c r="X46" i="2"/>
  <c r="X51" i="2" l="1"/>
  <c r="X41" i="2" s="1"/>
  <c r="X39" i="2" l="1"/>
  <c r="X47" i="2"/>
  <c r="X43" i="2"/>
  <c r="X45" i="2"/>
  <c r="X49" i="2"/>
  <c r="X52" i="2" l="1"/>
</calcChain>
</file>

<file path=xl/sharedStrings.xml><?xml version="1.0" encoding="utf-8"?>
<sst xmlns="http://schemas.openxmlformats.org/spreadsheetml/2006/main" count="4920" uniqueCount="200">
  <si>
    <t>Establecimiento Educativo</t>
  </si>
  <si>
    <t>COL FRANCISCO FERNANDEZ DE CONTRERAS</t>
  </si>
  <si>
    <t>Sede</t>
  </si>
  <si>
    <t>Grado</t>
  </si>
  <si>
    <t>6</t>
  </si>
  <si>
    <t>Curso</t>
  </si>
  <si>
    <t>0603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</si>
  <si>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</si>
  <si>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</si>
  <si>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</si>
  <si>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</si>
  <si>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</si>
  <si>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</si>
  <si>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</si>
  <si>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</si>
  <si>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</si>
  <si>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</si>
  <si>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</si>
  <si>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</si>
  <si>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</si>
  <si>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</si>
  <si>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</si>
  <si>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</si>
  <si>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</si>
  <si>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</si>
  <si>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Interpreta la naturaleza y posibilidad de ocurrencia de eventos aleatorios simples.</t>
  </si>
  <si>
    <t>Analiza datos representados de diferentes formas.</t>
  </si>
  <si>
    <t>Resuelve problemas que requieran el uso de frecuencias de datos representados a partir de diferentes formas: lenguaje natural, gráficas o tablas.</t>
  </si>
  <si>
    <t>Resuelve problemas que requieren la obtención o comparación de la probabilidad de eventos aleatorios.</t>
  </si>
  <si>
    <t>Resuelve problemas que requieren el uso de la distribución de los datos o medidas estadísticas: moda, mediana y promedio.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</si>
  <si>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</si>
  <si>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</si>
  <si>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de medición de perímetro, de área y superficie, de capacidad y volumen de diversos objetos.</t>
  </si>
  <si>
    <t>Reconoce las propiedades de las fracciones, los números naturales, la representación decimal, las operaciones y las relaciones en distintos contextos.</t>
  </si>
  <si>
    <t>Reconoce el uso y las propiedades de los números reales y sus operaciones en distintos contextos aplicados.</t>
  </si>
  <si>
    <t>Explica las características y las propiedades de secuencias, numéricas o geométricas, y expresiones numéricas.</t>
  </si>
  <si>
    <t>Descubre regularidades de las secuencias, la ordenación y sobre las equivalencias entre las situaciones aditivas y multiplicativas (arreglos rectangulares, producto cartesiano, adición repetida).</t>
  </si>
  <si>
    <t>Resuelve problemas aditivos, multiplicativos y de proporción.</t>
  </si>
  <si>
    <t>Evidencia</t>
  </si>
  <si>
    <t>Expresar grado de probabilidad de un evento, usando frecuencias o razones.</t>
  </si>
  <si>
    <t>Determinar diferencias y similitudes en distintas representaciones de conjuntos de datos de una misma situación.</t>
  </si>
  <si>
    <t>Usar la moda o la frecuencia de los datos para solucionar situaciones en las cuales se han organizado los datos a partir de gráficas, listas, tablas o lenguaje natural.</t>
  </si>
  <si>
    <t>Calcular la probabilidad de eventos simples usando diferentes estrategias de conteos elementales (árboles, listas, combinaciones y permutaciones).</t>
  </si>
  <si>
    <t>Usar el promedio para enfrentar situaciones de centralización e interpretación del comportamiento de un conjunto de datos.</t>
  </si>
  <si>
    <t>Señalar los atributos medibles de una figura junto con sus posibles unidades y magnitudes.</t>
  </si>
  <si>
    <t>Determinar figuras congruentes o las condiciones para que se dé la congruencia.</t>
  </si>
  <si>
    <t>Utiliza estrategias no estandarizadas (recubrimientos y patrones no convencionales) para encontrar perímetros, áreas y volúmenes de diferentes objetos, en contextos escolares y extraescolares.</t>
  </si>
  <si>
    <t>Utiliza estrategias estandarizadas (fórmulas) para encontrar perímetros, áreas o superficie y volumen o capacidad de diferentes objetos, en contextos escolares y extraescolares.</t>
  </si>
  <si>
    <t>Representar fracciones y decimales de distintas formas.</t>
  </si>
  <si>
    <t>Describir propiedades y relaciones entre cantidades y magnitudes y sus operaciones.</t>
  </si>
  <si>
    <t>Establecer relaciones de orden entre números reales dados criterios de ubicación o aproximación.</t>
  </si>
  <si>
    <t>Determinar patrones y propiedades de las secuencias numéricas o geométricas.</t>
  </si>
  <si>
    <t>Determinar equivalencias entre modelos aditivos o multiplicativos, considerando los procesos de transformación y composición.</t>
  </si>
  <si>
    <t>Utilizar la proporcionalidad en contextos de relacionamiento de magnitudes.</t>
  </si>
  <si>
    <t>Usar adiciones y productos en contextos escolares y extraescolares.</t>
  </si>
  <si>
    <t>ID Estudiante</t>
  </si>
  <si>
    <t>Nombres y Apellidos</t>
  </si>
  <si>
    <t>Item</t>
  </si>
  <si>
    <t>I_1891177</t>
  </si>
  <si>
    <t>I_1892347</t>
  </si>
  <si>
    <t>I_1892294</t>
  </si>
  <si>
    <t>I_1890085</t>
  </si>
  <si>
    <t>I_1891308</t>
  </si>
  <si>
    <t>I_1890636</t>
  </si>
  <si>
    <t>I_1890596</t>
  </si>
  <si>
    <t>I_1890387</t>
  </si>
  <si>
    <t>I_1891252</t>
  </si>
  <si>
    <t>I_1891145</t>
  </si>
  <si>
    <t>I_1892374</t>
  </si>
  <si>
    <t>I_1891156</t>
  </si>
  <si>
    <t>I_1891273</t>
  </si>
  <si>
    <t>I_1892444</t>
  </si>
  <si>
    <t>I_1890783</t>
  </si>
  <si>
    <t>I_1892471</t>
  </si>
  <si>
    <t>I_1890276</t>
  </si>
  <si>
    <t>I_1892384</t>
  </si>
  <si>
    <t>I_1892420</t>
  </si>
  <si>
    <t>I_1891297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</si>
  <si>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</si>
  <si>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</si>
  <si>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</si>
  <si>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</si>
  <si>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</si>
  <si>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4550452</t>
  </si>
  <si>
    <t>ALAN FELIPE SANCHEZ NAVARRO</t>
  </si>
  <si>
    <t>B</t>
  </si>
  <si>
    <t>A</t>
  </si>
  <si>
    <t>C</t>
  </si>
  <si>
    <t>D</t>
  </si>
  <si>
    <t>45%</t>
  </si>
  <si>
    <t>0%</t>
  </si>
  <si>
    <t>2022-05-09</t>
  </si>
  <si>
    <t>Online</t>
  </si>
  <si>
    <t>4551242</t>
  </si>
  <si>
    <t>NAILY SOFIA RODRIGUEZ BARBOSA</t>
  </si>
  <si>
    <t>25%</t>
  </si>
  <si>
    <t>4542418</t>
  </si>
  <si>
    <t>DANNY ALEJANDRO GOMEZ ASCANIO</t>
  </si>
  <si>
    <t>O</t>
  </si>
  <si>
    <t>40%</t>
  </si>
  <si>
    <t>5%</t>
  </si>
  <si>
    <t>2022-05-18</t>
  </si>
  <si>
    <t>4552423</t>
  </si>
  <si>
    <t>YISLETH VANESSA ROJAS PALLARES</t>
  </si>
  <si>
    <t>50%</t>
  </si>
  <si>
    <t>2022-05-07</t>
  </si>
  <si>
    <t>4542455</t>
  </si>
  <si>
    <t>JULIAN CAMILO JAIME AREVALO</t>
  </si>
  <si>
    <t>2022-05-08</t>
  </si>
  <si>
    <t>4551543</t>
  </si>
  <si>
    <t>JONAS DAVID GRANADOS OJEDA</t>
  </si>
  <si>
    <t>80%</t>
  </si>
  <si>
    <t>2022-05-05</t>
  </si>
  <si>
    <t>4553725</t>
  </si>
  <si>
    <t>MIGUEL ALEJANDRO BOHORQUEZ SANCHEZ</t>
  </si>
  <si>
    <t>2022-05-16</t>
  </si>
  <si>
    <t>4553722</t>
  </si>
  <si>
    <t>YASLIN JULIANA LOZANO PICON</t>
  </si>
  <si>
    <t>2022-05-06</t>
  </si>
  <si>
    <t>4537686</t>
  </si>
  <si>
    <t>JUAN FELIPE ASCANIO CASTRO</t>
  </si>
  <si>
    <t>2022-05-14</t>
  </si>
  <si>
    <t>4548683</t>
  </si>
  <si>
    <t>GUBER ALEJANDRO FIGUEROA LOPEZ</t>
  </si>
  <si>
    <t>55%</t>
  </si>
  <si>
    <t>4552409</t>
  </si>
  <si>
    <t>MARIA VALENTINA VEGA GUERRERO</t>
  </si>
  <si>
    <t>4541256</t>
  </si>
  <si>
    <t>DUBAN FELIPE ARCINIEGAS TAMAYO</t>
  </si>
  <si>
    <t>35%</t>
  </si>
  <si>
    <t>2022-05-25</t>
  </si>
  <si>
    <t>4547376</t>
  </si>
  <si>
    <t>HENRY FABIAN RUEDA JAIME</t>
  </si>
  <si>
    <t>65%</t>
  </si>
  <si>
    <t>2022-05-03</t>
  </si>
  <si>
    <t>4539950</t>
  </si>
  <si>
    <t>ANDRES FELIPE SANCHEZ PINTO</t>
  </si>
  <si>
    <t>60%</t>
  </si>
  <si>
    <t>2022-05-04</t>
  </si>
  <si>
    <t>4539952</t>
  </si>
  <si>
    <t>SAUL ANDRES SANCHEZ PINTO</t>
  </si>
  <si>
    <t>4552637</t>
  </si>
  <si>
    <t>KAREN DAYANA GUERRERO RINCON</t>
  </si>
  <si>
    <t>2022-05-12</t>
  </si>
  <si>
    <t>4551530</t>
  </si>
  <si>
    <t>MIGUEL ELIEZER AVILA VILLEGA</t>
  </si>
  <si>
    <t>2022-05-11</t>
  </si>
  <si>
    <t>4553596</t>
  </si>
  <si>
    <t>LUIZA FERNANDA ISIDRO PEREZ</t>
  </si>
  <si>
    <t>2022-05-22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</si>
  <si>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</si>
  <si>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</si>
  <si>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</si>
  <si>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</si>
  <si>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</si>
  <si>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</si>
  <si>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</si>
  <si>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</si>
  <si>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</si>
  <si>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66.67%</t>
  </si>
  <si>
    <t>33.33%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</si>
  <si>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</si>
  <si>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</si>
  <si>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</si>
  <si>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</si>
  <si>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</si>
  <si>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</si>
  <si>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</si>
  <si>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</si>
  <si>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</si>
  <si>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</si>
  <si>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</si>
  <si>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</si>
  <si>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</si>
  <si>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</si>
  <si>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</si>
  <si>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</si>
  <si>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</si>
  <si>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</si>
  <si>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</si>
  <si>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</si>
  <si>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</si>
  <si>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</si>
  <si>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</si>
  <si>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</si>
  <si>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</si>
  <si>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</si>
  <si>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</si>
  <si>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ALEATORIO</t>
  </si>
  <si>
    <t>ESPACIAL METRICO</t>
  </si>
  <si>
    <t>NUMERICO VARIACIONAL</t>
  </si>
  <si>
    <t>% Correctas por Compo</t>
  </si>
  <si>
    <t>COMPETENCIA</t>
  </si>
  <si>
    <t>COMUNICACIÓN</t>
  </si>
  <si>
    <t>RAZONAMI</t>
  </si>
  <si>
    <t>RESOLUCION PROBLEMAS</t>
  </si>
  <si>
    <t>RAZONAMIENTO</t>
  </si>
  <si>
    <t>RESOLUCION PROBLE</t>
  </si>
  <si>
    <t>RESOLUCION DE PROBLEMAS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</si>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</sst>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87F8-266F-488F-8D75-D080A3DFD089}">
  <dimension ref="A6:AB56"/>
  <sheetViews>
    <sheetView tabSelected="1" topLeftCell="G22" workbookViewId="0">
      <selection activeCell="V35" sqref="V35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4" max="24" width="12.7109375" customWidth="1"/>
    <col min="25" max="25" width="18.855468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s="1" t="s">
        <v>55</v>
      </c>
      <c r="B15" s="1" t="s">
        <v>56</v>
      </c>
      <c r="C15" s="1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73</v>
      </c>
      <c r="T15" s="2" t="s">
        <v>74</v>
      </c>
      <c r="U15" s="2" t="s">
        <v>75</v>
      </c>
      <c r="V15" s="2" t="s">
        <v>76</v>
      </c>
      <c r="W15" s="2" t="s">
        <v>77</v>
      </c>
      <c r="X15" s="2" t="s">
        <v>78</v>
      </c>
      <c r="Y15" s="2" t="s">
        <v>79</v>
      </c>
      <c r="Z15" s="2" t="s">
        <v>80</v>
      </c>
      <c r="AA15" s="1" t="s">
        <v>81</v>
      </c>
      <c r="AB15" s="1" t="s">
        <v>82</v>
      </c>
    </row>
    <row r="16" spans="1:28" x14ac:dyDescent="0.25">
      <c r="A16" s="1" t="s">
        <v>83</v>
      </c>
      <c r="B16" s="1" t="s">
        <v>84</v>
      </c>
      <c r="C16" s="1"/>
      <c r="D16" s="2" t="s">
        <v>85</v>
      </c>
      <c r="E16" s="2" t="s">
        <v>86</v>
      </c>
      <c r="F16" s="2" t="s">
        <v>86</v>
      </c>
      <c r="G16" s="2" t="s">
        <v>86</v>
      </c>
      <c r="H16" s="2" t="s">
        <v>87</v>
      </c>
      <c r="I16" s="2" t="s">
        <v>87</v>
      </c>
      <c r="J16" s="2" t="s">
        <v>85</v>
      </c>
      <c r="K16" s="2" t="s">
        <v>87</v>
      </c>
      <c r="L16" s="2" t="s">
        <v>85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85</v>
      </c>
      <c r="R16" s="2" t="s">
        <v>85</v>
      </c>
      <c r="S16" s="2" t="s">
        <v>85</v>
      </c>
      <c r="T16" s="2" t="s">
        <v>86</v>
      </c>
      <c r="U16" s="2" t="s">
        <v>86</v>
      </c>
      <c r="V16" s="2" t="s">
        <v>88</v>
      </c>
      <c r="W16" s="2" t="s">
        <v>85</v>
      </c>
      <c r="X16" s="3">
        <v>9</v>
      </c>
      <c r="Y16" s="3" t="s">
        <v>89</v>
      </c>
      <c r="Z16" s="3" t="s">
        <v>90</v>
      </c>
      <c r="AA16" s="1" t="s">
        <v>91</v>
      </c>
      <c r="AB16" s="1" t="s">
        <v>92</v>
      </c>
    </row>
    <row r="17" spans="1:28" x14ac:dyDescent="0.25">
      <c r="A17" s="1" t="s">
        <v>93</v>
      </c>
      <c r="B17" s="1" t="s">
        <v>94</v>
      </c>
      <c r="C17" s="1"/>
      <c r="D17" s="2" t="s">
        <v>87</v>
      </c>
      <c r="E17" s="2" t="s">
        <v>86</v>
      </c>
      <c r="F17" s="2" t="s">
        <v>86</v>
      </c>
      <c r="G17" s="2" t="s">
        <v>87</v>
      </c>
      <c r="H17" s="2" t="s">
        <v>87</v>
      </c>
      <c r="I17" s="2" t="s">
        <v>85</v>
      </c>
      <c r="J17" s="2" t="s">
        <v>88</v>
      </c>
      <c r="K17" s="2" t="s">
        <v>86</v>
      </c>
      <c r="L17" s="2" t="s">
        <v>85</v>
      </c>
      <c r="M17" s="2" t="s">
        <v>87</v>
      </c>
      <c r="N17" s="2" t="s">
        <v>85</v>
      </c>
      <c r="O17" s="2" t="s">
        <v>88</v>
      </c>
      <c r="P17" s="2" t="s">
        <v>87</v>
      </c>
      <c r="Q17" s="2" t="s">
        <v>88</v>
      </c>
      <c r="R17" s="2" t="s">
        <v>88</v>
      </c>
      <c r="S17" s="2" t="s">
        <v>87</v>
      </c>
      <c r="T17" s="2" t="s">
        <v>88</v>
      </c>
      <c r="U17" s="2" t="s">
        <v>88</v>
      </c>
      <c r="V17" s="2" t="s">
        <v>87</v>
      </c>
      <c r="W17" s="2" t="s">
        <v>87</v>
      </c>
      <c r="X17" s="3">
        <v>5</v>
      </c>
      <c r="Y17" s="3" t="s">
        <v>95</v>
      </c>
      <c r="Z17" s="3" t="s">
        <v>90</v>
      </c>
      <c r="AA17" s="1" t="s">
        <v>91</v>
      </c>
      <c r="AB17" s="1" t="s">
        <v>92</v>
      </c>
    </row>
    <row r="18" spans="1:28" x14ac:dyDescent="0.25">
      <c r="A18" s="1" t="s">
        <v>96</v>
      </c>
      <c r="B18" s="1" t="s">
        <v>97</v>
      </c>
      <c r="C18" s="1"/>
      <c r="D18" s="2" t="s">
        <v>85</v>
      </c>
      <c r="E18" s="2" t="s">
        <v>88</v>
      </c>
      <c r="F18" s="2" t="s">
        <v>86</v>
      </c>
      <c r="G18" s="2" t="s">
        <v>86</v>
      </c>
      <c r="H18" s="2" t="s">
        <v>88</v>
      </c>
      <c r="I18" s="2" t="s">
        <v>88</v>
      </c>
      <c r="J18" s="2" t="s">
        <v>88</v>
      </c>
      <c r="K18" s="2" t="s">
        <v>98</v>
      </c>
      <c r="L18" s="2" t="s">
        <v>85</v>
      </c>
      <c r="M18" s="2" t="s">
        <v>85</v>
      </c>
      <c r="N18" s="2" t="s">
        <v>88</v>
      </c>
      <c r="O18" s="2" t="s">
        <v>86</v>
      </c>
      <c r="P18" s="2" t="s">
        <v>86</v>
      </c>
      <c r="Q18" s="2" t="s">
        <v>85</v>
      </c>
      <c r="R18" s="2" t="s">
        <v>85</v>
      </c>
      <c r="S18" s="2" t="s">
        <v>85</v>
      </c>
      <c r="T18" s="2" t="s">
        <v>87</v>
      </c>
      <c r="U18" s="2" t="s">
        <v>85</v>
      </c>
      <c r="V18" s="2" t="s">
        <v>85</v>
      </c>
      <c r="W18" s="2" t="s">
        <v>86</v>
      </c>
      <c r="X18" s="3">
        <v>8</v>
      </c>
      <c r="Y18" s="3" t="s">
        <v>99</v>
      </c>
      <c r="Z18" s="3" t="s">
        <v>100</v>
      </c>
      <c r="AA18" s="1" t="s">
        <v>101</v>
      </c>
      <c r="AB18" s="1" t="s">
        <v>92</v>
      </c>
    </row>
    <row r="19" spans="1:28" x14ac:dyDescent="0.25">
      <c r="A19" s="1" t="s">
        <v>102</v>
      </c>
      <c r="B19" s="1" t="s">
        <v>103</v>
      </c>
      <c r="C19" s="1"/>
      <c r="D19" s="2" t="s">
        <v>86</v>
      </c>
      <c r="E19" s="2" t="s">
        <v>86</v>
      </c>
      <c r="F19" s="2" t="s">
        <v>86</v>
      </c>
      <c r="G19" s="2" t="s">
        <v>87</v>
      </c>
      <c r="H19" s="2" t="s">
        <v>85</v>
      </c>
      <c r="I19" s="2" t="s">
        <v>86</v>
      </c>
      <c r="J19" s="2" t="s">
        <v>88</v>
      </c>
      <c r="K19" s="2" t="s">
        <v>86</v>
      </c>
      <c r="L19" s="2" t="s">
        <v>86</v>
      </c>
      <c r="M19" s="2" t="s">
        <v>85</v>
      </c>
      <c r="N19" s="2" t="s">
        <v>88</v>
      </c>
      <c r="O19" s="2" t="s">
        <v>88</v>
      </c>
      <c r="P19" s="2" t="s">
        <v>86</v>
      </c>
      <c r="Q19" s="2" t="s">
        <v>85</v>
      </c>
      <c r="R19" s="2" t="s">
        <v>85</v>
      </c>
      <c r="S19" s="2" t="s">
        <v>85</v>
      </c>
      <c r="T19" s="2" t="s">
        <v>87</v>
      </c>
      <c r="U19" s="2" t="s">
        <v>87</v>
      </c>
      <c r="V19" s="2" t="s">
        <v>85</v>
      </c>
      <c r="W19" s="2" t="s">
        <v>86</v>
      </c>
      <c r="X19" s="3">
        <v>10</v>
      </c>
      <c r="Y19" s="3" t="s">
        <v>104</v>
      </c>
      <c r="Z19" s="3" t="s">
        <v>90</v>
      </c>
      <c r="AA19" s="1" t="s">
        <v>105</v>
      </c>
      <c r="AB19" s="1" t="s">
        <v>92</v>
      </c>
    </row>
    <row r="20" spans="1:28" x14ac:dyDescent="0.25">
      <c r="A20" s="1" t="s">
        <v>106</v>
      </c>
      <c r="B20" s="1" t="s">
        <v>107</v>
      </c>
      <c r="C20" s="1"/>
      <c r="D20" s="2" t="s">
        <v>86</v>
      </c>
      <c r="E20" s="2" t="s">
        <v>87</v>
      </c>
      <c r="F20" s="2" t="s">
        <v>87</v>
      </c>
      <c r="G20" s="2" t="s">
        <v>87</v>
      </c>
      <c r="H20" s="2" t="s">
        <v>88</v>
      </c>
      <c r="I20" s="2" t="s">
        <v>85</v>
      </c>
      <c r="J20" s="2" t="s">
        <v>88</v>
      </c>
      <c r="K20" s="2" t="s">
        <v>88</v>
      </c>
      <c r="L20" s="2" t="s">
        <v>88</v>
      </c>
      <c r="M20" s="2" t="s">
        <v>85</v>
      </c>
      <c r="N20" s="2" t="s">
        <v>86</v>
      </c>
      <c r="O20" s="2" t="s">
        <v>88</v>
      </c>
      <c r="P20" s="2" t="s">
        <v>87</v>
      </c>
      <c r="Q20" s="2" t="s">
        <v>88</v>
      </c>
      <c r="R20" s="2" t="s">
        <v>85</v>
      </c>
      <c r="S20" s="2" t="s">
        <v>88</v>
      </c>
      <c r="T20" s="2" t="s">
        <v>88</v>
      </c>
      <c r="U20" s="2" t="s">
        <v>87</v>
      </c>
      <c r="V20" s="2" t="s">
        <v>87</v>
      </c>
      <c r="W20" s="2" t="s">
        <v>85</v>
      </c>
      <c r="X20" s="3">
        <v>5</v>
      </c>
      <c r="Y20" s="3" t="s">
        <v>95</v>
      </c>
      <c r="Z20" s="3" t="s">
        <v>90</v>
      </c>
      <c r="AA20" s="1" t="s">
        <v>108</v>
      </c>
      <c r="AB20" s="1" t="s">
        <v>92</v>
      </c>
    </row>
    <row r="21" spans="1:28" x14ac:dyDescent="0.25">
      <c r="A21" s="1" t="s">
        <v>109</v>
      </c>
      <c r="B21" s="1" t="s">
        <v>110</v>
      </c>
      <c r="C21" s="1"/>
      <c r="D21" s="2" t="s">
        <v>86</v>
      </c>
      <c r="E21" s="2" t="s">
        <v>86</v>
      </c>
      <c r="F21" s="2" t="s">
        <v>86</v>
      </c>
      <c r="G21" s="2" t="s">
        <v>87</v>
      </c>
      <c r="H21" s="2" t="s">
        <v>87</v>
      </c>
      <c r="I21" s="2" t="s">
        <v>87</v>
      </c>
      <c r="J21" s="2" t="s">
        <v>85</v>
      </c>
      <c r="K21" s="2" t="s">
        <v>87</v>
      </c>
      <c r="L21" s="2" t="s">
        <v>98</v>
      </c>
      <c r="M21" s="2" t="s">
        <v>85</v>
      </c>
      <c r="N21" s="2" t="s">
        <v>88</v>
      </c>
      <c r="O21" s="2" t="s">
        <v>88</v>
      </c>
      <c r="P21" s="2" t="s">
        <v>85</v>
      </c>
      <c r="Q21" s="2" t="s">
        <v>85</v>
      </c>
      <c r="R21" s="2" t="s">
        <v>85</v>
      </c>
      <c r="S21" s="2" t="s">
        <v>87</v>
      </c>
      <c r="T21" s="2" t="s">
        <v>86</v>
      </c>
      <c r="U21" s="2" t="s">
        <v>87</v>
      </c>
      <c r="V21" s="2" t="s">
        <v>85</v>
      </c>
      <c r="W21" s="2" t="s">
        <v>86</v>
      </c>
      <c r="X21" s="3">
        <v>16</v>
      </c>
      <c r="Y21" s="3" t="s">
        <v>111</v>
      </c>
      <c r="Z21" s="3" t="s">
        <v>100</v>
      </c>
      <c r="AA21" s="1" t="s">
        <v>112</v>
      </c>
      <c r="AB21" s="1" t="s">
        <v>92</v>
      </c>
    </row>
    <row r="22" spans="1:28" x14ac:dyDescent="0.25">
      <c r="A22" s="1" t="s">
        <v>113</v>
      </c>
      <c r="B22" s="1" t="s">
        <v>114</v>
      </c>
      <c r="C22" s="1"/>
      <c r="D22" s="2" t="s">
        <v>86</v>
      </c>
      <c r="E22" s="2" t="s">
        <v>86</v>
      </c>
      <c r="F22" s="2" t="s">
        <v>85</v>
      </c>
      <c r="G22" s="2" t="s">
        <v>86</v>
      </c>
      <c r="H22" s="2" t="s">
        <v>85</v>
      </c>
      <c r="I22" s="2" t="s">
        <v>87</v>
      </c>
      <c r="J22" s="2" t="s">
        <v>85</v>
      </c>
      <c r="K22" s="2" t="s">
        <v>86</v>
      </c>
      <c r="L22" s="2" t="s">
        <v>85</v>
      </c>
      <c r="M22" s="2" t="s">
        <v>85</v>
      </c>
      <c r="N22" s="2" t="s">
        <v>88</v>
      </c>
      <c r="O22" s="2" t="s">
        <v>87</v>
      </c>
      <c r="P22" s="2" t="s">
        <v>85</v>
      </c>
      <c r="Q22" s="2" t="s">
        <v>87</v>
      </c>
      <c r="R22" s="2" t="s">
        <v>85</v>
      </c>
      <c r="S22" s="2" t="s">
        <v>85</v>
      </c>
      <c r="T22" s="2" t="s">
        <v>86</v>
      </c>
      <c r="U22" s="2" t="s">
        <v>85</v>
      </c>
      <c r="V22" s="2" t="s">
        <v>85</v>
      </c>
      <c r="W22" s="2" t="s">
        <v>85</v>
      </c>
      <c r="X22" s="3">
        <v>10</v>
      </c>
      <c r="Y22" s="3" t="s">
        <v>104</v>
      </c>
      <c r="Z22" s="3" t="s">
        <v>90</v>
      </c>
      <c r="AA22" s="1" t="s">
        <v>115</v>
      </c>
      <c r="AB22" s="1" t="s">
        <v>92</v>
      </c>
    </row>
    <row r="23" spans="1:28" x14ac:dyDescent="0.25">
      <c r="A23" s="1" t="s">
        <v>116</v>
      </c>
      <c r="B23" s="1" t="s">
        <v>117</v>
      </c>
      <c r="C23" s="1"/>
      <c r="D23" s="2" t="s">
        <v>86</v>
      </c>
      <c r="E23" s="2" t="s">
        <v>88</v>
      </c>
      <c r="F23" s="2" t="s">
        <v>86</v>
      </c>
      <c r="G23" s="2" t="s">
        <v>86</v>
      </c>
      <c r="H23" s="2" t="s">
        <v>87</v>
      </c>
      <c r="I23" s="2" t="s">
        <v>88</v>
      </c>
      <c r="J23" s="2" t="s">
        <v>88</v>
      </c>
      <c r="K23" s="2" t="s">
        <v>86</v>
      </c>
      <c r="L23" s="2" t="s">
        <v>85</v>
      </c>
      <c r="M23" s="2" t="s">
        <v>85</v>
      </c>
      <c r="N23" s="2" t="s">
        <v>85</v>
      </c>
      <c r="O23" s="2" t="s">
        <v>86</v>
      </c>
      <c r="P23" s="2" t="s">
        <v>86</v>
      </c>
      <c r="Q23" s="2" t="s">
        <v>85</v>
      </c>
      <c r="R23" s="2" t="s">
        <v>85</v>
      </c>
      <c r="S23" s="2" t="s">
        <v>85</v>
      </c>
      <c r="T23" s="2" t="s">
        <v>87</v>
      </c>
      <c r="U23" s="2" t="s">
        <v>88</v>
      </c>
      <c r="V23" s="2" t="s">
        <v>85</v>
      </c>
      <c r="W23" s="2" t="s">
        <v>86</v>
      </c>
      <c r="X23" s="3">
        <v>9</v>
      </c>
      <c r="Y23" s="3" t="s">
        <v>89</v>
      </c>
      <c r="Z23" s="3" t="s">
        <v>90</v>
      </c>
      <c r="AA23" s="1" t="s">
        <v>118</v>
      </c>
      <c r="AB23" s="1" t="s">
        <v>92</v>
      </c>
    </row>
    <row r="24" spans="1:28" x14ac:dyDescent="0.25">
      <c r="A24" s="1" t="s">
        <v>119</v>
      </c>
      <c r="B24" s="1" t="s">
        <v>120</v>
      </c>
      <c r="C24" s="1"/>
      <c r="D24" s="2" t="s">
        <v>85</v>
      </c>
      <c r="E24" s="2" t="s">
        <v>87</v>
      </c>
      <c r="F24" s="2" t="s">
        <v>87</v>
      </c>
      <c r="G24" s="2" t="s">
        <v>87</v>
      </c>
      <c r="H24" s="2" t="s">
        <v>88</v>
      </c>
      <c r="I24" s="2" t="s">
        <v>88</v>
      </c>
      <c r="J24" s="2" t="s">
        <v>88</v>
      </c>
      <c r="K24" s="2" t="s">
        <v>85</v>
      </c>
      <c r="L24" s="2" t="s">
        <v>85</v>
      </c>
      <c r="M24" s="2" t="s">
        <v>88</v>
      </c>
      <c r="N24" s="2" t="s">
        <v>88</v>
      </c>
      <c r="O24" s="2" t="s">
        <v>87</v>
      </c>
      <c r="P24" s="2" t="s">
        <v>85</v>
      </c>
      <c r="Q24" s="2" t="s">
        <v>85</v>
      </c>
      <c r="R24" s="2" t="s">
        <v>85</v>
      </c>
      <c r="S24" s="2" t="s">
        <v>88</v>
      </c>
      <c r="T24" s="2" t="s">
        <v>87</v>
      </c>
      <c r="U24" s="2" t="s">
        <v>87</v>
      </c>
      <c r="V24" s="2" t="s">
        <v>86</v>
      </c>
      <c r="W24" s="2" t="s">
        <v>88</v>
      </c>
      <c r="X24" s="3">
        <v>8</v>
      </c>
      <c r="Y24" s="3" t="s">
        <v>99</v>
      </c>
      <c r="Z24" s="3" t="s">
        <v>90</v>
      </c>
      <c r="AA24" s="1" t="s">
        <v>121</v>
      </c>
      <c r="AB24" s="1" t="s">
        <v>92</v>
      </c>
    </row>
    <row r="25" spans="1:28" x14ac:dyDescent="0.25">
      <c r="A25" s="1" t="s">
        <v>122</v>
      </c>
      <c r="B25" s="1" t="s">
        <v>123</v>
      </c>
      <c r="C25" s="1"/>
      <c r="D25" s="2" t="s">
        <v>85</v>
      </c>
      <c r="E25" s="2" t="s">
        <v>86</v>
      </c>
      <c r="F25" s="2" t="s">
        <v>86</v>
      </c>
      <c r="G25" s="2" t="s">
        <v>88</v>
      </c>
      <c r="H25" s="2" t="s">
        <v>87</v>
      </c>
      <c r="I25" s="2" t="s">
        <v>86</v>
      </c>
      <c r="J25" s="2" t="s">
        <v>87</v>
      </c>
      <c r="K25" s="2" t="s">
        <v>85</v>
      </c>
      <c r="L25" s="2" t="s">
        <v>85</v>
      </c>
      <c r="M25" s="2" t="s">
        <v>85</v>
      </c>
      <c r="N25" s="2" t="s">
        <v>86</v>
      </c>
      <c r="O25" s="2" t="s">
        <v>85</v>
      </c>
      <c r="P25" s="2" t="s">
        <v>86</v>
      </c>
      <c r="Q25" s="2" t="s">
        <v>85</v>
      </c>
      <c r="R25" s="2" t="s">
        <v>85</v>
      </c>
      <c r="S25" s="2" t="s">
        <v>87</v>
      </c>
      <c r="T25" s="2" t="s">
        <v>87</v>
      </c>
      <c r="U25" s="2" t="s">
        <v>87</v>
      </c>
      <c r="V25" s="2" t="s">
        <v>85</v>
      </c>
      <c r="W25" s="2" t="s">
        <v>88</v>
      </c>
      <c r="X25" s="3">
        <v>11</v>
      </c>
      <c r="Y25" s="3" t="s">
        <v>124</v>
      </c>
      <c r="Z25" s="3" t="s">
        <v>90</v>
      </c>
      <c r="AA25" s="1" t="s">
        <v>121</v>
      </c>
      <c r="AB25" s="1" t="s">
        <v>92</v>
      </c>
    </row>
    <row r="26" spans="1:28" x14ac:dyDescent="0.25">
      <c r="A26" s="1" t="s">
        <v>125</v>
      </c>
      <c r="B26" s="1" t="s">
        <v>126</v>
      </c>
      <c r="C26" s="1"/>
      <c r="D26" s="2" t="s">
        <v>85</v>
      </c>
      <c r="E26" s="2" t="s">
        <v>88</v>
      </c>
      <c r="F26" s="2" t="s">
        <v>86</v>
      </c>
      <c r="G26" s="2" t="s">
        <v>87</v>
      </c>
      <c r="H26" s="2" t="s">
        <v>87</v>
      </c>
      <c r="I26" s="2" t="s">
        <v>86</v>
      </c>
      <c r="J26" s="2" t="s">
        <v>86</v>
      </c>
      <c r="K26" s="2" t="s">
        <v>85</v>
      </c>
      <c r="L26" s="2" t="s">
        <v>85</v>
      </c>
      <c r="M26" s="2" t="s">
        <v>87</v>
      </c>
      <c r="N26" s="2" t="s">
        <v>86</v>
      </c>
      <c r="O26" s="2" t="s">
        <v>87</v>
      </c>
      <c r="P26" s="2" t="s">
        <v>88</v>
      </c>
      <c r="Q26" s="2" t="s">
        <v>85</v>
      </c>
      <c r="R26" s="2" t="s">
        <v>85</v>
      </c>
      <c r="S26" s="2" t="s">
        <v>87</v>
      </c>
      <c r="T26" s="2" t="s">
        <v>86</v>
      </c>
      <c r="U26" s="2" t="s">
        <v>87</v>
      </c>
      <c r="V26" s="2" t="s">
        <v>85</v>
      </c>
      <c r="W26" s="2" t="s">
        <v>88</v>
      </c>
      <c r="X26" s="3">
        <v>11</v>
      </c>
      <c r="Y26" s="3" t="s">
        <v>124</v>
      </c>
      <c r="Z26" s="3" t="s">
        <v>90</v>
      </c>
      <c r="AA26" s="1" t="s">
        <v>121</v>
      </c>
      <c r="AB26" s="1" t="s">
        <v>92</v>
      </c>
    </row>
    <row r="27" spans="1:28" x14ac:dyDescent="0.25">
      <c r="A27" s="1" t="s">
        <v>127</v>
      </c>
      <c r="B27" s="1" t="s">
        <v>128</v>
      </c>
      <c r="C27" s="1"/>
      <c r="D27" s="2" t="s">
        <v>85</v>
      </c>
      <c r="E27" s="2" t="s">
        <v>86</v>
      </c>
      <c r="F27" s="2" t="s">
        <v>86</v>
      </c>
      <c r="G27" s="2" t="s">
        <v>86</v>
      </c>
      <c r="H27" s="2" t="s">
        <v>85</v>
      </c>
      <c r="I27" s="2" t="s">
        <v>88</v>
      </c>
      <c r="J27" s="2" t="s">
        <v>88</v>
      </c>
      <c r="K27" s="2" t="s">
        <v>86</v>
      </c>
      <c r="L27" s="2" t="s">
        <v>85</v>
      </c>
      <c r="M27" s="2" t="s">
        <v>86</v>
      </c>
      <c r="N27" s="2" t="s">
        <v>86</v>
      </c>
      <c r="O27" s="2" t="s">
        <v>86</v>
      </c>
      <c r="P27" s="2" t="s">
        <v>85</v>
      </c>
      <c r="Q27" s="2" t="s">
        <v>87</v>
      </c>
      <c r="R27" s="2" t="s">
        <v>85</v>
      </c>
      <c r="S27" s="2" t="s">
        <v>88</v>
      </c>
      <c r="T27" s="2" t="s">
        <v>87</v>
      </c>
      <c r="U27" s="2" t="s">
        <v>87</v>
      </c>
      <c r="V27" s="2" t="s">
        <v>85</v>
      </c>
      <c r="W27" s="2" t="s">
        <v>86</v>
      </c>
      <c r="X27" s="3">
        <v>7</v>
      </c>
      <c r="Y27" s="3" t="s">
        <v>129</v>
      </c>
      <c r="Z27" s="3" t="s">
        <v>90</v>
      </c>
      <c r="AA27" s="1" t="s">
        <v>130</v>
      </c>
      <c r="AB27" s="1" t="s">
        <v>92</v>
      </c>
    </row>
    <row r="28" spans="1:28" x14ac:dyDescent="0.25">
      <c r="A28" s="1" t="s">
        <v>131</v>
      </c>
      <c r="B28" s="1" t="s">
        <v>132</v>
      </c>
      <c r="C28" s="1"/>
      <c r="D28" s="2" t="s">
        <v>85</v>
      </c>
      <c r="E28" s="2" t="s">
        <v>86</v>
      </c>
      <c r="F28" s="2" t="s">
        <v>86</v>
      </c>
      <c r="G28" s="2" t="s">
        <v>86</v>
      </c>
      <c r="H28" s="2" t="s">
        <v>88</v>
      </c>
      <c r="I28" s="2" t="s">
        <v>87</v>
      </c>
      <c r="J28" s="2" t="s">
        <v>88</v>
      </c>
      <c r="K28" s="2" t="s">
        <v>86</v>
      </c>
      <c r="L28" s="2" t="s">
        <v>85</v>
      </c>
      <c r="M28" s="2" t="s">
        <v>85</v>
      </c>
      <c r="N28" s="2" t="s">
        <v>88</v>
      </c>
      <c r="O28" s="2" t="s">
        <v>85</v>
      </c>
      <c r="P28" s="2" t="s">
        <v>85</v>
      </c>
      <c r="Q28" s="2" t="s">
        <v>85</v>
      </c>
      <c r="R28" s="2" t="s">
        <v>85</v>
      </c>
      <c r="S28" s="2" t="s">
        <v>87</v>
      </c>
      <c r="T28" s="2" t="s">
        <v>86</v>
      </c>
      <c r="U28" s="2" t="s">
        <v>87</v>
      </c>
      <c r="V28" s="2" t="s">
        <v>86</v>
      </c>
      <c r="W28" s="2" t="s">
        <v>86</v>
      </c>
      <c r="X28" s="3">
        <v>13</v>
      </c>
      <c r="Y28" s="3" t="s">
        <v>133</v>
      </c>
      <c r="Z28" s="3" t="s">
        <v>90</v>
      </c>
      <c r="AA28" s="1" t="s">
        <v>134</v>
      </c>
      <c r="AB28" s="1" t="s">
        <v>92</v>
      </c>
    </row>
    <row r="29" spans="1:28" x14ac:dyDescent="0.25">
      <c r="A29" s="1" t="s">
        <v>135</v>
      </c>
      <c r="B29" s="1" t="s">
        <v>136</v>
      </c>
      <c r="C29" s="1"/>
      <c r="D29" s="2" t="s">
        <v>86</v>
      </c>
      <c r="E29" s="2" t="s">
        <v>86</v>
      </c>
      <c r="F29" s="2" t="s">
        <v>86</v>
      </c>
      <c r="G29" s="2" t="s">
        <v>87</v>
      </c>
      <c r="H29" s="2" t="s">
        <v>86</v>
      </c>
      <c r="I29" s="2" t="s">
        <v>88</v>
      </c>
      <c r="J29" s="2" t="s">
        <v>88</v>
      </c>
      <c r="K29" s="2" t="s">
        <v>85</v>
      </c>
      <c r="L29" s="2" t="s">
        <v>88</v>
      </c>
      <c r="M29" s="2" t="s">
        <v>85</v>
      </c>
      <c r="N29" s="2" t="s">
        <v>86</v>
      </c>
      <c r="O29" s="2" t="s">
        <v>86</v>
      </c>
      <c r="P29" s="2" t="s">
        <v>85</v>
      </c>
      <c r="Q29" s="2" t="s">
        <v>85</v>
      </c>
      <c r="R29" s="2" t="s">
        <v>85</v>
      </c>
      <c r="S29" s="2" t="s">
        <v>87</v>
      </c>
      <c r="T29" s="2" t="s">
        <v>87</v>
      </c>
      <c r="U29" s="2" t="s">
        <v>87</v>
      </c>
      <c r="V29" s="2" t="s">
        <v>85</v>
      </c>
      <c r="W29" s="2" t="s">
        <v>86</v>
      </c>
      <c r="X29" s="3">
        <v>12</v>
      </c>
      <c r="Y29" s="3" t="s">
        <v>137</v>
      </c>
      <c r="Z29" s="3" t="s">
        <v>90</v>
      </c>
      <c r="AA29" s="1" t="s">
        <v>138</v>
      </c>
      <c r="AB29" s="1" t="s">
        <v>92</v>
      </c>
    </row>
    <row r="30" spans="1:28" x14ac:dyDescent="0.25">
      <c r="A30" s="1" t="s">
        <v>139</v>
      </c>
      <c r="B30" s="1" t="s">
        <v>140</v>
      </c>
      <c r="C30" s="1"/>
      <c r="D30" s="2" t="s">
        <v>86</v>
      </c>
      <c r="E30" s="2" t="s">
        <v>86</v>
      </c>
      <c r="F30" s="2" t="s">
        <v>86</v>
      </c>
      <c r="G30" s="2" t="s">
        <v>87</v>
      </c>
      <c r="H30" s="2" t="s">
        <v>86</v>
      </c>
      <c r="I30" s="2" t="s">
        <v>88</v>
      </c>
      <c r="J30" s="2" t="s">
        <v>88</v>
      </c>
      <c r="K30" s="2" t="s">
        <v>85</v>
      </c>
      <c r="L30" s="2" t="s">
        <v>88</v>
      </c>
      <c r="M30" s="2" t="s">
        <v>85</v>
      </c>
      <c r="N30" s="2" t="s">
        <v>85</v>
      </c>
      <c r="O30" s="2" t="s">
        <v>86</v>
      </c>
      <c r="P30" s="2" t="s">
        <v>85</v>
      </c>
      <c r="Q30" s="2" t="s">
        <v>85</v>
      </c>
      <c r="R30" s="2" t="s">
        <v>85</v>
      </c>
      <c r="S30" s="2" t="s">
        <v>87</v>
      </c>
      <c r="T30" s="2" t="s">
        <v>87</v>
      </c>
      <c r="U30" s="2" t="s">
        <v>87</v>
      </c>
      <c r="V30" s="2" t="s">
        <v>85</v>
      </c>
      <c r="W30" s="2" t="s">
        <v>86</v>
      </c>
      <c r="X30" s="3">
        <v>12</v>
      </c>
      <c r="Y30" s="3" t="s">
        <v>137</v>
      </c>
      <c r="Z30" s="3" t="s">
        <v>90</v>
      </c>
      <c r="AA30" s="1" t="s">
        <v>138</v>
      </c>
      <c r="AB30" s="1" t="s">
        <v>92</v>
      </c>
    </row>
    <row r="31" spans="1:28" x14ac:dyDescent="0.25">
      <c r="A31" s="1" t="s">
        <v>141</v>
      </c>
      <c r="B31" s="1" t="s">
        <v>142</v>
      </c>
      <c r="C31" s="1"/>
      <c r="D31" s="2" t="s">
        <v>85</v>
      </c>
      <c r="E31" s="2" t="s">
        <v>86</v>
      </c>
      <c r="F31" s="2" t="s">
        <v>86</v>
      </c>
      <c r="G31" s="2" t="s">
        <v>86</v>
      </c>
      <c r="H31" s="2" t="s">
        <v>85</v>
      </c>
      <c r="I31" s="2" t="s">
        <v>88</v>
      </c>
      <c r="J31" s="2" t="s">
        <v>86</v>
      </c>
      <c r="K31" s="2" t="s">
        <v>87</v>
      </c>
      <c r="L31" s="2" t="s">
        <v>85</v>
      </c>
      <c r="M31" s="2" t="s">
        <v>86</v>
      </c>
      <c r="N31" s="2" t="s">
        <v>85</v>
      </c>
      <c r="O31" s="2" t="s">
        <v>86</v>
      </c>
      <c r="P31" s="2" t="s">
        <v>86</v>
      </c>
      <c r="Q31" s="2" t="s">
        <v>85</v>
      </c>
      <c r="R31" s="2" t="s">
        <v>85</v>
      </c>
      <c r="S31" s="2" t="s">
        <v>88</v>
      </c>
      <c r="T31" s="2" t="s">
        <v>86</v>
      </c>
      <c r="U31" s="2" t="s">
        <v>87</v>
      </c>
      <c r="V31" s="2" t="s">
        <v>86</v>
      </c>
      <c r="W31" s="2" t="s">
        <v>86</v>
      </c>
      <c r="X31" s="3">
        <v>7</v>
      </c>
      <c r="Y31" s="3" t="s">
        <v>129</v>
      </c>
      <c r="Z31" s="3" t="s">
        <v>90</v>
      </c>
      <c r="AA31" s="1" t="s">
        <v>143</v>
      </c>
      <c r="AB31" s="1" t="s">
        <v>92</v>
      </c>
    </row>
    <row r="32" spans="1:28" x14ac:dyDescent="0.25">
      <c r="A32" s="1" t="s">
        <v>144</v>
      </c>
      <c r="B32" s="1" t="s">
        <v>145</v>
      </c>
      <c r="C32" s="1"/>
      <c r="D32" s="2" t="s">
        <v>85</v>
      </c>
      <c r="E32" s="2" t="s">
        <v>88</v>
      </c>
      <c r="F32" s="2" t="s">
        <v>86</v>
      </c>
      <c r="G32" s="2" t="s">
        <v>87</v>
      </c>
      <c r="H32" s="2" t="s">
        <v>88</v>
      </c>
      <c r="I32" s="2" t="s">
        <v>85</v>
      </c>
      <c r="J32" s="2" t="s">
        <v>88</v>
      </c>
      <c r="K32" s="2" t="s">
        <v>85</v>
      </c>
      <c r="L32" s="2" t="s">
        <v>85</v>
      </c>
      <c r="M32" s="2" t="s">
        <v>87</v>
      </c>
      <c r="N32" s="2" t="s">
        <v>86</v>
      </c>
      <c r="O32" s="2" t="s">
        <v>87</v>
      </c>
      <c r="P32" s="2" t="s">
        <v>86</v>
      </c>
      <c r="Q32" s="2" t="s">
        <v>86</v>
      </c>
      <c r="R32" s="2" t="s">
        <v>85</v>
      </c>
      <c r="S32" s="2" t="s">
        <v>87</v>
      </c>
      <c r="T32" s="2" t="s">
        <v>87</v>
      </c>
      <c r="U32" s="2" t="s">
        <v>86</v>
      </c>
      <c r="V32" s="2" t="s">
        <v>85</v>
      </c>
      <c r="W32" s="2" t="s">
        <v>88</v>
      </c>
      <c r="X32" s="3">
        <v>7</v>
      </c>
      <c r="Y32" s="3" t="s">
        <v>129</v>
      </c>
      <c r="Z32" s="3" t="s">
        <v>90</v>
      </c>
      <c r="AA32" s="1" t="s">
        <v>146</v>
      </c>
      <c r="AB32" s="1" t="s">
        <v>92</v>
      </c>
    </row>
    <row r="33" spans="1:28" x14ac:dyDescent="0.25">
      <c r="A33" s="1" t="s">
        <v>147</v>
      </c>
      <c r="B33" s="1" t="s">
        <v>148</v>
      </c>
      <c r="C33" s="1"/>
      <c r="D33" s="2" t="s">
        <v>85</v>
      </c>
      <c r="E33" s="2" t="s">
        <v>86</v>
      </c>
      <c r="F33" s="2" t="s">
        <v>86</v>
      </c>
      <c r="G33" s="2" t="s">
        <v>87</v>
      </c>
      <c r="H33" s="2" t="s">
        <v>85</v>
      </c>
      <c r="I33" s="2" t="s">
        <v>88</v>
      </c>
      <c r="J33" s="2" t="s">
        <v>87</v>
      </c>
      <c r="K33" s="2" t="s">
        <v>86</v>
      </c>
      <c r="L33" s="2" t="s">
        <v>85</v>
      </c>
      <c r="M33" s="2" t="s">
        <v>85</v>
      </c>
      <c r="N33" s="2" t="s">
        <v>88</v>
      </c>
      <c r="O33" s="2" t="s">
        <v>86</v>
      </c>
      <c r="P33" s="2" t="s">
        <v>85</v>
      </c>
      <c r="Q33" s="2" t="s">
        <v>85</v>
      </c>
      <c r="R33" s="2" t="s">
        <v>85</v>
      </c>
      <c r="S33" s="2" t="s">
        <v>85</v>
      </c>
      <c r="T33" s="2" t="s">
        <v>87</v>
      </c>
      <c r="U33" s="2" t="s">
        <v>85</v>
      </c>
      <c r="V33" s="2" t="s">
        <v>85</v>
      </c>
      <c r="W33" s="2" t="s">
        <v>86</v>
      </c>
      <c r="X33" s="3">
        <v>10</v>
      </c>
      <c r="Y33" s="3" t="s">
        <v>104</v>
      </c>
      <c r="Z33" s="3" t="s">
        <v>90</v>
      </c>
      <c r="AA33" s="1" t="s">
        <v>149</v>
      </c>
      <c r="AB33" s="1" t="s">
        <v>92</v>
      </c>
    </row>
    <row r="35" spans="1:28" x14ac:dyDescent="0.25">
      <c r="B35" s="4" t="s">
        <v>161</v>
      </c>
      <c r="C35" s="5">
        <v>18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8"/>
      <c r="W35" s="27" t="s">
        <v>162</v>
      </c>
      <c r="X35" s="7">
        <f>SUM(X16:X33)</f>
        <v>170</v>
      </c>
      <c r="Y35" s="6"/>
    </row>
    <row r="36" spans="1:28" x14ac:dyDescent="0.25">
      <c r="B36" s="8"/>
      <c r="C36" s="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0"/>
      <c r="X36" s="26">
        <f>AVERAGE(X16:X33)</f>
        <v>9.4444444444444446</v>
      </c>
      <c r="Y36" s="5" t="s">
        <v>163</v>
      </c>
    </row>
    <row r="37" spans="1:28" x14ac:dyDescent="0.25">
      <c r="C37" s="11" t="s">
        <v>150</v>
      </c>
      <c r="D37" s="3" t="s">
        <v>86</v>
      </c>
      <c r="E37" s="3" t="s">
        <v>85</v>
      </c>
      <c r="F37" s="3" t="s">
        <v>86</v>
      </c>
      <c r="G37" s="3" t="s">
        <v>87</v>
      </c>
      <c r="H37" s="3" t="s">
        <v>87</v>
      </c>
      <c r="I37" s="3" t="s">
        <v>87</v>
      </c>
      <c r="J37" s="3" t="s">
        <v>85</v>
      </c>
      <c r="K37" s="3" t="s">
        <v>85</v>
      </c>
      <c r="L37" s="3" t="s">
        <v>85</v>
      </c>
      <c r="M37" s="3" t="s">
        <v>85</v>
      </c>
      <c r="N37" s="3" t="s">
        <v>88</v>
      </c>
      <c r="O37" s="3" t="s">
        <v>85</v>
      </c>
      <c r="P37" s="3" t="s">
        <v>85</v>
      </c>
      <c r="Q37" s="3" t="s">
        <v>85</v>
      </c>
      <c r="R37" s="3" t="s">
        <v>85</v>
      </c>
      <c r="S37" s="3" t="s">
        <v>87</v>
      </c>
      <c r="T37" s="3" t="s">
        <v>86</v>
      </c>
      <c r="U37" s="3" t="s">
        <v>87</v>
      </c>
      <c r="V37" s="3" t="s">
        <v>85</v>
      </c>
      <c r="W37" s="3" t="s">
        <v>86</v>
      </c>
      <c r="X37" s="6"/>
      <c r="Y37" s="6"/>
    </row>
    <row r="38" spans="1:28" x14ac:dyDescent="0.25">
      <c r="C38" s="12" t="s">
        <v>164</v>
      </c>
      <c r="D38" s="3">
        <f>COUNTIF(D16:D33,D37)</f>
        <v>7</v>
      </c>
      <c r="E38" s="3">
        <f t="shared" ref="E38:W38" si="0">COUNTIF(E16:E33,E37)</f>
        <v>0</v>
      </c>
      <c r="F38" s="3">
        <f t="shared" si="0"/>
        <v>15</v>
      </c>
      <c r="G38" s="3">
        <f t="shared" si="0"/>
        <v>10</v>
      </c>
      <c r="H38" s="3">
        <f t="shared" si="0"/>
        <v>6</v>
      </c>
      <c r="I38" s="3">
        <f t="shared" si="0"/>
        <v>4</v>
      </c>
      <c r="J38" s="3">
        <f t="shared" si="0"/>
        <v>3</v>
      </c>
      <c r="K38" s="3">
        <f t="shared" si="0"/>
        <v>6</v>
      </c>
      <c r="L38" s="3">
        <f t="shared" si="0"/>
        <v>13</v>
      </c>
      <c r="M38" s="3">
        <f t="shared" si="0"/>
        <v>12</v>
      </c>
      <c r="N38" s="3">
        <f t="shared" si="0"/>
        <v>7</v>
      </c>
      <c r="O38" s="3">
        <f t="shared" si="0"/>
        <v>2</v>
      </c>
      <c r="P38" s="3">
        <f t="shared" si="0"/>
        <v>8</v>
      </c>
      <c r="Q38" s="3">
        <f t="shared" si="0"/>
        <v>13</v>
      </c>
      <c r="R38" s="3">
        <f t="shared" si="0"/>
        <v>17</v>
      </c>
      <c r="S38" s="3">
        <f t="shared" si="0"/>
        <v>8</v>
      </c>
      <c r="T38" s="3">
        <f t="shared" si="0"/>
        <v>6</v>
      </c>
      <c r="U38" s="3">
        <f t="shared" si="0"/>
        <v>11</v>
      </c>
      <c r="V38" s="3">
        <f t="shared" si="0"/>
        <v>12</v>
      </c>
      <c r="W38" s="3">
        <f t="shared" si="0"/>
        <v>10</v>
      </c>
      <c r="X38" s="3">
        <f>SUM(D38:W38)</f>
        <v>170</v>
      </c>
      <c r="Y38" s="13" t="s">
        <v>164</v>
      </c>
    </row>
    <row r="39" spans="1:28" x14ac:dyDescent="0.25">
      <c r="C39" s="12" t="s">
        <v>165</v>
      </c>
      <c r="D39" s="14">
        <f>(D38*100)/$C35</f>
        <v>38.888888888888886</v>
      </c>
      <c r="E39" s="14">
        <f t="shared" ref="E39:W39" si="1">(E38*100)/$C35</f>
        <v>0</v>
      </c>
      <c r="F39" s="14">
        <f t="shared" si="1"/>
        <v>83.333333333333329</v>
      </c>
      <c r="G39" s="14">
        <f t="shared" si="1"/>
        <v>55.555555555555557</v>
      </c>
      <c r="H39" s="14">
        <f t="shared" si="1"/>
        <v>33.333333333333336</v>
      </c>
      <c r="I39" s="14">
        <f t="shared" si="1"/>
        <v>22.222222222222221</v>
      </c>
      <c r="J39" s="14">
        <f t="shared" si="1"/>
        <v>16.666666666666668</v>
      </c>
      <c r="K39" s="14">
        <f t="shared" si="1"/>
        <v>33.333333333333336</v>
      </c>
      <c r="L39" s="14">
        <f t="shared" si="1"/>
        <v>72.222222222222229</v>
      </c>
      <c r="M39" s="14">
        <f t="shared" si="1"/>
        <v>66.666666666666671</v>
      </c>
      <c r="N39" s="14">
        <f t="shared" si="1"/>
        <v>38.888888888888886</v>
      </c>
      <c r="O39" s="14">
        <f t="shared" si="1"/>
        <v>11.111111111111111</v>
      </c>
      <c r="P39" s="14">
        <f t="shared" si="1"/>
        <v>44.444444444444443</v>
      </c>
      <c r="Q39" s="14">
        <f t="shared" si="1"/>
        <v>72.222222222222229</v>
      </c>
      <c r="R39" s="14">
        <f t="shared" si="1"/>
        <v>94.444444444444443</v>
      </c>
      <c r="S39" s="14">
        <f t="shared" si="1"/>
        <v>44.444444444444443</v>
      </c>
      <c r="T39" s="14">
        <f t="shared" si="1"/>
        <v>33.333333333333336</v>
      </c>
      <c r="U39" s="14">
        <f t="shared" si="1"/>
        <v>61.111111111111114</v>
      </c>
      <c r="V39" s="14">
        <f t="shared" si="1"/>
        <v>66.666666666666671</v>
      </c>
      <c r="W39" s="14">
        <f t="shared" si="1"/>
        <v>55.555555555555557</v>
      </c>
      <c r="X39" s="14">
        <f>(X38*100)/$X51</f>
        <v>47.222222222222221</v>
      </c>
      <c r="Y39" s="13" t="s">
        <v>165</v>
      </c>
    </row>
    <row r="40" spans="1:28" x14ac:dyDescent="0.25">
      <c r="C40" s="15" t="s">
        <v>166</v>
      </c>
      <c r="D40" s="16">
        <f>COUNTIF(D16:D33,"o")</f>
        <v>0</v>
      </c>
      <c r="E40" s="16">
        <f t="shared" ref="E40:W40" si="2">COUNTIF(E16:E33,"o")</f>
        <v>0</v>
      </c>
      <c r="F40" s="16">
        <f t="shared" si="2"/>
        <v>0</v>
      </c>
      <c r="G40" s="16">
        <f t="shared" si="2"/>
        <v>0</v>
      </c>
      <c r="H40" s="16">
        <f t="shared" si="2"/>
        <v>0</v>
      </c>
      <c r="I40" s="16">
        <f t="shared" si="2"/>
        <v>0</v>
      </c>
      <c r="J40" s="16">
        <f t="shared" si="2"/>
        <v>0</v>
      </c>
      <c r="K40" s="16">
        <f t="shared" si="2"/>
        <v>1</v>
      </c>
      <c r="L40" s="16">
        <f t="shared" si="2"/>
        <v>1</v>
      </c>
      <c r="M40" s="16">
        <f t="shared" si="2"/>
        <v>0</v>
      </c>
      <c r="N40" s="16">
        <f t="shared" si="2"/>
        <v>0</v>
      </c>
      <c r="O40" s="16">
        <f t="shared" si="2"/>
        <v>0</v>
      </c>
      <c r="P40" s="16">
        <f t="shared" si="2"/>
        <v>0</v>
      </c>
      <c r="Q40" s="16">
        <f t="shared" si="2"/>
        <v>0</v>
      </c>
      <c r="R40" s="16">
        <f t="shared" si="2"/>
        <v>0</v>
      </c>
      <c r="S40" s="16">
        <f t="shared" si="2"/>
        <v>0</v>
      </c>
      <c r="T40" s="16">
        <f t="shared" si="2"/>
        <v>0</v>
      </c>
      <c r="U40" s="16">
        <f t="shared" si="2"/>
        <v>0</v>
      </c>
      <c r="V40" s="16">
        <f t="shared" si="2"/>
        <v>0</v>
      </c>
      <c r="W40" s="16">
        <f t="shared" si="2"/>
        <v>0</v>
      </c>
      <c r="X40" s="16">
        <f>SUM(D40:W40)</f>
        <v>2</v>
      </c>
      <c r="Y40" s="17" t="s">
        <v>166</v>
      </c>
    </row>
    <row r="41" spans="1:28" x14ac:dyDescent="0.25">
      <c r="C41" s="15" t="s">
        <v>167</v>
      </c>
      <c r="D41" s="18">
        <f>(D40*100)/$C35</f>
        <v>0</v>
      </c>
      <c r="E41" s="18">
        <f t="shared" ref="E41:W41" si="3">(E40*100)/$C35</f>
        <v>0</v>
      </c>
      <c r="F41" s="18">
        <f t="shared" si="3"/>
        <v>0</v>
      </c>
      <c r="G41" s="18">
        <f t="shared" si="3"/>
        <v>0</v>
      </c>
      <c r="H41" s="18">
        <f t="shared" si="3"/>
        <v>0</v>
      </c>
      <c r="I41" s="18">
        <f t="shared" si="3"/>
        <v>0</v>
      </c>
      <c r="J41" s="18">
        <f t="shared" si="3"/>
        <v>0</v>
      </c>
      <c r="K41" s="18">
        <f t="shared" si="3"/>
        <v>5.5555555555555554</v>
      </c>
      <c r="L41" s="18">
        <f t="shared" si="3"/>
        <v>5.5555555555555554</v>
      </c>
      <c r="M41" s="18">
        <f t="shared" si="3"/>
        <v>0</v>
      </c>
      <c r="N41" s="18">
        <f t="shared" si="3"/>
        <v>0</v>
      </c>
      <c r="O41" s="18">
        <f t="shared" si="3"/>
        <v>0</v>
      </c>
      <c r="P41" s="18">
        <f t="shared" si="3"/>
        <v>0</v>
      </c>
      <c r="Q41" s="18">
        <f t="shared" si="3"/>
        <v>0</v>
      </c>
      <c r="R41" s="18">
        <f t="shared" si="3"/>
        <v>0</v>
      </c>
      <c r="S41" s="18">
        <f t="shared" si="3"/>
        <v>0</v>
      </c>
      <c r="T41" s="18">
        <f t="shared" si="3"/>
        <v>0</v>
      </c>
      <c r="U41" s="18">
        <f t="shared" si="3"/>
        <v>0</v>
      </c>
      <c r="V41" s="18">
        <f t="shared" si="3"/>
        <v>0</v>
      </c>
      <c r="W41" s="18">
        <f t="shared" si="3"/>
        <v>0</v>
      </c>
      <c r="X41" s="18">
        <f>(X40*100)/$X51</f>
        <v>0.55555555555555558</v>
      </c>
      <c r="Y41" s="17" t="s">
        <v>168</v>
      </c>
    </row>
    <row r="42" spans="1:28" x14ac:dyDescent="0.25">
      <c r="C42" s="1" t="s">
        <v>169</v>
      </c>
      <c r="D42" s="2">
        <f>COUNTIF(D16:D33,"A")</f>
        <v>7</v>
      </c>
      <c r="E42" s="2">
        <f t="shared" ref="E42:W42" si="4">COUNTIF(E16:E33,"A")</f>
        <v>12</v>
      </c>
      <c r="F42" s="2">
        <f t="shared" si="4"/>
        <v>15</v>
      </c>
      <c r="G42" s="2">
        <f t="shared" si="4"/>
        <v>7</v>
      </c>
      <c r="H42" s="2">
        <f t="shared" si="4"/>
        <v>2</v>
      </c>
      <c r="I42" s="2">
        <f t="shared" si="4"/>
        <v>3</v>
      </c>
      <c r="J42" s="2">
        <f t="shared" si="4"/>
        <v>2</v>
      </c>
      <c r="K42" s="2">
        <f t="shared" si="4"/>
        <v>7</v>
      </c>
      <c r="L42" s="2">
        <f t="shared" si="4"/>
        <v>1</v>
      </c>
      <c r="M42" s="2">
        <f t="shared" si="4"/>
        <v>2</v>
      </c>
      <c r="N42" s="2">
        <f t="shared" si="4"/>
        <v>7</v>
      </c>
      <c r="O42" s="2">
        <f t="shared" si="4"/>
        <v>8</v>
      </c>
      <c r="P42" s="2">
        <f t="shared" si="4"/>
        <v>6</v>
      </c>
      <c r="Q42" s="2">
        <f t="shared" si="4"/>
        <v>1</v>
      </c>
      <c r="R42" s="2">
        <f t="shared" si="4"/>
        <v>0</v>
      </c>
      <c r="S42" s="2">
        <f t="shared" si="4"/>
        <v>0</v>
      </c>
      <c r="T42" s="2">
        <f t="shared" si="4"/>
        <v>6</v>
      </c>
      <c r="U42" s="2">
        <f t="shared" si="4"/>
        <v>2</v>
      </c>
      <c r="V42" s="2">
        <f t="shared" si="4"/>
        <v>3</v>
      </c>
      <c r="W42" s="2">
        <f t="shared" si="4"/>
        <v>10</v>
      </c>
      <c r="X42" s="2">
        <f>SUM(D42:W42)</f>
        <v>101</v>
      </c>
      <c r="Y42" s="19" t="s">
        <v>170</v>
      </c>
    </row>
    <row r="43" spans="1:28" x14ac:dyDescent="0.25">
      <c r="C43" s="1" t="s">
        <v>171</v>
      </c>
      <c r="D43" s="20">
        <f>(D42*100)/$C35</f>
        <v>38.888888888888886</v>
      </c>
      <c r="E43" s="20">
        <f t="shared" ref="E43:W43" si="5">(E42*100)/$C35</f>
        <v>66.666666666666671</v>
      </c>
      <c r="F43" s="20">
        <f t="shared" si="5"/>
        <v>83.333333333333329</v>
      </c>
      <c r="G43" s="20">
        <f t="shared" si="5"/>
        <v>38.888888888888886</v>
      </c>
      <c r="H43" s="20">
        <f t="shared" si="5"/>
        <v>11.111111111111111</v>
      </c>
      <c r="I43" s="20">
        <f t="shared" si="5"/>
        <v>16.666666666666668</v>
      </c>
      <c r="J43" s="20">
        <f t="shared" si="5"/>
        <v>11.111111111111111</v>
      </c>
      <c r="K43" s="20">
        <f t="shared" si="5"/>
        <v>38.888888888888886</v>
      </c>
      <c r="L43" s="20">
        <f t="shared" si="5"/>
        <v>5.5555555555555554</v>
      </c>
      <c r="M43" s="20">
        <f t="shared" si="5"/>
        <v>11.111111111111111</v>
      </c>
      <c r="N43" s="20">
        <f t="shared" si="5"/>
        <v>38.888888888888886</v>
      </c>
      <c r="O43" s="20">
        <f t="shared" si="5"/>
        <v>44.444444444444443</v>
      </c>
      <c r="P43" s="20">
        <f t="shared" si="5"/>
        <v>33.333333333333336</v>
      </c>
      <c r="Q43" s="20">
        <f t="shared" si="5"/>
        <v>5.5555555555555554</v>
      </c>
      <c r="R43" s="20">
        <f t="shared" si="5"/>
        <v>0</v>
      </c>
      <c r="S43" s="20">
        <f t="shared" si="5"/>
        <v>0</v>
      </c>
      <c r="T43" s="20">
        <f t="shared" si="5"/>
        <v>33.333333333333336</v>
      </c>
      <c r="U43" s="20">
        <f t="shared" si="5"/>
        <v>11.111111111111111</v>
      </c>
      <c r="V43" s="20">
        <f t="shared" si="5"/>
        <v>16.666666666666668</v>
      </c>
      <c r="W43" s="20">
        <f t="shared" si="5"/>
        <v>55.555555555555557</v>
      </c>
      <c r="X43" s="20">
        <f>(X42*100)/$X51</f>
        <v>28.055555555555557</v>
      </c>
      <c r="Y43" s="19" t="s">
        <v>172</v>
      </c>
    </row>
    <row r="44" spans="1:28" x14ac:dyDescent="0.25">
      <c r="C44" s="15" t="s">
        <v>173</v>
      </c>
      <c r="D44" s="16">
        <f>COUNTIF(D16:D33,"B")</f>
        <v>10</v>
      </c>
      <c r="E44" s="16">
        <f t="shared" ref="E44:W44" si="6">COUNTIF(E16:E33,"B")</f>
        <v>0</v>
      </c>
      <c r="F44" s="16">
        <f t="shared" si="6"/>
        <v>1</v>
      </c>
      <c r="G44" s="16">
        <f t="shared" si="6"/>
        <v>0</v>
      </c>
      <c r="H44" s="16">
        <f t="shared" si="6"/>
        <v>5</v>
      </c>
      <c r="I44" s="16">
        <f t="shared" si="6"/>
        <v>3</v>
      </c>
      <c r="J44" s="16">
        <f t="shared" si="6"/>
        <v>3</v>
      </c>
      <c r="K44" s="16">
        <f t="shared" si="6"/>
        <v>6</v>
      </c>
      <c r="L44" s="16">
        <f t="shared" si="6"/>
        <v>13</v>
      </c>
      <c r="M44" s="16">
        <f t="shared" si="6"/>
        <v>12</v>
      </c>
      <c r="N44" s="16">
        <f t="shared" si="6"/>
        <v>4</v>
      </c>
      <c r="O44" s="16">
        <f t="shared" si="6"/>
        <v>2</v>
      </c>
      <c r="P44" s="16">
        <f t="shared" si="6"/>
        <v>8</v>
      </c>
      <c r="Q44" s="16">
        <f t="shared" si="6"/>
        <v>13</v>
      </c>
      <c r="R44" s="16">
        <f t="shared" si="6"/>
        <v>17</v>
      </c>
      <c r="S44" s="16">
        <f t="shared" si="6"/>
        <v>6</v>
      </c>
      <c r="T44" s="16">
        <f t="shared" si="6"/>
        <v>0</v>
      </c>
      <c r="U44" s="16">
        <f t="shared" si="6"/>
        <v>3</v>
      </c>
      <c r="V44" s="16">
        <f t="shared" si="6"/>
        <v>12</v>
      </c>
      <c r="W44" s="16">
        <f t="shared" si="6"/>
        <v>3</v>
      </c>
      <c r="X44" s="16">
        <f>SUM(D44:W44)</f>
        <v>121</v>
      </c>
      <c r="Y44" s="17" t="s">
        <v>174</v>
      </c>
    </row>
    <row r="45" spans="1:28" x14ac:dyDescent="0.25">
      <c r="C45" s="15" t="s">
        <v>175</v>
      </c>
      <c r="D45" s="18">
        <f>(D44*100)/$C35</f>
        <v>55.555555555555557</v>
      </c>
      <c r="E45" s="18">
        <f t="shared" ref="E45:W45" si="7">(E44*100)/$C35</f>
        <v>0</v>
      </c>
      <c r="F45" s="18">
        <f t="shared" si="7"/>
        <v>5.5555555555555554</v>
      </c>
      <c r="G45" s="18">
        <f t="shared" si="7"/>
        <v>0</v>
      </c>
      <c r="H45" s="18">
        <f t="shared" si="7"/>
        <v>27.777777777777779</v>
      </c>
      <c r="I45" s="18">
        <f t="shared" si="7"/>
        <v>16.666666666666668</v>
      </c>
      <c r="J45" s="18">
        <f t="shared" si="7"/>
        <v>16.666666666666668</v>
      </c>
      <c r="K45" s="18">
        <f t="shared" si="7"/>
        <v>33.333333333333336</v>
      </c>
      <c r="L45" s="18">
        <f t="shared" si="7"/>
        <v>72.222222222222229</v>
      </c>
      <c r="M45" s="18">
        <f t="shared" si="7"/>
        <v>66.666666666666671</v>
      </c>
      <c r="N45" s="18">
        <f t="shared" si="7"/>
        <v>22.222222222222221</v>
      </c>
      <c r="O45" s="18">
        <f t="shared" si="7"/>
        <v>11.111111111111111</v>
      </c>
      <c r="P45" s="18">
        <f t="shared" si="7"/>
        <v>44.444444444444443</v>
      </c>
      <c r="Q45" s="18">
        <f t="shared" si="7"/>
        <v>72.222222222222229</v>
      </c>
      <c r="R45" s="18">
        <f t="shared" si="7"/>
        <v>94.444444444444443</v>
      </c>
      <c r="S45" s="18">
        <f t="shared" si="7"/>
        <v>33.333333333333336</v>
      </c>
      <c r="T45" s="18">
        <f t="shared" si="7"/>
        <v>0</v>
      </c>
      <c r="U45" s="18">
        <f t="shared" si="7"/>
        <v>16.666666666666668</v>
      </c>
      <c r="V45" s="18">
        <f t="shared" si="7"/>
        <v>66.666666666666671</v>
      </c>
      <c r="W45" s="18">
        <f t="shared" si="7"/>
        <v>16.666666666666668</v>
      </c>
      <c r="X45" s="18">
        <f>(X44*100)/$X51</f>
        <v>33.611111111111114</v>
      </c>
      <c r="Y45" s="17" t="s">
        <v>176</v>
      </c>
    </row>
    <row r="46" spans="1:28" x14ac:dyDescent="0.25">
      <c r="C46" s="1" t="s">
        <v>177</v>
      </c>
      <c r="D46" s="2">
        <f>COUNTIF(D16:D33,"C")</f>
        <v>1</v>
      </c>
      <c r="E46" s="2">
        <f t="shared" ref="E46:W46" si="8">COUNTIF(E16:E33,"C")</f>
        <v>2</v>
      </c>
      <c r="F46" s="2">
        <f t="shared" si="8"/>
        <v>2</v>
      </c>
      <c r="G46" s="2">
        <f t="shared" si="8"/>
        <v>10</v>
      </c>
      <c r="H46" s="2">
        <f t="shared" si="8"/>
        <v>6</v>
      </c>
      <c r="I46" s="2">
        <f t="shared" si="8"/>
        <v>4</v>
      </c>
      <c r="J46" s="2">
        <f t="shared" si="8"/>
        <v>2</v>
      </c>
      <c r="K46" s="2">
        <f t="shared" si="8"/>
        <v>3</v>
      </c>
      <c r="L46" s="2">
        <f t="shared" si="8"/>
        <v>0</v>
      </c>
      <c r="M46" s="2">
        <f t="shared" si="8"/>
        <v>3</v>
      </c>
      <c r="N46" s="2">
        <f t="shared" si="8"/>
        <v>0</v>
      </c>
      <c r="O46" s="2">
        <f t="shared" si="8"/>
        <v>4</v>
      </c>
      <c r="P46" s="2">
        <f t="shared" si="8"/>
        <v>3</v>
      </c>
      <c r="Q46" s="2">
        <f t="shared" si="8"/>
        <v>2</v>
      </c>
      <c r="R46" s="2">
        <f t="shared" si="8"/>
        <v>0</v>
      </c>
      <c r="S46" s="2">
        <f t="shared" si="8"/>
        <v>8</v>
      </c>
      <c r="T46" s="2">
        <f t="shared" si="8"/>
        <v>10</v>
      </c>
      <c r="U46" s="2">
        <f t="shared" si="8"/>
        <v>11</v>
      </c>
      <c r="V46" s="2">
        <f t="shared" si="8"/>
        <v>2</v>
      </c>
      <c r="W46" s="2">
        <f t="shared" si="8"/>
        <v>1</v>
      </c>
      <c r="X46" s="2">
        <f>SUM(D46:W46)</f>
        <v>74</v>
      </c>
      <c r="Y46" s="19" t="s">
        <v>178</v>
      </c>
    </row>
    <row r="47" spans="1:28" x14ac:dyDescent="0.25">
      <c r="C47" s="1" t="s">
        <v>179</v>
      </c>
      <c r="D47" s="20">
        <f>(D46*100)/$C35</f>
        <v>5.5555555555555554</v>
      </c>
      <c r="E47" s="20">
        <f t="shared" ref="E47:W47" si="9">(E46*100)/$C35</f>
        <v>11.111111111111111</v>
      </c>
      <c r="F47" s="20">
        <f t="shared" si="9"/>
        <v>11.111111111111111</v>
      </c>
      <c r="G47" s="20">
        <f t="shared" si="9"/>
        <v>55.555555555555557</v>
      </c>
      <c r="H47" s="20">
        <f t="shared" si="9"/>
        <v>33.333333333333336</v>
      </c>
      <c r="I47" s="20">
        <f t="shared" si="9"/>
        <v>22.222222222222221</v>
      </c>
      <c r="J47" s="20">
        <f t="shared" si="9"/>
        <v>11.111111111111111</v>
      </c>
      <c r="K47" s="20">
        <f t="shared" si="9"/>
        <v>16.666666666666668</v>
      </c>
      <c r="L47" s="20">
        <f t="shared" si="9"/>
        <v>0</v>
      </c>
      <c r="M47" s="20">
        <f t="shared" si="9"/>
        <v>16.666666666666668</v>
      </c>
      <c r="N47" s="20">
        <f t="shared" si="9"/>
        <v>0</v>
      </c>
      <c r="O47" s="20">
        <f t="shared" si="9"/>
        <v>22.222222222222221</v>
      </c>
      <c r="P47" s="20">
        <f t="shared" si="9"/>
        <v>16.666666666666668</v>
      </c>
      <c r="Q47" s="20">
        <f t="shared" si="9"/>
        <v>11.111111111111111</v>
      </c>
      <c r="R47" s="20">
        <f t="shared" si="9"/>
        <v>0</v>
      </c>
      <c r="S47" s="20">
        <f t="shared" si="9"/>
        <v>44.444444444444443</v>
      </c>
      <c r="T47" s="20">
        <f t="shared" si="9"/>
        <v>55.555555555555557</v>
      </c>
      <c r="U47" s="20">
        <f t="shared" si="9"/>
        <v>61.111111111111114</v>
      </c>
      <c r="V47" s="20">
        <f t="shared" si="9"/>
        <v>11.111111111111111</v>
      </c>
      <c r="W47" s="20">
        <f t="shared" si="9"/>
        <v>5.5555555555555554</v>
      </c>
      <c r="X47" s="20">
        <f>(X46*100)/$X51</f>
        <v>20.555555555555557</v>
      </c>
      <c r="Y47" s="19" t="s">
        <v>180</v>
      </c>
    </row>
    <row r="48" spans="1:28" x14ac:dyDescent="0.25">
      <c r="C48" s="15" t="s">
        <v>181</v>
      </c>
      <c r="D48" s="16">
        <f>COUNTIF(D16:D33,"D")</f>
        <v>0</v>
      </c>
      <c r="E48" s="16">
        <f t="shared" ref="E48:W48" si="10">COUNTIF(E16:E33,"D")</f>
        <v>4</v>
      </c>
      <c r="F48" s="16">
        <f t="shared" si="10"/>
        <v>0</v>
      </c>
      <c r="G48" s="16">
        <f t="shared" si="10"/>
        <v>1</v>
      </c>
      <c r="H48" s="16">
        <f t="shared" si="10"/>
        <v>5</v>
      </c>
      <c r="I48" s="16">
        <f t="shared" si="10"/>
        <v>8</v>
      </c>
      <c r="J48" s="16">
        <f t="shared" si="10"/>
        <v>11</v>
      </c>
      <c r="K48" s="16">
        <f t="shared" si="10"/>
        <v>1</v>
      </c>
      <c r="L48" s="16">
        <f t="shared" si="10"/>
        <v>3</v>
      </c>
      <c r="M48" s="16">
        <f t="shared" si="10"/>
        <v>1</v>
      </c>
      <c r="N48" s="16">
        <f t="shared" si="10"/>
        <v>7</v>
      </c>
      <c r="O48" s="16">
        <f t="shared" si="10"/>
        <v>4</v>
      </c>
      <c r="P48" s="16">
        <f t="shared" si="10"/>
        <v>1</v>
      </c>
      <c r="Q48" s="16">
        <f t="shared" si="10"/>
        <v>2</v>
      </c>
      <c r="R48" s="16">
        <f t="shared" si="10"/>
        <v>1</v>
      </c>
      <c r="S48" s="16">
        <f t="shared" si="10"/>
        <v>4</v>
      </c>
      <c r="T48" s="16">
        <f t="shared" si="10"/>
        <v>2</v>
      </c>
      <c r="U48" s="16">
        <f t="shared" si="10"/>
        <v>2</v>
      </c>
      <c r="V48" s="16">
        <f t="shared" si="10"/>
        <v>1</v>
      </c>
      <c r="W48" s="16">
        <f t="shared" si="10"/>
        <v>4</v>
      </c>
      <c r="X48" s="16">
        <f>SUM(D48:W48)</f>
        <v>62</v>
      </c>
      <c r="Y48" s="17" t="s">
        <v>182</v>
      </c>
    </row>
    <row r="49" spans="3:25" x14ac:dyDescent="0.25">
      <c r="C49" s="15" t="s">
        <v>183</v>
      </c>
      <c r="D49" s="18">
        <f>(D48*100)/$C35</f>
        <v>0</v>
      </c>
      <c r="E49" s="18">
        <f t="shared" ref="E49:W49" si="11">(E48*100)/$C35</f>
        <v>22.222222222222221</v>
      </c>
      <c r="F49" s="18">
        <f t="shared" si="11"/>
        <v>0</v>
      </c>
      <c r="G49" s="18">
        <f t="shared" si="11"/>
        <v>5.5555555555555554</v>
      </c>
      <c r="H49" s="18">
        <f t="shared" si="11"/>
        <v>27.777777777777779</v>
      </c>
      <c r="I49" s="18">
        <f t="shared" si="11"/>
        <v>44.444444444444443</v>
      </c>
      <c r="J49" s="18">
        <f t="shared" si="11"/>
        <v>61.111111111111114</v>
      </c>
      <c r="K49" s="18">
        <f t="shared" si="11"/>
        <v>5.5555555555555554</v>
      </c>
      <c r="L49" s="18">
        <f t="shared" si="11"/>
        <v>16.666666666666668</v>
      </c>
      <c r="M49" s="18">
        <f t="shared" si="11"/>
        <v>5.5555555555555554</v>
      </c>
      <c r="N49" s="18">
        <f t="shared" si="11"/>
        <v>38.888888888888886</v>
      </c>
      <c r="O49" s="18">
        <f t="shared" si="11"/>
        <v>22.222222222222221</v>
      </c>
      <c r="P49" s="18">
        <f t="shared" si="11"/>
        <v>5.5555555555555554</v>
      </c>
      <c r="Q49" s="18">
        <f t="shared" si="11"/>
        <v>11.111111111111111</v>
      </c>
      <c r="R49" s="18">
        <f t="shared" si="11"/>
        <v>5.5555555555555554</v>
      </c>
      <c r="S49" s="18">
        <f t="shared" si="11"/>
        <v>22.222222222222221</v>
      </c>
      <c r="T49" s="18">
        <f t="shared" si="11"/>
        <v>11.111111111111111</v>
      </c>
      <c r="U49" s="18">
        <f t="shared" si="11"/>
        <v>11.111111111111111</v>
      </c>
      <c r="V49" s="18">
        <f t="shared" si="11"/>
        <v>5.5555555555555554</v>
      </c>
      <c r="W49" s="18">
        <f t="shared" si="11"/>
        <v>22.222222222222221</v>
      </c>
      <c r="X49" s="18">
        <f>(X48*100)/$X51</f>
        <v>17.222222222222221</v>
      </c>
      <c r="Y49" s="17" t="s">
        <v>184</v>
      </c>
    </row>
    <row r="50" spans="3:25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2"/>
      <c r="Y50" s="19"/>
    </row>
    <row r="51" spans="3:25" x14ac:dyDescent="0.25">
      <c r="C51" s="15" t="s">
        <v>161</v>
      </c>
      <c r="D51" s="16">
        <f>D40+D42+D44+D46+D48</f>
        <v>18</v>
      </c>
      <c r="E51" s="16">
        <f t="shared" ref="E51:W51" si="12">E40+E42+E44+E46+E48</f>
        <v>18</v>
      </c>
      <c r="F51" s="16">
        <f t="shared" si="12"/>
        <v>18</v>
      </c>
      <c r="G51" s="16">
        <f t="shared" si="12"/>
        <v>18</v>
      </c>
      <c r="H51" s="16">
        <f t="shared" si="12"/>
        <v>18</v>
      </c>
      <c r="I51" s="16">
        <f t="shared" si="12"/>
        <v>18</v>
      </c>
      <c r="J51" s="16">
        <f t="shared" si="12"/>
        <v>18</v>
      </c>
      <c r="K51" s="16">
        <f t="shared" si="12"/>
        <v>18</v>
      </c>
      <c r="L51" s="16">
        <f t="shared" si="12"/>
        <v>18</v>
      </c>
      <c r="M51" s="16">
        <f t="shared" si="12"/>
        <v>18</v>
      </c>
      <c r="N51" s="16">
        <f t="shared" si="12"/>
        <v>18</v>
      </c>
      <c r="O51" s="16">
        <f t="shared" si="12"/>
        <v>18</v>
      </c>
      <c r="P51" s="16">
        <f t="shared" si="12"/>
        <v>18</v>
      </c>
      <c r="Q51" s="16">
        <f t="shared" si="12"/>
        <v>18</v>
      </c>
      <c r="R51" s="16">
        <f t="shared" si="12"/>
        <v>18</v>
      </c>
      <c r="S51" s="16">
        <f t="shared" si="12"/>
        <v>18</v>
      </c>
      <c r="T51" s="16">
        <f t="shared" si="12"/>
        <v>18</v>
      </c>
      <c r="U51" s="16">
        <f t="shared" si="12"/>
        <v>18</v>
      </c>
      <c r="V51" s="16">
        <f t="shared" si="12"/>
        <v>18</v>
      </c>
      <c r="W51" s="21">
        <f t="shared" si="12"/>
        <v>18</v>
      </c>
      <c r="X51" s="16">
        <f>X40+X42+X44+X46+X48</f>
        <v>360</v>
      </c>
      <c r="Y51" s="17" t="s">
        <v>185</v>
      </c>
    </row>
    <row r="52" spans="3:25" x14ac:dyDescent="0.25">
      <c r="X52" s="16">
        <f>X41+X43+X45+X47+X49</f>
        <v>100</v>
      </c>
      <c r="Y52" s="17" t="s">
        <v>186</v>
      </c>
    </row>
    <row r="53" spans="3:25" x14ac:dyDescent="0.25">
      <c r="C53" s="22" t="s">
        <v>187</v>
      </c>
      <c r="D53" s="29" t="s">
        <v>188</v>
      </c>
      <c r="E53" s="29"/>
      <c r="F53" s="29"/>
      <c r="G53" s="29"/>
      <c r="H53" s="29"/>
      <c r="I53" s="29"/>
      <c r="J53" s="29" t="s">
        <v>189</v>
      </c>
      <c r="K53" s="29"/>
      <c r="L53" s="29"/>
      <c r="M53" s="29"/>
      <c r="N53" s="29"/>
      <c r="O53" s="29"/>
      <c r="P53" s="29" t="s">
        <v>190</v>
      </c>
      <c r="Q53" s="29"/>
      <c r="R53" s="29"/>
      <c r="S53" s="29"/>
      <c r="T53" s="29"/>
      <c r="U53" s="29"/>
      <c r="V53" s="29"/>
      <c r="W53" s="29"/>
    </row>
    <row r="54" spans="3:25" x14ac:dyDescent="0.25">
      <c r="C54" s="22" t="s">
        <v>191</v>
      </c>
      <c r="D54" s="30">
        <f>AVERAGE(D39:I39)</f>
        <v>38.888888888888893</v>
      </c>
      <c r="E54" s="29"/>
      <c r="F54" s="29"/>
      <c r="G54" s="29"/>
      <c r="H54" s="29"/>
      <c r="I54" s="29"/>
      <c r="J54" s="30">
        <f>AVERAGE(J39:O39)</f>
        <v>39.814814814814817</v>
      </c>
      <c r="K54" s="29"/>
      <c r="L54" s="29"/>
      <c r="M54" s="29"/>
      <c r="N54" s="29"/>
      <c r="O54" s="29"/>
      <c r="P54" s="30">
        <f>AVERAGE(P39:W39)</f>
        <v>59.027777777777779</v>
      </c>
      <c r="Q54" s="29"/>
      <c r="R54" s="29"/>
      <c r="S54" s="29"/>
      <c r="T54" s="29"/>
      <c r="U54" s="29"/>
      <c r="V54" s="29"/>
      <c r="W54" s="29"/>
    </row>
    <row r="55" spans="3:25" x14ac:dyDescent="0.25">
      <c r="C55" s="23" t="s">
        <v>192</v>
      </c>
      <c r="D55" s="31" t="s">
        <v>193</v>
      </c>
      <c r="E55" s="31"/>
      <c r="F55" s="24" t="s">
        <v>194</v>
      </c>
      <c r="G55" s="31" t="s">
        <v>195</v>
      </c>
      <c r="H55" s="31"/>
      <c r="I55" s="31"/>
      <c r="J55" s="31" t="s">
        <v>193</v>
      </c>
      <c r="K55" s="31"/>
      <c r="L55" s="31" t="s">
        <v>196</v>
      </c>
      <c r="M55" s="31"/>
      <c r="N55" s="31" t="s">
        <v>197</v>
      </c>
      <c r="O55" s="31"/>
      <c r="P55" s="31" t="s">
        <v>193</v>
      </c>
      <c r="Q55" s="31"/>
      <c r="R55" s="31"/>
      <c r="S55" s="31" t="s">
        <v>196</v>
      </c>
      <c r="T55" s="31"/>
      <c r="U55" s="31" t="s">
        <v>198</v>
      </c>
      <c r="V55" s="31"/>
      <c r="W55" s="31"/>
    </row>
    <row r="56" spans="3:25" x14ac:dyDescent="0.25">
      <c r="C56" s="23" t="s">
        <v>199</v>
      </c>
      <c r="D56" s="32">
        <f>AVERAGE(D39:E39)</f>
        <v>19.444444444444443</v>
      </c>
      <c r="E56" s="31"/>
      <c r="F56" s="25">
        <f>AVERAGE(F39)</f>
        <v>83.333333333333329</v>
      </c>
      <c r="G56" s="32">
        <f>AVERAGE(G39:I39)</f>
        <v>37.037037037037038</v>
      </c>
      <c r="H56" s="31"/>
      <c r="I56" s="31"/>
      <c r="J56" s="32">
        <f>AVERAGE(J39:K39)</f>
        <v>25</v>
      </c>
      <c r="K56" s="31"/>
      <c r="L56" s="32">
        <f>AVERAGE(L39:M39)</f>
        <v>69.444444444444457</v>
      </c>
      <c r="M56" s="31"/>
      <c r="N56" s="32">
        <f>AVERAGE(N39:O39)</f>
        <v>25</v>
      </c>
      <c r="O56" s="31"/>
      <c r="P56" s="32">
        <f>AVERAGE(P39:R39)</f>
        <v>70.370370370370367</v>
      </c>
      <c r="Q56" s="31"/>
      <c r="R56" s="31"/>
      <c r="S56" s="32">
        <f>AVERAGE(S39:T39)</f>
        <v>38.888888888888886</v>
      </c>
      <c r="T56" s="31"/>
      <c r="U56" s="32">
        <f>AVERAGE(U39:W39)</f>
        <v>61.111111111111114</v>
      </c>
      <c r="V56" s="31"/>
      <c r="W56" s="31"/>
    </row>
  </sheetData>
  <mergeCells count="22">
    <mergeCell ref="S55:T55"/>
    <mergeCell ref="U55:W55"/>
    <mergeCell ref="D56:E56"/>
    <mergeCell ref="G56:I56"/>
    <mergeCell ref="J56:K56"/>
    <mergeCell ref="L56:M56"/>
    <mergeCell ref="N56:O56"/>
    <mergeCell ref="P56:R56"/>
    <mergeCell ref="S56:T56"/>
    <mergeCell ref="U56:W56"/>
    <mergeCell ref="D55:E55"/>
    <mergeCell ref="G55:I55"/>
    <mergeCell ref="J55:K55"/>
    <mergeCell ref="L55:M55"/>
    <mergeCell ref="N55:O55"/>
    <mergeCell ref="P55:R55"/>
    <mergeCell ref="D53:I53"/>
    <mergeCell ref="J53:O53"/>
    <mergeCell ref="P53:W53"/>
    <mergeCell ref="D54:I54"/>
    <mergeCell ref="J54:O54"/>
    <mergeCell ref="P54:W54"/>
  </mergeCells>
  <conditionalFormatting sqref="D16:D33">
    <cfRule type="cellIs" dxfId="20" priority="21" operator="equal">
      <formula>$D$37</formula>
    </cfRule>
  </conditionalFormatting>
  <conditionalFormatting sqref="E16:E33">
    <cfRule type="cellIs" dxfId="19" priority="20" operator="equal">
      <formula>$E$37</formula>
    </cfRule>
  </conditionalFormatting>
  <conditionalFormatting sqref="F16:F33">
    <cfRule type="cellIs" dxfId="18" priority="19" operator="equal">
      <formula>$F$37</formula>
    </cfRule>
  </conditionalFormatting>
  <conditionalFormatting sqref="G16:G33">
    <cfRule type="cellIs" dxfId="17" priority="18" operator="equal">
      <formula>$G$37</formula>
    </cfRule>
  </conditionalFormatting>
  <conditionalFormatting sqref="H16:H33">
    <cfRule type="cellIs" dxfId="16" priority="17" operator="equal">
      <formula>$H$37</formula>
    </cfRule>
  </conditionalFormatting>
  <conditionalFormatting sqref="I16:I33">
    <cfRule type="cellIs" dxfId="15" priority="16" operator="equal">
      <formula>$I$37</formula>
    </cfRule>
  </conditionalFormatting>
  <conditionalFormatting sqref="J16:J33">
    <cfRule type="cellIs" dxfId="14" priority="15" operator="equal">
      <formula>$J$37</formula>
    </cfRule>
  </conditionalFormatting>
  <conditionalFormatting sqref="K16:K33">
    <cfRule type="cellIs" dxfId="13" priority="14" operator="equal">
      <formula>$K$37</formula>
    </cfRule>
  </conditionalFormatting>
  <conditionalFormatting sqref="L16:L33">
    <cfRule type="cellIs" dxfId="12" priority="13" operator="equal">
      <formula>$L$37</formula>
    </cfRule>
  </conditionalFormatting>
  <conditionalFormatting sqref="M16:M33">
    <cfRule type="cellIs" dxfId="11" priority="12" operator="equal">
      <formula>$M$37</formula>
    </cfRule>
  </conditionalFormatting>
  <conditionalFormatting sqref="N16:N33">
    <cfRule type="cellIs" dxfId="10" priority="11" operator="equal">
      <formula>$N$37</formula>
    </cfRule>
  </conditionalFormatting>
  <conditionalFormatting sqref="O16:O33">
    <cfRule type="cellIs" dxfId="9" priority="10" operator="equal">
      <formula>$O$37</formula>
    </cfRule>
  </conditionalFormatting>
  <conditionalFormatting sqref="P16:P33">
    <cfRule type="cellIs" dxfId="8" priority="9" operator="equal">
      <formula>$P$37</formula>
    </cfRule>
  </conditionalFormatting>
  <conditionalFormatting sqref="Q16:Q33">
    <cfRule type="cellIs" dxfId="7" priority="8" operator="equal">
      <formula>$Q$37</formula>
    </cfRule>
  </conditionalFormatting>
  <conditionalFormatting sqref="R16:R33">
    <cfRule type="cellIs" dxfId="6" priority="7" operator="equal">
      <formula>$R$37</formula>
    </cfRule>
  </conditionalFormatting>
  <conditionalFormatting sqref="S16:S33">
    <cfRule type="cellIs" dxfId="5" priority="6" operator="equal">
      <formula>$S$37</formula>
    </cfRule>
  </conditionalFormatting>
  <conditionalFormatting sqref="T16:T33">
    <cfRule type="cellIs" dxfId="4" priority="5" operator="equal">
      <formula>$T$37</formula>
    </cfRule>
  </conditionalFormatting>
  <conditionalFormatting sqref="U16:U33">
    <cfRule type="cellIs" dxfId="3" priority="4" operator="equal">
      <formula>$U$37</formula>
    </cfRule>
  </conditionalFormatting>
  <conditionalFormatting sqref="V16:V33">
    <cfRule type="cellIs" dxfId="2" priority="3" operator="equal">
      <formula>$V$37</formula>
    </cfRule>
  </conditionalFormatting>
  <conditionalFormatting sqref="W16:W33">
    <cfRule type="cellIs" dxfId="1" priority="2" operator="equal">
      <formula>$W$37</formula>
    </cfRule>
  </conditionalFormatting>
  <conditionalFormatting sqref="D16:W33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FE8C-E130-4EA8-A72C-24850808647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127</v>
      </c>
      <c r="B16" t="s">
        <v>128</v>
      </c>
      <c r="D16" t="s">
        <v>85</v>
      </c>
      <c r="E16" t="s">
        <v>86</v>
      </c>
      <c r="F16" t="s">
        <v>86</v>
      </c>
      <c r="G16" t="s">
        <v>86</v>
      </c>
      <c r="H16" t="s">
        <v>85</v>
      </c>
      <c r="I16" t="s">
        <v>88</v>
      </c>
      <c r="J16" t="s">
        <v>88</v>
      </c>
      <c r="K16" t="s">
        <v>86</v>
      </c>
      <c r="L16" t="s">
        <v>85</v>
      </c>
      <c r="M16" t="s">
        <v>86</v>
      </c>
      <c r="N16" t="s">
        <v>86</v>
      </c>
      <c r="O16" t="s">
        <v>86</v>
      </c>
      <c r="P16" t="s">
        <v>85</v>
      </c>
      <c r="Q16" t="s">
        <v>87</v>
      </c>
      <c r="R16" t="s">
        <v>85</v>
      </c>
      <c r="S16" t="s">
        <v>88</v>
      </c>
      <c r="T16" t="s">
        <v>87</v>
      </c>
      <c r="U16" t="s">
        <v>87</v>
      </c>
      <c r="V16" t="s">
        <v>85</v>
      </c>
      <c r="W16" t="s">
        <v>86</v>
      </c>
      <c r="X16">
        <v>7</v>
      </c>
      <c r="Y16" t="s">
        <v>129</v>
      </c>
      <c r="Z16" t="s">
        <v>90</v>
      </c>
      <c r="AA16" t="s">
        <v>130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0</v>
      </c>
      <c r="R20">
        <v>1</v>
      </c>
      <c r="S20">
        <v>0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152</v>
      </c>
      <c r="D21" t="s">
        <v>90</v>
      </c>
      <c r="E21" t="s">
        <v>90</v>
      </c>
      <c r="F21" t="s">
        <v>153</v>
      </c>
      <c r="G21" t="s">
        <v>90</v>
      </c>
      <c r="H21" t="s">
        <v>90</v>
      </c>
      <c r="I21" t="s">
        <v>90</v>
      </c>
      <c r="J21" t="s">
        <v>90</v>
      </c>
      <c r="K21" t="s">
        <v>90</v>
      </c>
      <c r="L21" t="s">
        <v>153</v>
      </c>
      <c r="M21" t="s">
        <v>90</v>
      </c>
      <c r="N21" t="s">
        <v>90</v>
      </c>
      <c r="O21" t="s">
        <v>90</v>
      </c>
      <c r="P21" t="s">
        <v>153</v>
      </c>
      <c r="Q21" t="s">
        <v>90</v>
      </c>
      <c r="R21" t="s">
        <v>153</v>
      </c>
      <c r="S21" t="s">
        <v>90</v>
      </c>
      <c r="T21" t="s">
        <v>90</v>
      </c>
      <c r="U21" t="s">
        <v>153</v>
      </c>
      <c r="V21" t="s">
        <v>153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90</v>
      </c>
      <c r="E23" t="s">
        <v>153</v>
      </c>
      <c r="F23" t="s">
        <v>153</v>
      </c>
      <c r="G23" t="s">
        <v>153</v>
      </c>
      <c r="H23" t="s">
        <v>90</v>
      </c>
      <c r="I23" t="s">
        <v>90</v>
      </c>
      <c r="J23" t="s">
        <v>90</v>
      </c>
      <c r="K23" t="s">
        <v>153</v>
      </c>
      <c r="L23" t="s">
        <v>90</v>
      </c>
      <c r="M23" t="s">
        <v>153</v>
      </c>
      <c r="N23" t="s">
        <v>153</v>
      </c>
      <c r="O23" t="s">
        <v>153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153</v>
      </c>
    </row>
    <row r="24" spans="3:23" x14ac:dyDescent="0.25">
      <c r="C24" t="s">
        <v>156</v>
      </c>
      <c r="D24" t="s">
        <v>153</v>
      </c>
      <c r="E24" t="s">
        <v>90</v>
      </c>
      <c r="F24" t="s">
        <v>90</v>
      </c>
      <c r="G24" t="s">
        <v>90</v>
      </c>
      <c r="H24" t="s">
        <v>153</v>
      </c>
      <c r="I24" t="s">
        <v>90</v>
      </c>
      <c r="J24" t="s">
        <v>90</v>
      </c>
      <c r="K24" t="s">
        <v>90</v>
      </c>
      <c r="L24" t="s">
        <v>153</v>
      </c>
      <c r="M24" t="s">
        <v>90</v>
      </c>
      <c r="N24" t="s">
        <v>90</v>
      </c>
      <c r="O24" t="s">
        <v>90</v>
      </c>
      <c r="P24" t="s">
        <v>153</v>
      </c>
      <c r="Q24" t="s">
        <v>90</v>
      </c>
      <c r="R24" t="s">
        <v>153</v>
      </c>
      <c r="S24" t="s">
        <v>90</v>
      </c>
      <c r="T24" t="s">
        <v>90</v>
      </c>
      <c r="U24" t="s">
        <v>90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153</v>
      </c>
      <c r="R25" t="s">
        <v>90</v>
      </c>
      <c r="S25" t="s">
        <v>90</v>
      </c>
      <c r="T25" t="s">
        <v>153</v>
      </c>
      <c r="U25" t="s">
        <v>153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153</v>
      </c>
      <c r="J26" t="s">
        <v>153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153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87B4-30A5-4CAB-87DE-5C25F6C8F1E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131</v>
      </c>
      <c r="B16" t="s">
        <v>132</v>
      </c>
      <c r="D16" t="s">
        <v>85</v>
      </c>
      <c r="E16" t="s">
        <v>86</v>
      </c>
      <c r="F16" t="s">
        <v>86</v>
      </c>
      <c r="G16" t="s">
        <v>86</v>
      </c>
      <c r="H16" t="s">
        <v>88</v>
      </c>
      <c r="I16" t="s">
        <v>87</v>
      </c>
      <c r="J16" t="s">
        <v>88</v>
      </c>
      <c r="K16" t="s">
        <v>86</v>
      </c>
      <c r="L16" t="s">
        <v>85</v>
      </c>
      <c r="M16" t="s">
        <v>85</v>
      </c>
      <c r="N16" t="s">
        <v>88</v>
      </c>
      <c r="O16" t="s">
        <v>85</v>
      </c>
      <c r="P16" t="s">
        <v>85</v>
      </c>
      <c r="Q16" t="s">
        <v>85</v>
      </c>
      <c r="R16" t="s">
        <v>85</v>
      </c>
      <c r="S16" t="s">
        <v>87</v>
      </c>
      <c r="T16" t="s">
        <v>86</v>
      </c>
      <c r="U16" t="s">
        <v>87</v>
      </c>
      <c r="V16" t="s">
        <v>86</v>
      </c>
      <c r="W16" t="s">
        <v>86</v>
      </c>
      <c r="X16">
        <v>13</v>
      </c>
      <c r="Y16" t="s">
        <v>133</v>
      </c>
      <c r="Z16" t="s">
        <v>90</v>
      </c>
      <c r="AA16" t="s">
        <v>134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152</v>
      </c>
      <c r="D21" t="s">
        <v>90</v>
      </c>
      <c r="E21" t="s">
        <v>90</v>
      </c>
      <c r="F21" t="s">
        <v>153</v>
      </c>
      <c r="G21" t="s">
        <v>90</v>
      </c>
      <c r="H21" t="s">
        <v>90</v>
      </c>
      <c r="I21" t="s">
        <v>153</v>
      </c>
      <c r="J21" t="s">
        <v>90</v>
      </c>
      <c r="K21" t="s">
        <v>90</v>
      </c>
      <c r="L21" t="s">
        <v>153</v>
      </c>
      <c r="M21" t="s">
        <v>153</v>
      </c>
      <c r="N21" t="s">
        <v>153</v>
      </c>
      <c r="O21" t="s">
        <v>153</v>
      </c>
      <c r="P21" t="s">
        <v>153</v>
      </c>
      <c r="Q21" t="s">
        <v>153</v>
      </c>
      <c r="R21" t="s">
        <v>153</v>
      </c>
      <c r="S21" t="s">
        <v>153</v>
      </c>
      <c r="T21" t="s">
        <v>153</v>
      </c>
      <c r="U21" t="s">
        <v>153</v>
      </c>
      <c r="V21" t="s">
        <v>90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90</v>
      </c>
      <c r="E23" t="s">
        <v>153</v>
      </c>
      <c r="F23" t="s">
        <v>153</v>
      </c>
      <c r="G23" t="s">
        <v>153</v>
      </c>
      <c r="H23" t="s">
        <v>90</v>
      </c>
      <c r="I23" t="s">
        <v>90</v>
      </c>
      <c r="J23" t="s">
        <v>90</v>
      </c>
      <c r="K23" t="s">
        <v>153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153</v>
      </c>
      <c r="U23" t="s">
        <v>90</v>
      </c>
      <c r="V23" t="s">
        <v>153</v>
      </c>
      <c r="W23" t="s">
        <v>153</v>
      </c>
    </row>
    <row r="24" spans="3:23" x14ac:dyDescent="0.25">
      <c r="C24" t="s">
        <v>156</v>
      </c>
      <c r="D24" t="s">
        <v>153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153</v>
      </c>
      <c r="M24" t="s">
        <v>153</v>
      </c>
      <c r="N24" t="s">
        <v>90</v>
      </c>
      <c r="O24" t="s">
        <v>153</v>
      </c>
      <c r="P24" t="s">
        <v>153</v>
      </c>
      <c r="Q24" t="s">
        <v>153</v>
      </c>
      <c r="R24" t="s">
        <v>153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153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153</v>
      </c>
      <c r="T25" t="s">
        <v>90</v>
      </c>
      <c r="U25" t="s">
        <v>153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153</v>
      </c>
      <c r="I26" t="s">
        <v>90</v>
      </c>
      <c r="J26" t="s">
        <v>153</v>
      </c>
      <c r="K26" t="s">
        <v>90</v>
      </c>
      <c r="L26" t="s">
        <v>90</v>
      </c>
      <c r="M26" t="s">
        <v>90</v>
      </c>
      <c r="N26" t="s">
        <v>153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B4B3-4E5A-40F0-8C1C-C2E0ADA1A7D4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135</v>
      </c>
      <c r="B16" t="s">
        <v>136</v>
      </c>
      <c r="D16" t="s">
        <v>86</v>
      </c>
      <c r="E16" t="s">
        <v>86</v>
      </c>
      <c r="F16" t="s">
        <v>86</v>
      </c>
      <c r="G16" t="s">
        <v>87</v>
      </c>
      <c r="H16" t="s">
        <v>86</v>
      </c>
      <c r="I16" t="s">
        <v>88</v>
      </c>
      <c r="J16" t="s">
        <v>88</v>
      </c>
      <c r="K16" t="s">
        <v>85</v>
      </c>
      <c r="L16" t="s">
        <v>88</v>
      </c>
      <c r="M16" t="s">
        <v>85</v>
      </c>
      <c r="N16" t="s">
        <v>86</v>
      </c>
      <c r="O16" t="s">
        <v>86</v>
      </c>
      <c r="P16" t="s">
        <v>85</v>
      </c>
      <c r="Q16" t="s">
        <v>85</v>
      </c>
      <c r="R16" t="s">
        <v>85</v>
      </c>
      <c r="S16" t="s">
        <v>87</v>
      </c>
      <c r="T16" t="s">
        <v>87</v>
      </c>
      <c r="U16" t="s">
        <v>87</v>
      </c>
      <c r="V16" t="s">
        <v>85</v>
      </c>
      <c r="W16" t="s">
        <v>86</v>
      </c>
      <c r="X16">
        <v>12</v>
      </c>
      <c r="Y16" t="s">
        <v>137</v>
      </c>
      <c r="Z16" t="s">
        <v>90</v>
      </c>
      <c r="AA16" t="s">
        <v>138</v>
      </c>
      <c r="AB16" t="s">
        <v>92</v>
      </c>
    </row>
    <row r="17" spans="1:28" x14ac:dyDescent="0.25">
      <c r="A17" t="s">
        <v>139</v>
      </c>
      <c r="B17" t="s">
        <v>140</v>
      </c>
      <c r="D17" t="s">
        <v>86</v>
      </c>
      <c r="E17" t="s">
        <v>86</v>
      </c>
      <c r="F17" t="s">
        <v>86</v>
      </c>
      <c r="G17" t="s">
        <v>87</v>
      </c>
      <c r="H17" t="s">
        <v>86</v>
      </c>
      <c r="I17" t="s">
        <v>88</v>
      </c>
      <c r="J17" t="s">
        <v>88</v>
      </c>
      <c r="K17" t="s">
        <v>85</v>
      </c>
      <c r="L17" t="s">
        <v>88</v>
      </c>
      <c r="M17" t="s">
        <v>85</v>
      </c>
      <c r="N17" t="s">
        <v>85</v>
      </c>
      <c r="O17" t="s">
        <v>86</v>
      </c>
      <c r="P17" t="s">
        <v>85</v>
      </c>
      <c r="Q17" t="s">
        <v>85</v>
      </c>
      <c r="R17" t="s">
        <v>85</v>
      </c>
      <c r="S17" t="s">
        <v>87</v>
      </c>
      <c r="T17" t="s">
        <v>87</v>
      </c>
      <c r="U17" t="s">
        <v>87</v>
      </c>
      <c r="V17" t="s">
        <v>85</v>
      </c>
      <c r="W17" t="s">
        <v>86</v>
      </c>
      <c r="X17">
        <v>12</v>
      </c>
      <c r="Y17" t="s">
        <v>137</v>
      </c>
      <c r="Z17" t="s">
        <v>90</v>
      </c>
      <c r="AA17" t="s">
        <v>138</v>
      </c>
      <c r="AB17" t="s">
        <v>92</v>
      </c>
    </row>
    <row r="20" spans="1:28" x14ac:dyDescent="0.25">
      <c r="C20" t="s">
        <v>150</v>
      </c>
      <c r="D20" t="s">
        <v>86</v>
      </c>
      <c r="E20" t="s">
        <v>85</v>
      </c>
      <c r="F20" t="s">
        <v>86</v>
      </c>
      <c r="G20" t="s">
        <v>87</v>
      </c>
      <c r="H20" t="s">
        <v>87</v>
      </c>
      <c r="I20" t="s">
        <v>87</v>
      </c>
      <c r="J20" t="s">
        <v>85</v>
      </c>
      <c r="K20" t="s">
        <v>85</v>
      </c>
      <c r="L20" t="s">
        <v>85</v>
      </c>
      <c r="M20" t="s">
        <v>85</v>
      </c>
      <c r="N20" t="s">
        <v>88</v>
      </c>
      <c r="O20" t="s">
        <v>85</v>
      </c>
      <c r="P20" t="s">
        <v>85</v>
      </c>
      <c r="Q20" t="s">
        <v>85</v>
      </c>
      <c r="R20" t="s">
        <v>85</v>
      </c>
      <c r="S20" t="s">
        <v>87</v>
      </c>
      <c r="T20" t="s">
        <v>86</v>
      </c>
      <c r="U20" t="s">
        <v>87</v>
      </c>
      <c r="V20" t="s">
        <v>85</v>
      </c>
      <c r="W20" t="s">
        <v>86</v>
      </c>
    </row>
    <row r="21" spans="1:28" x14ac:dyDescent="0.25">
      <c r="C21" t="s">
        <v>151</v>
      </c>
      <c r="D21">
        <v>2</v>
      </c>
      <c r="E21">
        <v>0</v>
      </c>
      <c r="F21">
        <v>2</v>
      </c>
      <c r="G21">
        <v>2</v>
      </c>
      <c r="H21">
        <v>0</v>
      </c>
      <c r="I21">
        <v>0</v>
      </c>
      <c r="J21">
        <v>0</v>
      </c>
      <c r="K21">
        <v>2</v>
      </c>
      <c r="L21">
        <v>0</v>
      </c>
      <c r="M21">
        <v>2</v>
      </c>
      <c r="N21">
        <v>0</v>
      </c>
      <c r="O21">
        <v>0</v>
      </c>
      <c r="P21">
        <v>2</v>
      </c>
      <c r="Q21">
        <v>2</v>
      </c>
      <c r="R21">
        <v>2</v>
      </c>
      <c r="S21">
        <v>2</v>
      </c>
      <c r="T21">
        <v>0</v>
      </c>
      <c r="U21">
        <v>2</v>
      </c>
      <c r="V21">
        <v>2</v>
      </c>
      <c r="W21">
        <v>2</v>
      </c>
    </row>
    <row r="22" spans="1:28" x14ac:dyDescent="0.25">
      <c r="C22" t="s">
        <v>152</v>
      </c>
      <c r="D22" t="s">
        <v>153</v>
      </c>
      <c r="E22" t="s">
        <v>90</v>
      </c>
      <c r="F22" t="s">
        <v>153</v>
      </c>
      <c r="G22" t="s">
        <v>153</v>
      </c>
      <c r="H22" t="s">
        <v>90</v>
      </c>
      <c r="I22" t="s">
        <v>90</v>
      </c>
      <c r="J22" t="s">
        <v>90</v>
      </c>
      <c r="K22" t="s">
        <v>153</v>
      </c>
      <c r="L22" t="s">
        <v>90</v>
      </c>
      <c r="M22" t="s">
        <v>153</v>
      </c>
      <c r="N22" t="s">
        <v>90</v>
      </c>
      <c r="O22" t="s">
        <v>90</v>
      </c>
      <c r="P22" t="s">
        <v>153</v>
      </c>
      <c r="Q22" t="s">
        <v>153</v>
      </c>
      <c r="R22" t="s">
        <v>153</v>
      </c>
      <c r="S22" t="s">
        <v>153</v>
      </c>
      <c r="T22" t="s">
        <v>90</v>
      </c>
      <c r="U22" t="s">
        <v>153</v>
      </c>
      <c r="V22" t="s">
        <v>153</v>
      </c>
      <c r="W22" t="s">
        <v>153</v>
      </c>
    </row>
    <row r="23" spans="1:28" x14ac:dyDescent="0.25">
      <c r="C23" t="s">
        <v>154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155</v>
      </c>
      <c r="D24" t="s">
        <v>153</v>
      </c>
      <c r="E24" t="s">
        <v>153</v>
      </c>
      <c r="F24" t="s">
        <v>153</v>
      </c>
      <c r="G24" t="s">
        <v>90</v>
      </c>
      <c r="H24" t="s">
        <v>153</v>
      </c>
      <c r="I24" t="s">
        <v>90</v>
      </c>
      <c r="J24" t="s">
        <v>90</v>
      </c>
      <c r="K24" t="s">
        <v>90</v>
      </c>
      <c r="L24" t="s">
        <v>90</v>
      </c>
      <c r="M24" t="s">
        <v>90</v>
      </c>
      <c r="N24" t="s">
        <v>104</v>
      </c>
      <c r="O24" t="s">
        <v>153</v>
      </c>
      <c r="P24" t="s">
        <v>90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90</v>
      </c>
      <c r="W24" t="s">
        <v>153</v>
      </c>
    </row>
    <row r="25" spans="1:28" x14ac:dyDescent="0.25">
      <c r="C25" t="s">
        <v>156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153</v>
      </c>
      <c r="L25" t="s">
        <v>90</v>
      </c>
      <c r="M25" t="s">
        <v>153</v>
      </c>
      <c r="N25" t="s">
        <v>104</v>
      </c>
      <c r="O25" t="s">
        <v>90</v>
      </c>
      <c r="P25" t="s">
        <v>153</v>
      </c>
      <c r="Q25" t="s">
        <v>153</v>
      </c>
      <c r="R25" t="s">
        <v>153</v>
      </c>
      <c r="S25" t="s">
        <v>90</v>
      </c>
      <c r="T25" t="s">
        <v>90</v>
      </c>
      <c r="U25" t="s">
        <v>90</v>
      </c>
      <c r="V25" t="s">
        <v>153</v>
      </c>
      <c r="W25" t="s">
        <v>90</v>
      </c>
    </row>
    <row r="26" spans="1:28" x14ac:dyDescent="0.25">
      <c r="C26" t="s">
        <v>157</v>
      </c>
      <c r="D26" t="s">
        <v>90</v>
      </c>
      <c r="E26" t="s">
        <v>90</v>
      </c>
      <c r="F26" t="s">
        <v>90</v>
      </c>
      <c r="G26" t="s">
        <v>153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153</v>
      </c>
      <c r="T26" t="s">
        <v>153</v>
      </c>
      <c r="U26" t="s">
        <v>153</v>
      </c>
      <c r="V26" t="s">
        <v>90</v>
      </c>
      <c r="W26" t="s">
        <v>90</v>
      </c>
    </row>
    <row r="27" spans="1:28" x14ac:dyDescent="0.25">
      <c r="C27" t="s">
        <v>158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153</v>
      </c>
      <c r="J27" t="s">
        <v>153</v>
      </c>
      <c r="K27" t="s">
        <v>90</v>
      </c>
      <c r="L27" t="s">
        <v>153</v>
      </c>
      <c r="M27" t="s">
        <v>90</v>
      </c>
      <c r="N27" t="s">
        <v>90</v>
      </c>
      <c r="O27" t="s">
        <v>90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8738-855B-410B-8764-1B5BF4EC0A2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141</v>
      </c>
      <c r="B16" t="s">
        <v>142</v>
      </c>
      <c r="D16" t="s">
        <v>85</v>
      </c>
      <c r="E16" t="s">
        <v>86</v>
      </c>
      <c r="F16" t="s">
        <v>86</v>
      </c>
      <c r="G16" t="s">
        <v>86</v>
      </c>
      <c r="H16" t="s">
        <v>85</v>
      </c>
      <c r="I16" t="s">
        <v>88</v>
      </c>
      <c r="J16" t="s">
        <v>86</v>
      </c>
      <c r="K16" t="s">
        <v>87</v>
      </c>
      <c r="L16" t="s">
        <v>85</v>
      </c>
      <c r="M16" t="s">
        <v>86</v>
      </c>
      <c r="N16" t="s">
        <v>85</v>
      </c>
      <c r="O16" t="s">
        <v>86</v>
      </c>
      <c r="P16" t="s">
        <v>86</v>
      </c>
      <c r="Q16" t="s">
        <v>85</v>
      </c>
      <c r="R16" t="s">
        <v>85</v>
      </c>
      <c r="S16" t="s">
        <v>88</v>
      </c>
      <c r="T16" t="s">
        <v>86</v>
      </c>
      <c r="U16" t="s">
        <v>87</v>
      </c>
      <c r="V16" t="s">
        <v>86</v>
      </c>
      <c r="W16" t="s">
        <v>86</v>
      </c>
      <c r="X16">
        <v>7</v>
      </c>
      <c r="Y16" t="s">
        <v>129</v>
      </c>
      <c r="Z16" t="s">
        <v>90</v>
      </c>
      <c r="AA16" t="s">
        <v>143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152</v>
      </c>
      <c r="D21" t="s">
        <v>90</v>
      </c>
      <c r="E21" t="s">
        <v>90</v>
      </c>
      <c r="F21" t="s">
        <v>153</v>
      </c>
      <c r="G21" t="s">
        <v>90</v>
      </c>
      <c r="H21" t="s">
        <v>90</v>
      </c>
      <c r="I21" t="s">
        <v>90</v>
      </c>
      <c r="J21" t="s">
        <v>90</v>
      </c>
      <c r="K21" t="s">
        <v>90</v>
      </c>
      <c r="L21" t="s">
        <v>153</v>
      </c>
      <c r="M21" t="s">
        <v>90</v>
      </c>
      <c r="N21" t="s">
        <v>90</v>
      </c>
      <c r="O21" t="s">
        <v>90</v>
      </c>
      <c r="P21" t="s">
        <v>90</v>
      </c>
      <c r="Q21" t="s">
        <v>153</v>
      </c>
      <c r="R21" t="s">
        <v>153</v>
      </c>
      <c r="S21" t="s">
        <v>90</v>
      </c>
      <c r="T21" t="s">
        <v>153</v>
      </c>
      <c r="U21" t="s">
        <v>153</v>
      </c>
      <c r="V21" t="s">
        <v>90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90</v>
      </c>
      <c r="E23" t="s">
        <v>153</v>
      </c>
      <c r="F23" t="s">
        <v>153</v>
      </c>
      <c r="G23" t="s">
        <v>153</v>
      </c>
      <c r="H23" t="s">
        <v>90</v>
      </c>
      <c r="I23" t="s">
        <v>90</v>
      </c>
      <c r="J23" t="s">
        <v>153</v>
      </c>
      <c r="K23" t="s">
        <v>90</v>
      </c>
      <c r="L23" t="s">
        <v>90</v>
      </c>
      <c r="M23" t="s">
        <v>153</v>
      </c>
      <c r="N23" t="s">
        <v>90</v>
      </c>
      <c r="O23" t="s">
        <v>153</v>
      </c>
      <c r="P23" t="s">
        <v>153</v>
      </c>
      <c r="Q23" t="s">
        <v>90</v>
      </c>
      <c r="R23" t="s">
        <v>90</v>
      </c>
      <c r="S23" t="s">
        <v>90</v>
      </c>
      <c r="T23" t="s">
        <v>153</v>
      </c>
      <c r="U23" t="s">
        <v>90</v>
      </c>
      <c r="V23" t="s">
        <v>153</v>
      </c>
      <c r="W23" t="s">
        <v>153</v>
      </c>
    </row>
    <row r="24" spans="3:23" x14ac:dyDescent="0.25">
      <c r="C24" t="s">
        <v>156</v>
      </c>
      <c r="D24" t="s">
        <v>153</v>
      </c>
      <c r="E24" t="s">
        <v>90</v>
      </c>
      <c r="F24" t="s">
        <v>90</v>
      </c>
      <c r="G24" t="s">
        <v>90</v>
      </c>
      <c r="H24" t="s">
        <v>153</v>
      </c>
      <c r="I24" t="s">
        <v>90</v>
      </c>
      <c r="J24" t="s">
        <v>90</v>
      </c>
      <c r="K24" t="s">
        <v>90</v>
      </c>
      <c r="L24" t="s">
        <v>153</v>
      </c>
      <c r="M24" t="s">
        <v>90</v>
      </c>
      <c r="N24" t="s">
        <v>153</v>
      </c>
      <c r="O24" t="s">
        <v>90</v>
      </c>
      <c r="P24" t="s">
        <v>90</v>
      </c>
      <c r="Q24" t="s">
        <v>153</v>
      </c>
      <c r="R24" t="s">
        <v>153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153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153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153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153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6056-0758-4240-A332-A2AC34C0E5C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144</v>
      </c>
      <c r="B16" t="s">
        <v>145</v>
      </c>
      <c r="D16" t="s">
        <v>85</v>
      </c>
      <c r="E16" t="s">
        <v>88</v>
      </c>
      <c r="F16" t="s">
        <v>86</v>
      </c>
      <c r="G16" t="s">
        <v>87</v>
      </c>
      <c r="H16" t="s">
        <v>88</v>
      </c>
      <c r="I16" t="s">
        <v>85</v>
      </c>
      <c r="J16" t="s">
        <v>88</v>
      </c>
      <c r="K16" t="s">
        <v>85</v>
      </c>
      <c r="L16" t="s">
        <v>85</v>
      </c>
      <c r="M16" t="s">
        <v>87</v>
      </c>
      <c r="N16" t="s">
        <v>86</v>
      </c>
      <c r="O16" t="s">
        <v>87</v>
      </c>
      <c r="P16" t="s">
        <v>86</v>
      </c>
      <c r="Q16" t="s">
        <v>86</v>
      </c>
      <c r="R16" t="s">
        <v>85</v>
      </c>
      <c r="S16" t="s">
        <v>87</v>
      </c>
      <c r="T16" t="s">
        <v>87</v>
      </c>
      <c r="U16" t="s">
        <v>86</v>
      </c>
      <c r="V16" t="s">
        <v>85</v>
      </c>
      <c r="W16" t="s">
        <v>88</v>
      </c>
      <c r="X16">
        <v>7</v>
      </c>
      <c r="Y16" t="s">
        <v>129</v>
      </c>
      <c r="Z16" t="s">
        <v>90</v>
      </c>
      <c r="AA16" t="s">
        <v>146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0</v>
      </c>
      <c r="E20">
        <v>0</v>
      </c>
      <c r="F20">
        <v>1</v>
      </c>
      <c r="G20">
        <v>1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152</v>
      </c>
      <c r="D21" t="s">
        <v>90</v>
      </c>
      <c r="E21" t="s">
        <v>90</v>
      </c>
      <c r="F21" t="s">
        <v>153</v>
      </c>
      <c r="G21" t="s">
        <v>153</v>
      </c>
      <c r="H21" t="s">
        <v>90</v>
      </c>
      <c r="I21" t="s">
        <v>90</v>
      </c>
      <c r="J21" t="s">
        <v>90</v>
      </c>
      <c r="K21" t="s">
        <v>153</v>
      </c>
      <c r="L21" t="s">
        <v>153</v>
      </c>
      <c r="M21" t="s">
        <v>90</v>
      </c>
      <c r="N21" t="s">
        <v>90</v>
      </c>
      <c r="O21" t="s">
        <v>90</v>
      </c>
      <c r="P21" t="s">
        <v>90</v>
      </c>
      <c r="Q21" t="s">
        <v>90</v>
      </c>
      <c r="R21" t="s">
        <v>153</v>
      </c>
      <c r="S21" t="s">
        <v>153</v>
      </c>
      <c r="T21" t="s">
        <v>90</v>
      </c>
      <c r="U21" t="s">
        <v>90</v>
      </c>
      <c r="V21" t="s">
        <v>153</v>
      </c>
      <c r="W21" t="s">
        <v>90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90</v>
      </c>
      <c r="E23" t="s">
        <v>90</v>
      </c>
      <c r="F23" t="s">
        <v>153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153</v>
      </c>
      <c r="O23" t="s">
        <v>90</v>
      </c>
      <c r="P23" t="s">
        <v>153</v>
      </c>
      <c r="Q23" t="s">
        <v>153</v>
      </c>
      <c r="R23" t="s">
        <v>90</v>
      </c>
      <c r="S23" t="s">
        <v>90</v>
      </c>
      <c r="T23" t="s">
        <v>90</v>
      </c>
      <c r="U23" t="s">
        <v>153</v>
      </c>
      <c r="V23" t="s">
        <v>90</v>
      </c>
      <c r="W23" t="s">
        <v>90</v>
      </c>
    </row>
    <row r="24" spans="3:23" x14ac:dyDescent="0.25">
      <c r="C24" t="s">
        <v>156</v>
      </c>
      <c r="D24" t="s">
        <v>153</v>
      </c>
      <c r="E24" t="s">
        <v>90</v>
      </c>
      <c r="F24" t="s">
        <v>90</v>
      </c>
      <c r="G24" t="s">
        <v>90</v>
      </c>
      <c r="H24" t="s">
        <v>90</v>
      </c>
      <c r="I24" t="s">
        <v>153</v>
      </c>
      <c r="J24" t="s">
        <v>90</v>
      </c>
      <c r="K24" t="s">
        <v>153</v>
      </c>
      <c r="L24" t="s">
        <v>153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153</v>
      </c>
      <c r="S24" t="s">
        <v>90</v>
      </c>
      <c r="T24" t="s">
        <v>90</v>
      </c>
      <c r="U24" t="s">
        <v>90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153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153</v>
      </c>
      <c r="N25" t="s">
        <v>90</v>
      </c>
      <c r="O25" t="s">
        <v>153</v>
      </c>
      <c r="P25" t="s">
        <v>90</v>
      </c>
      <c r="Q25" t="s">
        <v>90</v>
      </c>
      <c r="R25" t="s">
        <v>90</v>
      </c>
      <c r="S25" t="s">
        <v>153</v>
      </c>
      <c r="T25" t="s">
        <v>153</v>
      </c>
      <c r="U25" t="s">
        <v>90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153</v>
      </c>
      <c r="F26" t="s">
        <v>90</v>
      </c>
      <c r="G26" t="s">
        <v>90</v>
      </c>
      <c r="H26" t="s">
        <v>153</v>
      </c>
      <c r="I26" t="s">
        <v>90</v>
      </c>
      <c r="J26" t="s">
        <v>153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E186-AC73-469D-9842-3CE371289CE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147</v>
      </c>
      <c r="B16" t="s">
        <v>148</v>
      </c>
      <c r="D16" t="s">
        <v>85</v>
      </c>
      <c r="E16" t="s">
        <v>86</v>
      </c>
      <c r="F16" t="s">
        <v>86</v>
      </c>
      <c r="G16" t="s">
        <v>87</v>
      </c>
      <c r="H16" t="s">
        <v>85</v>
      </c>
      <c r="I16" t="s">
        <v>88</v>
      </c>
      <c r="J16" t="s">
        <v>87</v>
      </c>
      <c r="K16" t="s">
        <v>86</v>
      </c>
      <c r="L16" t="s">
        <v>85</v>
      </c>
      <c r="M16" t="s">
        <v>85</v>
      </c>
      <c r="N16" t="s">
        <v>88</v>
      </c>
      <c r="O16" t="s">
        <v>86</v>
      </c>
      <c r="P16" t="s">
        <v>85</v>
      </c>
      <c r="Q16" t="s">
        <v>85</v>
      </c>
      <c r="R16" t="s">
        <v>85</v>
      </c>
      <c r="S16" t="s">
        <v>85</v>
      </c>
      <c r="T16" t="s">
        <v>87</v>
      </c>
      <c r="U16" t="s">
        <v>85</v>
      </c>
      <c r="V16" t="s">
        <v>85</v>
      </c>
      <c r="W16" t="s">
        <v>86</v>
      </c>
      <c r="X16">
        <v>10</v>
      </c>
      <c r="Y16" t="s">
        <v>104</v>
      </c>
      <c r="Z16" t="s">
        <v>90</v>
      </c>
      <c r="AA16" t="s">
        <v>149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0</v>
      </c>
      <c r="E20">
        <v>0</v>
      </c>
      <c r="F20">
        <v>1</v>
      </c>
      <c r="G20">
        <v>1</v>
      </c>
      <c r="H20">
        <v>0</v>
      </c>
      <c r="I20">
        <v>0</v>
      </c>
      <c r="J20">
        <v>0</v>
      </c>
      <c r="K20">
        <v>0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0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152</v>
      </c>
      <c r="D21" t="s">
        <v>90</v>
      </c>
      <c r="E21" t="s">
        <v>90</v>
      </c>
      <c r="F21" t="s">
        <v>153</v>
      </c>
      <c r="G21" t="s">
        <v>153</v>
      </c>
      <c r="H21" t="s">
        <v>90</v>
      </c>
      <c r="I21" t="s">
        <v>90</v>
      </c>
      <c r="J21" t="s">
        <v>90</v>
      </c>
      <c r="K21" t="s">
        <v>90</v>
      </c>
      <c r="L21" t="s">
        <v>153</v>
      </c>
      <c r="M21" t="s">
        <v>153</v>
      </c>
      <c r="N21" t="s">
        <v>153</v>
      </c>
      <c r="O21" t="s">
        <v>90</v>
      </c>
      <c r="P21" t="s">
        <v>153</v>
      </c>
      <c r="Q21" t="s">
        <v>153</v>
      </c>
      <c r="R21" t="s">
        <v>153</v>
      </c>
      <c r="S21" t="s">
        <v>90</v>
      </c>
      <c r="T21" t="s">
        <v>90</v>
      </c>
      <c r="U21" t="s">
        <v>90</v>
      </c>
      <c r="V21" t="s">
        <v>153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90</v>
      </c>
      <c r="E23" t="s">
        <v>153</v>
      </c>
      <c r="F23" t="s">
        <v>153</v>
      </c>
      <c r="G23" t="s">
        <v>90</v>
      </c>
      <c r="H23" t="s">
        <v>90</v>
      </c>
      <c r="I23" t="s">
        <v>90</v>
      </c>
      <c r="J23" t="s">
        <v>90</v>
      </c>
      <c r="K23" t="s">
        <v>153</v>
      </c>
      <c r="L23" t="s">
        <v>90</v>
      </c>
      <c r="M23" t="s">
        <v>90</v>
      </c>
      <c r="N23" t="s">
        <v>90</v>
      </c>
      <c r="O23" t="s">
        <v>153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153</v>
      </c>
    </row>
    <row r="24" spans="3:23" x14ac:dyDescent="0.25">
      <c r="C24" t="s">
        <v>156</v>
      </c>
      <c r="D24" t="s">
        <v>153</v>
      </c>
      <c r="E24" t="s">
        <v>90</v>
      </c>
      <c r="F24" t="s">
        <v>90</v>
      </c>
      <c r="G24" t="s">
        <v>90</v>
      </c>
      <c r="H24" t="s">
        <v>153</v>
      </c>
      <c r="I24" t="s">
        <v>90</v>
      </c>
      <c r="J24" t="s">
        <v>90</v>
      </c>
      <c r="K24" t="s">
        <v>90</v>
      </c>
      <c r="L24" t="s">
        <v>153</v>
      </c>
      <c r="M24" t="s">
        <v>153</v>
      </c>
      <c r="N24" t="s">
        <v>90</v>
      </c>
      <c r="O24" t="s">
        <v>90</v>
      </c>
      <c r="P24" t="s">
        <v>153</v>
      </c>
      <c r="Q24" t="s">
        <v>153</v>
      </c>
      <c r="R24" t="s">
        <v>153</v>
      </c>
      <c r="S24" t="s">
        <v>153</v>
      </c>
      <c r="T24" t="s">
        <v>90</v>
      </c>
      <c r="U24" t="s">
        <v>153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153</v>
      </c>
      <c r="H25" t="s">
        <v>90</v>
      </c>
      <c r="I25" t="s">
        <v>90</v>
      </c>
      <c r="J25" t="s">
        <v>153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153</v>
      </c>
      <c r="U25" t="s">
        <v>90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153</v>
      </c>
      <c r="J26" t="s">
        <v>90</v>
      </c>
      <c r="K26" t="s">
        <v>90</v>
      </c>
      <c r="L26" t="s">
        <v>90</v>
      </c>
      <c r="M26" t="s">
        <v>90</v>
      </c>
      <c r="N26" t="s">
        <v>153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2A86-6430-487F-9CCC-0287AD103B4F}">
  <dimension ref="A6:AB27"/>
  <sheetViews>
    <sheetView topLeftCell="C1" workbookViewId="0">
      <selection activeCell="D20" sqref="D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83</v>
      </c>
      <c r="B16" t="s">
        <v>84</v>
      </c>
      <c r="D16" t="s">
        <v>85</v>
      </c>
      <c r="E16" t="s">
        <v>86</v>
      </c>
      <c r="F16" t="s">
        <v>86</v>
      </c>
      <c r="G16" t="s">
        <v>86</v>
      </c>
      <c r="H16" t="s">
        <v>87</v>
      </c>
      <c r="I16" t="s">
        <v>87</v>
      </c>
      <c r="J16" t="s">
        <v>85</v>
      </c>
      <c r="K16" t="s">
        <v>87</v>
      </c>
      <c r="L16" t="s">
        <v>85</v>
      </c>
      <c r="M16" t="s">
        <v>85</v>
      </c>
      <c r="N16" t="s">
        <v>86</v>
      </c>
      <c r="O16" t="s">
        <v>86</v>
      </c>
      <c r="P16" t="s">
        <v>87</v>
      </c>
      <c r="Q16" t="s">
        <v>85</v>
      </c>
      <c r="R16" t="s">
        <v>85</v>
      </c>
      <c r="S16" t="s">
        <v>85</v>
      </c>
      <c r="T16" t="s">
        <v>86</v>
      </c>
      <c r="U16" t="s">
        <v>86</v>
      </c>
      <c r="V16" t="s">
        <v>88</v>
      </c>
      <c r="W16" t="s">
        <v>85</v>
      </c>
      <c r="X16">
        <v>9</v>
      </c>
      <c r="Y16" t="s">
        <v>89</v>
      </c>
      <c r="Z16" t="s">
        <v>90</v>
      </c>
      <c r="AA16" t="s">
        <v>91</v>
      </c>
      <c r="AB16" t="s">
        <v>92</v>
      </c>
    </row>
    <row r="17" spans="1:28" x14ac:dyDescent="0.25">
      <c r="A17" t="s">
        <v>93</v>
      </c>
      <c r="B17" t="s">
        <v>94</v>
      </c>
      <c r="D17" t="s">
        <v>87</v>
      </c>
      <c r="E17" t="s">
        <v>86</v>
      </c>
      <c r="F17" t="s">
        <v>86</v>
      </c>
      <c r="G17" t="s">
        <v>87</v>
      </c>
      <c r="H17" t="s">
        <v>87</v>
      </c>
      <c r="I17" t="s">
        <v>85</v>
      </c>
      <c r="J17" t="s">
        <v>88</v>
      </c>
      <c r="K17" t="s">
        <v>86</v>
      </c>
      <c r="L17" t="s">
        <v>85</v>
      </c>
      <c r="M17" t="s">
        <v>87</v>
      </c>
      <c r="N17" t="s">
        <v>85</v>
      </c>
      <c r="O17" t="s">
        <v>88</v>
      </c>
      <c r="P17" t="s">
        <v>87</v>
      </c>
      <c r="Q17" t="s">
        <v>88</v>
      </c>
      <c r="R17" t="s">
        <v>88</v>
      </c>
      <c r="S17" t="s">
        <v>87</v>
      </c>
      <c r="T17" t="s">
        <v>88</v>
      </c>
      <c r="U17" t="s">
        <v>88</v>
      </c>
      <c r="V17" t="s">
        <v>87</v>
      </c>
      <c r="W17" t="s">
        <v>87</v>
      </c>
      <c r="X17">
        <v>5</v>
      </c>
      <c r="Y17" t="s">
        <v>95</v>
      </c>
      <c r="Z17" t="s">
        <v>90</v>
      </c>
      <c r="AA17" t="s">
        <v>91</v>
      </c>
      <c r="AB17" t="s">
        <v>92</v>
      </c>
    </row>
    <row r="20" spans="1:28" x14ac:dyDescent="0.25">
      <c r="C20" t="s">
        <v>150</v>
      </c>
      <c r="D20" t="s">
        <v>86</v>
      </c>
      <c r="E20" t="s">
        <v>85</v>
      </c>
      <c r="F20" t="s">
        <v>86</v>
      </c>
      <c r="G20" t="s">
        <v>87</v>
      </c>
      <c r="H20" t="s">
        <v>87</v>
      </c>
      <c r="I20" t="s">
        <v>87</v>
      </c>
      <c r="J20" t="s">
        <v>85</v>
      </c>
      <c r="K20" t="s">
        <v>85</v>
      </c>
      <c r="L20" t="s">
        <v>85</v>
      </c>
      <c r="M20" t="s">
        <v>85</v>
      </c>
      <c r="N20" t="s">
        <v>88</v>
      </c>
      <c r="O20" t="s">
        <v>85</v>
      </c>
      <c r="P20" t="s">
        <v>85</v>
      </c>
      <c r="Q20" t="s">
        <v>85</v>
      </c>
      <c r="R20" t="s">
        <v>85</v>
      </c>
      <c r="S20" t="s">
        <v>87</v>
      </c>
      <c r="T20" t="s">
        <v>86</v>
      </c>
      <c r="U20" t="s">
        <v>87</v>
      </c>
      <c r="V20" t="s">
        <v>85</v>
      </c>
      <c r="W20" t="s">
        <v>86</v>
      </c>
    </row>
    <row r="21" spans="1:28" x14ac:dyDescent="0.25">
      <c r="C21" t="s">
        <v>151</v>
      </c>
      <c r="D21">
        <v>0</v>
      </c>
      <c r="E21">
        <v>0</v>
      </c>
      <c r="F21">
        <v>2</v>
      </c>
      <c r="G21">
        <v>1</v>
      </c>
      <c r="H21">
        <v>2</v>
      </c>
      <c r="I21">
        <v>1</v>
      </c>
      <c r="J21">
        <v>1</v>
      </c>
      <c r="K21">
        <v>0</v>
      </c>
      <c r="L21">
        <v>2</v>
      </c>
      <c r="M21">
        <v>1</v>
      </c>
      <c r="N21">
        <v>0</v>
      </c>
      <c r="O21">
        <v>0</v>
      </c>
      <c r="P21">
        <v>0</v>
      </c>
      <c r="Q21">
        <v>1</v>
      </c>
      <c r="R21">
        <v>1</v>
      </c>
      <c r="S21">
        <v>1</v>
      </c>
      <c r="T21">
        <v>1</v>
      </c>
      <c r="U21">
        <v>0</v>
      </c>
      <c r="V21">
        <v>0</v>
      </c>
      <c r="W21">
        <v>0</v>
      </c>
    </row>
    <row r="22" spans="1:28" x14ac:dyDescent="0.25">
      <c r="C22" t="s">
        <v>152</v>
      </c>
      <c r="D22" t="s">
        <v>90</v>
      </c>
      <c r="E22" t="s">
        <v>90</v>
      </c>
      <c r="F22" t="s">
        <v>153</v>
      </c>
      <c r="G22" t="s">
        <v>104</v>
      </c>
      <c r="H22" t="s">
        <v>153</v>
      </c>
      <c r="I22" t="s">
        <v>104</v>
      </c>
      <c r="J22" t="s">
        <v>104</v>
      </c>
      <c r="K22" t="s">
        <v>90</v>
      </c>
      <c r="L22" t="s">
        <v>153</v>
      </c>
      <c r="M22" t="s">
        <v>104</v>
      </c>
      <c r="N22" t="s">
        <v>90</v>
      </c>
      <c r="O22" t="s">
        <v>90</v>
      </c>
      <c r="P22" t="s">
        <v>90</v>
      </c>
      <c r="Q22" t="s">
        <v>104</v>
      </c>
      <c r="R22" t="s">
        <v>104</v>
      </c>
      <c r="S22" t="s">
        <v>104</v>
      </c>
      <c r="T22" t="s">
        <v>104</v>
      </c>
      <c r="U22" t="s">
        <v>90</v>
      </c>
      <c r="V22" t="s">
        <v>90</v>
      </c>
      <c r="W22" t="s">
        <v>90</v>
      </c>
    </row>
    <row r="23" spans="1:28" x14ac:dyDescent="0.25">
      <c r="C23" t="s">
        <v>154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155</v>
      </c>
      <c r="D24" t="s">
        <v>90</v>
      </c>
      <c r="E24" t="s">
        <v>153</v>
      </c>
      <c r="F24" t="s">
        <v>153</v>
      </c>
      <c r="G24" t="s">
        <v>104</v>
      </c>
      <c r="H24" t="s">
        <v>90</v>
      </c>
      <c r="I24" t="s">
        <v>90</v>
      </c>
      <c r="J24" t="s">
        <v>90</v>
      </c>
      <c r="K24" t="s">
        <v>104</v>
      </c>
      <c r="L24" t="s">
        <v>90</v>
      </c>
      <c r="M24" t="s">
        <v>90</v>
      </c>
      <c r="N24" t="s">
        <v>104</v>
      </c>
      <c r="O24" t="s">
        <v>104</v>
      </c>
      <c r="P24" t="s">
        <v>90</v>
      </c>
      <c r="Q24" t="s">
        <v>90</v>
      </c>
      <c r="R24" t="s">
        <v>90</v>
      </c>
      <c r="S24" t="s">
        <v>90</v>
      </c>
      <c r="T24" t="s">
        <v>104</v>
      </c>
      <c r="U24" t="s">
        <v>104</v>
      </c>
      <c r="V24" t="s">
        <v>90</v>
      </c>
      <c r="W24" t="s">
        <v>90</v>
      </c>
    </row>
    <row r="25" spans="1:28" x14ac:dyDescent="0.25">
      <c r="C25" t="s">
        <v>156</v>
      </c>
      <c r="D25" t="s">
        <v>104</v>
      </c>
      <c r="E25" t="s">
        <v>90</v>
      </c>
      <c r="F25" t="s">
        <v>90</v>
      </c>
      <c r="G25" t="s">
        <v>90</v>
      </c>
      <c r="H25" t="s">
        <v>90</v>
      </c>
      <c r="I25" t="s">
        <v>104</v>
      </c>
      <c r="J25" t="s">
        <v>104</v>
      </c>
      <c r="K25" t="s">
        <v>90</v>
      </c>
      <c r="L25" t="s">
        <v>153</v>
      </c>
      <c r="M25" t="s">
        <v>104</v>
      </c>
      <c r="N25" t="s">
        <v>104</v>
      </c>
      <c r="O25" t="s">
        <v>90</v>
      </c>
      <c r="P25" t="s">
        <v>90</v>
      </c>
      <c r="Q25" t="s">
        <v>104</v>
      </c>
      <c r="R25" t="s">
        <v>104</v>
      </c>
      <c r="S25" t="s">
        <v>104</v>
      </c>
      <c r="T25" t="s">
        <v>90</v>
      </c>
      <c r="U25" t="s">
        <v>90</v>
      </c>
      <c r="V25" t="s">
        <v>90</v>
      </c>
      <c r="W25" t="s">
        <v>104</v>
      </c>
    </row>
    <row r="26" spans="1:28" x14ac:dyDescent="0.25">
      <c r="C26" t="s">
        <v>157</v>
      </c>
      <c r="D26" t="s">
        <v>104</v>
      </c>
      <c r="E26" t="s">
        <v>90</v>
      </c>
      <c r="F26" t="s">
        <v>90</v>
      </c>
      <c r="G26" t="s">
        <v>104</v>
      </c>
      <c r="H26" t="s">
        <v>153</v>
      </c>
      <c r="I26" t="s">
        <v>104</v>
      </c>
      <c r="J26" t="s">
        <v>90</v>
      </c>
      <c r="K26" t="s">
        <v>104</v>
      </c>
      <c r="L26" t="s">
        <v>90</v>
      </c>
      <c r="M26" t="s">
        <v>104</v>
      </c>
      <c r="N26" t="s">
        <v>90</v>
      </c>
      <c r="O26" t="s">
        <v>90</v>
      </c>
      <c r="P26" t="s">
        <v>153</v>
      </c>
      <c r="Q26" t="s">
        <v>90</v>
      </c>
      <c r="R26" t="s">
        <v>90</v>
      </c>
      <c r="S26" t="s">
        <v>104</v>
      </c>
      <c r="T26" t="s">
        <v>90</v>
      </c>
      <c r="U26" t="s">
        <v>90</v>
      </c>
      <c r="V26" t="s">
        <v>104</v>
      </c>
      <c r="W26" t="s">
        <v>104</v>
      </c>
    </row>
    <row r="27" spans="1:28" x14ac:dyDescent="0.25">
      <c r="C27" t="s">
        <v>158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90</v>
      </c>
      <c r="J27" t="s">
        <v>104</v>
      </c>
      <c r="K27" t="s">
        <v>90</v>
      </c>
      <c r="L27" t="s">
        <v>90</v>
      </c>
      <c r="M27" t="s">
        <v>90</v>
      </c>
      <c r="N27" t="s">
        <v>90</v>
      </c>
      <c r="O27" t="s">
        <v>104</v>
      </c>
      <c r="P27" t="s">
        <v>90</v>
      </c>
      <c r="Q27" t="s">
        <v>104</v>
      </c>
      <c r="R27" t="s">
        <v>104</v>
      </c>
      <c r="S27" t="s">
        <v>90</v>
      </c>
      <c r="T27" t="s">
        <v>104</v>
      </c>
      <c r="U27" t="s">
        <v>104</v>
      </c>
      <c r="V27" t="s">
        <v>104</v>
      </c>
      <c r="W27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7670-F551-4EA5-9CD4-12D1D99BD25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96</v>
      </c>
      <c r="B16" t="s">
        <v>97</v>
      </c>
      <c r="D16" t="s">
        <v>85</v>
      </c>
      <c r="E16" t="s">
        <v>88</v>
      </c>
      <c r="F16" t="s">
        <v>86</v>
      </c>
      <c r="G16" t="s">
        <v>86</v>
      </c>
      <c r="H16" t="s">
        <v>88</v>
      </c>
      <c r="I16" t="s">
        <v>88</v>
      </c>
      <c r="J16" t="s">
        <v>88</v>
      </c>
      <c r="K16" t="s">
        <v>98</v>
      </c>
      <c r="L16" t="s">
        <v>85</v>
      </c>
      <c r="M16" t="s">
        <v>85</v>
      </c>
      <c r="N16" t="s">
        <v>88</v>
      </c>
      <c r="O16" t="s">
        <v>86</v>
      </c>
      <c r="P16" t="s">
        <v>86</v>
      </c>
      <c r="Q16" t="s">
        <v>85</v>
      </c>
      <c r="R16" t="s">
        <v>85</v>
      </c>
      <c r="S16" t="s">
        <v>85</v>
      </c>
      <c r="T16" t="s">
        <v>87</v>
      </c>
      <c r="U16" t="s">
        <v>85</v>
      </c>
      <c r="V16" t="s">
        <v>85</v>
      </c>
      <c r="W16" t="s">
        <v>86</v>
      </c>
      <c r="X16">
        <v>8</v>
      </c>
      <c r="Y16" t="s">
        <v>99</v>
      </c>
      <c r="Z16" t="s">
        <v>100</v>
      </c>
      <c r="AA16" t="s">
        <v>101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152</v>
      </c>
      <c r="D21" t="s">
        <v>90</v>
      </c>
      <c r="E21" t="s">
        <v>90</v>
      </c>
      <c r="F21" t="s">
        <v>153</v>
      </c>
      <c r="G21" t="s">
        <v>90</v>
      </c>
      <c r="H21" t="s">
        <v>90</v>
      </c>
      <c r="I21" t="s">
        <v>90</v>
      </c>
      <c r="J21" t="s">
        <v>90</v>
      </c>
      <c r="K21" t="s">
        <v>90</v>
      </c>
      <c r="L21" t="s">
        <v>153</v>
      </c>
      <c r="M21" t="s">
        <v>153</v>
      </c>
      <c r="N21" t="s">
        <v>153</v>
      </c>
      <c r="O21" t="s">
        <v>90</v>
      </c>
      <c r="P21" t="s">
        <v>90</v>
      </c>
      <c r="Q21" t="s">
        <v>153</v>
      </c>
      <c r="R21" t="s">
        <v>153</v>
      </c>
      <c r="S21" t="s">
        <v>90</v>
      </c>
      <c r="T21" t="s">
        <v>90</v>
      </c>
      <c r="U21" t="s">
        <v>90</v>
      </c>
      <c r="V21" t="s">
        <v>153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153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90</v>
      </c>
      <c r="E23" t="s">
        <v>90</v>
      </c>
      <c r="F23" t="s">
        <v>153</v>
      </c>
      <c r="G23" t="s">
        <v>153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153</v>
      </c>
      <c r="P23" t="s">
        <v>153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153</v>
      </c>
    </row>
    <row r="24" spans="3:23" x14ac:dyDescent="0.25">
      <c r="C24" t="s">
        <v>156</v>
      </c>
      <c r="D24" t="s">
        <v>153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153</v>
      </c>
      <c r="M24" t="s">
        <v>153</v>
      </c>
      <c r="N24" t="s">
        <v>90</v>
      </c>
      <c r="O24" t="s">
        <v>90</v>
      </c>
      <c r="P24" t="s">
        <v>90</v>
      </c>
      <c r="Q24" t="s">
        <v>153</v>
      </c>
      <c r="R24" t="s">
        <v>153</v>
      </c>
      <c r="S24" t="s">
        <v>153</v>
      </c>
      <c r="T24" t="s">
        <v>90</v>
      </c>
      <c r="U24" t="s">
        <v>153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153</v>
      </c>
      <c r="U25" t="s">
        <v>90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153</v>
      </c>
      <c r="F26" t="s">
        <v>90</v>
      </c>
      <c r="G26" t="s">
        <v>90</v>
      </c>
      <c r="H26" t="s">
        <v>153</v>
      </c>
      <c r="I26" t="s">
        <v>153</v>
      </c>
      <c r="J26" t="s">
        <v>153</v>
      </c>
      <c r="K26" t="s">
        <v>90</v>
      </c>
      <c r="L26" t="s">
        <v>90</v>
      </c>
      <c r="M26" t="s">
        <v>90</v>
      </c>
      <c r="N26" t="s">
        <v>153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E8B3-F402-47B7-B031-73866800290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102</v>
      </c>
      <c r="B16" t="s">
        <v>103</v>
      </c>
      <c r="D16" t="s">
        <v>86</v>
      </c>
      <c r="E16" t="s">
        <v>86</v>
      </c>
      <c r="F16" t="s">
        <v>86</v>
      </c>
      <c r="G16" t="s">
        <v>87</v>
      </c>
      <c r="H16" t="s">
        <v>85</v>
      </c>
      <c r="I16" t="s">
        <v>86</v>
      </c>
      <c r="J16" t="s">
        <v>88</v>
      </c>
      <c r="K16" t="s">
        <v>86</v>
      </c>
      <c r="L16" t="s">
        <v>86</v>
      </c>
      <c r="M16" t="s">
        <v>85</v>
      </c>
      <c r="N16" t="s">
        <v>88</v>
      </c>
      <c r="O16" t="s">
        <v>88</v>
      </c>
      <c r="P16" t="s">
        <v>86</v>
      </c>
      <c r="Q16" t="s">
        <v>85</v>
      </c>
      <c r="R16" t="s">
        <v>85</v>
      </c>
      <c r="S16" t="s">
        <v>85</v>
      </c>
      <c r="T16" t="s">
        <v>87</v>
      </c>
      <c r="U16" t="s">
        <v>87</v>
      </c>
      <c r="V16" t="s">
        <v>85</v>
      </c>
      <c r="W16" t="s">
        <v>86</v>
      </c>
      <c r="X16">
        <v>10</v>
      </c>
      <c r="Y16" t="s">
        <v>104</v>
      </c>
      <c r="Z16" t="s">
        <v>90</v>
      </c>
      <c r="AA16" t="s">
        <v>105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1</v>
      </c>
      <c r="E20">
        <v>0</v>
      </c>
      <c r="F20">
        <v>1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152</v>
      </c>
      <c r="D21" t="s">
        <v>153</v>
      </c>
      <c r="E21" t="s">
        <v>90</v>
      </c>
      <c r="F21" t="s">
        <v>153</v>
      </c>
      <c r="G21" t="s">
        <v>153</v>
      </c>
      <c r="H21" t="s">
        <v>90</v>
      </c>
      <c r="I21" t="s">
        <v>90</v>
      </c>
      <c r="J21" t="s">
        <v>90</v>
      </c>
      <c r="K21" t="s">
        <v>90</v>
      </c>
      <c r="L21" t="s">
        <v>90</v>
      </c>
      <c r="M21" t="s">
        <v>153</v>
      </c>
      <c r="N21" t="s">
        <v>153</v>
      </c>
      <c r="O21" t="s">
        <v>90</v>
      </c>
      <c r="P21" t="s">
        <v>90</v>
      </c>
      <c r="Q21" t="s">
        <v>153</v>
      </c>
      <c r="R21" t="s">
        <v>153</v>
      </c>
      <c r="S21" t="s">
        <v>90</v>
      </c>
      <c r="T21" t="s">
        <v>90</v>
      </c>
      <c r="U21" t="s">
        <v>153</v>
      </c>
      <c r="V21" t="s">
        <v>153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153</v>
      </c>
      <c r="E23" t="s">
        <v>153</v>
      </c>
      <c r="F23" t="s">
        <v>153</v>
      </c>
      <c r="G23" t="s">
        <v>90</v>
      </c>
      <c r="H23" t="s">
        <v>90</v>
      </c>
      <c r="I23" t="s">
        <v>153</v>
      </c>
      <c r="J23" t="s">
        <v>90</v>
      </c>
      <c r="K23" t="s">
        <v>153</v>
      </c>
      <c r="L23" t="s">
        <v>153</v>
      </c>
      <c r="M23" t="s">
        <v>90</v>
      </c>
      <c r="N23" t="s">
        <v>90</v>
      </c>
      <c r="O23" t="s">
        <v>90</v>
      </c>
      <c r="P23" t="s">
        <v>153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153</v>
      </c>
    </row>
    <row r="24" spans="3:23" x14ac:dyDescent="0.25">
      <c r="C24" t="s">
        <v>156</v>
      </c>
      <c r="D24" t="s">
        <v>90</v>
      </c>
      <c r="E24" t="s">
        <v>90</v>
      </c>
      <c r="F24" t="s">
        <v>90</v>
      </c>
      <c r="G24" t="s">
        <v>90</v>
      </c>
      <c r="H24" t="s">
        <v>153</v>
      </c>
      <c r="I24" t="s">
        <v>90</v>
      </c>
      <c r="J24" t="s">
        <v>90</v>
      </c>
      <c r="K24" t="s">
        <v>90</v>
      </c>
      <c r="L24" t="s">
        <v>90</v>
      </c>
      <c r="M24" t="s">
        <v>153</v>
      </c>
      <c r="N24" t="s">
        <v>90</v>
      </c>
      <c r="O24" t="s">
        <v>90</v>
      </c>
      <c r="P24" t="s">
        <v>90</v>
      </c>
      <c r="Q24" t="s">
        <v>153</v>
      </c>
      <c r="R24" t="s">
        <v>153</v>
      </c>
      <c r="S24" t="s">
        <v>153</v>
      </c>
      <c r="T24" t="s">
        <v>90</v>
      </c>
      <c r="U24" t="s">
        <v>90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153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153</v>
      </c>
      <c r="U25" t="s">
        <v>153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153</v>
      </c>
      <c r="K26" t="s">
        <v>90</v>
      </c>
      <c r="L26" t="s">
        <v>90</v>
      </c>
      <c r="M26" t="s">
        <v>90</v>
      </c>
      <c r="N26" t="s">
        <v>153</v>
      </c>
      <c r="O26" t="s">
        <v>153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803F-AFC4-4C26-97B4-D183B6DD87F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106</v>
      </c>
      <c r="B16" t="s">
        <v>107</v>
      </c>
      <c r="D16" t="s">
        <v>86</v>
      </c>
      <c r="E16" t="s">
        <v>87</v>
      </c>
      <c r="F16" t="s">
        <v>87</v>
      </c>
      <c r="G16" t="s">
        <v>87</v>
      </c>
      <c r="H16" t="s">
        <v>88</v>
      </c>
      <c r="I16" t="s">
        <v>85</v>
      </c>
      <c r="J16" t="s">
        <v>88</v>
      </c>
      <c r="K16" t="s">
        <v>88</v>
      </c>
      <c r="L16" t="s">
        <v>88</v>
      </c>
      <c r="M16" t="s">
        <v>85</v>
      </c>
      <c r="N16" t="s">
        <v>86</v>
      </c>
      <c r="O16" t="s">
        <v>88</v>
      </c>
      <c r="P16" t="s">
        <v>87</v>
      </c>
      <c r="Q16" t="s">
        <v>88</v>
      </c>
      <c r="R16" t="s">
        <v>85</v>
      </c>
      <c r="S16" t="s">
        <v>88</v>
      </c>
      <c r="T16" t="s">
        <v>88</v>
      </c>
      <c r="U16" t="s">
        <v>87</v>
      </c>
      <c r="V16" t="s">
        <v>87</v>
      </c>
      <c r="W16" t="s">
        <v>85</v>
      </c>
      <c r="X16">
        <v>5</v>
      </c>
      <c r="Y16" t="s">
        <v>95</v>
      </c>
      <c r="Z16" t="s">
        <v>90</v>
      </c>
      <c r="AA16" t="s">
        <v>108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152</v>
      </c>
      <c r="D21" t="s">
        <v>153</v>
      </c>
      <c r="E21" t="s">
        <v>90</v>
      </c>
      <c r="F21" t="s">
        <v>90</v>
      </c>
      <c r="G21" t="s">
        <v>153</v>
      </c>
      <c r="H21" t="s">
        <v>90</v>
      </c>
      <c r="I21" t="s">
        <v>90</v>
      </c>
      <c r="J21" t="s">
        <v>90</v>
      </c>
      <c r="K21" t="s">
        <v>90</v>
      </c>
      <c r="L21" t="s">
        <v>90</v>
      </c>
      <c r="M21" t="s">
        <v>153</v>
      </c>
      <c r="N21" t="s">
        <v>90</v>
      </c>
      <c r="O21" t="s">
        <v>90</v>
      </c>
      <c r="P21" t="s">
        <v>90</v>
      </c>
      <c r="Q21" t="s">
        <v>90</v>
      </c>
      <c r="R21" t="s">
        <v>153</v>
      </c>
      <c r="S21" t="s">
        <v>90</v>
      </c>
      <c r="T21" t="s">
        <v>90</v>
      </c>
      <c r="U21" t="s">
        <v>153</v>
      </c>
      <c r="V21" t="s">
        <v>90</v>
      </c>
      <c r="W21" t="s">
        <v>90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153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153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156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153</v>
      </c>
      <c r="J24" t="s">
        <v>90</v>
      </c>
      <c r="K24" t="s">
        <v>90</v>
      </c>
      <c r="L24" t="s">
        <v>90</v>
      </c>
      <c r="M24" t="s">
        <v>153</v>
      </c>
      <c r="N24" t="s">
        <v>90</v>
      </c>
      <c r="O24" t="s">
        <v>90</v>
      </c>
      <c r="P24" t="s">
        <v>90</v>
      </c>
      <c r="Q24" t="s">
        <v>90</v>
      </c>
      <c r="R24" t="s">
        <v>153</v>
      </c>
      <c r="S24" t="s">
        <v>90</v>
      </c>
      <c r="T24" t="s">
        <v>90</v>
      </c>
      <c r="U24" t="s">
        <v>90</v>
      </c>
      <c r="V24" t="s">
        <v>90</v>
      </c>
      <c r="W24" t="s">
        <v>153</v>
      </c>
    </row>
    <row r="25" spans="3:23" x14ac:dyDescent="0.25">
      <c r="C25" t="s">
        <v>157</v>
      </c>
      <c r="D25" t="s">
        <v>90</v>
      </c>
      <c r="E25" t="s">
        <v>153</v>
      </c>
      <c r="F25" t="s">
        <v>153</v>
      </c>
      <c r="G25" t="s">
        <v>153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153</v>
      </c>
      <c r="Q25" t="s">
        <v>90</v>
      </c>
      <c r="R25" t="s">
        <v>90</v>
      </c>
      <c r="S25" t="s">
        <v>90</v>
      </c>
      <c r="T25" t="s">
        <v>90</v>
      </c>
      <c r="U25" t="s">
        <v>153</v>
      </c>
      <c r="V25" t="s">
        <v>153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153</v>
      </c>
      <c r="I26" t="s">
        <v>90</v>
      </c>
      <c r="J26" t="s">
        <v>153</v>
      </c>
      <c r="K26" t="s">
        <v>153</v>
      </c>
      <c r="L26" t="s">
        <v>153</v>
      </c>
      <c r="M26" t="s">
        <v>90</v>
      </c>
      <c r="N26" t="s">
        <v>90</v>
      </c>
      <c r="O26" t="s">
        <v>153</v>
      </c>
      <c r="P26" t="s">
        <v>90</v>
      </c>
      <c r="Q26" t="s">
        <v>153</v>
      </c>
      <c r="R26" t="s">
        <v>90</v>
      </c>
      <c r="S26" t="s">
        <v>153</v>
      </c>
      <c r="T26" t="s">
        <v>153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686B-09E8-4B41-BACF-E2F12B439AD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109</v>
      </c>
      <c r="B16" t="s">
        <v>110</v>
      </c>
      <c r="D16" t="s">
        <v>86</v>
      </c>
      <c r="E16" t="s">
        <v>86</v>
      </c>
      <c r="F16" t="s">
        <v>86</v>
      </c>
      <c r="G16" t="s">
        <v>87</v>
      </c>
      <c r="H16" t="s">
        <v>87</v>
      </c>
      <c r="I16" t="s">
        <v>87</v>
      </c>
      <c r="J16" t="s">
        <v>85</v>
      </c>
      <c r="K16" t="s">
        <v>87</v>
      </c>
      <c r="L16" t="s">
        <v>98</v>
      </c>
      <c r="M16" t="s">
        <v>85</v>
      </c>
      <c r="N16" t="s">
        <v>88</v>
      </c>
      <c r="O16" t="s">
        <v>88</v>
      </c>
      <c r="P16" t="s">
        <v>85</v>
      </c>
      <c r="Q16" t="s">
        <v>85</v>
      </c>
      <c r="R16" t="s">
        <v>85</v>
      </c>
      <c r="S16" t="s">
        <v>87</v>
      </c>
      <c r="T16" t="s">
        <v>86</v>
      </c>
      <c r="U16" t="s">
        <v>87</v>
      </c>
      <c r="V16" t="s">
        <v>85</v>
      </c>
      <c r="W16" t="s">
        <v>86</v>
      </c>
      <c r="X16">
        <v>16</v>
      </c>
      <c r="Y16" t="s">
        <v>111</v>
      </c>
      <c r="Z16" t="s">
        <v>100</v>
      </c>
      <c r="AA16" t="s">
        <v>112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0</v>
      </c>
      <c r="L20">
        <v>0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152</v>
      </c>
      <c r="D21" t="s">
        <v>153</v>
      </c>
      <c r="E21" t="s">
        <v>90</v>
      </c>
      <c r="F21" t="s">
        <v>153</v>
      </c>
      <c r="G21" t="s">
        <v>153</v>
      </c>
      <c r="H21" t="s">
        <v>153</v>
      </c>
      <c r="I21" t="s">
        <v>153</v>
      </c>
      <c r="J21" t="s">
        <v>153</v>
      </c>
      <c r="K21" t="s">
        <v>90</v>
      </c>
      <c r="L21" t="s">
        <v>90</v>
      </c>
      <c r="M21" t="s">
        <v>153</v>
      </c>
      <c r="N21" t="s">
        <v>153</v>
      </c>
      <c r="O21" t="s">
        <v>90</v>
      </c>
      <c r="P21" t="s">
        <v>153</v>
      </c>
      <c r="Q21" t="s">
        <v>153</v>
      </c>
      <c r="R21" t="s">
        <v>153</v>
      </c>
      <c r="S21" t="s">
        <v>153</v>
      </c>
      <c r="T21" t="s">
        <v>153</v>
      </c>
      <c r="U21" t="s">
        <v>153</v>
      </c>
      <c r="V21" t="s">
        <v>153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153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153</v>
      </c>
      <c r="E23" t="s">
        <v>153</v>
      </c>
      <c r="F23" t="s">
        <v>153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153</v>
      </c>
      <c r="U23" t="s">
        <v>90</v>
      </c>
      <c r="V23" t="s">
        <v>90</v>
      </c>
      <c r="W23" t="s">
        <v>153</v>
      </c>
    </row>
    <row r="24" spans="3:23" x14ac:dyDescent="0.25">
      <c r="C24" t="s">
        <v>156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153</v>
      </c>
      <c r="K24" t="s">
        <v>90</v>
      </c>
      <c r="L24" t="s">
        <v>90</v>
      </c>
      <c r="M24" t="s">
        <v>153</v>
      </c>
      <c r="N24" t="s">
        <v>90</v>
      </c>
      <c r="O24" t="s">
        <v>90</v>
      </c>
      <c r="P24" t="s">
        <v>153</v>
      </c>
      <c r="Q24" t="s">
        <v>153</v>
      </c>
      <c r="R24" t="s">
        <v>153</v>
      </c>
      <c r="S24" t="s">
        <v>90</v>
      </c>
      <c r="T24" t="s">
        <v>90</v>
      </c>
      <c r="U24" t="s">
        <v>90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153</v>
      </c>
      <c r="H25" t="s">
        <v>153</v>
      </c>
      <c r="I25" t="s">
        <v>153</v>
      </c>
      <c r="J25" t="s">
        <v>90</v>
      </c>
      <c r="K25" t="s">
        <v>153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153</v>
      </c>
      <c r="T25" t="s">
        <v>90</v>
      </c>
      <c r="U25" t="s">
        <v>153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153</v>
      </c>
      <c r="O26" t="s">
        <v>153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A0ED-47CB-4C96-AA0D-6AD18C4D8E4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113</v>
      </c>
      <c r="B16" t="s">
        <v>114</v>
      </c>
      <c r="D16" t="s">
        <v>86</v>
      </c>
      <c r="E16" t="s">
        <v>86</v>
      </c>
      <c r="F16" t="s">
        <v>85</v>
      </c>
      <c r="G16" t="s">
        <v>86</v>
      </c>
      <c r="H16" t="s">
        <v>85</v>
      </c>
      <c r="I16" t="s">
        <v>87</v>
      </c>
      <c r="J16" t="s">
        <v>85</v>
      </c>
      <c r="K16" t="s">
        <v>86</v>
      </c>
      <c r="L16" t="s">
        <v>85</v>
      </c>
      <c r="M16" t="s">
        <v>85</v>
      </c>
      <c r="N16" t="s">
        <v>88</v>
      </c>
      <c r="O16" t="s">
        <v>87</v>
      </c>
      <c r="P16" t="s">
        <v>85</v>
      </c>
      <c r="Q16" t="s">
        <v>87</v>
      </c>
      <c r="R16" t="s">
        <v>85</v>
      </c>
      <c r="S16" t="s">
        <v>85</v>
      </c>
      <c r="T16" t="s">
        <v>86</v>
      </c>
      <c r="U16" t="s">
        <v>85</v>
      </c>
      <c r="V16" t="s">
        <v>85</v>
      </c>
      <c r="W16" t="s">
        <v>85</v>
      </c>
      <c r="X16">
        <v>10</v>
      </c>
      <c r="Y16" t="s">
        <v>104</v>
      </c>
      <c r="Z16" t="s">
        <v>90</v>
      </c>
      <c r="AA16" t="s">
        <v>115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1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1</v>
      </c>
      <c r="M20">
        <v>1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152</v>
      </c>
      <c r="D21" t="s">
        <v>153</v>
      </c>
      <c r="E21" t="s">
        <v>90</v>
      </c>
      <c r="F21" t="s">
        <v>90</v>
      </c>
      <c r="G21" t="s">
        <v>90</v>
      </c>
      <c r="H21" t="s">
        <v>90</v>
      </c>
      <c r="I21" t="s">
        <v>153</v>
      </c>
      <c r="J21" t="s">
        <v>153</v>
      </c>
      <c r="K21" t="s">
        <v>90</v>
      </c>
      <c r="L21" t="s">
        <v>153</v>
      </c>
      <c r="M21" t="s">
        <v>153</v>
      </c>
      <c r="N21" t="s">
        <v>153</v>
      </c>
      <c r="O21" t="s">
        <v>90</v>
      </c>
      <c r="P21" t="s">
        <v>153</v>
      </c>
      <c r="Q21" t="s">
        <v>90</v>
      </c>
      <c r="R21" t="s">
        <v>153</v>
      </c>
      <c r="S21" t="s">
        <v>90</v>
      </c>
      <c r="T21" t="s">
        <v>153</v>
      </c>
      <c r="U21" t="s">
        <v>90</v>
      </c>
      <c r="V21" t="s">
        <v>153</v>
      </c>
      <c r="W21" t="s">
        <v>90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153</v>
      </c>
      <c r="E23" t="s">
        <v>153</v>
      </c>
      <c r="F23" t="s">
        <v>90</v>
      </c>
      <c r="G23" t="s">
        <v>153</v>
      </c>
      <c r="H23" t="s">
        <v>90</v>
      </c>
      <c r="I23" t="s">
        <v>90</v>
      </c>
      <c r="J23" t="s">
        <v>90</v>
      </c>
      <c r="K23" t="s">
        <v>153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153</v>
      </c>
      <c r="U23" t="s">
        <v>90</v>
      </c>
      <c r="V23" t="s">
        <v>90</v>
      </c>
      <c r="W23" t="s">
        <v>90</v>
      </c>
    </row>
    <row r="24" spans="3:23" x14ac:dyDescent="0.25">
      <c r="C24" t="s">
        <v>156</v>
      </c>
      <c r="D24" t="s">
        <v>90</v>
      </c>
      <c r="E24" t="s">
        <v>90</v>
      </c>
      <c r="F24" t="s">
        <v>153</v>
      </c>
      <c r="G24" t="s">
        <v>90</v>
      </c>
      <c r="H24" t="s">
        <v>153</v>
      </c>
      <c r="I24" t="s">
        <v>90</v>
      </c>
      <c r="J24" t="s">
        <v>153</v>
      </c>
      <c r="K24" t="s">
        <v>90</v>
      </c>
      <c r="L24" t="s">
        <v>153</v>
      </c>
      <c r="M24" t="s">
        <v>153</v>
      </c>
      <c r="N24" t="s">
        <v>90</v>
      </c>
      <c r="O24" t="s">
        <v>90</v>
      </c>
      <c r="P24" t="s">
        <v>153</v>
      </c>
      <c r="Q24" t="s">
        <v>90</v>
      </c>
      <c r="R24" t="s">
        <v>153</v>
      </c>
      <c r="S24" t="s">
        <v>153</v>
      </c>
      <c r="T24" t="s">
        <v>90</v>
      </c>
      <c r="U24" t="s">
        <v>153</v>
      </c>
      <c r="V24" t="s">
        <v>153</v>
      </c>
      <c r="W24" t="s">
        <v>153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153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153</v>
      </c>
      <c r="P25" t="s">
        <v>90</v>
      </c>
      <c r="Q25" t="s">
        <v>153</v>
      </c>
      <c r="R25" t="s">
        <v>90</v>
      </c>
      <c r="S25" t="s">
        <v>90</v>
      </c>
      <c r="T25" t="s">
        <v>90</v>
      </c>
      <c r="U25" t="s">
        <v>90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153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DFD6-8F71-41A5-B1A2-CA2B7171B65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116</v>
      </c>
      <c r="B16" t="s">
        <v>117</v>
      </c>
      <c r="D16" t="s">
        <v>86</v>
      </c>
      <c r="E16" t="s">
        <v>88</v>
      </c>
      <c r="F16" t="s">
        <v>86</v>
      </c>
      <c r="G16" t="s">
        <v>86</v>
      </c>
      <c r="H16" t="s">
        <v>87</v>
      </c>
      <c r="I16" t="s">
        <v>88</v>
      </c>
      <c r="J16" t="s">
        <v>88</v>
      </c>
      <c r="K16" t="s">
        <v>86</v>
      </c>
      <c r="L16" t="s">
        <v>85</v>
      </c>
      <c r="M16" t="s">
        <v>85</v>
      </c>
      <c r="N16" t="s">
        <v>85</v>
      </c>
      <c r="O16" t="s">
        <v>86</v>
      </c>
      <c r="P16" t="s">
        <v>86</v>
      </c>
      <c r="Q16" t="s">
        <v>85</v>
      </c>
      <c r="R16" t="s">
        <v>85</v>
      </c>
      <c r="S16" t="s">
        <v>85</v>
      </c>
      <c r="T16" t="s">
        <v>87</v>
      </c>
      <c r="U16" t="s">
        <v>88</v>
      </c>
      <c r="V16" t="s">
        <v>85</v>
      </c>
      <c r="W16" t="s">
        <v>86</v>
      </c>
      <c r="X16">
        <v>9</v>
      </c>
      <c r="Y16" t="s">
        <v>89</v>
      </c>
      <c r="Z16" t="s">
        <v>90</v>
      </c>
      <c r="AA16" t="s">
        <v>118</v>
      </c>
      <c r="AB16" t="s">
        <v>92</v>
      </c>
    </row>
    <row r="19" spans="3:23" x14ac:dyDescent="0.25">
      <c r="C19" t="s">
        <v>150</v>
      </c>
      <c r="D19" t="s">
        <v>86</v>
      </c>
      <c r="E19" t="s">
        <v>85</v>
      </c>
      <c r="F19" t="s">
        <v>86</v>
      </c>
      <c r="G19" t="s">
        <v>87</v>
      </c>
      <c r="H19" t="s">
        <v>87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85</v>
      </c>
      <c r="P19" t="s">
        <v>85</v>
      </c>
      <c r="Q19" t="s">
        <v>85</v>
      </c>
      <c r="R19" t="s">
        <v>85</v>
      </c>
      <c r="S19" t="s">
        <v>87</v>
      </c>
      <c r="T19" t="s">
        <v>86</v>
      </c>
      <c r="U19" t="s">
        <v>87</v>
      </c>
      <c r="V19" t="s">
        <v>85</v>
      </c>
      <c r="W19" t="s">
        <v>86</v>
      </c>
    </row>
    <row r="20" spans="3:23" x14ac:dyDescent="0.25">
      <c r="C20" t="s">
        <v>151</v>
      </c>
      <c r="D20">
        <v>1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1</v>
      </c>
      <c r="R20">
        <v>1</v>
      </c>
      <c r="S20">
        <v>0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152</v>
      </c>
      <c r="D21" t="s">
        <v>153</v>
      </c>
      <c r="E21" t="s">
        <v>90</v>
      </c>
      <c r="F21" t="s">
        <v>153</v>
      </c>
      <c r="G21" t="s">
        <v>90</v>
      </c>
      <c r="H21" t="s">
        <v>153</v>
      </c>
      <c r="I21" t="s">
        <v>90</v>
      </c>
      <c r="J21" t="s">
        <v>90</v>
      </c>
      <c r="K21" t="s">
        <v>90</v>
      </c>
      <c r="L21" t="s">
        <v>153</v>
      </c>
      <c r="M21" t="s">
        <v>153</v>
      </c>
      <c r="N21" t="s">
        <v>90</v>
      </c>
      <c r="O21" t="s">
        <v>90</v>
      </c>
      <c r="P21" t="s">
        <v>90</v>
      </c>
      <c r="Q21" t="s">
        <v>153</v>
      </c>
      <c r="R21" t="s">
        <v>153</v>
      </c>
      <c r="S21" t="s">
        <v>90</v>
      </c>
      <c r="T21" t="s">
        <v>90</v>
      </c>
      <c r="U21" t="s">
        <v>90</v>
      </c>
      <c r="V21" t="s">
        <v>153</v>
      </c>
      <c r="W21" t="s">
        <v>153</v>
      </c>
    </row>
    <row r="22" spans="3:23" x14ac:dyDescent="0.25">
      <c r="C22" t="s">
        <v>154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155</v>
      </c>
      <c r="D23" t="s">
        <v>153</v>
      </c>
      <c r="E23" t="s">
        <v>90</v>
      </c>
      <c r="F23" t="s">
        <v>153</v>
      </c>
      <c r="G23" t="s">
        <v>153</v>
      </c>
      <c r="H23" t="s">
        <v>90</v>
      </c>
      <c r="I23" t="s">
        <v>90</v>
      </c>
      <c r="J23" t="s">
        <v>90</v>
      </c>
      <c r="K23" t="s">
        <v>153</v>
      </c>
      <c r="L23" t="s">
        <v>90</v>
      </c>
      <c r="M23" t="s">
        <v>90</v>
      </c>
      <c r="N23" t="s">
        <v>90</v>
      </c>
      <c r="O23" t="s">
        <v>153</v>
      </c>
      <c r="P23" t="s">
        <v>153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153</v>
      </c>
    </row>
    <row r="24" spans="3:23" x14ac:dyDescent="0.25">
      <c r="C24" t="s">
        <v>156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153</v>
      </c>
      <c r="M24" t="s">
        <v>153</v>
      </c>
      <c r="N24" t="s">
        <v>153</v>
      </c>
      <c r="O24" t="s">
        <v>90</v>
      </c>
      <c r="P24" t="s">
        <v>90</v>
      </c>
      <c r="Q24" t="s">
        <v>153</v>
      </c>
      <c r="R24" t="s">
        <v>153</v>
      </c>
      <c r="S24" t="s">
        <v>153</v>
      </c>
      <c r="T24" t="s">
        <v>90</v>
      </c>
      <c r="U24" t="s">
        <v>90</v>
      </c>
      <c r="V24" t="s">
        <v>153</v>
      </c>
      <c r="W24" t="s">
        <v>90</v>
      </c>
    </row>
    <row r="25" spans="3:23" x14ac:dyDescent="0.25">
      <c r="C25" t="s">
        <v>157</v>
      </c>
      <c r="D25" t="s">
        <v>90</v>
      </c>
      <c r="E25" t="s">
        <v>90</v>
      </c>
      <c r="F25" t="s">
        <v>90</v>
      </c>
      <c r="G25" t="s">
        <v>90</v>
      </c>
      <c r="H25" t="s">
        <v>153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153</v>
      </c>
      <c r="U25" t="s">
        <v>90</v>
      </c>
      <c r="V25" t="s">
        <v>90</v>
      </c>
      <c r="W25" t="s">
        <v>90</v>
      </c>
    </row>
    <row r="26" spans="3:23" x14ac:dyDescent="0.25">
      <c r="C26" t="s">
        <v>158</v>
      </c>
      <c r="D26" t="s">
        <v>90</v>
      </c>
      <c r="E26" t="s">
        <v>153</v>
      </c>
      <c r="F26" t="s">
        <v>90</v>
      </c>
      <c r="G26" t="s">
        <v>90</v>
      </c>
      <c r="H26" t="s">
        <v>90</v>
      </c>
      <c r="I26" t="s">
        <v>153</v>
      </c>
      <c r="J26" t="s">
        <v>153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153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FEEA-6C1B-46C4-8499-0AB39292302B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119</v>
      </c>
      <c r="B16" t="s">
        <v>120</v>
      </c>
      <c r="D16" t="s">
        <v>85</v>
      </c>
      <c r="E16" t="s">
        <v>87</v>
      </c>
      <c r="F16" t="s">
        <v>87</v>
      </c>
      <c r="G16" t="s">
        <v>87</v>
      </c>
      <c r="H16" t="s">
        <v>88</v>
      </c>
      <c r="I16" t="s">
        <v>88</v>
      </c>
      <c r="J16" t="s">
        <v>88</v>
      </c>
      <c r="K16" t="s">
        <v>85</v>
      </c>
      <c r="L16" t="s">
        <v>85</v>
      </c>
      <c r="M16" t="s">
        <v>88</v>
      </c>
      <c r="N16" t="s">
        <v>88</v>
      </c>
      <c r="O16" t="s">
        <v>87</v>
      </c>
      <c r="P16" t="s">
        <v>85</v>
      </c>
      <c r="Q16" t="s">
        <v>85</v>
      </c>
      <c r="R16" t="s">
        <v>85</v>
      </c>
      <c r="S16" t="s">
        <v>88</v>
      </c>
      <c r="T16" t="s">
        <v>87</v>
      </c>
      <c r="U16" t="s">
        <v>87</v>
      </c>
      <c r="V16" t="s">
        <v>86</v>
      </c>
      <c r="W16" t="s">
        <v>88</v>
      </c>
      <c r="X16">
        <v>8</v>
      </c>
      <c r="Y16" t="s">
        <v>99</v>
      </c>
      <c r="Z16" t="s">
        <v>90</v>
      </c>
      <c r="AA16" t="s">
        <v>121</v>
      </c>
      <c r="AB16" t="s">
        <v>92</v>
      </c>
    </row>
    <row r="17" spans="1:28" x14ac:dyDescent="0.25">
      <c r="A17" t="s">
        <v>122</v>
      </c>
      <c r="B17" t="s">
        <v>123</v>
      </c>
      <c r="D17" t="s">
        <v>85</v>
      </c>
      <c r="E17" t="s">
        <v>86</v>
      </c>
      <c r="F17" t="s">
        <v>86</v>
      </c>
      <c r="G17" t="s">
        <v>88</v>
      </c>
      <c r="H17" t="s">
        <v>87</v>
      </c>
      <c r="I17" t="s">
        <v>86</v>
      </c>
      <c r="J17" t="s">
        <v>87</v>
      </c>
      <c r="K17" t="s">
        <v>85</v>
      </c>
      <c r="L17" t="s">
        <v>85</v>
      </c>
      <c r="M17" t="s">
        <v>85</v>
      </c>
      <c r="N17" t="s">
        <v>86</v>
      </c>
      <c r="O17" t="s">
        <v>85</v>
      </c>
      <c r="P17" t="s">
        <v>86</v>
      </c>
      <c r="Q17" t="s">
        <v>85</v>
      </c>
      <c r="R17" t="s">
        <v>85</v>
      </c>
      <c r="S17" t="s">
        <v>87</v>
      </c>
      <c r="T17" t="s">
        <v>87</v>
      </c>
      <c r="U17" t="s">
        <v>87</v>
      </c>
      <c r="V17" t="s">
        <v>85</v>
      </c>
      <c r="W17" t="s">
        <v>88</v>
      </c>
      <c r="X17">
        <v>11</v>
      </c>
      <c r="Y17" t="s">
        <v>124</v>
      </c>
      <c r="Z17" t="s">
        <v>90</v>
      </c>
      <c r="AA17" t="s">
        <v>121</v>
      </c>
      <c r="AB17" t="s">
        <v>92</v>
      </c>
    </row>
    <row r="18" spans="1:28" x14ac:dyDescent="0.25">
      <c r="A18" t="s">
        <v>125</v>
      </c>
      <c r="B18" t="s">
        <v>126</v>
      </c>
      <c r="D18" t="s">
        <v>85</v>
      </c>
      <c r="E18" t="s">
        <v>88</v>
      </c>
      <c r="F18" t="s">
        <v>86</v>
      </c>
      <c r="G18" t="s">
        <v>87</v>
      </c>
      <c r="H18" t="s">
        <v>87</v>
      </c>
      <c r="I18" t="s">
        <v>86</v>
      </c>
      <c r="J18" t="s">
        <v>86</v>
      </c>
      <c r="K18" t="s">
        <v>85</v>
      </c>
      <c r="L18" t="s">
        <v>85</v>
      </c>
      <c r="M18" t="s">
        <v>87</v>
      </c>
      <c r="N18" t="s">
        <v>86</v>
      </c>
      <c r="O18" t="s">
        <v>87</v>
      </c>
      <c r="P18" t="s">
        <v>88</v>
      </c>
      <c r="Q18" t="s">
        <v>85</v>
      </c>
      <c r="R18" t="s">
        <v>85</v>
      </c>
      <c r="S18" t="s">
        <v>87</v>
      </c>
      <c r="T18" t="s">
        <v>86</v>
      </c>
      <c r="U18" t="s">
        <v>87</v>
      </c>
      <c r="V18" t="s">
        <v>85</v>
      </c>
      <c r="W18" t="s">
        <v>88</v>
      </c>
      <c r="X18">
        <v>11</v>
      </c>
      <c r="Y18" t="s">
        <v>124</v>
      </c>
      <c r="Z18" t="s">
        <v>90</v>
      </c>
      <c r="AA18" t="s">
        <v>121</v>
      </c>
      <c r="AB18" t="s">
        <v>92</v>
      </c>
    </row>
    <row r="21" spans="1:28" x14ac:dyDescent="0.25">
      <c r="C21" t="s">
        <v>150</v>
      </c>
      <c r="D21" t="s">
        <v>86</v>
      </c>
      <c r="E21" t="s">
        <v>85</v>
      </c>
      <c r="F21" t="s">
        <v>86</v>
      </c>
      <c r="G21" t="s">
        <v>87</v>
      </c>
      <c r="H21" t="s">
        <v>87</v>
      </c>
      <c r="I21" t="s">
        <v>87</v>
      </c>
      <c r="J21" t="s">
        <v>85</v>
      </c>
      <c r="K21" t="s">
        <v>85</v>
      </c>
      <c r="L21" t="s">
        <v>85</v>
      </c>
      <c r="M21" t="s">
        <v>85</v>
      </c>
      <c r="N21" t="s">
        <v>88</v>
      </c>
      <c r="O21" t="s">
        <v>85</v>
      </c>
      <c r="P21" t="s">
        <v>85</v>
      </c>
      <c r="Q21" t="s">
        <v>85</v>
      </c>
      <c r="R21" t="s">
        <v>85</v>
      </c>
      <c r="S21" t="s">
        <v>87</v>
      </c>
      <c r="T21" t="s">
        <v>86</v>
      </c>
      <c r="U21" t="s">
        <v>87</v>
      </c>
      <c r="V21" t="s">
        <v>85</v>
      </c>
      <c r="W21" t="s">
        <v>86</v>
      </c>
    </row>
    <row r="22" spans="1:28" x14ac:dyDescent="0.25">
      <c r="C22" t="s">
        <v>151</v>
      </c>
      <c r="D22">
        <v>0</v>
      </c>
      <c r="E22">
        <v>0</v>
      </c>
      <c r="F22">
        <v>2</v>
      </c>
      <c r="G22">
        <v>2</v>
      </c>
      <c r="H22">
        <v>2</v>
      </c>
      <c r="I22">
        <v>0</v>
      </c>
      <c r="J22">
        <v>0</v>
      </c>
      <c r="K22">
        <v>3</v>
      </c>
      <c r="L22">
        <v>3</v>
      </c>
      <c r="M22">
        <v>1</v>
      </c>
      <c r="N22">
        <v>1</v>
      </c>
      <c r="O22">
        <v>1</v>
      </c>
      <c r="P22">
        <v>1</v>
      </c>
      <c r="Q22">
        <v>3</v>
      </c>
      <c r="R22">
        <v>3</v>
      </c>
      <c r="S22">
        <v>2</v>
      </c>
      <c r="T22">
        <v>1</v>
      </c>
      <c r="U22">
        <v>3</v>
      </c>
      <c r="V22">
        <v>2</v>
      </c>
      <c r="W22">
        <v>0</v>
      </c>
    </row>
    <row r="23" spans="1:28" x14ac:dyDescent="0.25">
      <c r="C23" t="s">
        <v>152</v>
      </c>
      <c r="D23" t="s">
        <v>90</v>
      </c>
      <c r="E23" t="s">
        <v>90</v>
      </c>
      <c r="F23" t="s">
        <v>159</v>
      </c>
      <c r="G23" t="s">
        <v>159</v>
      </c>
      <c r="H23" t="s">
        <v>159</v>
      </c>
      <c r="I23" t="s">
        <v>90</v>
      </c>
      <c r="J23" t="s">
        <v>90</v>
      </c>
      <c r="K23" t="s">
        <v>153</v>
      </c>
      <c r="L23" t="s">
        <v>153</v>
      </c>
      <c r="M23" t="s">
        <v>160</v>
      </c>
      <c r="N23" t="s">
        <v>160</v>
      </c>
      <c r="O23" t="s">
        <v>160</v>
      </c>
      <c r="P23" t="s">
        <v>160</v>
      </c>
      <c r="Q23" t="s">
        <v>153</v>
      </c>
      <c r="R23" t="s">
        <v>153</v>
      </c>
      <c r="S23" t="s">
        <v>159</v>
      </c>
      <c r="T23" t="s">
        <v>160</v>
      </c>
      <c r="U23" t="s">
        <v>153</v>
      </c>
      <c r="V23" t="s">
        <v>159</v>
      </c>
      <c r="W23" t="s">
        <v>90</v>
      </c>
    </row>
    <row r="24" spans="1:28" x14ac:dyDescent="0.25">
      <c r="C24" t="s">
        <v>154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90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90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1:28" x14ac:dyDescent="0.25">
      <c r="C25" t="s">
        <v>155</v>
      </c>
      <c r="D25" t="s">
        <v>90</v>
      </c>
      <c r="E25" t="s">
        <v>160</v>
      </c>
      <c r="F25" t="s">
        <v>159</v>
      </c>
      <c r="G25" t="s">
        <v>90</v>
      </c>
      <c r="H25" t="s">
        <v>90</v>
      </c>
      <c r="I25" t="s">
        <v>159</v>
      </c>
      <c r="J25" t="s">
        <v>160</v>
      </c>
      <c r="K25" t="s">
        <v>90</v>
      </c>
      <c r="L25" t="s">
        <v>90</v>
      </c>
      <c r="M25" t="s">
        <v>90</v>
      </c>
      <c r="N25" t="s">
        <v>159</v>
      </c>
      <c r="O25" t="s">
        <v>90</v>
      </c>
      <c r="P25" t="s">
        <v>160</v>
      </c>
      <c r="Q25" t="s">
        <v>90</v>
      </c>
      <c r="R25" t="s">
        <v>90</v>
      </c>
      <c r="S25" t="s">
        <v>90</v>
      </c>
      <c r="T25" t="s">
        <v>160</v>
      </c>
      <c r="U25" t="s">
        <v>90</v>
      </c>
      <c r="V25" t="s">
        <v>160</v>
      </c>
      <c r="W25" t="s">
        <v>90</v>
      </c>
    </row>
    <row r="26" spans="1:28" x14ac:dyDescent="0.25">
      <c r="C26" t="s">
        <v>156</v>
      </c>
      <c r="D26" t="s">
        <v>153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153</v>
      </c>
      <c r="L26" t="s">
        <v>153</v>
      </c>
      <c r="M26" t="s">
        <v>160</v>
      </c>
      <c r="N26" t="s">
        <v>90</v>
      </c>
      <c r="O26" t="s">
        <v>160</v>
      </c>
      <c r="P26" t="s">
        <v>160</v>
      </c>
      <c r="Q26" t="s">
        <v>153</v>
      </c>
      <c r="R26" t="s">
        <v>153</v>
      </c>
      <c r="S26" t="s">
        <v>90</v>
      </c>
      <c r="T26" t="s">
        <v>90</v>
      </c>
      <c r="U26" t="s">
        <v>90</v>
      </c>
      <c r="V26" t="s">
        <v>159</v>
      </c>
      <c r="W26" t="s">
        <v>90</v>
      </c>
    </row>
    <row r="27" spans="1:28" x14ac:dyDescent="0.25">
      <c r="C27" t="s">
        <v>157</v>
      </c>
      <c r="D27" t="s">
        <v>90</v>
      </c>
      <c r="E27" t="s">
        <v>160</v>
      </c>
      <c r="F27" t="s">
        <v>160</v>
      </c>
      <c r="G27" t="s">
        <v>159</v>
      </c>
      <c r="H27" t="s">
        <v>159</v>
      </c>
      <c r="I27" t="s">
        <v>90</v>
      </c>
      <c r="J27" t="s">
        <v>160</v>
      </c>
      <c r="K27" t="s">
        <v>90</v>
      </c>
      <c r="L27" t="s">
        <v>90</v>
      </c>
      <c r="M27" t="s">
        <v>160</v>
      </c>
      <c r="N27" t="s">
        <v>90</v>
      </c>
      <c r="O27" t="s">
        <v>159</v>
      </c>
      <c r="P27" t="s">
        <v>90</v>
      </c>
      <c r="Q27" t="s">
        <v>90</v>
      </c>
      <c r="R27" t="s">
        <v>90</v>
      </c>
      <c r="S27" t="s">
        <v>159</v>
      </c>
      <c r="T27" t="s">
        <v>159</v>
      </c>
      <c r="U27" t="s">
        <v>153</v>
      </c>
      <c r="V27" t="s">
        <v>90</v>
      </c>
      <c r="W27" t="s">
        <v>90</v>
      </c>
    </row>
    <row r="28" spans="1:28" x14ac:dyDescent="0.25">
      <c r="C28" t="s">
        <v>158</v>
      </c>
      <c r="D28" t="s">
        <v>90</v>
      </c>
      <c r="E28" t="s">
        <v>160</v>
      </c>
      <c r="F28" t="s">
        <v>90</v>
      </c>
      <c r="G28" t="s">
        <v>160</v>
      </c>
      <c r="H28" t="s">
        <v>160</v>
      </c>
      <c r="I28" t="s">
        <v>160</v>
      </c>
      <c r="J28" t="s">
        <v>160</v>
      </c>
      <c r="K28" t="s">
        <v>90</v>
      </c>
      <c r="L28" t="s">
        <v>90</v>
      </c>
      <c r="M28" t="s">
        <v>160</v>
      </c>
      <c r="N28" t="s">
        <v>160</v>
      </c>
      <c r="O28" t="s">
        <v>90</v>
      </c>
      <c r="P28" t="s">
        <v>160</v>
      </c>
      <c r="Q28" t="s">
        <v>90</v>
      </c>
      <c r="R28" t="s">
        <v>90</v>
      </c>
      <c r="S28" t="s">
        <v>160</v>
      </c>
      <c r="T28" t="s">
        <v>90</v>
      </c>
      <c r="U28" t="s">
        <v>90</v>
      </c>
      <c r="V28" t="s">
        <v>90</v>
      </c>
      <c r="W28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Consolidado</vt:lpstr>
      <vt:lpstr>2022-05-09</vt:lpstr>
      <vt:lpstr>2022-05-18</vt:lpstr>
      <vt:lpstr>2022-05-07</vt:lpstr>
      <vt:lpstr>2022-05-08</vt:lpstr>
      <vt:lpstr>2022-05-05</vt:lpstr>
      <vt:lpstr>2022-05-16</vt:lpstr>
      <vt:lpstr>2022-05-06</vt:lpstr>
      <vt:lpstr>2022-05-14</vt:lpstr>
      <vt:lpstr>2022-05-25</vt:lpstr>
      <vt:lpstr>2022-05-03</vt:lpstr>
      <vt:lpstr>2022-05-04</vt:lpstr>
      <vt:lpstr>2022-05-12</vt:lpstr>
      <vt:lpstr>2022-05-11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2022-11-19T22:07:23Z</dcterms:modified>
</cp:coreProperties>
</file>