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charts/chart7.xml" ContentType="application/vnd.openxmlformats-officedocument.drawingml.chart+xml"/>
  <Override PartName="/customXml/itemProps2.xml" ContentType="application/vnd.openxmlformats-officedocument.customXmlProperties+xml"/>
  <Override PartName="/xl/charts/style9.xml" ContentType="application/vnd.ms-office.chartstyle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charts/style7.xml" ContentType="application/vnd.ms-office.chartstyle+xml"/>
  <Override PartName="/xl/pivotTables/pivotTable1.xml" ContentType="application/vnd.openxmlformats-officedocument.spreadsheetml.pivotTable+xml"/>
  <Override PartName="/xl/charts/chart3.xml" ContentType="application/vnd.openxmlformats-officedocument.drawingml.chart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05" yWindow="-105" windowWidth="19425" windowHeight="10305" activeTab="2"/>
  </bookViews>
  <sheets>
    <sheet name="7°" sheetId="19" r:id="rId1"/>
    <sheet name="8°" sheetId="21" r:id="rId2"/>
    <sheet name="9° " sheetId="13" r:id="rId3"/>
    <sheet name="TODAS LAS RES" sheetId="6" state="hidden" r:id="rId4"/>
    <sheet name="PRUE" sheetId="3" state="hidden" r:id="rId5"/>
  </sheets>
  <calcPr calcId="191029"/>
  <pivotCaches>
    <pivotCache cacheId="3" r:id="rId6"/>
    <pivotCache cacheId="4" r:id="rId7"/>
    <pivotCache cacheId="5" r:id="rId8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3"/>
  <c r="M6" s="1"/>
  <c r="N6" s="1"/>
  <c r="L22"/>
  <c r="M22" s="1"/>
  <c r="N22" s="1"/>
  <c r="L21"/>
  <c r="M21" s="1"/>
  <c r="N21" s="1"/>
  <c r="L20"/>
  <c r="M20" s="1"/>
  <c r="N20" s="1"/>
  <c r="L19"/>
  <c r="M19" s="1"/>
  <c r="L18"/>
  <c r="M18" s="1"/>
  <c r="L17"/>
  <c r="M17" s="1"/>
  <c r="L16"/>
  <c r="M16" s="1"/>
  <c r="L15"/>
  <c r="M15" s="1"/>
  <c r="N15" s="1"/>
  <c r="L14"/>
  <c r="M14" s="1"/>
  <c r="N14" s="1"/>
  <c r="L13"/>
  <c r="M13" s="1"/>
  <c r="N13" s="1"/>
  <c r="L12"/>
  <c r="M12" s="1"/>
  <c r="N12" s="1"/>
  <c r="L11"/>
  <c r="M11" s="1"/>
  <c r="L10"/>
  <c r="M10" s="1"/>
  <c r="L9"/>
  <c r="M9" s="1"/>
  <c r="L8"/>
  <c r="M8" s="1"/>
  <c r="L7"/>
  <c r="M7" s="1"/>
  <c r="N7" s="1"/>
  <c r="L5"/>
  <c r="M5" s="1"/>
  <c r="N5" s="1"/>
  <c r="L4"/>
  <c r="M4" s="1"/>
  <c r="N4" s="1"/>
  <c r="L3"/>
  <c r="M3" s="1"/>
  <c r="N3" s="1"/>
  <c r="L22" i="21"/>
  <c r="M22" s="1"/>
  <c r="N22" s="1"/>
  <c r="L21"/>
  <c r="M21" s="1"/>
  <c r="L20"/>
  <c r="M20" s="1"/>
  <c r="L19"/>
  <c r="M19" s="1"/>
  <c r="N19" s="1"/>
  <c r="L18"/>
  <c r="M18" s="1"/>
  <c r="N18" s="1"/>
  <c r="L17"/>
  <c r="M17" s="1"/>
  <c r="L16"/>
  <c r="M16" s="1"/>
  <c r="N16" s="1"/>
  <c r="L15"/>
  <c r="M15" s="1"/>
  <c r="N15" s="1"/>
  <c r="L14"/>
  <c r="M14" s="1"/>
  <c r="N14" s="1"/>
  <c r="L13"/>
  <c r="M13" s="1"/>
  <c r="L12"/>
  <c r="M12" s="1"/>
  <c r="L11"/>
  <c r="M11" s="1"/>
  <c r="N11" s="1"/>
  <c r="L10"/>
  <c r="M10" s="1"/>
  <c r="L9"/>
  <c r="M9" s="1"/>
  <c r="L8"/>
  <c r="M8" s="1"/>
  <c r="N8" s="1"/>
  <c r="L7"/>
  <c r="M7" s="1"/>
  <c r="N7" s="1"/>
  <c r="L6"/>
  <c r="M6" s="1"/>
  <c r="N6" s="1"/>
  <c r="L5"/>
  <c r="M5" s="1"/>
  <c r="N5" s="1"/>
  <c r="L4"/>
  <c r="M4" s="1"/>
  <c r="L3"/>
  <c r="M3" s="1"/>
  <c r="N3" s="1"/>
  <c r="L22" i="19"/>
  <c r="M22" s="1"/>
  <c r="L21"/>
  <c r="M21" s="1"/>
  <c r="N21" s="1"/>
  <c r="L20"/>
  <c r="M20" s="1"/>
  <c r="L19"/>
  <c r="M19" s="1"/>
  <c r="N19" s="1"/>
  <c r="L18"/>
  <c r="M18" s="1"/>
  <c r="L17"/>
  <c r="M17" s="1"/>
  <c r="N17" s="1"/>
  <c r="L16"/>
  <c r="M16" s="1"/>
  <c r="L15"/>
  <c r="M15" s="1"/>
  <c r="N15" s="1"/>
  <c r="L14"/>
  <c r="M14" s="1"/>
  <c r="N14" s="1"/>
  <c r="L13"/>
  <c r="M13" s="1"/>
  <c r="N13" s="1"/>
  <c r="L12"/>
  <c r="M12" s="1"/>
  <c r="L11"/>
  <c r="M11" s="1"/>
  <c r="N11" s="1"/>
  <c r="L10"/>
  <c r="M10" s="1"/>
  <c r="N10" s="1"/>
  <c r="L9"/>
  <c r="M9" s="1"/>
  <c r="N9" s="1"/>
  <c r="L8"/>
  <c r="M8" s="1"/>
  <c r="L7"/>
  <c r="M7" s="1"/>
  <c r="N7" s="1"/>
  <c r="L6"/>
  <c r="M6" s="1"/>
  <c r="L5"/>
  <c r="M5" s="1"/>
  <c r="N5" s="1"/>
  <c r="L4"/>
  <c r="M4" s="1"/>
  <c r="L3"/>
  <c r="M3" s="1"/>
  <c r="N3" s="1"/>
  <c r="N3" i="3"/>
  <c r="M3"/>
  <c r="O15" i="21" l="1"/>
  <c r="O17" i="19"/>
  <c r="N20"/>
  <c r="O20"/>
  <c r="N22"/>
  <c r="O22"/>
  <c r="O21"/>
  <c r="O19"/>
  <c r="N18"/>
  <c r="O18"/>
  <c r="N16"/>
  <c r="O16"/>
  <c r="O15"/>
  <c r="O14"/>
  <c r="O13"/>
  <c r="N12"/>
  <c r="O12"/>
  <c r="O11"/>
  <c r="O10"/>
  <c r="O9"/>
  <c r="N8"/>
  <c r="O8"/>
  <c r="O7"/>
  <c r="N6"/>
  <c r="O6"/>
  <c r="O5"/>
  <c r="N4"/>
  <c r="O4"/>
  <c r="M23"/>
  <c r="N23" s="1"/>
  <c r="O3"/>
  <c r="O22" i="21"/>
  <c r="N21"/>
  <c r="O21"/>
  <c r="N20"/>
  <c r="O20"/>
  <c r="O19"/>
  <c r="O18"/>
  <c r="N17"/>
  <c r="O17"/>
  <c r="O16"/>
  <c r="O14"/>
  <c r="N13"/>
  <c r="O13"/>
  <c r="N12"/>
  <c r="O12"/>
  <c r="O11"/>
  <c r="N10"/>
  <c r="O10"/>
  <c r="N9"/>
  <c r="O9"/>
  <c r="O8"/>
  <c r="O7"/>
  <c r="O6"/>
  <c r="O5"/>
  <c r="N4"/>
  <c r="O4"/>
  <c r="O3"/>
  <c r="M23"/>
  <c r="N23" s="1"/>
  <c r="O22" i="13"/>
  <c r="O21"/>
  <c r="O20"/>
  <c r="N19"/>
  <c r="O19"/>
  <c r="N18"/>
  <c r="O18"/>
  <c r="N17"/>
  <c r="O17"/>
  <c r="N16"/>
  <c r="O16"/>
  <c r="O15"/>
  <c r="O14"/>
  <c r="O13"/>
  <c r="O12"/>
  <c r="N11"/>
  <c r="O11"/>
  <c r="N10"/>
  <c r="O10"/>
  <c r="N9"/>
  <c r="O9"/>
  <c r="N8"/>
  <c r="O8"/>
  <c r="O7"/>
  <c r="O6"/>
  <c r="O5"/>
  <c r="O4"/>
  <c r="M23"/>
  <c r="N23" s="1"/>
  <c r="O3"/>
</calcChain>
</file>

<file path=xl/sharedStrings.xml><?xml version="1.0" encoding="utf-8"?>
<sst xmlns="http://schemas.openxmlformats.org/spreadsheetml/2006/main" count="648" uniqueCount="90">
  <si>
    <t>PREGUNTA</t>
  </si>
  <si>
    <t xml:space="preserve">RESPUESTA CORRECTA </t>
  </si>
  <si>
    <t>TERCERO</t>
  </si>
  <si>
    <t>CUARTO</t>
  </si>
  <si>
    <t>QUINTO</t>
  </si>
  <si>
    <t xml:space="preserve">SEXTO </t>
  </si>
  <si>
    <t>SÉPTIMO</t>
  </si>
  <si>
    <t xml:space="preserve">OCTAVO </t>
  </si>
  <si>
    <t>NOVENO</t>
  </si>
  <si>
    <t>DÉCIMO</t>
  </si>
  <si>
    <t>ONCE</t>
  </si>
  <si>
    <t>A</t>
  </si>
  <si>
    <t>B</t>
  </si>
  <si>
    <t>D</t>
  </si>
  <si>
    <t>C</t>
  </si>
  <si>
    <t>Pregunta</t>
  </si>
  <si>
    <t>Compretencia</t>
  </si>
  <si>
    <t>Afirmación</t>
  </si>
  <si>
    <t>Evidencia</t>
  </si>
  <si>
    <t>Grado</t>
  </si>
  <si>
    <t>RESPUESTA CORRECTA</t>
  </si>
  <si>
    <t>Cp1</t>
  </si>
  <si>
    <t>Cp2</t>
  </si>
  <si>
    <t>Af1</t>
  </si>
  <si>
    <t>asf2</t>
  </si>
  <si>
    <t>af3</t>
  </si>
  <si>
    <t>e1</t>
  </si>
  <si>
    <t>e2</t>
  </si>
  <si>
    <t>e3</t>
  </si>
  <si>
    <t>Om</t>
  </si>
  <si>
    <t>Porcentaje de correctas</t>
  </si>
  <si>
    <t>Respuesta  Correcta</t>
  </si>
  <si>
    <t>Comprende el sentido local y global del texto mediante inferencias de información implícita.</t>
  </si>
  <si>
    <t>Distingue las relaciones entre las personas (o personajes) que desempeñan un papel en una argumentación o una narración (voces).</t>
  </si>
  <si>
    <t>Reconozco en las obras literarias procedimientos narrativos, líricos y dramáticos.</t>
  </si>
  <si>
    <t>Recupera información literal expresada en fragmentos del texto.</t>
  </si>
  <si>
    <t>Ubica elementos del contenido de diferentes tipos de textos (tiempo, lugares, hechos, personajes y narrador).</t>
  </si>
  <si>
    <t>Comprendo elementos constitutivos de obras literarias, tales como tiempo, espacio, función de los personajes, lenguaje, atmósferas, diálogos, escenas, entre otros.</t>
  </si>
  <si>
    <t>Competencia</t>
  </si>
  <si>
    <t>Asume una posición crítica sobre el texto mediante la evaluación de su forma y contenido.</t>
  </si>
  <si>
    <t>Evalúa las ideas expresadas en un texto.</t>
  </si>
  <si>
    <t>Comprendo el sentido global de cada uno de los textos que leo, la intención de quien lo produce y las características del contexto en el que se produce.</t>
  </si>
  <si>
    <t>Reconoce significados, resúmenes, análisis y paráfrasis apropiados de un texto.</t>
  </si>
  <si>
    <t>Analizo los aspectos textuales, conceptuales y formales de cada uno de los textos que leo.</t>
  </si>
  <si>
    <t>Identifica el contenido de cada parte funcional del texto.</t>
  </si>
  <si>
    <t>Deduce las relaciones entre elementos lingüísticos y no lingüísticos.</t>
  </si>
  <si>
    <t>Relaciono gráficas con texto escrito, ya sea completándolas o explicándolas.</t>
  </si>
  <si>
    <t>Estándar asociado</t>
  </si>
  <si>
    <t>Elaboro hipótesis de lectura de diferentes textos, a partir de la revisión de sus características como: forma de presentación, títulos, graficación y manejo de la lengua: marcas textuales, organización sintáctica, uso de deícticos, entre otras.</t>
  </si>
  <si>
    <t>Infiere estrategias discursivas del texto.</t>
  </si>
  <si>
    <t>Infiero otros sentidos en cada uno de los textos que leo, relacionándolos con su sentido global y con el contexto en el cual se han producido, reconociendo rasgos sociológicos, ideológicos, científicos y culturales.</t>
  </si>
  <si>
    <t>Relaciona y compara diferentes textos.</t>
  </si>
  <si>
    <t>Caracterizo los textos de acuerdo con la intención comunicativa de quien los produce.</t>
  </si>
  <si>
    <t>Diferencia las funciones de las partes en las que se estructura un texto.</t>
  </si>
  <si>
    <t>Interpreto manifestaciones artísticas no verbales y las relaciono con otras producciones humanas, ya sean artísticas o no.</t>
  </si>
  <si>
    <t>Relaciona y evalúa el texto y el contexto.</t>
  </si>
  <si>
    <t>Reconoce y entiende el vocabulario y su función.</t>
  </si>
  <si>
    <t>Infiere la intención comunicativa de enunciados del texto.</t>
  </si>
  <si>
    <t>Ubica elementos del contenido de diferentes tipos de textos (tiempo, lugares, hechos, personajes y narrador)</t>
  </si>
  <si>
    <t>Formulo hipótesis de comprensión acerca de las obras literarias que leo teniendo en cuenta género, temática, época y región</t>
  </si>
  <si>
    <t>Propongo hipótesis de interpretación para cada uno de los tipos de texto que he leído.</t>
  </si>
  <si>
    <t>Relaciono la forma y el contenido de los textos que leo y muestro cómo se influyen mutuamente.</t>
  </si>
  <si>
    <t>Formulo hipótesis de comprensión acerca de las obras literarias que leo teniendo en cuenta género, temática, época y región.</t>
  </si>
  <si>
    <t>Comparo los procedimientos narrativos, líricos o dramáticos empleados en la literatura que permiten estudiarla por géneros.</t>
  </si>
  <si>
    <t>Comparo los procedimientos narrativos, líricos o dramáticos empleados en la literatura que permiten estudiarla por géneros</t>
  </si>
  <si>
    <t>Comprendo elementos constitutivos de obras literarias, como tiempo, espacio, función de los personajes, lenguaje, atmósferas, diálogos, escenas, entre otros.</t>
  </si>
  <si>
    <t>Ubica elementos del contenido de diferentes tipos de textos (tiempo, lugares, hechos, personajes y narrador</t>
  </si>
  <si>
    <t>Identifico las principales características formales del texto: formato de presentación, títulos, graficación, capítulos, organización, etc.</t>
  </si>
  <si>
    <t xml:space="preserve">Comprende el sentido local y global del texto mediante inferencias de información implícita. </t>
  </si>
  <si>
    <t>Establezco relaciones de semejanza y diferencia entre los diversos tipos de texto que he leído.</t>
  </si>
  <si>
    <t xml:space="preserve">Caracterizo los textos de acuerdo con la intención comunicativa de quien los produce. </t>
  </si>
  <si>
    <t>Selecciono y clasifico la información emitida por los medios de comunicación masiva.</t>
  </si>
  <si>
    <t>No Contesto</t>
  </si>
  <si>
    <t>Total Respuestas</t>
  </si>
  <si>
    <t>% Respuestas Correctas</t>
  </si>
  <si>
    <t>% Respuestas Incorrectas</t>
  </si>
  <si>
    <t>Etiquetas de fila</t>
  </si>
  <si>
    <t>Total general</t>
  </si>
  <si>
    <t>Promedio de % Respuestas Correctas</t>
  </si>
  <si>
    <t>Promedio de % Respuestas Incorrectas</t>
  </si>
  <si>
    <t>(Todas)</t>
  </si>
  <si>
    <t>Promedio</t>
  </si>
  <si>
    <t>Valores</t>
  </si>
  <si>
    <t>Categoria</t>
  </si>
  <si>
    <t>Difícil</t>
  </si>
  <si>
    <t>Fácil</t>
  </si>
  <si>
    <t>Muy Difícil</t>
  </si>
  <si>
    <t>Muy fácil</t>
  </si>
  <si>
    <t>Cuenta de % Respuestas Correctas</t>
  </si>
  <si>
    <t>Dificultad media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</si>
</sst>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1" applyFont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9" fontId="1" fillId="3" borderId="7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pivotButton="1" applyBorder="1"/>
    <xf numFmtId="0" fontId="6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3" borderId="6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pivotButton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1" fillId="3" borderId="7" xfId="1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8" xfId="0" pivotButton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ual" xfId="2" builtinId="5"/>
  </cellStyles>
  <dxfs count="173">
    <dxf>
      <alignment horizontal="center"/>
    </dxf>
    <dxf>
      <alignment horizontal="center"/>
    </dxf>
    <dxf>
      <alignment vertical="center"/>
    </dxf>
    <dxf>
      <alignment vertical="center"/>
    </dxf>
    <dxf>
      <numFmt numFmtId="13" formatCode="0%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alignment horizontal="center"/>
    </dxf>
    <dxf>
      <numFmt numFmtId="13" formatCode="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numFmt numFmtId="14" formatCode="0.00%"/>
    </dxf>
    <dxf>
      <numFmt numFmtId="164" formatCode="0.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alignment horizontal="center"/>
    </dxf>
    <dxf>
      <alignment vertical="center"/>
    </dxf>
    <dxf>
      <numFmt numFmtId="164" formatCode="0.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4" formatCode="0.00%"/>
    </dxf>
    <dxf>
      <alignment vertical="center"/>
    </dxf>
    <dxf>
      <alignment horizontal="center"/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4" formatCode="0.0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numFmt numFmtId="14" formatCode="0.00%"/>
    </dxf>
    <dxf>
      <alignment horizontal="center"/>
    </dxf>
    <dxf>
      <alignment vertical="center"/>
    </dxf>
    <dxf>
      <numFmt numFmtId="13" formatCode="0%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numFmt numFmtId="164" formatCode="0.0%"/>
    </dxf>
    <dxf>
      <alignment vertic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7-8-9.xlsx]7°!TablaDinámica14</c:name>
    <c:fmtId val="0"/>
  </c:pivotSource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'7°'!$G$44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5-4D90-97F1-DE9453BF746D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5-4D90-97F1-DE9453BF746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'7°'!$F$45:$F$46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'7°'!$G$45:$G$46</c:f>
              <c:numCache>
                <c:formatCode>0%</c:formatCode>
                <c:ptCount val="2"/>
                <c:pt idx="0">
                  <c:v>0.58125000000000004</c:v>
                </c:pt>
                <c:pt idx="1">
                  <c:v>0.41875000000000001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9F-4066-BD7B-E7E8E249D0FF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7-8-9.xlsx]7°!TablaDinámica22</c:name>
    <c:fmtId val="9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260279986043222E-2"/>
          <c:y val="0.22374414713262039"/>
          <c:w val="0.89911603976604748"/>
          <c:h val="0.5464199057117286"/>
        </c:manualLayout>
      </c:layout>
      <c:barChart>
        <c:barDir val="col"/>
        <c:grouping val="clustered"/>
        <c:ser>
          <c:idx val="0"/>
          <c:order val="0"/>
          <c:tx>
            <c:strRef>
              <c:f>'7°'!$G$51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'7°'!$F$52:$F$55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'7°'!$G$52:$G$55</c:f>
              <c:numCache>
                <c:formatCode>0%</c:formatCode>
                <c:ptCount val="3"/>
                <c:pt idx="0">
                  <c:v>0.52500000000000002</c:v>
                </c:pt>
                <c:pt idx="1">
                  <c:v>0.5</c:v>
                </c:pt>
                <c:pt idx="2">
                  <c:v>0.7142857142857143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0-4FA8-823A-B5E4FFA41CC3}"/>
            </c:ext>
          </c:extLst>
        </c:ser>
        <c:dLbls/>
        <c:gapWidth val="164"/>
        <c:overlap val="-22"/>
        <c:axId val="87214720"/>
        <c:axId val="88338816"/>
      </c:barChart>
      <c:catAx>
        <c:axId val="87214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338816"/>
        <c:crosses val="autoZero"/>
        <c:auto val="1"/>
        <c:lblAlgn val="ctr"/>
        <c:lblOffset val="100"/>
      </c:catAx>
      <c:valAx>
        <c:axId val="88338816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21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7-8-9.xlsx]7°!TablaDinámica4</c:name>
    <c:fmtId val="10"/>
  </c:pivotSource>
  <c:chart>
    <c:autoTitleDeleted val="1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CatName val="1"/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5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4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'7°'!$G$77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D82-4C9C-B23B-9FD8C892E29A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1-4568-9DA8-54A38B22EE88}"/>
              </c:ext>
            </c:extLst>
          </c:dPt>
          <c:dPt>
            <c:idx val="2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1-4568-9DA8-54A38B22EE88}"/>
              </c:ext>
            </c:extLst>
          </c:dPt>
          <c:dPt>
            <c:idx val="3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CatName val="1"/>
            <c:showPercent val="1"/>
          </c:dLbls>
          <c:cat>
            <c:strRef>
              <c:f>'7°'!$F$78:$F$83</c:f>
              <c:strCache>
                <c:ptCount val="5"/>
                <c:pt idx="0">
                  <c:v>Muy Difícil</c:v>
                </c:pt>
                <c:pt idx="1">
                  <c:v>Difícil</c:v>
                </c:pt>
                <c:pt idx="2">
                  <c:v>Muy fácil</c:v>
                </c:pt>
                <c:pt idx="3">
                  <c:v>Dificultad media</c:v>
                </c:pt>
                <c:pt idx="4">
                  <c:v>Fácil</c:v>
                </c:pt>
              </c:strCache>
            </c:strRef>
          </c:cat>
          <c:val>
            <c:numRef>
              <c:f>'7°'!$G$78:$G$83</c:f>
              <c:numCache>
                <c:formatCode>0%</c:formatCode>
                <c:ptCount val="5"/>
                <c:pt idx="0">
                  <c:v>0.3</c:v>
                </c:pt>
                <c:pt idx="1">
                  <c:v>0.15</c:v>
                </c:pt>
                <c:pt idx="2">
                  <c:v>0.05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82-4C9C-B23B-9FD8C892E29A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7-8-9.xlsx]8°!TablaDinámica16</c:name>
    <c:fmtId val="0"/>
  </c:pivotSource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'8°'!$G$47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03-48AB-AF74-E902406571EE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03-48AB-AF74-E902406571E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'8°'!$F$48:$F$49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'8°'!$G$48:$G$49</c:f>
              <c:numCache>
                <c:formatCode>0%</c:formatCode>
                <c:ptCount val="2"/>
                <c:pt idx="0">
                  <c:v>0.56666666666666665</c:v>
                </c:pt>
                <c:pt idx="1">
                  <c:v>0.43333333333333329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9-40DC-97EC-2B8242858635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7-8-9.xlsx]8°!TablaDinámica24</c:name>
    <c:fmtId val="5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'8°'!$G$56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'8°'!$F$57:$F$61</c:f>
              <c:strCache>
                <c:ptCount val="4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Comprende el sentido local y global del texto mediante inferencias de información implícita. </c:v>
                </c:pt>
                <c:pt idx="3">
                  <c:v>Recupera información literal expresada en fragmentos del texto.</c:v>
                </c:pt>
              </c:strCache>
            </c:strRef>
          </c:cat>
          <c:val>
            <c:numRef>
              <c:f>'8°'!$G$57:$G$61</c:f>
              <c:numCache>
                <c:formatCode>0%</c:formatCode>
                <c:ptCount val="4"/>
                <c:pt idx="0">
                  <c:v>0.42857142857142855</c:v>
                </c:pt>
                <c:pt idx="1">
                  <c:v>0.74999999999999989</c:v>
                </c:pt>
                <c:pt idx="2">
                  <c:v>0.44444444444444442</c:v>
                </c:pt>
                <c:pt idx="3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4-49B7-8C60-F03A0766601B}"/>
            </c:ext>
          </c:extLst>
        </c:ser>
        <c:dLbls/>
        <c:gapWidth val="164"/>
        <c:overlap val="-22"/>
        <c:axId val="49668864"/>
        <c:axId val="49670400"/>
      </c:barChart>
      <c:catAx>
        <c:axId val="49668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70400"/>
        <c:crosses val="autoZero"/>
        <c:auto val="1"/>
        <c:lblAlgn val="ctr"/>
        <c:lblOffset val="100"/>
      </c:catAx>
      <c:valAx>
        <c:axId val="49670400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6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7-8-9.xlsx]8°!TablaDinámica5</c:name>
    <c:fmtId val="6"/>
  </c:pivotSource>
  <c:chart>
    <c:autoTitleDeleted val="1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0.14011645743823531"/>
              <c:y val="0.14281334556218386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2-5B27-4954-A857-5CAD93D35208}"/>
            </c:ext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2.9999415724763414E-2"/>
              <c:y val="-0.18122729661191195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4-EA60-4C8E-B214-632264E373A4}"/>
            </c:ext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6.8349614489669627E-2"/>
              <c:y val="-0.1928354363492386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6656223518177382"/>
              <c:y val="6.6525880121644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'8°'!$G$85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B27-4954-A857-5CAD93D35208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A60-4C8E-B214-632264E373A4}"/>
              </c:ext>
            </c:extLst>
          </c:dPt>
          <c:dPt>
            <c:idx val="2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60-4C8E-B214-632264E373A4}"/>
              </c:ext>
            </c:extLst>
          </c:dPt>
          <c:dPt>
            <c:idx val="3"/>
            <c:extLst xmlns:c16r2="http://schemas.microsoft.com/office/drawing/2015/06/chart">
              <c:ext xmlns:c16="http://schemas.microsoft.com/office/drawing/2014/chart" uri="{C3380CC4-5D6E-409C-BE32-E72D297353CC}">
                <c16:uniqueId val="{00000005-EA60-4C8E-B214-632264E373A4}"/>
              </c:ext>
            </c:extLst>
          </c:dPt>
          <c:dLbls>
            <c:dLbl>
              <c:idx val="0"/>
              <c:layout>
                <c:manualLayout>
                  <c:x val="-0.14011645743823531"/>
                  <c:y val="0.14281334556218386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7-4954-A857-5CAD93D35208}"/>
                </c:ext>
              </c:extLst>
            </c:dLbl>
            <c:dLbl>
              <c:idx val="1"/>
              <c:layout>
                <c:manualLayout>
                  <c:x val="-2.9999415724763414E-2"/>
                  <c:y val="-0.18122729661191195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0-4C8E-B214-632264E37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Val val="1"/>
            <c:showCatName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'8°'!$F$86:$F$89</c:f>
              <c:strCache>
                <c:ptCount val="3"/>
                <c:pt idx="0">
                  <c:v>Muy Difícil</c:v>
                </c:pt>
                <c:pt idx="1">
                  <c:v>Muy fácil</c:v>
                </c:pt>
                <c:pt idx="2">
                  <c:v>Dificultad media</c:v>
                </c:pt>
              </c:strCache>
            </c:strRef>
          </c:cat>
          <c:val>
            <c:numRef>
              <c:f>'8°'!$G$86:$G$89</c:f>
              <c:numCache>
                <c:formatCode>0%</c:formatCode>
                <c:ptCount val="3"/>
                <c:pt idx="0">
                  <c:v>0.35</c:v>
                </c:pt>
                <c:pt idx="1">
                  <c:v>0.25</c:v>
                </c:pt>
                <c:pt idx="2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7-4954-A857-5CAD93D35208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7-8-9.xlsx]9° !TablaDinámica17</c:name>
    <c:fmtId val="0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'9° '!$G$45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32-4813-AA57-8E3924F6396F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32-4813-AA57-8E3924F6396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'9° '!$F$46:$F$47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'9° '!$G$46:$G$47</c:f>
              <c:numCache>
                <c:formatCode>0%</c:formatCode>
                <c:ptCount val="2"/>
                <c:pt idx="0">
                  <c:v>0.56625000000000003</c:v>
                </c:pt>
                <c:pt idx="1">
                  <c:v>0.43374999999999997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B-4FB5-863F-162506A70C33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7-8-9.xlsx]9° !TablaDinámica26</c:name>
    <c:fmtId val="4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'9° '!$G$52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'9° '!$F$53:$F$56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'9° '!$G$53:$G$56</c:f>
              <c:numCache>
                <c:formatCode>0%</c:formatCode>
                <c:ptCount val="3"/>
                <c:pt idx="0">
                  <c:v>0.6</c:v>
                </c:pt>
                <c:pt idx="1">
                  <c:v>0.48928571428571432</c:v>
                </c:pt>
                <c:pt idx="2">
                  <c:v>0.6166666666666667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07-4264-8E34-5B7B6791703E}"/>
            </c:ext>
          </c:extLst>
        </c:ser>
        <c:dLbls/>
        <c:gapWidth val="164"/>
        <c:overlap val="-22"/>
        <c:axId val="51504256"/>
        <c:axId val="51505792"/>
      </c:barChart>
      <c:catAx>
        <c:axId val="51504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505792"/>
        <c:crosses val="autoZero"/>
        <c:auto val="1"/>
        <c:lblAlgn val="ctr"/>
        <c:lblOffset val="100"/>
      </c:catAx>
      <c:valAx>
        <c:axId val="51505792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50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[Israel Lobo Rubio 7-8-9.xlsx]9° !TablaDinámica6</c:name>
    <c:fmtId val="5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CatName val="1"/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5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4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5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'9° 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CB4-4EF6-BBBF-3A1CE2904C82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E37-41A3-A462-08B8020549DA}"/>
              </c:ext>
            </c:extLst>
          </c:dPt>
          <c:dPt>
            <c:idx val="2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CatName val="1"/>
            <c:showPercent val="1"/>
          </c:dLbls>
          <c:cat>
            <c:strRef>
              <c:f>'9° '!$F$78:$F$83</c:f>
              <c:strCache>
                <c:ptCount val="5"/>
                <c:pt idx="0">
                  <c:v>Muy Difícil</c:v>
                </c:pt>
                <c:pt idx="1">
                  <c:v>Dificultad media</c:v>
                </c:pt>
                <c:pt idx="2">
                  <c:v>Fácil</c:v>
                </c:pt>
                <c:pt idx="3">
                  <c:v>Difícil</c:v>
                </c:pt>
                <c:pt idx="4">
                  <c:v>Muy fácil</c:v>
                </c:pt>
              </c:strCache>
            </c:strRef>
          </c:cat>
          <c:val>
            <c:numRef>
              <c:f>'9° '!$G$78:$G$83</c:f>
              <c:numCache>
                <c:formatCode>0%</c:formatCode>
                <c:ptCount val="5"/>
                <c:pt idx="0">
                  <c:v>0.4</c:v>
                </c:pt>
                <c:pt idx="1">
                  <c:v>0.05</c:v>
                </c:pt>
                <c:pt idx="2">
                  <c:v>0.25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B4-4EF6-BBBF-3A1CE2904C82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100013</xdr:colOff>
      <xdr:row>23</xdr:row>
      <xdr:rowOff>88104</xdr:rowOff>
    </xdr:from>
    <xdr:to>
      <xdr:col>13</xdr:col>
      <xdr:colOff>28575</xdr:colOff>
      <xdr:row>39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A316F08-5386-FDDA-6B49-205C7781F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80963</xdr:colOff>
      <xdr:row>55</xdr:row>
      <xdr:rowOff>171450</xdr:rowOff>
    </xdr:from>
    <xdr:to>
      <xdr:col>12</xdr:col>
      <xdr:colOff>233361</xdr:colOff>
      <xdr:row>72</xdr:row>
      <xdr:rowOff>21432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4F3E468-9B35-4D0D-85A4-2CDABC891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263525</xdr:colOff>
      <xdr:row>83</xdr:row>
      <xdr:rowOff>110331</xdr:rowOff>
    </xdr:from>
    <xdr:to>
      <xdr:col>12</xdr:col>
      <xdr:colOff>220662</xdr:colOff>
      <xdr:row>98</xdr:row>
      <xdr:rowOff>138906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7CCDF5-4B7A-7074-0D50-23E514C9A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315358</xdr:colOff>
      <xdr:row>23</xdr:row>
      <xdr:rowOff>115455</xdr:rowOff>
    </xdr:from>
    <xdr:to>
      <xdr:col>10</xdr:col>
      <xdr:colOff>517407</xdr:colOff>
      <xdr:row>41</xdr:row>
      <xdr:rowOff>94073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F0FDDDF-B273-4215-0F0C-53AB28F7E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176388</xdr:colOff>
      <xdr:row>61</xdr:row>
      <xdr:rowOff>94074</xdr:rowOff>
    </xdr:from>
    <xdr:to>
      <xdr:col>13</xdr:col>
      <xdr:colOff>454691</xdr:colOff>
      <xdr:row>79</xdr:row>
      <xdr:rowOff>89885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464C716-EDC1-47A9-983F-14D7EED3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54876</xdr:colOff>
      <xdr:row>92</xdr:row>
      <xdr:rowOff>23832</xdr:rowOff>
    </xdr:from>
    <xdr:to>
      <xdr:col>11</xdr:col>
      <xdr:colOff>112496</xdr:colOff>
      <xdr:row>107</xdr:row>
      <xdr:rowOff>33004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EA70607-780B-43E5-4841-A5AF5637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314327</xdr:colOff>
      <xdr:row>24</xdr:row>
      <xdr:rowOff>21431</xdr:rowOff>
    </xdr:from>
    <xdr:to>
      <xdr:col>11</xdr:col>
      <xdr:colOff>333376</xdr:colOff>
      <xdr:row>39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F455843-51FC-4925-9C7E-08ABFCA8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56</xdr:row>
      <xdr:rowOff>142875</xdr:rowOff>
    </xdr:from>
    <xdr:to>
      <xdr:col>12</xdr:col>
      <xdr:colOff>328612</xdr:colOff>
      <xdr:row>71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3B87A8C-717F-477F-8BB5-7E040DBF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391318</xdr:colOff>
      <xdr:row>83</xdr:row>
      <xdr:rowOff>177005</xdr:rowOff>
    </xdr:from>
    <xdr:to>
      <xdr:col>12</xdr:col>
      <xdr:colOff>686593</xdr:colOff>
      <xdr:row>99</xdr:row>
      <xdr:rowOff>21430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51B200D-5194-73D5-D2A2-E302C58E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" refreshedDate="44882.813883564813" createdVersion="8" refreshedVersion="7" minRefreshableVersion="3" recordCount="20">
  <cacheSource type="worksheet">
    <worksheetSource ref="A2:O22" sheet="7°"/>
  </cacheSource>
  <cacheFields count="15">
    <cacheField name="Grado" numFmtId="0">
      <sharedItems containsSemiMixedTypes="0" containsString="0" containsNumber="1" containsInteger="1" minValue="7" maxValue="7" count="1">
        <n v="7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Competencia" numFmtId="0">
      <sharedItems/>
    </cacheField>
    <cacheField name="Afirmación" numFmtId="0">
      <sharedItems count="3">
        <s v="Asume una posición crítica sobre el texto mediante la evaluación de su forma y contenido."/>
        <s v="Recupera información literal expresada en fragmentos del texto."/>
        <s v="Comprende el sentido local y global del texto mediante inferencias de información implícita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tring="0" containsBlank="1" containsNumber="1" containsInteger="1" minValue="1" maxValue="6"/>
    </cacheField>
    <cacheField name="B" numFmtId="0">
      <sharedItems containsString="0" containsBlank="1" containsNumber="1" containsInteger="1" minValue="0" maxValue="8"/>
    </cacheField>
    <cacheField name="C" numFmtId="0">
      <sharedItems containsString="0" containsBlank="1" containsNumber="1" containsInteger="1" minValue="1" maxValue="7"/>
    </cacheField>
    <cacheField name="D" numFmtId="0">
      <sharedItems containsString="0" containsBlank="1" containsNumber="1" containsInteger="1" minValue="0" maxValue="7"/>
    </cacheField>
    <cacheField name="No Contesto" numFmtId="0">
      <sharedItems containsSemiMixedTypes="0" containsString="0" containsNumber="1" containsInteger="1" minValue="0" maxValue="0"/>
    </cacheField>
    <cacheField name="Total Respuestas" numFmtId="0">
      <sharedItems containsSemiMixedTypes="0" containsString="0" containsNumber="1" containsInteger="1" minValue="8" maxValue="8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5">
        <s v="Dificultad media"/>
        <s v="Muy fácil"/>
        <s v="Fácil"/>
        <s v="Difícil"/>
        <s v="Muy Difí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URA" refreshedDate="44882.818199189816" createdVersion="8" refreshedVersion="7" minRefreshableVersion="3" recordCount="20">
  <cacheSource type="worksheet">
    <worksheetSource ref="A2:O22" sheet="8°"/>
  </cacheSource>
  <cacheFields count="15">
    <cacheField name="Grado" numFmtId="0">
      <sharedItems containsSemiMixedTypes="0" containsString="0" containsNumber="1" containsInteger="1" minValue="8" maxValue="8" count="1">
        <n v="8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Compretencia" numFmtId="0">
      <sharedItems/>
    </cacheField>
    <cacheField name="Afirmación" numFmtId="0">
      <sharedItems count="4">
        <s v="Recupera información literal expresada en fragmentos del texto."/>
        <s v="Comprende el sentido local y global del texto mediante inferencias de información implícita."/>
        <s v="Comprende el sentido local y global del texto mediante inferencias de información implícita. 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tring="0" containsBlank="1" containsNumber="1" containsInteger="1" minValue="1" maxValue="3"/>
    </cacheField>
    <cacheField name="B" numFmtId="0">
      <sharedItems containsString="0" containsBlank="1" containsNumber="1" containsInteger="1" minValue="1" maxValue="3"/>
    </cacheField>
    <cacheField name="C" numFmtId="0">
      <sharedItems containsString="0" containsBlank="1" containsNumber="1" containsInteger="1" minValue="1" maxValue="3"/>
    </cacheField>
    <cacheField name="D" numFmtId="0">
      <sharedItems containsString="0" containsBlank="1" containsNumber="1" containsInteger="1" minValue="1" maxValue="3"/>
    </cacheField>
    <cacheField name="No Contesto" numFmtId="0">
      <sharedItems containsSemiMixedTypes="0" containsString="0" containsNumber="1" containsInteger="1" minValue="0" maxValue="0"/>
    </cacheField>
    <cacheField name="Total Respuestas" numFmtId="0">
      <sharedItems containsSemiMixedTypes="0" containsString="0" containsNumber="1" containsInteger="1" minValue="3" maxValue="4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5">
        <s v="Dificultad media"/>
        <s v="Muy fácil"/>
        <s v="Muy Difícil"/>
        <s v="Fácil" u="1"/>
        <s v="Difíci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LAURA" refreshedDate="44882.822542592592" createdVersion="8" refreshedVersion="7" minRefreshableVersion="3" recordCount="20">
  <cacheSource type="worksheet">
    <worksheetSource ref="A2:O22" sheet="9° "/>
  </cacheSource>
  <cacheFields count="15">
    <cacheField name="Grado" numFmtId="0">
      <sharedItems containsSemiMixedTypes="0" containsString="0" containsNumber="1" containsInteger="1" minValue="9" maxValue="9" count="1">
        <n v="9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Estándar asociado" numFmtId="0">
      <sharedItems/>
    </cacheField>
    <cacheField name="Afirmación" numFmtId="0">
      <sharedItems count="3">
        <s v="Comprende el sentido local y global del texto mediante inferencias de información implícita."/>
        <s v="Recupera información literal expresada en fragmentos del texto.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tring="0" containsBlank="1" containsNumber="1" containsInteger="1" minValue="1" maxValue="9"/>
    </cacheField>
    <cacheField name="B" numFmtId="0">
      <sharedItems containsString="0" containsBlank="1" containsNumber="1" containsInteger="1" minValue="1" maxValue="8"/>
    </cacheField>
    <cacheField name="C" numFmtId="0">
      <sharedItems containsString="0" containsBlank="1" containsNumber="1" containsInteger="1" minValue="1" maxValue="10"/>
    </cacheField>
    <cacheField name="D" numFmtId="0">
      <sharedItems containsString="0" containsBlank="1" containsNumber="1" containsInteger="1" minValue="1" maxValue="8"/>
    </cacheField>
    <cacheField name="No Contesto" numFmtId="0">
      <sharedItems containsSemiMixedTypes="0" containsString="0" containsNumber="1" containsInteger="1" minValue="0" maxValue="1"/>
    </cacheField>
    <cacheField name="Total Respuestas" numFmtId="0">
      <sharedItems containsSemiMixedTypes="0" containsString="0" containsNumber="1" containsInteger="1" minValue="8" maxValue="10"/>
    </cacheField>
    <cacheField name="% Respuestas Correctas" numFmtId="9">
      <sharedItems containsSemiMixedTypes="0" containsString="0" containsNumber="1" minValue="0.1" maxValue="1"/>
    </cacheField>
    <cacheField name="% Respuestas Incorrectas" numFmtId="9">
      <sharedItems containsSemiMixedTypes="0" containsString="0" containsNumber="1" minValue="0" maxValue="0.9"/>
    </cacheField>
    <cacheField name="Categoria" numFmtId="0">
      <sharedItems count="5">
        <s v="Muy Difícil"/>
        <s v="Fácil"/>
        <s v="Dificultad media"/>
        <s v="Difícil"/>
        <s v="Muy fá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Formulo hipótesis de comprensión acerca de las obras literarias que leo teniendo en cuenta género, temática, época y región"/>
    <x v="0"/>
    <s v="Infiere estrategias discursivas del texto."/>
    <s v="C"/>
    <n v="3"/>
    <n v="0"/>
    <n v="5"/>
    <n v="0"/>
    <n v="0"/>
    <n v="8"/>
    <n v="0.625"/>
    <n v="0.375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"/>
    <s v="B"/>
    <m/>
    <n v="8"/>
    <m/>
    <m/>
    <n v="0"/>
    <n v="8"/>
    <n v="1"/>
    <n v="0"/>
    <x v="1"/>
  </r>
  <r>
    <x v="0"/>
    <x v="2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m/>
    <m/>
    <n v="7"/>
    <n v="1"/>
    <n v="0"/>
    <n v="8"/>
    <n v="0.875"/>
    <n v="0.125"/>
    <x v="2"/>
  </r>
  <r>
    <x v="0"/>
    <x v="3"/>
    <s v="Reconozco en las obras literarias procedimientos narrativos, líricos y dramáticos."/>
    <x v="1"/>
    <s v="Reconoce y entiende el vocabulario y su función."/>
    <s v="B"/>
    <n v="2"/>
    <n v="4"/>
    <m/>
    <n v="2"/>
    <n v="0"/>
    <n v="8"/>
    <n v="0.5"/>
    <n v="0.5"/>
    <x v="3"/>
  </r>
  <r>
    <x v="0"/>
    <x v="4"/>
    <s v="Reconozco en las obras literarias procedimientos narrativos, líricos y dramáticos."/>
    <x v="2"/>
    <s v="Distingue las relaciones entre las personas (o personajes) que desempeñan un papel en una argumentación o una narración (voces)."/>
    <s v="C"/>
    <n v="2"/>
    <n v="2"/>
    <n v="3"/>
    <n v="1"/>
    <n v="0"/>
    <n v="8"/>
    <n v="0.375"/>
    <n v="0.625"/>
    <x v="4"/>
  </r>
  <r>
    <x v="0"/>
    <x v="5"/>
    <s v="Propongo hipótesis de interpretación para cada uno de los tipos de texto que he leído."/>
    <x v="2"/>
    <s v="Identifica el contenido de cada parte funcional del texto."/>
    <s v="A"/>
    <n v="5"/>
    <n v="2"/>
    <n v="1"/>
    <m/>
    <n v="0"/>
    <n v="8"/>
    <n v="0.625"/>
    <n v="0.375"/>
    <x v="0"/>
  </r>
  <r>
    <x v="0"/>
    <x v="6"/>
    <s v="Propongo hipótesis de interpretación para cada uno de los tipos de texto que he leído."/>
    <x v="1"/>
    <s v="Reconoce y entiende el vocabulario y su función."/>
    <s v="B"/>
    <n v="1"/>
    <n v="5"/>
    <n v="2"/>
    <m/>
    <n v="0"/>
    <n v="8"/>
    <n v="0.625"/>
    <n v="0.375"/>
    <x v="0"/>
  </r>
  <r>
    <x v="0"/>
    <x v="7"/>
    <s v="Propongo hipótesis de interpretación para cada uno de los tipos de texto que he leído."/>
    <x v="2"/>
    <s v="Reconoce significados, resúmenes, análisis y paráfrasis apropiados de un texto."/>
    <s v="B"/>
    <m/>
    <m/>
    <n v="3"/>
    <n v="5"/>
    <n v="0"/>
    <n v="8"/>
    <n v="0"/>
    <n v="1"/>
    <x v="4"/>
  </r>
  <r>
    <x v="0"/>
    <x v="8"/>
    <s v="Relaciono la forma y el contenido de los textos que leo y muestro cómo se influyen mutuamente."/>
    <x v="1"/>
    <s v="Ubica elementos del contenido de diferentes tipos de textos (tiempo, lugares, hechos, personajes y narrador)."/>
    <s v="C"/>
    <m/>
    <n v="1"/>
    <n v="7"/>
    <m/>
    <n v="0"/>
    <n v="8"/>
    <n v="0.875"/>
    <n v="0.125"/>
    <x v="2"/>
  </r>
  <r>
    <x v="0"/>
    <x v="9"/>
    <s v="Relaciono la forma y el contenido de los textos que leo y muestro cómo se influyen mutuamente."/>
    <x v="2"/>
    <s v="Reconoce significados, resúmenes, análisis y paráfrasis apropiados de un texto."/>
    <s v="A"/>
    <n v="6"/>
    <m/>
    <n v="1"/>
    <n v="1"/>
    <n v="0"/>
    <n v="8"/>
    <n v="0.75"/>
    <n v="0.25"/>
    <x v="2"/>
  </r>
  <r>
    <x v="0"/>
    <x v="10"/>
    <s v="Propongo hipótesis de interpretación para cada uno de los tipos de texto que he leído."/>
    <x v="0"/>
    <s v="Evalúa las ideas expresadas en un texto."/>
    <s v="B"/>
    <n v="1"/>
    <n v="7"/>
    <m/>
    <m/>
    <n v="0"/>
    <n v="8"/>
    <n v="0.875"/>
    <n v="0.125"/>
    <x v="2"/>
  </r>
  <r>
    <x v="0"/>
    <x v="11"/>
    <s v="Formulo hipótesis de comprensión acerca de las obras literarias que leo teniendo en cuenta género, temática, época y región."/>
    <x v="2"/>
    <s v="Identifica el contenido de cada parte funcional del texto."/>
    <s v="A"/>
    <n v="3"/>
    <n v="4"/>
    <n v="1"/>
    <m/>
    <n v="0"/>
    <n v="8"/>
    <n v="0.375"/>
    <n v="0.625"/>
    <x v="4"/>
  </r>
  <r>
    <x v="0"/>
    <x v="12"/>
    <s v="Formulo hipótesis de comprensión acerca de las obras literarias que leo teniendo en cuenta género, temática, época y región"/>
    <x v="0"/>
    <s v="Evalúa las ideas expresadas en un texto."/>
    <s v="A"/>
    <n v="3"/>
    <n v="2"/>
    <n v="2"/>
    <n v="1"/>
    <n v="0"/>
    <n v="8"/>
    <n v="0.375"/>
    <n v="0.625"/>
    <x v="4"/>
  </r>
  <r>
    <x v="0"/>
    <x v="13"/>
    <s v="Comparo los procedimientos narrativos, líricos o dramáticos empleados en la literatura que permiten estudiarla por géneros."/>
    <x v="0"/>
    <s v="Relaciona y compara diferentes textos."/>
    <s v="A"/>
    <n v="4"/>
    <n v="3"/>
    <m/>
    <n v="1"/>
    <n v="0"/>
    <n v="8"/>
    <n v="0.5"/>
    <n v="0.5"/>
    <x v="3"/>
  </r>
  <r>
    <x v="0"/>
    <x v="14"/>
    <s v="Formulo hipótesis de comprensión acerca de las obras literarias que leo teniendo en cuenta género, temática, época y región."/>
    <x v="0"/>
    <s v="Evalúa las ideas expresadas en un texto."/>
    <s v="B"/>
    <m/>
    <n v="2"/>
    <n v="5"/>
    <n v="1"/>
    <n v="0"/>
    <n v="8"/>
    <n v="0.25"/>
    <n v="0.75"/>
    <x v="4"/>
  </r>
  <r>
    <x v="0"/>
    <x v="15"/>
    <s v="Comparo los procedimientos narrativos, líricos o dramáticos empleados en la literatura que permiten estudiarla por géneros"/>
    <x v="2"/>
    <s v="Diferencia las funciones de las partes en las que se estructura un texto."/>
    <s v="B"/>
    <n v="4"/>
    <n v="3"/>
    <n v="1"/>
    <m/>
    <n v="0"/>
    <n v="8"/>
    <n v="0.375"/>
    <n v="0.625"/>
    <x v="4"/>
  </r>
  <r>
    <x v="0"/>
    <x v="16"/>
    <s v="Reconozco en las obras literarias procedimientos narrativos, líricos y dramáticos."/>
    <x v="2"/>
    <s v="Distingue las relaciones entre las personas (o personajes) que desempeñan un papel en una argumentación o una narración (voces)."/>
    <s v="D"/>
    <n v="1"/>
    <m/>
    <m/>
    <n v="7"/>
    <n v="0"/>
    <n v="8"/>
    <n v="0.875"/>
    <n v="0.125"/>
    <x v="2"/>
  </r>
  <r>
    <x v="0"/>
    <x v="17"/>
    <s v="Comprendo elementos constitutivos de obras literarias, como tiempo, espacio, función de los personajes, lenguaje, atmósferas, diálogos, escenas, entre otros."/>
    <x v="1"/>
    <s v="Ubica elementos del contenido de diferentes tipos de textos (tiempo, lugares, hechos, personajes y narrador"/>
    <s v="C"/>
    <n v="2"/>
    <n v="1"/>
    <n v="4"/>
    <n v="1"/>
    <n v="0"/>
    <n v="8"/>
    <n v="0.5"/>
    <n v="0.5"/>
    <x v="3"/>
  </r>
  <r>
    <x v="0"/>
    <x v="18"/>
    <s v="Comprendo elementos constitutivos de obras literarias, como tiempo, espacio, función de los personajes, lenguaje, atmósferas, diálogos, escenas, entre otros."/>
    <x v="1"/>
    <s v="Ubica elementos del contenido de diferentes tipos de textos (tiempo, lugares, hechos, personajes y narrador)"/>
    <s v="D"/>
    <m/>
    <n v="2"/>
    <n v="1"/>
    <n v="5"/>
    <n v="0"/>
    <n v="8"/>
    <n v="0.625"/>
    <n v="0.375"/>
    <x v="0"/>
  </r>
  <r>
    <x v="0"/>
    <x v="19"/>
    <s v="Reconozco en las obras literarias procedimientos narrativos, líricos y dramáticos."/>
    <x v="2"/>
    <s v="Distingue las relaciones entre las personas (o personajes) que desempeñan un papel en una argumentación o una narración (voces)."/>
    <s v="C"/>
    <n v="1"/>
    <n v="1"/>
    <n v="5"/>
    <n v="1"/>
    <n v="0"/>
    <n v="8"/>
    <n v="0.625"/>
    <n v="0.375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B"/>
    <n v="1"/>
    <n v="2"/>
    <m/>
    <m/>
    <n v="0"/>
    <n v="3"/>
    <n v="0.66666666666666663"/>
    <n v="0.33333333333333337"/>
    <x v="0"/>
  </r>
  <r>
    <x v="0"/>
    <x v="1"/>
    <s v="Comprendo elementos constitutivos de obras literarias, tales como tiempo, espacio, función de los personajes, lenguaje, atmósferas, diálogos, escenas, entre otros."/>
    <x v="1"/>
    <s v="Distingue las relaciones entre las personas (o personajes) que desempeñan un papel en una argumentación o una narración (voces)."/>
    <s v="C"/>
    <m/>
    <m/>
    <n v="3"/>
    <m/>
    <n v="0"/>
    <n v="3"/>
    <n v="1"/>
    <n v="0"/>
    <x v="1"/>
  </r>
  <r>
    <x v="0"/>
    <x v="2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D"/>
    <n v="1"/>
    <m/>
    <n v="1"/>
    <n v="1"/>
    <n v="0"/>
    <n v="3"/>
    <n v="0.33333333333333331"/>
    <n v="0.66666666666666674"/>
    <x v="2"/>
  </r>
  <r>
    <x v="0"/>
    <x v="3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D"/>
    <m/>
    <m/>
    <m/>
    <n v="3"/>
    <n v="0"/>
    <n v="3"/>
    <n v="1"/>
    <n v="0"/>
    <x v="1"/>
  </r>
  <r>
    <x v="0"/>
    <x v="4"/>
    <s v="Identifico las principales características formales del texto: formato de presentación, títulos, graficación, capítulos, organización, etc."/>
    <x v="0"/>
    <s v="Reconoce y entiende el vocabulario y su función."/>
    <s v="D"/>
    <m/>
    <m/>
    <m/>
    <n v="3"/>
    <n v="0"/>
    <n v="3"/>
    <n v="1"/>
    <n v="0"/>
    <x v="1"/>
  </r>
  <r>
    <x v="0"/>
    <x v="5"/>
    <s v="Comprendo elementos constitutivos de obras literarias, tales como tiempo, espacio, función de los personajes, lenguaje, atmósferas, diálogos, escenas, entre otros."/>
    <x v="1"/>
    <s v="Distingue las relaciones entre las personas (o personajes) que desempeñan un papel en una argumentación o una narración (voces)."/>
    <s v="B"/>
    <m/>
    <n v="2"/>
    <n v="1"/>
    <m/>
    <n v="0"/>
    <n v="3"/>
    <n v="0.66666666666666663"/>
    <n v="0.33333333333333337"/>
    <x v="0"/>
  </r>
  <r>
    <x v="0"/>
    <x v="6"/>
    <s v="Analizo los aspectos textuales, conceptuales y formales de cada uno de los textos que leo."/>
    <x v="2"/>
    <s v="Identifica el contenido de cada parte funcional del texto."/>
    <s v="C"/>
    <m/>
    <m/>
    <n v="2"/>
    <n v="1"/>
    <n v="0"/>
    <n v="3"/>
    <n v="0.66666666666666663"/>
    <n v="0.33333333333333337"/>
    <x v="0"/>
  </r>
  <r>
    <x v="0"/>
    <x v="7"/>
    <s v="Formulo hipótesis de comprensión acerca de las obras literarias que leo teniendo en cuenta género, temática, época y región."/>
    <x v="3"/>
    <s v="Evalúa las ideas expresadas en un texto."/>
    <s v="B"/>
    <m/>
    <n v="3"/>
    <m/>
    <m/>
    <n v="0"/>
    <n v="3"/>
    <n v="1"/>
    <n v="0"/>
    <x v="1"/>
  </r>
  <r>
    <x v="0"/>
    <x v="8"/>
    <s v="Formulo hipótesis de comprensión acerca de las obras literarias que leo teniendo en cuenta género, temática, época y región."/>
    <x v="3"/>
    <s v="Evalúa las ideas expresadas en un texto."/>
    <s v="B"/>
    <n v="1"/>
    <n v="2"/>
    <m/>
    <m/>
    <n v="0"/>
    <n v="3"/>
    <n v="0.66666666666666663"/>
    <n v="0.33333333333333337"/>
    <x v="0"/>
  </r>
  <r>
    <x v="0"/>
    <x v="9"/>
    <s v="Reconozco en las obras literarias procedimientos narrativos, líricos y dramáticos."/>
    <x v="2"/>
    <s v="Infiere la intención comunicativa de enunciados del texto."/>
    <s v="B"/>
    <m/>
    <n v="2"/>
    <n v="1"/>
    <m/>
    <n v="0"/>
    <n v="3"/>
    <n v="0.66666666666666663"/>
    <n v="0.33333333333333337"/>
    <x v="0"/>
  </r>
  <r>
    <x v="0"/>
    <x v="10"/>
    <s v="Formulo hipótesis de comprensión acerca de las obras literarias que leo teniendo en cuenta género, temática, época y región."/>
    <x v="1"/>
    <s v="Distingue las relaciones entre las personas (o personajes) que desempeñan un papel en una argumentación o una narración (voces)."/>
    <s v="B"/>
    <m/>
    <n v="2"/>
    <m/>
    <n v="1"/>
    <n v="0"/>
    <n v="3"/>
    <n v="0.66666666666666663"/>
    <n v="0.33333333333333337"/>
    <x v="0"/>
  </r>
  <r>
    <x v="0"/>
    <x v="11"/>
    <s v="Establezco relaciones de semejanza y diferencia entre los diversos tipos de texto que he leído."/>
    <x v="3"/>
    <s v="Relaciona y compara diferentes textos."/>
    <s v="D"/>
    <m/>
    <n v="2"/>
    <m/>
    <n v="1"/>
    <n v="0"/>
    <n v="3"/>
    <n v="0.33333333333333331"/>
    <n v="0.66666666666666674"/>
    <x v="2"/>
  </r>
  <r>
    <x v="0"/>
    <x v="12"/>
    <s v="Identifico las principales características formales del texto: formato de presentación, títulos, graficación, capítulos, organización, etc."/>
    <x v="0"/>
    <s v="Ubica elementos del contenido de diferentes tipos de textos (tiempo, lugares, hechos, personajes y narrador)."/>
    <s v="A"/>
    <n v="3"/>
    <m/>
    <m/>
    <m/>
    <n v="0"/>
    <n v="3"/>
    <n v="1"/>
    <n v="0"/>
    <x v="1"/>
  </r>
  <r>
    <x v="0"/>
    <x v="13"/>
    <s v="Infiero otros sentidos en cada uno de los textos que leo, relacionándolos con su sentido global y con el contexto en el cual se han producido, reconociendo rasgos sociológicos, ideológicos, científicos y culturales."/>
    <x v="3"/>
    <s v="Evalúa las ideas expresadas en un texto."/>
    <s v="B"/>
    <n v="1"/>
    <n v="2"/>
    <m/>
    <m/>
    <n v="0"/>
    <n v="3"/>
    <n v="0.66666666666666663"/>
    <n v="0.33333333333333337"/>
    <x v="0"/>
  </r>
  <r>
    <x v="0"/>
    <x v="14"/>
    <s v="Infiero otros sentidos en cada uno de los textos que leo, relacionándolos con su sentido global y con el contexto en el cual se han producido, reconociendo rasgos sociológicos, ideológicos, científicos y culturales."/>
    <x v="3"/>
    <s v="Evalúa las ideas expresadas en un texto."/>
    <s v="D"/>
    <m/>
    <m/>
    <n v="3"/>
    <m/>
    <n v="0"/>
    <n v="3"/>
    <n v="0"/>
    <n v="1"/>
    <x v="2"/>
  </r>
  <r>
    <x v="0"/>
    <x v="15"/>
    <s v="Caracterizo los textos de acuerdo con la intención comunicativa de quien los produce. "/>
    <x v="3"/>
    <s v="Infiere estrategias discursivas del texto."/>
    <s v="D"/>
    <n v="1"/>
    <m/>
    <n v="2"/>
    <m/>
    <n v="0"/>
    <n v="3"/>
    <n v="0"/>
    <n v="1"/>
    <x v="2"/>
  </r>
  <r>
    <x v="0"/>
    <x v="16"/>
    <s v="Analizo los aspectos textuales, conceptuales y formales de cada uno de los textos que leo."/>
    <x v="2"/>
    <s v="Identifica el contenido de cada parte funcional del texto."/>
    <s v="D"/>
    <n v="1"/>
    <m/>
    <n v="2"/>
    <m/>
    <n v="0"/>
    <n v="3"/>
    <n v="0"/>
    <n v="1"/>
    <x v="2"/>
  </r>
  <r>
    <x v="0"/>
    <x v="17"/>
    <s v="Analizo los aspectos textuales, conceptuales y formales de cada uno de los textos que leo."/>
    <x v="1"/>
    <s v="Reconoce significados, resúmenes, análisis y paráfrasis apropiados de un texto."/>
    <s v="A"/>
    <n v="2"/>
    <n v="1"/>
    <m/>
    <m/>
    <n v="0"/>
    <n v="3"/>
    <n v="0.66666666666666663"/>
    <n v="0.33333333333333337"/>
    <x v="0"/>
  </r>
  <r>
    <x v="0"/>
    <x v="18"/>
    <s v="Selecciono y clasifico la información emitida por los medios de comunicación masiva."/>
    <x v="0"/>
    <s v="Ubica elementos del contenido de diferentes tipos de textos (tiempo, lugares, hechos, personajes y narrador)."/>
    <s v="D"/>
    <m/>
    <n v="2"/>
    <n v="2"/>
    <m/>
    <n v="0"/>
    <n v="4"/>
    <n v="0"/>
    <n v="1"/>
    <x v="2"/>
  </r>
  <r>
    <x v="0"/>
    <x v="19"/>
    <s v="Caracterizo los textos de acuerdo con la intención comunicativa de quien los produce."/>
    <x v="3"/>
    <s v="Infiere estrategias discursivas del texto."/>
    <s v="A"/>
    <n v="1"/>
    <n v="1"/>
    <n v="1"/>
    <m/>
    <n v="0"/>
    <n v="3"/>
    <n v="0.33333333333333331"/>
    <n v="0.66666666666666674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Reconozco en las obras literarias procedimientos narrativos, líricos y dramáticos."/>
    <x v="0"/>
    <s v="Distingue las relaciones entre las personas (o personajes) que desempeñan un papel en una argumentación o una narración (voces)."/>
    <s v="C"/>
    <n v="4"/>
    <m/>
    <n v="3"/>
    <n v="3"/>
    <n v="0"/>
    <n v="10"/>
    <n v="0.3"/>
    <n v="0.7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m/>
    <n v="2"/>
    <n v="8"/>
    <m/>
    <n v="0"/>
    <n v="10"/>
    <n v="0.8"/>
    <n v="0.19999999999999996"/>
    <x v="1"/>
  </r>
  <r>
    <x v="0"/>
    <x v="2"/>
    <s v="Comprendo el sentido global de cada uno de los textos que leo, la intención de quien lo produce y las características del contexto en el que se produce."/>
    <x v="2"/>
    <s v="Evalúa las ideas expresadas en un texto."/>
    <s v="A"/>
    <n v="4"/>
    <n v="4"/>
    <n v="1"/>
    <n v="1"/>
    <n v="0"/>
    <n v="10"/>
    <n v="0.4"/>
    <n v="0.6"/>
    <x v="0"/>
  </r>
  <r>
    <x v="0"/>
    <x v="3"/>
    <s v="Analizo los aspectos textuales, conceptuales y formales de cada uno de los textos que leo."/>
    <x v="0"/>
    <s v="Reconoce significados, resúmenes, análisis y paráfrasis apropiados de un texto."/>
    <s v="B"/>
    <n v="3"/>
    <n v="5"/>
    <m/>
    <m/>
    <n v="0"/>
    <n v="8"/>
    <n v="0.625"/>
    <n v="0.375"/>
    <x v="2"/>
  </r>
  <r>
    <x v="0"/>
    <x v="4"/>
    <s v="Analizo los aspectos textuales, conceptuales y formales de cada uno de los textos que leo."/>
    <x v="0"/>
    <s v="Identifica el contenido de cada parte funcional del texto."/>
    <s v="A"/>
    <n v="1"/>
    <n v="4"/>
    <n v="4"/>
    <n v="1"/>
    <n v="0"/>
    <n v="10"/>
    <n v="0.1"/>
    <n v="0.9"/>
    <x v="0"/>
  </r>
  <r>
    <x v="0"/>
    <x v="5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5"/>
    <n v="2"/>
    <n v="2"/>
    <n v="1"/>
    <n v="0"/>
    <n v="10"/>
    <n v="0.2"/>
    <n v="0.8"/>
    <x v="0"/>
  </r>
  <r>
    <x v="0"/>
    <x v="6"/>
    <s v="Relaciono gráficas con texto escrito, ya sea completándolas o explicándolas."/>
    <x v="0"/>
    <s v="Deduce las relaciones entre elementos lingüísticos y no lingüísticos."/>
    <s v="B"/>
    <n v="1"/>
    <n v="5"/>
    <n v="3"/>
    <n v="1"/>
    <n v="0"/>
    <n v="10"/>
    <n v="0.5"/>
    <n v="0.5"/>
    <x v="3"/>
  </r>
  <r>
    <x v="0"/>
    <x v="7"/>
    <s v="Relaciono gráficas con texto escrito, ya sea completándolas o explicándolas."/>
    <x v="0"/>
    <s v="Deduce las relaciones entre elementos lingüísticos y no lingüísticos."/>
    <s v="A"/>
    <n v="5"/>
    <n v="2"/>
    <n v="1"/>
    <n v="1"/>
    <n v="1"/>
    <n v="10"/>
    <n v="0.5"/>
    <n v="0.5"/>
    <x v="3"/>
  </r>
  <r>
    <x v="0"/>
    <x v="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C"/>
    <n v="3"/>
    <n v="1"/>
    <n v="3"/>
    <n v="2"/>
    <n v="1"/>
    <n v="10"/>
    <n v="0.3"/>
    <n v="0.7"/>
    <x v="0"/>
  </r>
  <r>
    <x v="0"/>
    <x v="9"/>
    <s v="Infiero otros sentidos en cada uno de los textos que leo, relacionándolos con su sentido global y con el contexto en el cual se han producido, reconociendo rasgos sociológicos, ideológicos, científicos y culturales."/>
    <x v="2"/>
    <s v="Infiere estrategias discursivas del texto."/>
    <s v="C"/>
    <m/>
    <n v="1"/>
    <n v="9"/>
    <m/>
    <n v="0"/>
    <n v="10"/>
    <n v="0.9"/>
    <n v="9.9999999999999978E-2"/>
    <x v="4"/>
  </r>
  <r>
    <x v="0"/>
    <x v="10"/>
    <s v="Analizo los aspectos textuales, conceptuales y formales de cada uno de los textos que leo."/>
    <x v="1"/>
    <s v="Ubica elementos del contenido de diferentes tipos de textos (tiempo, lugares, hechos, personajes y narrador)."/>
    <s v="C"/>
    <n v="5"/>
    <m/>
    <n v="4"/>
    <n v="1"/>
    <n v="0"/>
    <n v="10"/>
    <n v="0.4"/>
    <n v="0.6"/>
    <x v="0"/>
  </r>
  <r>
    <x v="0"/>
    <x v="11"/>
    <s v="Analizo los aspectos textuales, conceptuales y formales de cada uno de los textos que leo."/>
    <x v="1"/>
    <s v="Ubica elementos del contenido de diferentes tipos de textos (tiempo, lugares, hechos, personajes y narrador)."/>
    <s v="A"/>
    <n v="8"/>
    <n v="1"/>
    <n v="1"/>
    <m/>
    <n v="0"/>
    <n v="10"/>
    <n v="0.8"/>
    <n v="0.19999999999999996"/>
    <x v="1"/>
  </r>
  <r>
    <x v="0"/>
    <x v="12"/>
    <s v="Analizo los aspectos textuales, conceptuales y formales de cada uno de los textos que leo."/>
    <x v="1"/>
    <s v="Ubica elementos del contenido de diferentes tipos de textos (tiempo, lugares, hechos, personajes y narrador)."/>
    <s v="B"/>
    <n v="2"/>
    <n v="7"/>
    <n v="1"/>
    <m/>
    <n v="0"/>
    <n v="10"/>
    <n v="0.7"/>
    <n v="0.30000000000000004"/>
    <x v="1"/>
  </r>
  <r>
    <x v="0"/>
    <x v="13"/>
    <s v="Caracterizo los textos de acuerdo con la intención comunicativa de quien los produce."/>
    <x v="2"/>
    <s v="Relaciona y compara diferentes textos."/>
    <s v="D"/>
    <m/>
    <n v="1"/>
    <n v="1"/>
    <n v="8"/>
    <n v="0"/>
    <n v="10"/>
    <n v="0.8"/>
    <n v="0.19999999999999996"/>
    <x v="1"/>
  </r>
  <r>
    <x v="0"/>
    <x v="14"/>
    <s v="Analizo los aspectos textuales, conceptuales y formales de cada uno de los textos que leo."/>
    <x v="0"/>
    <s v="Reconoce significados, resúmenes, análisis y paráfrasis apropiados de un texto."/>
    <s v="C"/>
    <m/>
    <m/>
    <n v="10"/>
    <m/>
    <n v="0"/>
    <n v="10"/>
    <n v="1"/>
    <n v="0"/>
    <x v="4"/>
  </r>
  <r>
    <x v="0"/>
    <x v="15"/>
    <s v="Interpreto manifestaciones artísticas no verbales y las relaciono con otras producciones humanas, ya sean artísticas o no."/>
    <x v="0"/>
    <s v="Diferencia las funciones de las partes en las que se estructura un texto."/>
    <s v="B"/>
    <n v="4"/>
    <n v="4"/>
    <m/>
    <n v="2"/>
    <n v="0"/>
    <n v="10"/>
    <n v="0.4"/>
    <n v="0.6"/>
    <x v="0"/>
  </r>
  <r>
    <x v="0"/>
    <x v="16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A"/>
    <n v="9"/>
    <m/>
    <n v="1"/>
    <m/>
    <n v="0"/>
    <n v="10"/>
    <n v="0.9"/>
    <n v="9.9999999999999978E-2"/>
    <x v="4"/>
  </r>
  <r>
    <x v="0"/>
    <x v="17"/>
    <s v="Analizo los aspectos textuales, conceptuales y formales de cada uno de los textos que leo."/>
    <x v="1"/>
    <s v="Reconoce y entiende el vocabulario y su función."/>
    <s v="B"/>
    <n v="1"/>
    <n v="8"/>
    <m/>
    <n v="1"/>
    <n v="0"/>
    <n v="10"/>
    <n v="0.8"/>
    <n v="0.19999999999999996"/>
    <x v="1"/>
  </r>
  <r>
    <x v="0"/>
    <x v="1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A"/>
    <n v="5"/>
    <n v="4"/>
    <n v="1"/>
    <m/>
    <n v="0"/>
    <n v="10"/>
    <n v="0.5"/>
    <n v="0.5"/>
    <x v="3"/>
  </r>
  <r>
    <x v="0"/>
    <x v="19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D"/>
    <n v="2"/>
    <n v="3"/>
    <n v="1"/>
    <n v="4"/>
    <n v="0"/>
    <n v="10"/>
    <n v="0.4"/>
    <n v="0.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Dinámica22" cacheId="3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0">
  <location ref="F51:G55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1">
    <format dxfId="141">
      <pivotArea outline="0" collapsedLevelsAreSubtotals="1" fieldPosition="0"/>
    </format>
    <format dxfId="140">
      <pivotArea dataOnly="0" labelOnly="1" outline="0" axis="axisValues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3" type="button" dataOnly="0" labelOnly="1" outline="0" axis="axisRow" fieldPosition="0"/>
    </format>
    <format dxfId="136">
      <pivotArea dataOnly="0" labelOnly="1" fieldPosition="0">
        <references count="1">
          <reference field="3" count="0"/>
        </references>
      </pivotArea>
    </format>
    <format dxfId="135">
      <pivotArea dataOnly="0" labelOnly="1" grandRow="1" outline="0" fieldPosition="0"/>
    </format>
    <format dxfId="134">
      <pivotArea dataOnly="0" labelOnly="1" outline="0" axis="axisValues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3" type="button" dataOnly="0" labelOnly="1" outline="0" axis="axisRow" fieldPosition="0"/>
    </format>
    <format dxfId="130">
      <pivotArea dataOnly="0" labelOnly="1" fieldPosition="0">
        <references count="1">
          <reference field="3" count="0"/>
        </references>
      </pivotArea>
    </format>
    <format dxfId="129">
      <pivotArea dataOnly="0" labelOnly="1" grandRow="1" outline="0" fieldPosition="0"/>
    </format>
    <format dxfId="128">
      <pivotArea dataOnly="0" labelOnly="1" outline="0" axis="axisValues" fieldPosition="0"/>
    </format>
    <format dxfId="127">
      <pivotArea field="3" type="button" dataOnly="0" labelOnly="1" outline="0" axis="axisRow" fieldPosition="0"/>
    </format>
    <format dxfId="126">
      <pivotArea dataOnly="0" labelOnly="1" outline="0" axis="axisValues" fieldPosition="0"/>
    </format>
    <format dxfId="125">
      <pivotArea field="3" type="button" dataOnly="0" labelOnly="1" outline="0" axis="axisRow" fieldPosition="0"/>
    </format>
    <format dxfId="124">
      <pivotArea dataOnly="0" labelOnly="1" outline="0" axis="axisValues" fieldPosition="0"/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4" cacheId="3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4:G4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3"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-2" type="button" dataOnly="0" labelOnly="1" outline="0" axis="axisRow" fieldPosition="0"/>
    </format>
    <format dxfId="1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9">
      <pivotArea dataOnly="0" labelOnly="1" grandCol="1" outline="0" axis="axisCol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-2" type="button" dataOnly="0" labelOnly="1" outline="0" axis="axisRow" fieldPosition="0"/>
    </format>
    <format dxfId="1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4">
      <pivotArea dataOnly="0" labelOnly="1" grandCol="1" outline="0" axis="axisCol" fieldPosition="0"/>
    </format>
    <format dxfId="143">
      <pivotArea outline="0" collapsedLevelsAreSubtotals="1" fieldPosition="0"/>
    </format>
    <format dxfId="142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4" cacheId="3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1">
  <location ref="F77:G83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6">
        <item x="4"/>
        <item x="3"/>
        <item x="1"/>
        <item x="0"/>
        <item x="2"/>
        <item t="default"/>
      </items>
    </pivotField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18">
    <format dxfId="172">
      <pivotArea outline="0" collapsedLevelsAreSubtotals="1" fieldPosition="0"/>
    </format>
    <format dxfId="171">
      <pivotArea dataOnly="0" labelOnly="1" outline="0" axis="axisValues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14" type="button" dataOnly="0" labelOnly="1" outline="0" axis="axisRow" fieldPosition="0"/>
    </format>
    <format dxfId="167">
      <pivotArea dataOnly="0" labelOnly="1" fieldPosition="0">
        <references count="1">
          <reference field="14" count="0"/>
        </references>
      </pivotArea>
    </format>
    <format dxfId="166">
      <pivotArea dataOnly="0" labelOnly="1" grandRow="1" outline="0" fieldPosition="0"/>
    </format>
    <format dxfId="165">
      <pivotArea dataOnly="0" labelOnly="1" outline="0" axis="axisValues" fieldPosition="0"/>
    </format>
    <format dxfId="164">
      <pivotArea field="14" type="button" dataOnly="0" labelOnly="1" outline="0" axis="axisRow" fieldPosition="0"/>
    </format>
    <format dxfId="163">
      <pivotArea dataOnly="0" labelOnly="1" outline="0" axis="axisValues" fieldPosition="0"/>
    </format>
    <format dxfId="162">
      <pivotArea field="14" type="button" dataOnly="0" labelOnly="1" outline="0" axis="axisRow" fieldPosition="0"/>
    </format>
    <format dxfId="161">
      <pivotArea dataOnly="0" labelOnly="1" outline="0" axis="axisValues" fieldPosition="0"/>
    </format>
    <format dxfId="160">
      <pivotArea outline="0" collapsedLevelsAreSubtotals="1" fieldPosition="0"/>
    </format>
    <format dxfId="159">
      <pivotArea dataOnly="0" labelOnly="1" fieldPosition="0">
        <references count="1">
          <reference field="14" count="0"/>
        </references>
      </pivotArea>
    </format>
    <format dxfId="158">
      <pivotArea dataOnly="0" labelOnly="1" grandRow="1" outline="0" fieldPosition="0"/>
    </format>
    <format dxfId="157">
      <pivotArea outline="0" collapsedLevelsAreSubtotals="1" fieldPosition="0"/>
    </format>
    <format dxfId="156">
      <pivotArea field="14" type="button" dataOnly="0" labelOnly="1" outline="0" axis="axisRow" fieldPosition="0"/>
    </format>
    <format dxfId="155">
      <pivotArea dataOnly="0" labelOnly="1" outline="0" axis="axisValues" fieldPosition="0"/>
    </format>
  </format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10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4" cacheId="4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56:G61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0">
    <format dxfId="80">
      <pivotArea outline="0" collapsedLevelsAreSubtotals="1" fieldPosition="0"/>
    </format>
    <format dxfId="79">
      <pivotArea field="3" type="button" dataOnly="0" labelOnly="1" outline="0" axis="axisRow" fieldPosition="0"/>
    </format>
    <format dxfId="78">
      <pivotArea dataOnly="0" labelOnly="1" outline="0" axis="axisValues" fieldPosition="0"/>
    </format>
    <format dxfId="77">
      <pivotArea field="3" type="button" dataOnly="0" labelOnly="1" outline="0" axis="axisRow" fieldPosition="0"/>
    </format>
    <format dxfId="76">
      <pivotArea dataOnly="0" labelOnly="1" outline="0" axis="axisValues" fieldPosition="0"/>
    </format>
    <format dxfId="75">
      <pivotArea field="3" type="button" dataOnly="0" labelOnly="1" outline="0" axis="axisRow" fieldPosition="0"/>
    </format>
    <format dxfId="74">
      <pivotArea dataOnly="0" labelOnly="1" outline="0" axis="axisValues" fieldPosition="0"/>
    </format>
    <format dxfId="73">
      <pivotArea outline="0" collapsedLevelsAreSubtotals="1" fieldPosition="0"/>
    </format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Row="1" outline="0" fieldPosition="0"/>
    </format>
    <format dxfId="70">
      <pivotArea outline="0" collapsedLevelsAreSubtotals="1" fieldPosition="0"/>
    </format>
    <format dxfId="69">
      <pivotArea outline="0" collapsedLevelsAreSubtotals="1" fieldPosition="0"/>
    </format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3" type="button" dataOnly="0" labelOnly="1" outline="0" axis="axisRow" fieldPosition="0"/>
    </format>
    <format dxfId="63">
      <pivotArea dataOnly="0" labelOnly="1" fieldPosition="0">
        <references count="1">
          <reference field="3" count="0"/>
        </references>
      </pivotArea>
    </format>
    <format dxfId="62">
      <pivotArea dataOnly="0" labelOnly="1" grandRow="1" outline="0" fieldPosition="0"/>
    </format>
    <format dxfId="61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6" cacheId="4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2">
  <location ref="F47:G49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4"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-2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">
      <pivotArea dataOnly="0" labelOnly="1" grandCol="1" outline="0" axis="axisCol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-2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dataOnly="0" labelOnly="1" grandCol="1" outline="0" axis="axisCol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5" cacheId="4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7">
  <location ref="F85:G89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6">
        <item x="2"/>
        <item m="1" x="4"/>
        <item x="1"/>
        <item m="1" x="3"/>
        <item x="0"/>
        <item t="default"/>
      </items>
    </pivotField>
  </pivotFields>
  <rowFields count="1">
    <field x="14"/>
  </rowFields>
  <rowItems count="4">
    <i>
      <x/>
    </i>
    <i>
      <x v="2"/>
    </i>
    <i>
      <x v="4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26">
    <format dxfId="120">
      <pivotArea outline="0" fieldPosition="0">
        <references count="1">
          <reference field="4294967294" count="1">
            <x v="0"/>
          </reference>
        </references>
      </pivotArea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14" type="button" dataOnly="0" labelOnly="1" outline="0" axis="axisRow" fieldPosition="0"/>
    </format>
    <format dxfId="115">
      <pivotArea dataOnly="0" labelOnly="1" fieldPosition="0">
        <references count="1">
          <reference field="14" count="0"/>
        </references>
      </pivotArea>
    </format>
    <format dxfId="114">
      <pivotArea dataOnly="0" labelOnly="1" grandRow="1" outline="0" fieldPosition="0"/>
    </format>
    <format dxfId="113">
      <pivotArea dataOnly="0" labelOnly="1" outline="0" axis="axisValues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14" type="button" dataOnly="0" labelOnly="1" outline="0" axis="axisRow" fieldPosition="0"/>
    </format>
    <format dxfId="109">
      <pivotArea dataOnly="0" labelOnly="1" fieldPosition="0">
        <references count="1">
          <reference field="14" count="0"/>
        </references>
      </pivotArea>
    </format>
    <format dxfId="108">
      <pivotArea dataOnly="0" labelOnly="1" grandRow="1" outline="0" fieldPosition="0"/>
    </format>
    <format dxfId="107">
      <pivotArea dataOnly="0" labelOnly="1" outline="0" axis="axisValues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14" type="button" dataOnly="0" labelOnly="1" outline="0" axis="axisRow" fieldPosition="0"/>
    </format>
    <format dxfId="103">
      <pivotArea dataOnly="0" labelOnly="1" fieldPosition="0">
        <references count="1">
          <reference field="14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14" type="button" dataOnly="0" labelOnly="1" outline="0" axis="axisRow" fieldPosition="0"/>
    </format>
    <format dxfId="97">
      <pivotArea dataOnly="0" labelOnly="1" fieldPosition="0">
        <references count="1">
          <reference field="14" count="0"/>
        </references>
      </pivotArea>
    </format>
    <format dxfId="96">
      <pivotArea dataOnly="0" labelOnly="1" grandRow="1" outline="0" fieldPosition="0"/>
    </format>
    <format dxfId="95">
      <pivotArea dataOnly="0" labelOnly="1" outline="0" axis="axisValues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7" cacheId="5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5:G47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2">
    <format dxfId="11">
      <pivotArea outline="0" collapsedLevelsAreSubtotals="1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-2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dataOnly="0" labelOnly="1" grandCol="1" outline="0" axis="axisCol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6" cacheId="5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77:G83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6">
        <item x="0"/>
        <item x="2"/>
        <item x="1"/>
        <item x="3"/>
        <item x="4"/>
        <item t="default"/>
      </items>
    </pivotField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23">
    <format dxfId="34">
      <pivotArea outline="0" collapsedLevelsAreSubtotals="1" fieldPosition="0"/>
    </format>
    <format dxfId="33">
      <pivotArea outline="0" fieldPosition="0">
        <references count="1">
          <reference field="4294967294" count="1">
            <x v="0"/>
          </reference>
        </references>
      </pivotArea>
    </format>
    <format dxfId="32">
      <pivotArea collapsedLevelsAreSubtotals="1" fieldPosition="0">
        <references count="1">
          <reference field="14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14" type="button" dataOnly="0" labelOnly="1" outline="0" axis="axisRow" fieldPosition="0"/>
    </format>
    <format dxfId="28">
      <pivotArea dataOnly="0" labelOnly="1" fieldPosition="0">
        <references count="1">
          <reference field="14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14" type="button" dataOnly="0" labelOnly="1" outline="0" axis="axisRow" fieldPosition="0"/>
    </format>
    <format dxfId="22">
      <pivotArea dataOnly="0" labelOnly="1" fieldPosition="0">
        <references count="1">
          <reference field="14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4" type="button" dataOnly="0" labelOnly="1" outline="0" axis="axisRow" fieldPosition="0"/>
    </format>
    <format dxfId="16">
      <pivotArea dataOnly="0" labelOnly="1" fieldPosition="0">
        <references count="1">
          <reference field="14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outline="0" collapsedLevelsAreSubtotals="1" fieldPosition="0"/>
    </format>
    <format dxfId="12">
      <pivotArea outline="0" collapsedLevelsAreSubtotals="1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26" cacheId="5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52:G5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6"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3" type="button" dataOnly="0" labelOnly="1" outline="0" axis="axisRow" fieldPosition="0"/>
    </format>
    <format dxfId="56">
      <pivotArea dataOnly="0" labelOnly="1" fieldPosition="0">
        <references count="1">
          <reference field="3" count="0"/>
        </references>
      </pivotArea>
    </format>
    <format dxfId="55">
      <pivotArea dataOnly="0" labelOnly="1" grandRow="1" outline="0" fieldPosition="0"/>
    </format>
    <format dxfId="54">
      <pivotArea dataOnly="0" labelOnly="1" outline="0" axis="axisValues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3" type="button" dataOnly="0" labelOnly="1" outline="0" axis="axisRow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3" type="button" dataOnly="0" labelOnly="1" outline="0" axis="axisRow" fieldPosition="0"/>
    </format>
    <format dxfId="44">
      <pivotArea dataOnly="0" labelOnly="1" fieldPosition="0">
        <references count="1">
          <reference field="3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3" type="button" dataOnly="0" labelOnly="1" outline="0" axis="axisRow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Row="1" outline="0" fieldPosition="0"/>
    </format>
    <format dxfId="35">
      <pivotArea dataOnly="0" labelOnly="1" outline="0" axis="axisValues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opLeftCell="B1" workbookViewId="0">
      <selection activeCell="F77" sqref="F77:G77"/>
    </sheetView>
  </sheetViews>
  <sheetFormatPr baseColWidth="10" defaultRowHeight="15"/>
  <cols>
    <col min="1" max="1" width="0" hidden="1" customWidth="1"/>
    <col min="2" max="2" width="5.7109375" customWidth="1"/>
    <col min="3" max="3" width="31" style="1" hidden="1" customWidth="1"/>
    <col min="4" max="4" width="14.140625" hidden="1" customWidth="1"/>
    <col min="5" max="5" width="16" hidden="1" customWidth="1"/>
    <col min="6" max="6" width="14.85546875" style="1" customWidth="1"/>
    <col min="7" max="7" width="12.5703125" customWidth="1"/>
    <col min="8" max="8" width="6" customWidth="1"/>
    <col min="9" max="9" width="6.140625" customWidth="1"/>
    <col min="10" max="10" width="7.5703125" customWidth="1"/>
    <col min="11" max="11" width="8.28515625" customWidth="1"/>
    <col min="15" max="15" width="15.42578125" customWidth="1"/>
  </cols>
  <sheetData>
    <row r="1" spans="1:15" ht="15" customHeight="1">
      <c r="C1" s="11"/>
      <c r="D1" s="9"/>
      <c r="E1" s="10"/>
      <c r="F1" s="5"/>
    </row>
    <row r="2" spans="1:15" s="1" customFormat="1" ht="22.5">
      <c r="A2" s="20" t="s">
        <v>19</v>
      </c>
      <c r="B2" s="25" t="s">
        <v>15</v>
      </c>
      <c r="C2" s="25" t="s">
        <v>38</v>
      </c>
      <c r="D2" s="25" t="s">
        <v>17</v>
      </c>
      <c r="E2" s="25" t="s">
        <v>18</v>
      </c>
      <c r="F2" s="30" t="s">
        <v>31</v>
      </c>
      <c r="G2" s="25" t="s">
        <v>11</v>
      </c>
      <c r="H2" s="25" t="s">
        <v>12</v>
      </c>
      <c r="I2" s="25" t="s">
        <v>14</v>
      </c>
      <c r="J2" s="25" t="s">
        <v>13</v>
      </c>
      <c r="K2" s="25" t="s">
        <v>72</v>
      </c>
      <c r="L2" s="23" t="s">
        <v>73</v>
      </c>
      <c r="M2" s="23" t="s">
        <v>74</v>
      </c>
      <c r="N2" s="23" t="s">
        <v>75</v>
      </c>
      <c r="O2" s="23" t="s">
        <v>83</v>
      </c>
    </row>
    <row r="3" spans="1:15">
      <c r="A3" s="21">
        <v>7</v>
      </c>
      <c r="B3" s="21">
        <v>1</v>
      </c>
      <c r="C3" s="22" t="s">
        <v>59</v>
      </c>
      <c r="D3" s="22" t="s">
        <v>39</v>
      </c>
      <c r="E3" s="22" t="s">
        <v>49</v>
      </c>
      <c r="F3" s="21" t="s">
        <v>14</v>
      </c>
      <c r="G3" s="26">
        <v>3</v>
      </c>
      <c r="H3" s="26">
        <v>0</v>
      </c>
      <c r="I3" s="26">
        <v>5</v>
      </c>
      <c r="J3" s="26">
        <v>0</v>
      </c>
      <c r="K3" s="26">
        <v>0</v>
      </c>
      <c r="L3" s="17">
        <f>SUM(G3:K3)</f>
        <v>8</v>
      </c>
      <c r="M3" s="27">
        <f>IF(L3&gt;0,IF(F3=$G$2,G3,IF(F3=$H$2,H3,IF(F3=$I$2,I3,IF(F3=$J$2,J3,K3))))/L3,0)</f>
        <v>0.625</v>
      </c>
      <c r="N3" s="31">
        <f>1-M3</f>
        <v>0.375</v>
      </c>
      <c r="O3" s="17" t="str">
        <f>IF(M3&gt;=0.9,"Muy fácil",IF(M3&gt;=0.7,"Fácil",IF(M3&gt;=0.6,"Dificultad media",IF(M3&gt;=0.5,"Difícil","Muy Difícil"))))</f>
        <v>Dificultad media</v>
      </c>
    </row>
    <row r="4" spans="1:15">
      <c r="A4" s="21">
        <v>7</v>
      </c>
      <c r="B4" s="21">
        <v>2</v>
      </c>
      <c r="C4" s="22" t="s">
        <v>37</v>
      </c>
      <c r="D4" s="22" t="s">
        <v>35</v>
      </c>
      <c r="E4" s="22" t="s">
        <v>58</v>
      </c>
      <c r="F4" s="21" t="s">
        <v>12</v>
      </c>
      <c r="G4" s="26"/>
      <c r="H4" s="26">
        <v>8</v>
      </c>
      <c r="I4" s="26"/>
      <c r="J4" s="26"/>
      <c r="K4" s="26">
        <v>0</v>
      </c>
      <c r="L4" s="17">
        <f t="shared" ref="L4:L22" si="0">SUM(G4:K4)</f>
        <v>8</v>
      </c>
      <c r="M4" s="27">
        <f t="shared" ref="M4:M22" si="1">IF(L4&gt;0,IF(F4=$G$2,G4,IF(F4=$H$2,H4,IF(F4=$I$2,I4,IF(F4=$J$2,J4,K4))))/L4,0)</f>
        <v>1</v>
      </c>
      <c r="N4" s="31">
        <f t="shared" ref="N4:N23" si="2">1-M4</f>
        <v>0</v>
      </c>
      <c r="O4" s="17" t="str">
        <f t="shared" ref="O4:O22" si="3">IF(M4&gt;=0.9,"Muy fácil",IF(M4&gt;=0.7,"Fácil",IF(M4&gt;=0.6,"Dificultad media",IF(M4&gt;=0.5,"Difícil","Muy Difícil"))))</f>
        <v>Muy fácil</v>
      </c>
    </row>
    <row r="5" spans="1:15">
      <c r="A5" s="21">
        <v>7</v>
      </c>
      <c r="B5" s="21">
        <v>3</v>
      </c>
      <c r="C5" s="22" t="s">
        <v>37</v>
      </c>
      <c r="D5" s="22" t="s">
        <v>35</v>
      </c>
      <c r="E5" s="22" t="s">
        <v>36</v>
      </c>
      <c r="F5" s="21" t="s">
        <v>14</v>
      </c>
      <c r="G5" s="26"/>
      <c r="H5" s="26"/>
      <c r="I5" s="26">
        <v>7</v>
      </c>
      <c r="J5" s="26">
        <v>1</v>
      </c>
      <c r="K5" s="26">
        <v>0</v>
      </c>
      <c r="L5" s="17">
        <f t="shared" si="0"/>
        <v>8</v>
      </c>
      <c r="M5" s="27">
        <f t="shared" si="1"/>
        <v>0.875</v>
      </c>
      <c r="N5" s="31">
        <f t="shared" si="2"/>
        <v>0.125</v>
      </c>
      <c r="O5" s="17" t="str">
        <f t="shared" si="3"/>
        <v>Fácil</v>
      </c>
    </row>
    <row r="6" spans="1:15">
      <c r="A6" s="21">
        <v>7</v>
      </c>
      <c r="B6" s="21">
        <v>4</v>
      </c>
      <c r="C6" s="22" t="s">
        <v>34</v>
      </c>
      <c r="D6" s="22" t="s">
        <v>35</v>
      </c>
      <c r="E6" s="22" t="s">
        <v>56</v>
      </c>
      <c r="F6" s="21" t="s">
        <v>12</v>
      </c>
      <c r="G6" s="26">
        <v>2</v>
      </c>
      <c r="H6" s="26">
        <v>4</v>
      </c>
      <c r="I6" s="26"/>
      <c r="J6" s="26">
        <v>2</v>
      </c>
      <c r="K6" s="26">
        <v>0</v>
      </c>
      <c r="L6" s="17">
        <f t="shared" si="0"/>
        <v>8</v>
      </c>
      <c r="M6" s="27">
        <f t="shared" si="1"/>
        <v>0.5</v>
      </c>
      <c r="N6" s="31">
        <f t="shared" si="2"/>
        <v>0.5</v>
      </c>
      <c r="O6" s="17" t="str">
        <f t="shared" si="3"/>
        <v>Difícil</v>
      </c>
    </row>
    <row r="7" spans="1:15">
      <c r="A7" s="21">
        <v>7</v>
      </c>
      <c r="B7" s="21">
        <v>5</v>
      </c>
      <c r="C7" s="22" t="s">
        <v>34</v>
      </c>
      <c r="D7" s="22" t="s">
        <v>32</v>
      </c>
      <c r="E7" s="22" t="s">
        <v>33</v>
      </c>
      <c r="F7" s="21" t="s">
        <v>14</v>
      </c>
      <c r="G7" s="26">
        <v>2</v>
      </c>
      <c r="H7" s="26">
        <v>2</v>
      </c>
      <c r="I7" s="26">
        <v>3</v>
      </c>
      <c r="J7" s="26">
        <v>1</v>
      </c>
      <c r="K7" s="26">
        <v>0</v>
      </c>
      <c r="L7" s="17">
        <f t="shared" si="0"/>
        <v>8</v>
      </c>
      <c r="M7" s="27">
        <f t="shared" si="1"/>
        <v>0.375</v>
      </c>
      <c r="N7" s="31">
        <f t="shared" si="2"/>
        <v>0.625</v>
      </c>
      <c r="O7" s="17" t="str">
        <f t="shared" si="3"/>
        <v>Muy Difícil</v>
      </c>
    </row>
    <row r="8" spans="1:15">
      <c r="A8" s="21">
        <v>7</v>
      </c>
      <c r="B8" s="21">
        <v>6</v>
      </c>
      <c r="C8" s="22" t="s">
        <v>60</v>
      </c>
      <c r="D8" s="22" t="s">
        <v>32</v>
      </c>
      <c r="E8" s="22" t="s">
        <v>44</v>
      </c>
      <c r="F8" s="21" t="s">
        <v>11</v>
      </c>
      <c r="G8" s="26">
        <v>5</v>
      </c>
      <c r="H8" s="26">
        <v>2</v>
      </c>
      <c r="I8" s="26">
        <v>1</v>
      </c>
      <c r="J8" s="26"/>
      <c r="K8" s="26">
        <v>0</v>
      </c>
      <c r="L8" s="17">
        <f t="shared" si="0"/>
        <v>8</v>
      </c>
      <c r="M8" s="27">
        <f t="shared" si="1"/>
        <v>0.625</v>
      </c>
      <c r="N8" s="31">
        <f t="shared" si="2"/>
        <v>0.375</v>
      </c>
      <c r="O8" s="17" t="str">
        <f t="shared" si="3"/>
        <v>Dificultad media</v>
      </c>
    </row>
    <row r="9" spans="1:15">
      <c r="A9" s="21">
        <v>7</v>
      </c>
      <c r="B9" s="21">
        <v>7</v>
      </c>
      <c r="C9" s="22" t="s">
        <v>60</v>
      </c>
      <c r="D9" s="22" t="s">
        <v>35</v>
      </c>
      <c r="E9" s="22" t="s">
        <v>56</v>
      </c>
      <c r="F9" s="21" t="s">
        <v>12</v>
      </c>
      <c r="G9" s="26">
        <v>1</v>
      </c>
      <c r="H9" s="26">
        <v>5</v>
      </c>
      <c r="I9" s="26">
        <v>2</v>
      </c>
      <c r="J9" s="26"/>
      <c r="K9" s="26">
        <v>0</v>
      </c>
      <c r="L9" s="17">
        <f t="shared" si="0"/>
        <v>8</v>
      </c>
      <c r="M9" s="27">
        <f t="shared" si="1"/>
        <v>0.625</v>
      </c>
      <c r="N9" s="31">
        <f t="shared" si="2"/>
        <v>0.375</v>
      </c>
      <c r="O9" s="17" t="str">
        <f t="shared" si="3"/>
        <v>Dificultad media</v>
      </c>
    </row>
    <row r="10" spans="1:15">
      <c r="A10" s="21">
        <v>7</v>
      </c>
      <c r="B10" s="21">
        <v>8</v>
      </c>
      <c r="C10" s="22" t="s">
        <v>60</v>
      </c>
      <c r="D10" s="22" t="s">
        <v>32</v>
      </c>
      <c r="E10" s="22" t="s">
        <v>42</v>
      </c>
      <c r="F10" s="21" t="s">
        <v>12</v>
      </c>
      <c r="G10" s="26"/>
      <c r="H10" s="26"/>
      <c r="I10" s="26">
        <v>3</v>
      </c>
      <c r="J10" s="26">
        <v>5</v>
      </c>
      <c r="K10" s="26">
        <v>0</v>
      </c>
      <c r="L10" s="17">
        <f t="shared" si="0"/>
        <v>8</v>
      </c>
      <c r="M10" s="27">
        <f t="shared" si="1"/>
        <v>0</v>
      </c>
      <c r="N10" s="31">
        <f t="shared" si="2"/>
        <v>1</v>
      </c>
      <c r="O10" s="17" t="str">
        <f t="shared" si="3"/>
        <v>Muy Difícil</v>
      </c>
    </row>
    <row r="11" spans="1:15">
      <c r="A11" s="21">
        <v>7</v>
      </c>
      <c r="B11" s="21">
        <v>9</v>
      </c>
      <c r="C11" s="22" t="s">
        <v>61</v>
      </c>
      <c r="D11" s="22" t="s">
        <v>35</v>
      </c>
      <c r="E11" s="22" t="s">
        <v>36</v>
      </c>
      <c r="F11" s="21" t="s">
        <v>14</v>
      </c>
      <c r="G11" s="26"/>
      <c r="H11" s="26">
        <v>1</v>
      </c>
      <c r="I11" s="26">
        <v>7</v>
      </c>
      <c r="J11" s="26"/>
      <c r="K11" s="26">
        <v>0</v>
      </c>
      <c r="L11" s="17">
        <f t="shared" si="0"/>
        <v>8</v>
      </c>
      <c r="M11" s="27">
        <f t="shared" si="1"/>
        <v>0.875</v>
      </c>
      <c r="N11" s="31">
        <f t="shared" si="2"/>
        <v>0.125</v>
      </c>
      <c r="O11" s="17" t="str">
        <f t="shared" si="3"/>
        <v>Fácil</v>
      </c>
    </row>
    <row r="12" spans="1:15">
      <c r="A12" s="21">
        <v>7</v>
      </c>
      <c r="B12" s="21">
        <v>10</v>
      </c>
      <c r="C12" s="22" t="s">
        <v>61</v>
      </c>
      <c r="D12" s="22" t="s">
        <v>32</v>
      </c>
      <c r="E12" s="22" t="s">
        <v>42</v>
      </c>
      <c r="F12" s="21" t="s">
        <v>11</v>
      </c>
      <c r="G12" s="26">
        <v>6</v>
      </c>
      <c r="H12" s="26"/>
      <c r="I12" s="26">
        <v>1</v>
      </c>
      <c r="J12" s="26">
        <v>1</v>
      </c>
      <c r="K12" s="26">
        <v>0</v>
      </c>
      <c r="L12" s="17">
        <f t="shared" si="0"/>
        <v>8</v>
      </c>
      <c r="M12" s="27">
        <f t="shared" si="1"/>
        <v>0.75</v>
      </c>
      <c r="N12" s="31">
        <f t="shared" si="2"/>
        <v>0.25</v>
      </c>
      <c r="O12" s="17" t="str">
        <f t="shared" si="3"/>
        <v>Fácil</v>
      </c>
    </row>
    <row r="13" spans="1:15">
      <c r="A13" s="21">
        <v>7</v>
      </c>
      <c r="B13" s="21">
        <v>11</v>
      </c>
      <c r="C13" s="22" t="s">
        <v>60</v>
      </c>
      <c r="D13" s="22" t="s">
        <v>39</v>
      </c>
      <c r="E13" s="22" t="s">
        <v>40</v>
      </c>
      <c r="F13" s="21" t="s">
        <v>12</v>
      </c>
      <c r="G13" s="26">
        <v>1</v>
      </c>
      <c r="H13" s="26">
        <v>7</v>
      </c>
      <c r="I13" s="26"/>
      <c r="J13" s="26"/>
      <c r="K13" s="26">
        <v>0</v>
      </c>
      <c r="L13" s="17">
        <f t="shared" si="0"/>
        <v>8</v>
      </c>
      <c r="M13" s="27">
        <f t="shared" si="1"/>
        <v>0.875</v>
      </c>
      <c r="N13" s="31">
        <f t="shared" si="2"/>
        <v>0.125</v>
      </c>
      <c r="O13" s="17" t="str">
        <f t="shared" si="3"/>
        <v>Fácil</v>
      </c>
    </row>
    <row r="14" spans="1:15">
      <c r="A14" s="21">
        <v>7</v>
      </c>
      <c r="B14" s="21">
        <v>12</v>
      </c>
      <c r="C14" s="22" t="s">
        <v>62</v>
      </c>
      <c r="D14" s="22" t="s">
        <v>32</v>
      </c>
      <c r="E14" s="22" t="s">
        <v>44</v>
      </c>
      <c r="F14" s="21" t="s">
        <v>11</v>
      </c>
      <c r="G14" s="26">
        <v>3</v>
      </c>
      <c r="H14" s="26">
        <v>4</v>
      </c>
      <c r="I14" s="26">
        <v>1</v>
      </c>
      <c r="J14" s="26"/>
      <c r="K14" s="26">
        <v>0</v>
      </c>
      <c r="L14" s="17">
        <f t="shared" si="0"/>
        <v>8</v>
      </c>
      <c r="M14" s="27">
        <f t="shared" si="1"/>
        <v>0.375</v>
      </c>
      <c r="N14" s="31">
        <f t="shared" si="2"/>
        <v>0.625</v>
      </c>
      <c r="O14" s="17" t="str">
        <f t="shared" si="3"/>
        <v>Muy Difícil</v>
      </c>
    </row>
    <row r="15" spans="1:15">
      <c r="A15" s="21">
        <v>7</v>
      </c>
      <c r="B15" s="21">
        <v>13</v>
      </c>
      <c r="C15" s="22" t="s">
        <v>59</v>
      </c>
      <c r="D15" s="22" t="s">
        <v>39</v>
      </c>
      <c r="E15" s="22" t="s">
        <v>40</v>
      </c>
      <c r="F15" s="21" t="s">
        <v>11</v>
      </c>
      <c r="G15" s="26">
        <v>3</v>
      </c>
      <c r="H15" s="26">
        <v>2</v>
      </c>
      <c r="I15" s="26">
        <v>2</v>
      </c>
      <c r="J15" s="26">
        <v>1</v>
      </c>
      <c r="K15" s="26">
        <v>0</v>
      </c>
      <c r="L15" s="17">
        <f t="shared" si="0"/>
        <v>8</v>
      </c>
      <c r="M15" s="27">
        <f t="shared" si="1"/>
        <v>0.375</v>
      </c>
      <c r="N15" s="31">
        <f t="shared" si="2"/>
        <v>0.625</v>
      </c>
      <c r="O15" s="17" t="str">
        <f t="shared" si="3"/>
        <v>Muy Difícil</v>
      </c>
    </row>
    <row r="16" spans="1:15">
      <c r="A16" s="21">
        <v>7</v>
      </c>
      <c r="B16" s="21">
        <v>14</v>
      </c>
      <c r="C16" s="22" t="s">
        <v>63</v>
      </c>
      <c r="D16" s="22" t="s">
        <v>39</v>
      </c>
      <c r="E16" s="22" t="s">
        <v>51</v>
      </c>
      <c r="F16" s="21" t="s">
        <v>11</v>
      </c>
      <c r="G16" s="26">
        <v>4</v>
      </c>
      <c r="H16" s="26">
        <v>3</v>
      </c>
      <c r="I16" s="26"/>
      <c r="J16" s="26">
        <v>1</v>
      </c>
      <c r="K16" s="26">
        <v>0</v>
      </c>
      <c r="L16" s="17">
        <f t="shared" si="0"/>
        <v>8</v>
      </c>
      <c r="M16" s="27">
        <f t="shared" si="1"/>
        <v>0.5</v>
      </c>
      <c r="N16" s="31">
        <f t="shared" si="2"/>
        <v>0.5</v>
      </c>
      <c r="O16" s="17" t="str">
        <f t="shared" si="3"/>
        <v>Difícil</v>
      </c>
    </row>
    <row r="17" spans="1:15">
      <c r="A17" s="21">
        <v>7</v>
      </c>
      <c r="B17" s="21">
        <v>15</v>
      </c>
      <c r="C17" s="22" t="s">
        <v>62</v>
      </c>
      <c r="D17" s="22" t="s">
        <v>39</v>
      </c>
      <c r="E17" s="22" t="s">
        <v>40</v>
      </c>
      <c r="F17" s="21" t="s">
        <v>12</v>
      </c>
      <c r="G17" s="26"/>
      <c r="H17" s="26">
        <v>2</v>
      </c>
      <c r="I17" s="26">
        <v>5</v>
      </c>
      <c r="J17" s="26">
        <v>1</v>
      </c>
      <c r="K17" s="26">
        <v>0</v>
      </c>
      <c r="L17" s="17">
        <f t="shared" si="0"/>
        <v>8</v>
      </c>
      <c r="M17" s="27">
        <f t="shared" si="1"/>
        <v>0.25</v>
      </c>
      <c r="N17" s="31">
        <f t="shared" si="2"/>
        <v>0.75</v>
      </c>
      <c r="O17" s="17" t="str">
        <f t="shared" si="3"/>
        <v>Muy Difícil</v>
      </c>
    </row>
    <row r="18" spans="1:15">
      <c r="A18" s="21">
        <v>7</v>
      </c>
      <c r="B18" s="21">
        <v>16</v>
      </c>
      <c r="C18" s="22" t="s">
        <v>64</v>
      </c>
      <c r="D18" s="22" t="s">
        <v>32</v>
      </c>
      <c r="E18" s="22" t="s">
        <v>53</v>
      </c>
      <c r="F18" s="21" t="s">
        <v>12</v>
      </c>
      <c r="G18" s="26">
        <v>4</v>
      </c>
      <c r="H18" s="26">
        <v>3</v>
      </c>
      <c r="I18" s="26">
        <v>1</v>
      </c>
      <c r="J18" s="26"/>
      <c r="K18" s="26">
        <v>0</v>
      </c>
      <c r="L18" s="17">
        <f t="shared" si="0"/>
        <v>8</v>
      </c>
      <c r="M18" s="27">
        <f t="shared" si="1"/>
        <v>0.375</v>
      </c>
      <c r="N18" s="31">
        <f t="shared" si="2"/>
        <v>0.625</v>
      </c>
      <c r="O18" s="17" t="str">
        <f t="shared" si="3"/>
        <v>Muy Difícil</v>
      </c>
    </row>
    <row r="19" spans="1:15">
      <c r="A19" s="21">
        <v>7</v>
      </c>
      <c r="B19" s="21">
        <v>17</v>
      </c>
      <c r="C19" s="22" t="s">
        <v>34</v>
      </c>
      <c r="D19" s="22" t="s">
        <v>32</v>
      </c>
      <c r="E19" s="22" t="s">
        <v>33</v>
      </c>
      <c r="F19" s="21" t="s">
        <v>13</v>
      </c>
      <c r="G19" s="26">
        <v>1</v>
      </c>
      <c r="H19" s="26"/>
      <c r="I19" s="26"/>
      <c r="J19" s="26">
        <v>7</v>
      </c>
      <c r="K19" s="26">
        <v>0</v>
      </c>
      <c r="L19" s="17">
        <f t="shared" si="0"/>
        <v>8</v>
      </c>
      <c r="M19" s="27">
        <f t="shared" si="1"/>
        <v>0.875</v>
      </c>
      <c r="N19" s="31">
        <f t="shared" si="2"/>
        <v>0.125</v>
      </c>
      <c r="O19" s="17" t="str">
        <f t="shared" si="3"/>
        <v>Fácil</v>
      </c>
    </row>
    <row r="20" spans="1:15">
      <c r="A20" s="21">
        <v>7</v>
      </c>
      <c r="B20" s="21">
        <v>18</v>
      </c>
      <c r="C20" s="22" t="s">
        <v>65</v>
      </c>
      <c r="D20" s="22" t="s">
        <v>35</v>
      </c>
      <c r="E20" s="22" t="s">
        <v>66</v>
      </c>
      <c r="F20" s="21" t="s">
        <v>14</v>
      </c>
      <c r="G20" s="26">
        <v>2</v>
      </c>
      <c r="H20" s="26">
        <v>1</v>
      </c>
      <c r="I20" s="26">
        <v>4</v>
      </c>
      <c r="J20" s="26">
        <v>1</v>
      </c>
      <c r="K20" s="26">
        <v>0</v>
      </c>
      <c r="L20" s="17">
        <f t="shared" si="0"/>
        <v>8</v>
      </c>
      <c r="M20" s="27">
        <f t="shared" si="1"/>
        <v>0.5</v>
      </c>
      <c r="N20" s="31">
        <f t="shared" si="2"/>
        <v>0.5</v>
      </c>
      <c r="O20" s="17" t="str">
        <f t="shared" si="3"/>
        <v>Difícil</v>
      </c>
    </row>
    <row r="21" spans="1:15">
      <c r="A21" s="21">
        <v>7</v>
      </c>
      <c r="B21" s="21">
        <v>19</v>
      </c>
      <c r="C21" s="22" t="s">
        <v>65</v>
      </c>
      <c r="D21" s="22" t="s">
        <v>35</v>
      </c>
      <c r="E21" s="22" t="s">
        <v>58</v>
      </c>
      <c r="F21" s="21" t="s">
        <v>13</v>
      </c>
      <c r="G21" s="26"/>
      <c r="H21" s="26">
        <v>2</v>
      </c>
      <c r="I21" s="26">
        <v>1</v>
      </c>
      <c r="J21" s="26">
        <v>5</v>
      </c>
      <c r="K21" s="26">
        <v>0</v>
      </c>
      <c r="L21" s="17">
        <f t="shared" si="0"/>
        <v>8</v>
      </c>
      <c r="M21" s="27">
        <f t="shared" si="1"/>
        <v>0.625</v>
      </c>
      <c r="N21" s="31">
        <f t="shared" si="2"/>
        <v>0.375</v>
      </c>
      <c r="O21" s="17" t="str">
        <f t="shared" si="3"/>
        <v>Dificultad media</v>
      </c>
    </row>
    <row r="22" spans="1:15" ht="15.75" thickBot="1">
      <c r="A22" s="21">
        <v>7</v>
      </c>
      <c r="B22" s="21">
        <v>20</v>
      </c>
      <c r="C22" s="22" t="s">
        <v>34</v>
      </c>
      <c r="D22" s="22" t="s">
        <v>32</v>
      </c>
      <c r="E22" s="22" t="s">
        <v>33</v>
      </c>
      <c r="F22" s="21" t="s">
        <v>14</v>
      </c>
      <c r="G22" s="26">
        <v>1</v>
      </c>
      <c r="H22" s="26">
        <v>1</v>
      </c>
      <c r="I22" s="26">
        <v>5</v>
      </c>
      <c r="J22" s="26">
        <v>1</v>
      </c>
      <c r="K22" s="26">
        <v>0</v>
      </c>
      <c r="L22" s="17">
        <f t="shared" si="0"/>
        <v>8</v>
      </c>
      <c r="M22" s="27">
        <f t="shared" si="1"/>
        <v>0.625</v>
      </c>
      <c r="N22" s="31">
        <f t="shared" si="2"/>
        <v>0.375</v>
      </c>
      <c r="O22" s="17" t="str">
        <f t="shared" si="3"/>
        <v>Dificultad media</v>
      </c>
    </row>
    <row r="23" spans="1:15" ht="15.75" thickBot="1">
      <c r="L23" s="18" t="s">
        <v>81</v>
      </c>
      <c r="M23" s="29">
        <f>AVERAGE(M3:M22)</f>
        <v>0.58125000000000004</v>
      </c>
      <c r="N23" s="43">
        <f t="shared" si="2"/>
        <v>0.41874999999999996</v>
      </c>
    </row>
    <row r="41" spans="6:7">
      <c r="F41" s="40" t="s">
        <v>19</v>
      </c>
      <c r="G41" s="33">
        <v>7</v>
      </c>
    </row>
    <row r="42" spans="6:7">
      <c r="F42" s="40" t="s">
        <v>15</v>
      </c>
      <c r="G42" s="16" t="s">
        <v>80</v>
      </c>
    </row>
    <row r="44" spans="6:7">
      <c r="F44" s="40" t="s">
        <v>82</v>
      </c>
      <c r="G44" s="16"/>
    </row>
    <row r="45" spans="6:7" ht="45">
      <c r="F45" s="33" t="s">
        <v>78</v>
      </c>
      <c r="G45" s="39">
        <v>0.58125000000000004</v>
      </c>
    </row>
    <row r="46" spans="6:7" ht="45">
      <c r="F46" s="33" t="s">
        <v>79</v>
      </c>
      <c r="G46" s="39">
        <v>0.41875000000000001</v>
      </c>
    </row>
    <row r="48" spans="6:7">
      <c r="F48" s="40" t="s">
        <v>19</v>
      </c>
      <c r="G48" s="33">
        <v>7</v>
      </c>
    </row>
    <row r="49" spans="6:7">
      <c r="F49" s="40" t="s">
        <v>15</v>
      </c>
      <c r="G49" s="16" t="s">
        <v>80</v>
      </c>
    </row>
    <row r="50" spans="6:7">
      <c r="F50"/>
      <c r="G50" s="1"/>
    </row>
    <row r="51" spans="6:7" ht="60">
      <c r="F51" s="38" t="s">
        <v>76</v>
      </c>
      <c r="G51" s="45" t="s">
        <v>78</v>
      </c>
    </row>
    <row r="52" spans="6:7" ht="105">
      <c r="F52" s="33" t="s">
        <v>39</v>
      </c>
      <c r="G52" s="39">
        <v>0.52500000000000002</v>
      </c>
    </row>
    <row r="53" spans="6:7" ht="105">
      <c r="F53" s="33" t="s">
        <v>32</v>
      </c>
      <c r="G53" s="39">
        <v>0.5</v>
      </c>
    </row>
    <row r="54" spans="6:7" ht="90">
      <c r="F54" s="33" t="s">
        <v>35</v>
      </c>
      <c r="G54" s="39">
        <v>0.7142857142857143</v>
      </c>
    </row>
    <row r="55" spans="6:7">
      <c r="F55" s="33" t="s">
        <v>77</v>
      </c>
      <c r="G55" s="39">
        <v>0.58125000000000004</v>
      </c>
    </row>
    <row r="56" spans="6:7">
      <c r="F56"/>
    </row>
    <row r="57" spans="6:7">
      <c r="F57"/>
    </row>
    <row r="58" spans="6:7">
      <c r="F58"/>
    </row>
    <row r="59" spans="6:7">
      <c r="F59"/>
    </row>
    <row r="60" spans="6:7">
      <c r="F60"/>
    </row>
    <row r="61" spans="6:7">
      <c r="F61"/>
    </row>
    <row r="62" spans="6:7">
      <c r="F62"/>
    </row>
    <row r="63" spans="6:7">
      <c r="F63"/>
    </row>
    <row r="74" spans="6:7">
      <c r="F74" s="46" t="s">
        <v>19</v>
      </c>
      <c r="G74" s="47">
        <v>7</v>
      </c>
    </row>
    <row r="75" spans="6:7">
      <c r="F75" s="46" t="s">
        <v>15</v>
      </c>
      <c r="G75" s="48" t="s">
        <v>80</v>
      </c>
    </row>
    <row r="76" spans="6:7">
      <c r="F76"/>
      <c r="G76" s="1"/>
    </row>
    <row r="77" spans="6:7" ht="45">
      <c r="F77" s="49" t="s">
        <v>76</v>
      </c>
      <c r="G77" s="50" t="s">
        <v>88</v>
      </c>
    </row>
    <row r="78" spans="6:7">
      <c r="F78" s="33" t="s">
        <v>86</v>
      </c>
      <c r="G78" s="44">
        <v>0.3</v>
      </c>
    </row>
    <row r="79" spans="6:7">
      <c r="F79" s="33" t="s">
        <v>84</v>
      </c>
      <c r="G79" s="44">
        <v>0.15</v>
      </c>
    </row>
    <row r="80" spans="6:7">
      <c r="F80" s="33" t="s">
        <v>87</v>
      </c>
      <c r="G80" s="44">
        <v>0.05</v>
      </c>
    </row>
    <row r="81" spans="6:7" ht="30">
      <c r="F81" s="33" t="s">
        <v>89</v>
      </c>
      <c r="G81" s="44">
        <v>0.25</v>
      </c>
    </row>
    <row r="82" spans="6:7">
      <c r="F82" s="33" t="s">
        <v>85</v>
      </c>
      <c r="G82" s="44">
        <v>0.25</v>
      </c>
    </row>
    <row r="83" spans="6:7">
      <c r="F83" s="33" t="s">
        <v>77</v>
      </c>
      <c r="G83" s="44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"/>
  <sheetViews>
    <sheetView topLeftCell="B19" zoomScale="81" zoomScaleNormal="81" workbookViewId="0">
      <selection activeCell="H92" sqref="H92"/>
    </sheetView>
  </sheetViews>
  <sheetFormatPr baseColWidth="10" defaultRowHeight="15"/>
  <cols>
    <col min="1" max="1" width="0" hidden="1" customWidth="1"/>
    <col min="2" max="2" width="6.28515625" customWidth="1"/>
    <col min="3" max="3" width="31.7109375" style="1" hidden="1" customWidth="1"/>
    <col min="4" max="4" width="21.28515625" hidden="1" customWidth="1"/>
    <col min="5" max="5" width="13.140625" hidden="1" customWidth="1"/>
    <col min="6" max="6" width="10.85546875" style="1" customWidth="1"/>
    <col min="7" max="7" width="15.140625" customWidth="1"/>
    <col min="8" max="8" width="6.28515625" customWidth="1"/>
    <col min="9" max="9" width="7.85546875" customWidth="1"/>
    <col min="10" max="10" width="5.42578125" customWidth="1"/>
    <col min="11" max="11" width="9.42578125" bestFit="1" customWidth="1"/>
    <col min="12" max="12" width="11.7109375" bestFit="1" customWidth="1"/>
    <col min="15" max="15" width="16.140625" customWidth="1"/>
  </cols>
  <sheetData>
    <row r="1" spans="1:15" ht="15" customHeight="1">
      <c r="C1" s="11"/>
      <c r="D1" s="14"/>
      <c r="E1" s="15"/>
      <c r="F1" s="5"/>
    </row>
    <row r="2" spans="1:15" s="1" customFormat="1" ht="22.5">
      <c r="A2" s="12" t="s">
        <v>19</v>
      </c>
      <c r="B2" s="30" t="s">
        <v>15</v>
      </c>
      <c r="C2" s="25" t="s">
        <v>16</v>
      </c>
      <c r="D2" s="25" t="s">
        <v>17</v>
      </c>
      <c r="E2" s="25" t="s">
        <v>18</v>
      </c>
      <c r="F2" s="30" t="s">
        <v>31</v>
      </c>
      <c r="G2" s="25" t="s">
        <v>11</v>
      </c>
      <c r="H2" s="25" t="s">
        <v>12</v>
      </c>
      <c r="I2" s="25" t="s">
        <v>14</v>
      </c>
      <c r="J2" s="25" t="s">
        <v>13</v>
      </c>
      <c r="K2" s="25" t="s">
        <v>72</v>
      </c>
      <c r="L2" s="23" t="s">
        <v>73</v>
      </c>
      <c r="M2" s="23" t="s">
        <v>74</v>
      </c>
      <c r="N2" s="23" t="s">
        <v>75</v>
      </c>
      <c r="O2" s="23" t="s">
        <v>83</v>
      </c>
    </row>
    <row r="3" spans="1:15">
      <c r="A3" s="13">
        <v>8</v>
      </c>
      <c r="B3" s="13">
        <v>1</v>
      </c>
      <c r="C3" s="7" t="s">
        <v>37</v>
      </c>
      <c r="D3" s="7" t="s">
        <v>35</v>
      </c>
      <c r="E3" s="7" t="s">
        <v>36</v>
      </c>
      <c r="F3" s="36" t="s">
        <v>12</v>
      </c>
      <c r="G3" s="26">
        <v>1</v>
      </c>
      <c r="H3" s="26">
        <v>2</v>
      </c>
      <c r="I3" s="26"/>
      <c r="J3" s="26"/>
      <c r="K3" s="26">
        <v>0</v>
      </c>
      <c r="L3" s="17">
        <f>SUM(G3:K3)</f>
        <v>3</v>
      </c>
      <c r="M3" s="27">
        <f>IF(L3&gt;0,IF(F3=$G$2,G3,IF(F3=$H$2,H3,IF(F3=$I$2,I3,IF(F3=$J$2,J3,K3))))/L3,0)</f>
        <v>0.66666666666666663</v>
      </c>
      <c r="N3" s="31">
        <f>1-M3</f>
        <v>0.33333333333333337</v>
      </c>
      <c r="O3" s="17" t="str">
        <f>IF(M3&gt;=0.9,"Muy fácil",IF(M3&gt;=0.7,"Fácil",IF(M3&gt;=0.6,"Dificultad media",IF(M3&gt;=0.5,"Difícil","Muy Difícil"))))</f>
        <v>Dificultad media</v>
      </c>
    </row>
    <row r="4" spans="1:15">
      <c r="A4" s="13">
        <v>8</v>
      </c>
      <c r="B4" s="13">
        <v>2</v>
      </c>
      <c r="C4" s="7" t="s">
        <v>37</v>
      </c>
      <c r="D4" s="7" t="s">
        <v>32</v>
      </c>
      <c r="E4" s="7" t="s">
        <v>33</v>
      </c>
      <c r="F4" s="36" t="s">
        <v>14</v>
      </c>
      <c r="G4" s="26"/>
      <c r="H4" s="26"/>
      <c r="I4" s="26">
        <v>3</v>
      </c>
      <c r="J4" s="26"/>
      <c r="K4" s="26">
        <v>0</v>
      </c>
      <c r="L4" s="17">
        <f t="shared" ref="L4:L22" si="0">SUM(G4:K4)</f>
        <v>3</v>
      </c>
      <c r="M4" s="27">
        <f t="shared" ref="M4:M22" si="1">IF(L4&gt;0,IF(F4=$G$2,G4,IF(F4=$H$2,H4,IF(F4=$I$2,I4,IF(F4=$J$2,J4,K4))))/L4,0)</f>
        <v>1</v>
      </c>
      <c r="N4" s="31">
        <f t="shared" ref="N4:N23" si="2">1-M4</f>
        <v>0</v>
      </c>
      <c r="O4" s="17" t="str">
        <f t="shared" ref="O4:O22" si="3">IF(M4&gt;=0.9,"Muy fácil",IF(M4&gt;=0.7,"Fácil",IF(M4&gt;=0.6,"Dificultad media",IF(M4&gt;=0.5,"Difícil","Muy Difícil"))))</f>
        <v>Muy fácil</v>
      </c>
    </row>
    <row r="5" spans="1:15">
      <c r="A5" s="13">
        <v>8</v>
      </c>
      <c r="B5" s="13">
        <v>3</v>
      </c>
      <c r="C5" s="7" t="s">
        <v>37</v>
      </c>
      <c r="D5" s="7" t="s">
        <v>35</v>
      </c>
      <c r="E5" s="7" t="s">
        <v>36</v>
      </c>
      <c r="F5" s="36" t="s">
        <v>13</v>
      </c>
      <c r="G5" s="26">
        <v>1</v>
      </c>
      <c r="H5" s="26"/>
      <c r="I5" s="26">
        <v>1</v>
      </c>
      <c r="J5" s="26">
        <v>1</v>
      </c>
      <c r="K5" s="26">
        <v>0</v>
      </c>
      <c r="L5" s="17">
        <f t="shared" si="0"/>
        <v>3</v>
      </c>
      <c r="M5" s="27">
        <f t="shared" si="1"/>
        <v>0.33333333333333331</v>
      </c>
      <c r="N5" s="31">
        <f t="shared" si="2"/>
        <v>0.66666666666666674</v>
      </c>
      <c r="O5" s="17" t="str">
        <f t="shared" si="3"/>
        <v>Muy Difícil</v>
      </c>
    </row>
    <row r="6" spans="1:15">
      <c r="A6" s="13">
        <v>8</v>
      </c>
      <c r="B6" s="13">
        <v>4</v>
      </c>
      <c r="C6" s="7" t="s">
        <v>37</v>
      </c>
      <c r="D6" s="7" t="s">
        <v>35</v>
      </c>
      <c r="E6" s="7" t="s">
        <v>36</v>
      </c>
      <c r="F6" s="36" t="s">
        <v>13</v>
      </c>
      <c r="G6" s="26"/>
      <c r="H6" s="26"/>
      <c r="I6" s="26"/>
      <c r="J6" s="26">
        <v>3</v>
      </c>
      <c r="K6" s="26">
        <v>0</v>
      </c>
      <c r="L6" s="17">
        <f t="shared" si="0"/>
        <v>3</v>
      </c>
      <c r="M6" s="27">
        <f t="shared" si="1"/>
        <v>1</v>
      </c>
      <c r="N6" s="31">
        <f t="shared" si="2"/>
        <v>0</v>
      </c>
      <c r="O6" s="17" t="str">
        <f t="shared" si="3"/>
        <v>Muy fácil</v>
      </c>
    </row>
    <row r="7" spans="1:15">
      <c r="A7" s="13">
        <v>8</v>
      </c>
      <c r="B7" s="13">
        <v>5</v>
      </c>
      <c r="C7" s="7" t="s">
        <v>67</v>
      </c>
      <c r="D7" s="7" t="s">
        <v>35</v>
      </c>
      <c r="E7" s="7" t="s">
        <v>56</v>
      </c>
      <c r="F7" s="36" t="s">
        <v>13</v>
      </c>
      <c r="G7" s="26"/>
      <c r="H7" s="26"/>
      <c r="I7" s="26"/>
      <c r="J7" s="26">
        <v>3</v>
      </c>
      <c r="K7" s="26">
        <v>0</v>
      </c>
      <c r="L7" s="17">
        <f t="shared" si="0"/>
        <v>3</v>
      </c>
      <c r="M7" s="27">
        <f t="shared" si="1"/>
        <v>1</v>
      </c>
      <c r="N7" s="31">
        <f t="shared" si="2"/>
        <v>0</v>
      </c>
      <c r="O7" s="17" t="str">
        <f t="shared" si="3"/>
        <v>Muy fácil</v>
      </c>
    </row>
    <row r="8" spans="1:15">
      <c r="A8" s="13">
        <v>8</v>
      </c>
      <c r="B8" s="13">
        <v>6</v>
      </c>
      <c r="C8" s="7" t="s">
        <v>37</v>
      </c>
      <c r="D8" s="7" t="s">
        <v>32</v>
      </c>
      <c r="E8" s="7" t="s">
        <v>33</v>
      </c>
      <c r="F8" s="36" t="s">
        <v>12</v>
      </c>
      <c r="G8" s="26"/>
      <c r="H8" s="26">
        <v>2</v>
      </c>
      <c r="I8" s="26">
        <v>1</v>
      </c>
      <c r="J8" s="26"/>
      <c r="K8" s="26">
        <v>0</v>
      </c>
      <c r="L8" s="17">
        <f t="shared" si="0"/>
        <v>3</v>
      </c>
      <c r="M8" s="27">
        <f t="shared" si="1"/>
        <v>0.66666666666666663</v>
      </c>
      <c r="N8" s="31">
        <f t="shared" si="2"/>
        <v>0.33333333333333337</v>
      </c>
      <c r="O8" s="17" t="str">
        <f t="shared" si="3"/>
        <v>Dificultad media</v>
      </c>
    </row>
    <row r="9" spans="1:15">
      <c r="A9" s="13">
        <v>8</v>
      </c>
      <c r="B9" s="13">
        <v>7</v>
      </c>
      <c r="C9" s="7" t="s">
        <v>43</v>
      </c>
      <c r="D9" s="7" t="s">
        <v>68</v>
      </c>
      <c r="E9" s="7" t="s">
        <v>44</v>
      </c>
      <c r="F9" s="36" t="s">
        <v>14</v>
      </c>
      <c r="G9" s="26"/>
      <c r="H9" s="26"/>
      <c r="I9" s="26">
        <v>2</v>
      </c>
      <c r="J9" s="26">
        <v>1</v>
      </c>
      <c r="K9" s="26">
        <v>0</v>
      </c>
      <c r="L9" s="17">
        <f t="shared" si="0"/>
        <v>3</v>
      </c>
      <c r="M9" s="27">
        <f t="shared" si="1"/>
        <v>0.66666666666666663</v>
      </c>
      <c r="N9" s="31">
        <f t="shared" si="2"/>
        <v>0.33333333333333337</v>
      </c>
      <c r="O9" s="17" t="str">
        <f t="shared" si="3"/>
        <v>Dificultad media</v>
      </c>
    </row>
    <row r="10" spans="1:15">
      <c r="A10" s="13">
        <v>8</v>
      </c>
      <c r="B10" s="13">
        <v>8</v>
      </c>
      <c r="C10" s="7" t="s">
        <v>62</v>
      </c>
      <c r="D10" s="7" t="s">
        <v>39</v>
      </c>
      <c r="E10" s="7" t="s">
        <v>40</v>
      </c>
      <c r="F10" s="36" t="s">
        <v>12</v>
      </c>
      <c r="G10" s="26"/>
      <c r="H10" s="26">
        <v>3</v>
      </c>
      <c r="I10" s="26"/>
      <c r="J10" s="26"/>
      <c r="K10" s="26">
        <v>0</v>
      </c>
      <c r="L10" s="17">
        <f t="shared" si="0"/>
        <v>3</v>
      </c>
      <c r="M10" s="27">
        <f t="shared" si="1"/>
        <v>1</v>
      </c>
      <c r="N10" s="31">
        <f t="shared" si="2"/>
        <v>0</v>
      </c>
      <c r="O10" s="17" t="str">
        <f t="shared" si="3"/>
        <v>Muy fácil</v>
      </c>
    </row>
    <row r="11" spans="1:15">
      <c r="A11" s="13">
        <v>8</v>
      </c>
      <c r="B11" s="13">
        <v>9</v>
      </c>
      <c r="C11" s="7" t="s">
        <v>62</v>
      </c>
      <c r="D11" s="7" t="s">
        <v>39</v>
      </c>
      <c r="E11" s="7" t="s">
        <v>40</v>
      </c>
      <c r="F11" s="36" t="s">
        <v>12</v>
      </c>
      <c r="G11" s="26">
        <v>1</v>
      </c>
      <c r="H11" s="26">
        <v>2</v>
      </c>
      <c r="I11" s="26"/>
      <c r="J11" s="26"/>
      <c r="K11" s="26">
        <v>0</v>
      </c>
      <c r="L11" s="17">
        <f t="shared" si="0"/>
        <v>3</v>
      </c>
      <c r="M11" s="27">
        <f t="shared" si="1"/>
        <v>0.66666666666666663</v>
      </c>
      <c r="N11" s="31">
        <f t="shared" si="2"/>
        <v>0.33333333333333337</v>
      </c>
      <c r="O11" s="17" t="str">
        <f t="shared" si="3"/>
        <v>Dificultad media</v>
      </c>
    </row>
    <row r="12" spans="1:15">
      <c r="A12" s="13">
        <v>8</v>
      </c>
      <c r="B12" s="13">
        <v>10</v>
      </c>
      <c r="C12" s="7" t="s">
        <v>34</v>
      </c>
      <c r="D12" s="7" t="s">
        <v>68</v>
      </c>
      <c r="E12" s="7" t="s">
        <v>57</v>
      </c>
      <c r="F12" s="36" t="s">
        <v>12</v>
      </c>
      <c r="G12" s="26"/>
      <c r="H12" s="26">
        <v>2</v>
      </c>
      <c r="I12" s="26">
        <v>1</v>
      </c>
      <c r="J12" s="26"/>
      <c r="K12" s="26">
        <v>0</v>
      </c>
      <c r="L12" s="17">
        <f t="shared" si="0"/>
        <v>3</v>
      </c>
      <c r="M12" s="27">
        <f t="shared" si="1"/>
        <v>0.66666666666666663</v>
      </c>
      <c r="N12" s="31">
        <f t="shared" si="2"/>
        <v>0.33333333333333337</v>
      </c>
      <c r="O12" s="17" t="str">
        <f t="shared" si="3"/>
        <v>Dificultad media</v>
      </c>
    </row>
    <row r="13" spans="1:15">
      <c r="A13" s="13">
        <v>8</v>
      </c>
      <c r="B13" s="13">
        <v>11</v>
      </c>
      <c r="C13" s="7" t="s">
        <v>62</v>
      </c>
      <c r="D13" s="7" t="s">
        <v>32</v>
      </c>
      <c r="E13" s="7" t="s">
        <v>33</v>
      </c>
      <c r="F13" s="36" t="s">
        <v>12</v>
      </c>
      <c r="G13" s="26"/>
      <c r="H13" s="26">
        <v>2</v>
      </c>
      <c r="I13" s="26"/>
      <c r="J13" s="26">
        <v>1</v>
      </c>
      <c r="K13" s="26">
        <v>0</v>
      </c>
      <c r="L13" s="17">
        <f t="shared" si="0"/>
        <v>3</v>
      </c>
      <c r="M13" s="27">
        <f t="shared" si="1"/>
        <v>0.66666666666666663</v>
      </c>
      <c r="N13" s="31">
        <f t="shared" si="2"/>
        <v>0.33333333333333337</v>
      </c>
      <c r="O13" s="17" t="str">
        <f t="shared" si="3"/>
        <v>Dificultad media</v>
      </c>
    </row>
    <row r="14" spans="1:15">
      <c r="A14" s="13">
        <v>8</v>
      </c>
      <c r="B14" s="13">
        <v>12</v>
      </c>
      <c r="C14" s="7" t="s">
        <v>69</v>
      </c>
      <c r="D14" s="7" t="s">
        <v>39</v>
      </c>
      <c r="E14" s="7" t="s">
        <v>51</v>
      </c>
      <c r="F14" s="36" t="s">
        <v>13</v>
      </c>
      <c r="G14" s="26"/>
      <c r="H14" s="26">
        <v>2</v>
      </c>
      <c r="I14" s="26"/>
      <c r="J14" s="26">
        <v>1</v>
      </c>
      <c r="K14" s="26">
        <v>0</v>
      </c>
      <c r="L14" s="17">
        <f t="shared" si="0"/>
        <v>3</v>
      </c>
      <c r="M14" s="27">
        <f t="shared" si="1"/>
        <v>0.33333333333333331</v>
      </c>
      <c r="N14" s="31">
        <f t="shared" si="2"/>
        <v>0.66666666666666674</v>
      </c>
      <c r="O14" s="17" t="str">
        <f t="shared" si="3"/>
        <v>Muy Difícil</v>
      </c>
    </row>
    <row r="15" spans="1:15">
      <c r="A15" s="13">
        <v>8</v>
      </c>
      <c r="B15" s="13">
        <v>13</v>
      </c>
      <c r="C15" s="7" t="s">
        <v>67</v>
      </c>
      <c r="D15" s="7" t="s">
        <v>35</v>
      </c>
      <c r="E15" s="7" t="s">
        <v>36</v>
      </c>
      <c r="F15" s="36" t="s">
        <v>11</v>
      </c>
      <c r="G15" s="26">
        <v>3</v>
      </c>
      <c r="H15" s="26"/>
      <c r="I15" s="26"/>
      <c r="J15" s="26"/>
      <c r="K15" s="26">
        <v>0</v>
      </c>
      <c r="L15" s="17">
        <f t="shared" si="0"/>
        <v>3</v>
      </c>
      <c r="M15" s="27">
        <f t="shared" si="1"/>
        <v>1</v>
      </c>
      <c r="N15" s="31">
        <f t="shared" si="2"/>
        <v>0</v>
      </c>
      <c r="O15" s="17" t="str">
        <f t="shared" si="3"/>
        <v>Muy fácil</v>
      </c>
    </row>
    <row r="16" spans="1:15">
      <c r="A16" s="13">
        <v>8</v>
      </c>
      <c r="B16" s="13">
        <v>14</v>
      </c>
      <c r="C16" s="7" t="s">
        <v>50</v>
      </c>
      <c r="D16" s="7" t="s">
        <v>39</v>
      </c>
      <c r="E16" s="7" t="s">
        <v>40</v>
      </c>
      <c r="F16" s="36" t="s">
        <v>12</v>
      </c>
      <c r="G16" s="26">
        <v>1</v>
      </c>
      <c r="H16" s="26">
        <v>2</v>
      </c>
      <c r="I16" s="26"/>
      <c r="J16" s="26"/>
      <c r="K16" s="26">
        <v>0</v>
      </c>
      <c r="L16" s="17">
        <f t="shared" si="0"/>
        <v>3</v>
      </c>
      <c r="M16" s="27">
        <f t="shared" si="1"/>
        <v>0.66666666666666663</v>
      </c>
      <c r="N16" s="31">
        <f t="shared" si="2"/>
        <v>0.33333333333333337</v>
      </c>
      <c r="O16" s="17" t="str">
        <f t="shared" si="3"/>
        <v>Dificultad media</v>
      </c>
    </row>
    <row r="17" spans="1:15">
      <c r="A17" s="13">
        <v>8</v>
      </c>
      <c r="B17" s="13">
        <v>15</v>
      </c>
      <c r="C17" s="7" t="s">
        <v>50</v>
      </c>
      <c r="D17" s="7" t="s">
        <v>39</v>
      </c>
      <c r="E17" s="7" t="s">
        <v>40</v>
      </c>
      <c r="F17" s="36" t="s">
        <v>13</v>
      </c>
      <c r="G17" s="26"/>
      <c r="H17" s="26"/>
      <c r="I17" s="26">
        <v>3</v>
      </c>
      <c r="J17" s="26"/>
      <c r="K17" s="26">
        <v>0</v>
      </c>
      <c r="L17" s="17">
        <f t="shared" si="0"/>
        <v>3</v>
      </c>
      <c r="M17" s="27">
        <f t="shared" si="1"/>
        <v>0</v>
      </c>
      <c r="N17" s="31">
        <f t="shared" si="2"/>
        <v>1</v>
      </c>
      <c r="O17" s="17" t="str">
        <f t="shared" si="3"/>
        <v>Muy Difícil</v>
      </c>
    </row>
    <row r="18" spans="1:15">
      <c r="A18" s="13">
        <v>8</v>
      </c>
      <c r="B18" s="13">
        <v>16</v>
      </c>
      <c r="C18" s="7" t="s">
        <v>70</v>
      </c>
      <c r="D18" s="7" t="s">
        <v>39</v>
      </c>
      <c r="E18" s="7" t="s">
        <v>49</v>
      </c>
      <c r="F18" s="36" t="s">
        <v>13</v>
      </c>
      <c r="G18" s="26">
        <v>1</v>
      </c>
      <c r="H18" s="26"/>
      <c r="I18" s="26">
        <v>2</v>
      </c>
      <c r="J18" s="26"/>
      <c r="K18" s="26">
        <v>0</v>
      </c>
      <c r="L18" s="17">
        <f t="shared" si="0"/>
        <v>3</v>
      </c>
      <c r="M18" s="27">
        <f t="shared" si="1"/>
        <v>0</v>
      </c>
      <c r="N18" s="31">
        <f t="shared" si="2"/>
        <v>1</v>
      </c>
      <c r="O18" s="17" t="str">
        <f t="shared" si="3"/>
        <v>Muy Difícil</v>
      </c>
    </row>
    <row r="19" spans="1:15">
      <c r="A19" s="13">
        <v>8</v>
      </c>
      <c r="B19" s="13">
        <v>17</v>
      </c>
      <c r="C19" s="7" t="s">
        <v>43</v>
      </c>
      <c r="D19" s="7" t="s">
        <v>68</v>
      </c>
      <c r="E19" s="7" t="s">
        <v>44</v>
      </c>
      <c r="F19" s="36" t="s">
        <v>13</v>
      </c>
      <c r="G19" s="26">
        <v>1</v>
      </c>
      <c r="H19" s="26"/>
      <c r="I19" s="26">
        <v>2</v>
      </c>
      <c r="J19" s="26"/>
      <c r="K19" s="26">
        <v>0</v>
      </c>
      <c r="L19" s="17">
        <f t="shared" si="0"/>
        <v>3</v>
      </c>
      <c r="M19" s="27">
        <f t="shared" si="1"/>
        <v>0</v>
      </c>
      <c r="N19" s="31">
        <f t="shared" si="2"/>
        <v>1</v>
      </c>
      <c r="O19" s="17" t="str">
        <f t="shared" si="3"/>
        <v>Muy Difícil</v>
      </c>
    </row>
    <row r="20" spans="1:15">
      <c r="A20" s="13">
        <v>8</v>
      </c>
      <c r="B20" s="13">
        <v>18</v>
      </c>
      <c r="C20" s="7" t="s">
        <v>43</v>
      </c>
      <c r="D20" s="7" t="s">
        <v>32</v>
      </c>
      <c r="E20" s="7" t="s">
        <v>42</v>
      </c>
      <c r="F20" s="36" t="s">
        <v>11</v>
      </c>
      <c r="G20" s="26">
        <v>2</v>
      </c>
      <c r="H20" s="26">
        <v>1</v>
      </c>
      <c r="I20" s="26"/>
      <c r="J20" s="26"/>
      <c r="K20" s="26">
        <v>0</v>
      </c>
      <c r="L20" s="17">
        <f t="shared" si="0"/>
        <v>3</v>
      </c>
      <c r="M20" s="27">
        <f t="shared" si="1"/>
        <v>0.66666666666666663</v>
      </c>
      <c r="N20" s="31">
        <f t="shared" si="2"/>
        <v>0.33333333333333337</v>
      </c>
      <c r="O20" s="17" t="str">
        <f t="shared" si="3"/>
        <v>Dificultad media</v>
      </c>
    </row>
    <row r="21" spans="1:15">
      <c r="A21" s="13">
        <v>8</v>
      </c>
      <c r="B21" s="13">
        <v>19</v>
      </c>
      <c r="C21" s="7" t="s">
        <v>71</v>
      </c>
      <c r="D21" s="7" t="s">
        <v>35</v>
      </c>
      <c r="E21" s="7" t="s">
        <v>36</v>
      </c>
      <c r="F21" s="36" t="s">
        <v>13</v>
      </c>
      <c r="G21" s="26"/>
      <c r="H21" s="26">
        <v>2</v>
      </c>
      <c r="I21" s="26">
        <v>2</v>
      </c>
      <c r="J21" s="26"/>
      <c r="K21" s="26">
        <v>0</v>
      </c>
      <c r="L21" s="17">
        <f t="shared" si="0"/>
        <v>4</v>
      </c>
      <c r="M21" s="27">
        <f t="shared" si="1"/>
        <v>0</v>
      </c>
      <c r="N21" s="31">
        <f t="shared" si="2"/>
        <v>1</v>
      </c>
      <c r="O21" s="17" t="str">
        <f t="shared" si="3"/>
        <v>Muy Difícil</v>
      </c>
    </row>
    <row r="22" spans="1:15" ht="15.75" thickBot="1">
      <c r="A22" s="13">
        <v>8</v>
      </c>
      <c r="B22" s="13">
        <v>20</v>
      </c>
      <c r="C22" s="7" t="s">
        <v>52</v>
      </c>
      <c r="D22" s="7" t="s">
        <v>39</v>
      </c>
      <c r="E22" s="7" t="s">
        <v>49</v>
      </c>
      <c r="F22" s="36" t="s">
        <v>11</v>
      </c>
      <c r="G22" s="26">
        <v>1</v>
      </c>
      <c r="H22" s="26">
        <v>1</v>
      </c>
      <c r="I22" s="26">
        <v>1</v>
      </c>
      <c r="J22" s="26"/>
      <c r="K22" s="26">
        <v>0</v>
      </c>
      <c r="L22" s="17">
        <f t="shared" si="0"/>
        <v>3</v>
      </c>
      <c r="M22" s="27">
        <f t="shared" si="1"/>
        <v>0.33333333333333331</v>
      </c>
      <c r="N22" s="31">
        <f t="shared" si="2"/>
        <v>0.66666666666666674</v>
      </c>
      <c r="O22" s="17" t="str">
        <f t="shared" si="3"/>
        <v>Muy Difícil</v>
      </c>
    </row>
    <row r="23" spans="1:15" ht="15.75" thickBot="1">
      <c r="F23" s="28"/>
      <c r="G23" s="28"/>
      <c r="H23" s="28"/>
      <c r="I23" s="28"/>
      <c r="J23" s="28"/>
      <c r="K23" s="28"/>
      <c r="L23" s="18" t="s">
        <v>81</v>
      </c>
      <c r="M23" s="29">
        <f>AVERAGE(M3:M22)</f>
        <v>0.56666666666666665</v>
      </c>
      <c r="N23" s="43">
        <f t="shared" si="2"/>
        <v>0.43333333333333335</v>
      </c>
    </row>
    <row r="44" spans="6:7">
      <c r="F44" s="40" t="s">
        <v>19</v>
      </c>
      <c r="G44" s="33">
        <v>8</v>
      </c>
    </row>
    <row r="45" spans="6:7">
      <c r="F45" s="40" t="s">
        <v>15</v>
      </c>
      <c r="G45" s="16" t="s">
        <v>80</v>
      </c>
    </row>
    <row r="46" spans="6:7">
      <c r="F46"/>
    </row>
    <row r="47" spans="6:7">
      <c r="F47" s="40" t="s">
        <v>82</v>
      </c>
      <c r="G47" s="16"/>
    </row>
    <row r="48" spans="6:7" ht="60">
      <c r="F48" s="33" t="s">
        <v>78</v>
      </c>
      <c r="G48" s="39">
        <v>0.56666666666666665</v>
      </c>
    </row>
    <row r="49" spans="6:7" ht="75">
      <c r="F49" s="33" t="s">
        <v>79</v>
      </c>
      <c r="G49" s="39">
        <v>0.43333333333333329</v>
      </c>
    </row>
    <row r="53" spans="6:7">
      <c r="F53" s="24" t="s">
        <v>19</v>
      </c>
      <c r="G53" s="32">
        <v>8</v>
      </c>
    </row>
    <row r="54" spans="6:7">
      <c r="F54" s="24" t="s">
        <v>15</v>
      </c>
      <c r="G54" s="2" t="s">
        <v>80</v>
      </c>
    </row>
    <row r="55" spans="6:7">
      <c r="F55"/>
    </row>
    <row r="56" spans="6:7" ht="45">
      <c r="F56" s="38" t="s">
        <v>76</v>
      </c>
      <c r="G56" s="36" t="s">
        <v>78</v>
      </c>
    </row>
    <row r="57" spans="6:7" ht="165">
      <c r="F57" s="33" t="s">
        <v>39</v>
      </c>
      <c r="G57" s="39">
        <v>0.42857142857142855</v>
      </c>
    </row>
    <row r="58" spans="6:7" ht="165">
      <c r="F58" s="33" t="s">
        <v>32</v>
      </c>
      <c r="G58" s="39">
        <v>0.74999999999999989</v>
      </c>
    </row>
    <row r="59" spans="6:7" ht="165">
      <c r="F59" s="33" t="s">
        <v>68</v>
      </c>
      <c r="G59" s="39">
        <v>0.44444444444444442</v>
      </c>
    </row>
    <row r="60" spans="6:7" ht="105">
      <c r="F60" s="33" t="s">
        <v>35</v>
      </c>
      <c r="G60" s="39">
        <v>0.66666666666666663</v>
      </c>
    </row>
    <row r="61" spans="6:7" ht="30">
      <c r="F61" s="33" t="s">
        <v>77</v>
      </c>
      <c r="G61" s="39">
        <v>0.56666666666666676</v>
      </c>
    </row>
    <row r="82" spans="6:7">
      <c r="F82" s="38" t="s">
        <v>19</v>
      </c>
      <c r="G82" s="36">
        <v>8</v>
      </c>
    </row>
    <row r="83" spans="6:7">
      <c r="F83" s="38" t="s">
        <v>15</v>
      </c>
      <c r="G83" s="36" t="s">
        <v>80</v>
      </c>
    </row>
    <row r="84" spans="6:7">
      <c r="F84"/>
    </row>
    <row r="85" spans="6:7" ht="45">
      <c r="F85" s="38" t="s">
        <v>76</v>
      </c>
      <c r="G85" s="36" t="s">
        <v>88</v>
      </c>
    </row>
    <row r="86" spans="6:7">
      <c r="F86" s="36" t="s">
        <v>86</v>
      </c>
      <c r="G86" s="39">
        <v>0.35</v>
      </c>
    </row>
    <row r="87" spans="6:7">
      <c r="F87" s="36" t="s">
        <v>87</v>
      </c>
      <c r="G87" s="39">
        <v>0.25</v>
      </c>
    </row>
    <row r="88" spans="6:7" ht="30">
      <c r="F88" s="36" t="s">
        <v>89</v>
      </c>
      <c r="G88" s="39">
        <v>0.4</v>
      </c>
    </row>
    <row r="89" spans="6:7" ht="30">
      <c r="F89" s="36" t="s">
        <v>77</v>
      </c>
      <c r="G89" s="39">
        <v>1</v>
      </c>
    </row>
    <row r="90" spans="6:7">
      <c r="F90"/>
    </row>
  </sheetData>
  <pageMargins left="0.7" right="0.7" top="0.75" bottom="0.75" header="0.3" footer="0.3"/>
  <pageSetup orientation="portrait" verticalDpi="597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3"/>
  <sheetViews>
    <sheetView tabSelected="1" topLeftCell="B40" workbookViewId="0">
      <selection activeCell="B45" sqref="B45:G47"/>
    </sheetView>
  </sheetViews>
  <sheetFormatPr baseColWidth="10" defaultRowHeight="15"/>
  <cols>
    <col min="1" max="1" width="0" hidden="1" customWidth="1"/>
    <col min="2" max="2" width="6.42578125" customWidth="1"/>
    <col min="3" max="3" width="74" style="1" hidden="1" customWidth="1"/>
    <col min="4" max="4" width="31" hidden="1" customWidth="1"/>
    <col min="5" max="5" width="21.7109375" hidden="1" customWidth="1"/>
    <col min="6" max="6" width="11.7109375" style="1" customWidth="1"/>
    <col min="7" max="7" width="11.5703125" customWidth="1"/>
    <col min="8" max="8" width="5.140625" customWidth="1"/>
    <col min="9" max="9" width="6.28515625" customWidth="1"/>
    <col min="10" max="10" width="5.5703125" customWidth="1"/>
    <col min="11" max="11" width="7.85546875" customWidth="1"/>
    <col min="15" max="15" width="17.140625" customWidth="1"/>
  </cols>
  <sheetData>
    <row r="1" spans="1:15" ht="15" customHeight="1">
      <c r="C1" s="11"/>
      <c r="D1" s="9"/>
      <c r="E1" s="10"/>
      <c r="F1" s="5"/>
    </row>
    <row r="2" spans="1:15" s="1" customFormat="1" ht="22.5">
      <c r="A2" s="20" t="s">
        <v>19</v>
      </c>
      <c r="B2" s="25" t="s">
        <v>15</v>
      </c>
      <c r="C2" s="25" t="s">
        <v>47</v>
      </c>
      <c r="D2" s="25" t="s">
        <v>17</v>
      </c>
      <c r="E2" s="25" t="s">
        <v>18</v>
      </c>
      <c r="F2" s="30" t="s">
        <v>31</v>
      </c>
      <c r="G2" s="25" t="s">
        <v>11</v>
      </c>
      <c r="H2" s="25" t="s">
        <v>12</v>
      </c>
      <c r="I2" s="25" t="s">
        <v>14</v>
      </c>
      <c r="J2" s="25" t="s">
        <v>13</v>
      </c>
      <c r="K2" s="25" t="s">
        <v>72</v>
      </c>
      <c r="L2" s="23" t="s">
        <v>73</v>
      </c>
      <c r="M2" s="23" t="s">
        <v>74</v>
      </c>
      <c r="N2" s="23" t="s">
        <v>75</v>
      </c>
      <c r="O2" s="23" t="s">
        <v>83</v>
      </c>
    </row>
    <row r="3" spans="1:15">
      <c r="A3" s="21">
        <v>9</v>
      </c>
      <c r="B3" s="21">
        <v>1</v>
      </c>
      <c r="C3" s="22" t="s">
        <v>34</v>
      </c>
      <c r="D3" s="22" t="s">
        <v>32</v>
      </c>
      <c r="E3" s="22" t="s">
        <v>33</v>
      </c>
      <c r="F3" s="21" t="s">
        <v>14</v>
      </c>
      <c r="G3" s="26">
        <v>4</v>
      </c>
      <c r="H3" s="26"/>
      <c r="I3" s="26">
        <v>3</v>
      </c>
      <c r="J3" s="26">
        <v>3</v>
      </c>
      <c r="K3" s="26">
        <v>0</v>
      </c>
      <c r="L3" s="17">
        <f>SUM(G3:K3)</f>
        <v>10</v>
      </c>
      <c r="M3" s="27">
        <f>IF(L3&gt;0,IF(F3=$G$2,G3,IF(F3=$H$2,H3,IF(F3=$I$2,I3,IF(F3=$J$2,J3,K3))))/L3,0)</f>
        <v>0.3</v>
      </c>
      <c r="N3" s="31">
        <f>1-M3</f>
        <v>0.7</v>
      </c>
      <c r="O3" s="17" t="str">
        <f>IF(M3&gt;=0.9,"Muy fácil",IF(M3&gt;=0.7,"Fácil",IF(M3&gt;=0.6,"Dificultad media",IF(M3&gt;=0.5,"Difícil","Muy Difícil"))))</f>
        <v>Muy Difícil</v>
      </c>
    </row>
    <row r="4" spans="1:15">
      <c r="A4" s="21">
        <v>9</v>
      </c>
      <c r="B4" s="21">
        <v>2</v>
      </c>
      <c r="C4" s="22" t="s">
        <v>37</v>
      </c>
      <c r="D4" s="22" t="s">
        <v>35</v>
      </c>
      <c r="E4" s="22" t="s">
        <v>36</v>
      </c>
      <c r="F4" s="21" t="s">
        <v>14</v>
      </c>
      <c r="G4" s="26"/>
      <c r="H4" s="26">
        <v>2</v>
      </c>
      <c r="I4" s="26">
        <v>8</v>
      </c>
      <c r="J4" s="26"/>
      <c r="K4" s="26">
        <v>0</v>
      </c>
      <c r="L4" s="17">
        <f t="shared" ref="L4:L22" si="0">SUM(G4:K4)</f>
        <v>10</v>
      </c>
      <c r="M4" s="27">
        <f t="shared" ref="M4:M22" si="1">IF(L4&gt;0,IF(F4=$G$2,G4,IF(F4=$H$2,H4,IF(F4=$I$2,I4,IF(F4=$J$2,J4,K4))))/L4,0)</f>
        <v>0.8</v>
      </c>
      <c r="N4" s="31">
        <f t="shared" ref="N4:N23" si="2">1-M4</f>
        <v>0.19999999999999996</v>
      </c>
      <c r="O4" s="17" t="str">
        <f t="shared" ref="O4:O22" si="3">IF(M4&gt;=0.9,"Muy fácil",IF(M4&gt;=0.7,"Fácil",IF(M4&gt;=0.6,"Dificultad media",IF(M4&gt;=0.5,"Difícil","Muy Difícil"))))</f>
        <v>Fácil</v>
      </c>
    </row>
    <row r="5" spans="1:15">
      <c r="A5" s="21">
        <v>9</v>
      </c>
      <c r="B5" s="21">
        <v>3</v>
      </c>
      <c r="C5" s="22" t="s">
        <v>41</v>
      </c>
      <c r="D5" s="22" t="s">
        <v>39</v>
      </c>
      <c r="E5" s="22" t="s">
        <v>40</v>
      </c>
      <c r="F5" s="21" t="s">
        <v>11</v>
      </c>
      <c r="G5" s="26">
        <v>4</v>
      </c>
      <c r="H5" s="26">
        <v>4</v>
      </c>
      <c r="I5" s="26">
        <v>1</v>
      </c>
      <c r="J5" s="26">
        <v>1</v>
      </c>
      <c r="K5" s="26">
        <v>0</v>
      </c>
      <c r="L5" s="17">
        <f t="shared" si="0"/>
        <v>10</v>
      </c>
      <c r="M5" s="27">
        <f t="shared" si="1"/>
        <v>0.4</v>
      </c>
      <c r="N5" s="31">
        <f t="shared" si="2"/>
        <v>0.6</v>
      </c>
      <c r="O5" s="17" t="str">
        <f t="shared" si="3"/>
        <v>Muy Difícil</v>
      </c>
    </row>
    <row r="6" spans="1:15">
      <c r="A6" s="21">
        <v>9</v>
      </c>
      <c r="B6" s="21">
        <v>4</v>
      </c>
      <c r="C6" s="22" t="s">
        <v>43</v>
      </c>
      <c r="D6" s="22" t="s">
        <v>32</v>
      </c>
      <c r="E6" s="22" t="s">
        <v>42</v>
      </c>
      <c r="F6" s="21" t="s">
        <v>12</v>
      </c>
      <c r="G6" s="26">
        <v>3</v>
      </c>
      <c r="H6" s="26">
        <v>5</v>
      </c>
      <c r="I6" s="26"/>
      <c r="J6" s="26"/>
      <c r="K6" s="26">
        <v>0</v>
      </c>
      <c r="L6" s="17">
        <f t="shared" si="0"/>
        <v>8</v>
      </c>
      <c r="M6" s="27">
        <f t="shared" si="1"/>
        <v>0.625</v>
      </c>
      <c r="N6" s="31">
        <f t="shared" si="2"/>
        <v>0.375</v>
      </c>
      <c r="O6" s="17" t="str">
        <f t="shared" si="3"/>
        <v>Dificultad media</v>
      </c>
    </row>
    <row r="7" spans="1:15">
      <c r="A7" s="21">
        <v>9</v>
      </c>
      <c r="B7" s="21">
        <v>5</v>
      </c>
      <c r="C7" s="22" t="s">
        <v>43</v>
      </c>
      <c r="D7" s="22" t="s">
        <v>32</v>
      </c>
      <c r="E7" s="22" t="s">
        <v>44</v>
      </c>
      <c r="F7" s="21" t="s">
        <v>11</v>
      </c>
      <c r="G7" s="26">
        <v>1</v>
      </c>
      <c r="H7" s="26">
        <v>4</v>
      </c>
      <c r="I7" s="26">
        <v>4</v>
      </c>
      <c r="J7" s="26">
        <v>1</v>
      </c>
      <c r="K7" s="26">
        <v>0</v>
      </c>
      <c r="L7" s="17">
        <f t="shared" si="0"/>
        <v>10</v>
      </c>
      <c r="M7" s="27">
        <f t="shared" si="1"/>
        <v>0.1</v>
      </c>
      <c r="N7" s="31">
        <f t="shared" si="2"/>
        <v>0.9</v>
      </c>
      <c r="O7" s="17" t="str">
        <f t="shared" si="3"/>
        <v>Muy Difícil</v>
      </c>
    </row>
    <row r="8" spans="1:15">
      <c r="A8" s="21">
        <v>9</v>
      </c>
      <c r="B8" s="21">
        <v>6</v>
      </c>
      <c r="C8" s="22" t="s">
        <v>37</v>
      </c>
      <c r="D8" s="22" t="s">
        <v>35</v>
      </c>
      <c r="E8" s="22" t="s">
        <v>36</v>
      </c>
      <c r="F8" s="21" t="s">
        <v>14</v>
      </c>
      <c r="G8" s="26">
        <v>5</v>
      </c>
      <c r="H8" s="26">
        <v>2</v>
      </c>
      <c r="I8" s="26">
        <v>2</v>
      </c>
      <c r="J8" s="26">
        <v>1</v>
      </c>
      <c r="K8" s="26">
        <v>0</v>
      </c>
      <c r="L8" s="17">
        <f t="shared" si="0"/>
        <v>10</v>
      </c>
      <c r="M8" s="27">
        <f t="shared" si="1"/>
        <v>0.2</v>
      </c>
      <c r="N8" s="31">
        <f t="shared" si="2"/>
        <v>0.8</v>
      </c>
      <c r="O8" s="17" t="str">
        <f t="shared" si="3"/>
        <v>Muy Difícil</v>
      </c>
    </row>
    <row r="9" spans="1:15">
      <c r="A9" s="21">
        <v>9</v>
      </c>
      <c r="B9" s="21">
        <v>7</v>
      </c>
      <c r="C9" s="22" t="s">
        <v>46</v>
      </c>
      <c r="D9" s="22" t="s">
        <v>32</v>
      </c>
      <c r="E9" s="22" t="s">
        <v>45</v>
      </c>
      <c r="F9" s="21" t="s">
        <v>12</v>
      </c>
      <c r="G9" s="26">
        <v>1</v>
      </c>
      <c r="H9" s="26">
        <v>5</v>
      </c>
      <c r="I9" s="26">
        <v>3</v>
      </c>
      <c r="J9" s="26">
        <v>1</v>
      </c>
      <c r="K9" s="26">
        <v>0</v>
      </c>
      <c r="L9" s="17">
        <f t="shared" si="0"/>
        <v>10</v>
      </c>
      <c r="M9" s="27">
        <f t="shared" si="1"/>
        <v>0.5</v>
      </c>
      <c r="N9" s="31">
        <f t="shared" si="2"/>
        <v>0.5</v>
      </c>
      <c r="O9" s="17" t="str">
        <f t="shared" si="3"/>
        <v>Difícil</v>
      </c>
    </row>
    <row r="10" spans="1:15">
      <c r="A10" s="21">
        <v>9</v>
      </c>
      <c r="B10" s="21">
        <v>8</v>
      </c>
      <c r="C10" s="22" t="s">
        <v>46</v>
      </c>
      <c r="D10" s="22" t="s">
        <v>32</v>
      </c>
      <c r="E10" s="22" t="s">
        <v>45</v>
      </c>
      <c r="F10" s="21" t="s">
        <v>11</v>
      </c>
      <c r="G10" s="26">
        <v>5</v>
      </c>
      <c r="H10" s="26">
        <v>2</v>
      </c>
      <c r="I10" s="26">
        <v>1</v>
      </c>
      <c r="J10" s="26">
        <v>1</v>
      </c>
      <c r="K10" s="26">
        <v>1</v>
      </c>
      <c r="L10" s="17">
        <f t="shared" si="0"/>
        <v>10</v>
      </c>
      <c r="M10" s="27">
        <f t="shared" si="1"/>
        <v>0.5</v>
      </c>
      <c r="N10" s="31">
        <f t="shared" si="2"/>
        <v>0.5</v>
      </c>
      <c r="O10" s="17" t="str">
        <f t="shared" si="3"/>
        <v>Difícil</v>
      </c>
    </row>
    <row r="11" spans="1:15">
      <c r="A11" s="21">
        <v>9</v>
      </c>
      <c r="B11" s="21">
        <v>9</v>
      </c>
      <c r="C11" s="22" t="s">
        <v>48</v>
      </c>
      <c r="D11" s="22" t="s">
        <v>39</v>
      </c>
      <c r="E11" s="22" t="s">
        <v>40</v>
      </c>
      <c r="F11" s="21" t="s">
        <v>14</v>
      </c>
      <c r="G11" s="26">
        <v>3</v>
      </c>
      <c r="H11" s="26">
        <v>1</v>
      </c>
      <c r="I11" s="26">
        <v>3</v>
      </c>
      <c r="J11" s="26">
        <v>2</v>
      </c>
      <c r="K11" s="26">
        <v>1</v>
      </c>
      <c r="L11" s="17">
        <f t="shared" si="0"/>
        <v>10</v>
      </c>
      <c r="M11" s="27">
        <f t="shared" si="1"/>
        <v>0.3</v>
      </c>
      <c r="N11" s="31">
        <f t="shared" si="2"/>
        <v>0.7</v>
      </c>
      <c r="O11" s="17" t="str">
        <f t="shared" si="3"/>
        <v>Muy Difícil</v>
      </c>
    </row>
    <row r="12" spans="1:15">
      <c r="A12" s="21">
        <v>9</v>
      </c>
      <c r="B12" s="21">
        <v>10</v>
      </c>
      <c r="C12" s="22" t="s">
        <v>50</v>
      </c>
      <c r="D12" s="22" t="s">
        <v>39</v>
      </c>
      <c r="E12" s="22" t="s">
        <v>49</v>
      </c>
      <c r="F12" s="21" t="s">
        <v>14</v>
      </c>
      <c r="G12" s="26"/>
      <c r="H12" s="26">
        <v>1</v>
      </c>
      <c r="I12" s="26">
        <v>9</v>
      </c>
      <c r="J12" s="26"/>
      <c r="K12" s="26">
        <v>0</v>
      </c>
      <c r="L12" s="17">
        <f t="shared" si="0"/>
        <v>10</v>
      </c>
      <c r="M12" s="27">
        <f t="shared" si="1"/>
        <v>0.9</v>
      </c>
      <c r="N12" s="31">
        <f t="shared" si="2"/>
        <v>9.9999999999999978E-2</v>
      </c>
      <c r="O12" s="17" t="str">
        <f t="shared" si="3"/>
        <v>Muy fácil</v>
      </c>
    </row>
    <row r="13" spans="1:15">
      <c r="A13" s="21">
        <v>9</v>
      </c>
      <c r="B13" s="21">
        <v>11</v>
      </c>
      <c r="C13" s="22" t="s">
        <v>43</v>
      </c>
      <c r="D13" s="22" t="s">
        <v>35</v>
      </c>
      <c r="E13" s="22" t="s">
        <v>36</v>
      </c>
      <c r="F13" s="21" t="s">
        <v>14</v>
      </c>
      <c r="G13" s="26">
        <v>5</v>
      </c>
      <c r="H13" s="26"/>
      <c r="I13" s="26">
        <v>4</v>
      </c>
      <c r="J13" s="26">
        <v>1</v>
      </c>
      <c r="K13" s="26">
        <v>0</v>
      </c>
      <c r="L13" s="17">
        <f t="shared" si="0"/>
        <v>10</v>
      </c>
      <c r="M13" s="27">
        <f t="shared" si="1"/>
        <v>0.4</v>
      </c>
      <c r="N13" s="31">
        <f t="shared" si="2"/>
        <v>0.6</v>
      </c>
      <c r="O13" s="17" t="str">
        <f t="shared" si="3"/>
        <v>Muy Difícil</v>
      </c>
    </row>
    <row r="14" spans="1:15">
      <c r="A14" s="21">
        <v>9</v>
      </c>
      <c r="B14" s="21">
        <v>12</v>
      </c>
      <c r="C14" s="22" t="s">
        <v>43</v>
      </c>
      <c r="D14" s="22" t="s">
        <v>35</v>
      </c>
      <c r="E14" s="22" t="s">
        <v>36</v>
      </c>
      <c r="F14" s="21" t="s">
        <v>11</v>
      </c>
      <c r="G14" s="26">
        <v>8</v>
      </c>
      <c r="H14" s="26">
        <v>1</v>
      </c>
      <c r="I14" s="26">
        <v>1</v>
      </c>
      <c r="J14" s="26"/>
      <c r="K14" s="26">
        <v>0</v>
      </c>
      <c r="L14" s="17">
        <f t="shared" si="0"/>
        <v>10</v>
      </c>
      <c r="M14" s="27">
        <f t="shared" si="1"/>
        <v>0.8</v>
      </c>
      <c r="N14" s="31">
        <f t="shared" si="2"/>
        <v>0.19999999999999996</v>
      </c>
      <c r="O14" s="17" t="str">
        <f t="shared" si="3"/>
        <v>Fácil</v>
      </c>
    </row>
    <row r="15" spans="1:15">
      <c r="A15" s="21">
        <v>9</v>
      </c>
      <c r="B15" s="21">
        <v>13</v>
      </c>
      <c r="C15" s="22" t="s">
        <v>43</v>
      </c>
      <c r="D15" s="22" t="s">
        <v>35</v>
      </c>
      <c r="E15" s="22" t="s">
        <v>36</v>
      </c>
      <c r="F15" s="21" t="s">
        <v>12</v>
      </c>
      <c r="G15" s="26">
        <v>2</v>
      </c>
      <c r="H15" s="26">
        <v>7</v>
      </c>
      <c r="I15" s="26">
        <v>1</v>
      </c>
      <c r="J15" s="26"/>
      <c r="K15" s="26">
        <v>0</v>
      </c>
      <c r="L15" s="17">
        <f t="shared" si="0"/>
        <v>10</v>
      </c>
      <c r="M15" s="27">
        <f t="shared" si="1"/>
        <v>0.7</v>
      </c>
      <c r="N15" s="31">
        <f t="shared" si="2"/>
        <v>0.30000000000000004</v>
      </c>
      <c r="O15" s="17" t="str">
        <f t="shared" si="3"/>
        <v>Fácil</v>
      </c>
    </row>
    <row r="16" spans="1:15">
      <c r="A16" s="21">
        <v>9</v>
      </c>
      <c r="B16" s="21">
        <v>14</v>
      </c>
      <c r="C16" s="22" t="s">
        <v>52</v>
      </c>
      <c r="D16" s="22" t="s">
        <v>39</v>
      </c>
      <c r="E16" s="22" t="s">
        <v>51</v>
      </c>
      <c r="F16" s="21" t="s">
        <v>13</v>
      </c>
      <c r="G16" s="26"/>
      <c r="H16" s="26">
        <v>1</v>
      </c>
      <c r="I16" s="26">
        <v>1</v>
      </c>
      <c r="J16" s="26">
        <v>8</v>
      </c>
      <c r="K16" s="26">
        <v>0</v>
      </c>
      <c r="L16" s="17">
        <f t="shared" si="0"/>
        <v>10</v>
      </c>
      <c r="M16" s="27">
        <f t="shared" si="1"/>
        <v>0.8</v>
      </c>
      <c r="N16" s="31">
        <f t="shared" si="2"/>
        <v>0.19999999999999996</v>
      </c>
      <c r="O16" s="17" t="str">
        <f t="shared" si="3"/>
        <v>Fácil</v>
      </c>
    </row>
    <row r="17" spans="1:15">
      <c r="A17" s="21">
        <v>9</v>
      </c>
      <c r="B17" s="21">
        <v>15</v>
      </c>
      <c r="C17" s="22" t="s">
        <v>43</v>
      </c>
      <c r="D17" s="22" t="s">
        <v>32</v>
      </c>
      <c r="E17" s="22" t="s">
        <v>42</v>
      </c>
      <c r="F17" s="21" t="s">
        <v>14</v>
      </c>
      <c r="G17" s="26"/>
      <c r="H17" s="26"/>
      <c r="I17" s="26">
        <v>10</v>
      </c>
      <c r="J17" s="26"/>
      <c r="K17" s="26">
        <v>0</v>
      </c>
      <c r="L17" s="17">
        <f t="shared" si="0"/>
        <v>10</v>
      </c>
      <c r="M17" s="27">
        <f t="shared" si="1"/>
        <v>1</v>
      </c>
      <c r="N17" s="31">
        <f t="shared" si="2"/>
        <v>0</v>
      </c>
      <c r="O17" s="17" t="str">
        <f t="shared" si="3"/>
        <v>Muy fácil</v>
      </c>
    </row>
    <row r="18" spans="1:15">
      <c r="A18" s="21">
        <v>9</v>
      </c>
      <c r="B18" s="21">
        <v>16</v>
      </c>
      <c r="C18" s="22" t="s">
        <v>54</v>
      </c>
      <c r="D18" s="22" t="s">
        <v>32</v>
      </c>
      <c r="E18" s="22" t="s">
        <v>53</v>
      </c>
      <c r="F18" s="21" t="s">
        <v>12</v>
      </c>
      <c r="G18" s="26">
        <v>4</v>
      </c>
      <c r="H18" s="26">
        <v>4</v>
      </c>
      <c r="I18" s="26"/>
      <c r="J18" s="26">
        <v>2</v>
      </c>
      <c r="K18" s="26">
        <v>0</v>
      </c>
      <c r="L18" s="17">
        <f t="shared" si="0"/>
        <v>10</v>
      </c>
      <c r="M18" s="27">
        <f t="shared" si="1"/>
        <v>0.4</v>
      </c>
      <c r="N18" s="31">
        <f t="shared" si="2"/>
        <v>0.6</v>
      </c>
      <c r="O18" s="17" t="str">
        <f t="shared" si="3"/>
        <v>Muy Difícil</v>
      </c>
    </row>
    <row r="19" spans="1:15">
      <c r="A19" s="21">
        <v>9</v>
      </c>
      <c r="B19" s="21">
        <v>17</v>
      </c>
      <c r="C19" s="22" t="s">
        <v>48</v>
      </c>
      <c r="D19" s="22" t="s">
        <v>39</v>
      </c>
      <c r="E19" s="22" t="s">
        <v>55</v>
      </c>
      <c r="F19" s="21" t="s">
        <v>11</v>
      </c>
      <c r="G19" s="26">
        <v>9</v>
      </c>
      <c r="H19" s="26"/>
      <c r="I19" s="26">
        <v>1</v>
      </c>
      <c r="J19" s="26"/>
      <c r="K19" s="26">
        <v>0</v>
      </c>
      <c r="L19" s="17">
        <f t="shared" si="0"/>
        <v>10</v>
      </c>
      <c r="M19" s="27">
        <f t="shared" si="1"/>
        <v>0.9</v>
      </c>
      <c r="N19" s="31">
        <f t="shared" si="2"/>
        <v>9.9999999999999978E-2</v>
      </c>
      <c r="O19" s="17" t="str">
        <f t="shared" si="3"/>
        <v>Muy fácil</v>
      </c>
    </row>
    <row r="20" spans="1:15">
      <c r="A20" s="21">
        <v>9</v>
      </c>
      <c r="B20" s="21">
        <v>18</v>
      </c>
      <c r="C20" s="22" t="s">
        <v>43</v>
      </c>
      <c r="D20" s="22" t="s">
        <v>35</v>
      </c>
      <c r="E20" s="22" t="s">
        <v>56</v>
      </c>
      <c r="F20" s="21" t="s">
        <v>12</v>
      </c>
      <c r="G20" s="26">
        <v>1</v>
      </c>
      <c r="H20" s="26">
        <v>8</v>
      </c>
      <c r="I20" s="26"/>
      <c r="J20" s="26">
        <v>1</v>
      </c>
      <c r="K20" s="26">
        <v>0</v>
      </c>
      <c r="L20" s="17">
        <f t="shared" si="0"/>
        <v>10</v>
      </c>
      <c r="M20" s="27">
        <f t="shared" si="1"/>
        <v>0.8</v>
      </c>
      <c r="N20" s="31">
        <f t="shared" si="2"/>
        <v>0.19999999999999996</v>
      </c>
      <c r="O20" s="17" t="str">
        <f t="shared" si="3"/>
        <v>Fácil</v>
      </c>
    </row>
    <row r="21" spans="1:15">
      <c r="A21" s="21">
        <v>9</v>
      </c>
      <c r="B21" s="21">
        <v>19</v>
      </c>
      <c r="C21" s="22" t="s">
        <v>48</v>
      </c>
      <c r="D21" s="22" t="s">
        <v>39</v>
      </c>
      <c r="E21" s="22" t="s">
        <v>40</v>
      </c>
      <c r="F21" s="21" t="s">
        <v>11</v>
      </c>
      <c r="G21" s="26">
        <v>5</v>
      </c>
      <c r="H21" s="26">
        <v>4</v>
      </c>
      <c r="I21" s="26">
        <v>1</v>
      </c>
      <c r="J21" s="26"/>
      <c r="K21" s="26">
        <v>0</v>
      </c>
      <c r="L21" s="17">
        <f t="shared" si="0"/>
        <v>10</v>
      </c>
      <c r="M21" s="27">
        <f t="shared" si="1"/>
        <v>0.5</v>
      </c>
      <c r="N21" s="31">
        <f t="shared" si="2"/>
        <v>0.5</v>
      </c>
      <c r="O21" s="17" t="str">
        <f t="shared" si="3"/>
        <v>Difícil</v>
      </c>
    </row>
    <row r="22" spans="1:15" ht="15.75" thickBot="1">
      <c r="A22" s="21">
        <v>9</v>
      </c>
      <c r="B22" s="21">
        <v>20</v>
      </c>
      <c r="C22" s="22" t="s">
        <v>48</v>
      </c>
      <c r="D22" s="22" t="s">
        <v>39</v>
      </c>
      <c r="E22" s="22" t="s">
        <v>55</v>
      </c>
      <c r="F22" s="21" t="s">
        <v>13</v>
      </c>
      <c r="G22" s="26">
        <v>2</v>
      </c>
      <c r="H22" s="26">
        <v>3</v>
      </c>
      <c r="I22" s="26">
        <v>1</v>
      </c>
      <c r="J22" s="26">
        <v>4</v>
      </c>
      <c r="K22" s="26">
        <v>0</v>
      </c>
      <c r="L22" s="17">
        <f t="shared" si="0"/>
        <v>10</v>
      </c>
      <c r="M22" s="27">
        <f t="shared" si="1"/>
        <v>0.4</v>
      </c>
      <c r="N22" s="31">
        <f t="shared" si="2"/>
        <v>0.6</v>
      </c>
      <c r="O22" s="17" t="str">
        <f t="shared" si="3"/>
        <v>Muy Difícil</v>
      </c>
    </row>
    <row r="23" spans="1:15" ht="15.75" thickBot="1">
      <c r="G23" s="28"/>
      <c r="H23" s="28"/>
      <c r="I23" s="28"/>
      <c r="J23" s="28"/>
      <c r="K23" s="28"/>
      <c r="L23" s="18" t="s">
        <v>81</v>
      </c>
      <c r="M23" s="29">
        <f>AVERAGE(M3:M22)</f>
        <v>0.56625000000000003</v>
      </c>
      <c r="N23" s="19">
        <f t="shared" si="2"/>
        <v>0.43374999999999997</v>
      </c>
    </row>
    <row r="42" spans="6:7">
      <c r="F42" s="24" t="s">
        <v>19</v>
      </c>
      <c r="G42" s="32">
        <v>9</v>
      </c>
    </row>
    <row r="43" spans="6:7">
      <c r="F43" s="24" t="s">
        <v>15</v>
      </c>
      <c r="G43" s="2" t="s">
        <v>80</v>
      </c>
    </row>
    <row r="44" spans="6:7">
      <c r="F44"/>
    </row>
    <row r="45" spans="6:7">
      <c r="F45" s="24" t="s">
        <v>82</v>
      </c>
      <c r="G45" s="2"/>
    </row>
    <row r="46" spans="6:7" ht="60">
      <c r="F46" s="36" t="s">
        <v>78</v>
      </c>
      <c r="G46" s="37">
        <v>0.56625000000000003</v>
      </c>
    </row>
    <row r="47" spans="6:7" ht="60">
      <c r="F47" s="36" t="s">
        <v>79</v>
      </c>
      <c r="G47" s="37">
        <v>0.43374999999999997</v>
      </c>
    </row>
    <row r="48" spans="6:7">
      <c r="F48" s="34"/>
    </row>
    <row r="49" spans="6:7">
      <c r="F49" s="38" t="s">
        <v>19</v>
      </c>
      <c r="G49" s="36">
        <v>9</v>
      </c>
    </row>
    <row r="50" spans="6:7">
      <c r="F50" s="38" t="s">
        <v>15</v>
      </c>
      <c r="G50" s="36" t="s">
        <v>80</v>
      </c>
    </row>
    <row r="52" spans="6:7" ht="60">
      <c r="F52" s="38" t="s">
        <v>76</v>
      </c>
      <c r="G52" s="36" t="s">
        <v>78</v>
      </c>
    </row>
    <row r="53" spans="6:7" ht="135">
      <c r="F53" s="36" t="s">
        <v>39</v>
      </c>
      <c r="G53" s="39">
        <v>0.6</v>
      </c>
    </row>
    <row r="54" spans="6:7" ht="150">
      <c r="F54" s="36" t="s">
        <v>32</v>
      </c>
      <c r="G54" s="39">
        <v>0.48928571428571432</v>
      </c>
    </row>
    <row r="55" spans="6:7" ht="105">
      <c r="F55" s="36" t="s">
        <v>35</v>
      </c>
      <c r="G55" s="39">
        <v>0.6166666666666667</v>
      </c>
    </row>
    <row r="56" spans="6:7" ht="30">
      <c r="F56" s="36" t="s">
        <v>77</v>
      </c>
      <c r="G56" s="39">
        <v>0.56625000000000003</v>
      </c>
    </row>
    <row r="74" spans="6:7">
      <c r="F74" s="41" t="s">
        <v>19</v>
      </c>
      <c r="G74" s="35">
        <v>9</v>
      </c>
    </row>
    <row r="75" spans="6:7">
      <c r="F75" s="41" t="s">
        <v>15</v>
      </c>
      <c r="G75" s="42" t="s">
        <v>80</v>
      </c>
    </row>
    <row r="77" spans="6:7" ht="60">
      <c r="F77" s="41" t="s">
        <v>76</v>
      </c>
      <c r="G77" s="42" t="s">
        <v>88</v>
      </c>
    </row>
    <row r="78" spans="6:7">
      <c r="F78" s="35" t="s">
        <v>86</v>
      </c>
      <c r="G78" s="39">
        <v>0.4</v>
      </c>
    </row>
    <row r="79" spans="6:7" ht="30">
      <c r="F79" s="35" t="s">
        <v>89</v>
      </c>
      <c r="G79" s="39">
        <v>0.05</v>
      </c>
    </row>
    <row r="80" spans="6:7">
      <c r="F80" s="35" t="s">
        <v>85</v>
      </c>
      <c r="G80" s="39">
        <v>0.25</v>
      </c>
    </row>
    <row r="81" spans="6:7">
      <c r="F81" s="35" t="s">
        <v>84</v>
      </c>
      <c r="G81" s="39">
        <v>0.15</v>
      </c>
    </row>
    <row r="82" spans="6:7">
      <c r="F82" s="35" t="s">
        <v>87</v>
      </c>
      <c r="G82" s="39">
        <v>0.15</v>
      </c>
    </row>
    <row r="83" spans="6:7" ht="30">
      <c r="F83" s="35" t="s">
        <v>77</v>
      </c>
      <c r="G83" s="39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dimension ref="C1:L22"/>
  <sheetViews>
    <sheetView workbookViewId="0">
      <selection activeCell="H20" sqref="H20"/>
    </sheetView>
  </sheetViews>
  <sheetFormatPr baseColWidth="10" defaultRowHeight="15"/>
  <cols>
    <col min="3" max="3" width="11.42578125" style="1"/>
    <col min="4" max="12" width="10" customWidth="1"/>
  </cols>
  <sheetData>
    <row r="1" spans="3:12">
      <c r="C1" s="51" t="s">
        <v>0</v>
      </c>
      <c r="D1" s="52" t="s">
        <v>1</v>
      </c>
      <c r="E1" s="53"/>
      <c r="F1" s="53"/>
      <c r="G1" s="53"/>
      <c r="H1" s="53"/>
      <c r="I1" s="53"/>
      <c r="J1" s="53"/>
      <c r="K1" s="53"/>
      <c r="L1" s="54"/>
    </row>
    <row r="2" spans="3:12" s="1" customFormat="1">
      <c r="C2" s="51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3:12">
      <c r="C3" s="3">
        <v>1</v>
      </c>
      <c r="D3" s="2" t="s">
        <v>11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12</v>
      </c>
      <c r="J3" s="2" t="s">
        <v>14</v>
      </c>
      <c r="K3" s="2" t="s">
        <v>13</v>
      </c>
      <c r="L3" s="2" t="s">
        <v>12</v>
      </c>
    </row>
    <row r="4" spans="3:12">
      <c r="C4" s="3">
        <v>2</v>
      </c>
      <c r="D4" s="2" t="s">
        <v>12</v>
      </c>
      <c r="E4" s="2" t="s">
        <v>13</v>
      </c>
      <c r="F4" s="2" t="s">
        <v>12</v>
      </c>
      <c r="G4" s="2" t="s">
        <v>12</v>
      </c>
      <c r="H4" s="2" t="s">
        <v>12</v>
      </c>
      <c r="I4" s="2" t="s">
        <v>14</v>
      </c>
      <c r="J4" s="2" t="s">
        <v>14</v>
      </c>
      <c r="K4" s="2" t="s">
        <v>12</v>
      </c>
      <c r="L4" s="2" t="s">
        <v>13</v>
      </c>
    </row>
    <row r="5" spans="3:12">
      <c r="C5" s="3">
        <v>3</v>
      </c>
      <c r="D5" s="2" t="s">
        <v>12</v>
      </c>
      <c r="E5" s="2" t="s">
        <v>14</v>
      </c>
      <c r="F5" s="2" t="s">
        <v>12</v>
      </c>
      <c r="G5" s="2" t="s">
        <v>12</v>
      </c>
      <c r="H5" s="2" t="s">
        <v>14</v>
      </c>
      <c r="I5" s="2" t="s">
        <v>13</v>
      </c>
      <c r="J5" s="2" t="s">
        <v>11</v>
      </c>
      <c r="K5" s="2" t="s">
        <v>11</v>
      </c>
      <c r="L5" s="2" t="s">
        <v>14</v>
      </c>
    </row>
    <row r="6" spans="3:12">
      <c r="C6" s="3">
        <v>4</v>
      </c>
      <c r="D6" s="2" t="s">
        <v>11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13</v>
      </c>
      <c r="J6" s="2" t="s">
        <v>12</v>
      </c>
      <c r="K6" s="2" t="s">
        <v>11</v>
      </c>
      <c r="L6" s="2" t="s">
        <v>11</v>
      </c>
    </row>
    <row r="7" spans="3:12">
      <c r="C7" s="3">
        <v>5</v>
      </c>
      <c r="D7" s="2" t="s">
        <v>13</v>
      </c>
      <c r="E7" s="2" t="s">
        <v>12</v>
      </c>
      <c r="F7" s="2" t="s">
        <v>12</v>
      </c>
      <c r="G7" s="2" t="s">
        <v>14</v>
      </c>
      <c r="H7" s="2" t="s">
        <v>14</v>
      </c>
      <c r="I7" s="2" t="s">
        <v>13</v>
      </c>
      <c r="J7" s="2" t="s">
        <v>11</v>
      </c>
      <c r="K7" s="2" t="s">
        <v>13</v>
      </c>
      <c r="L7" s="2" t="s">
        <v>12</v>
      </c>
    </row>
    <row r="8" spans="3:12">
      <c r="C8" s="3">
        <v>6</v>
      </c>
      <c r="D8" s="2" t="s">
        <v>12</v>
      </c>
      <c r="E8" s="2" t="s">
        <v>14</v>
      </c>
      <c r="F8" s="2" t="s">
        <v>13</v>
      </c>
      <c r="G8" s="2" t="s">
        <v>11</v>
      </c>
      <c r="H8" s="2" t="s">
        <v>11</v>
      </c>
      <c r="I8" s="2" t="s">
        <v>12</v>
      </c>
      <c r="J8" s="2" t="s">
        <v>14</v>
      </c>
      <c r="K8" s="2" t="s">
        <v>11</v>
      </c>
      <c r="L8" s="2" t="s">
        <v>11</v>
      </c>
    </row>
    <row r="9" spans="3:12">
      <c r="C9" s="3">
        <v>7</v>
      </c>
      <c r="D9" s="2" t="s">
        <v>11</v>
      </c>
      <c r="E9" s="2" t="s">
        <v>14</v>
      </c>
      <c r="F9" s="2" t="s">
        <v>13</v>
      </c>
      <c r="G9" s="2" t="s">
        <v>14</v>
      </c>
      <c r="H9" s="2" t="s">
        <v>12</v>
      </c>
      <c r="I9" s="2" t="s">
        <v>14</v>
      </c>
      <c r="J9" s="2" t="s">
        <v>12</v>
      </c>
      <c r="K9" s="2" t="s">
        <v>13</v>
      </c>
      <c r="L9" s="2" t="s">
        <v>13</v>
      </c>
    </row>
    <row r="10" spans="3:12">
      <c r="C10" s="3">
        <v>8</v>
      </c>
      <c r="D10" s="2" t="s">
        <v>14</v>
      </c>
      <c r="E10" s="2" t="s">
        <v>12</v>
      </c>
      <c r="F10" s="2" t="s">
        <v>11</v>
      </c>
      <c r="G10" s="2" t="s">
        <v>14</v>
      </c>
      <c r="H10" s="2" t="s">
        <v>12</v>
      </c>
      <c r="I10" s="2" t="s">
        <v>12</v>
      </c>
      <c r="J10" s="2" t="s">
        <v>11</v>
      </c>
      <c r="K10" s="2" t="s">
        <v>11</v>
      </c>
      <c r="L10" s="2" t="s">
        <v>12</v>
      </c>
    </row>
    <row r="11" spans="3:12">
      <c r="C11" s="3">
        <v>9</v>
      </c>
      <c r="D11" s="2" t="s">
        <v>11</v>
      </c>
      <c r="E11" s="2" t="s">
        <v>12</v>
      </c>
      <c r="F11" s="2" t="s">
        <v>11</v>
      </c>
      <c r="G11" s="2" t="s">
        <v>14</v>
      </c>
      <c r="H11" s="2" t="s">
        <v>14</v>
      </c>
      <c r="I11" s="2" t="s">
        <v>12</v>
      </c>
      <c r="J11" s="2" t="s">
        <v>14</v>
      </c>
      <c r="K11" s="2" t="s">
        <v>14</v>
      </c>
      <c r="L11" s="2" t="s">
        <v>13</v>
      </c>
    </row>
    <row r="12" spans="3:12">
      <c r="C12" s="3">
        <v>10</v>
      </c>
      <c r="D12" s="2" t="s">
        <v>12</v>
      </c>
      <c r="E12" s="2" t="s">
        <v>12</v>
      </c>
      <c r="F12" s="2" t="s">
        <v>14</v>
      </c>
      <c r="G12" s="2" t="s">
        <v>14</v>
      </c>
      <c r="H12" s="2" t="s">
        <v>11</v>
      </c>
      <c r="I12" s="2" t="s">
        <v>12</v>
      </c>
      <c r="J12" s="2" t="s">
        <v>14</v>
      </c>
      <c r="K12" s="2" t="s">
        <v>13</v>
      </c>
      <c r="L12" s="2" t="s">
        <v>11</v>
      </c>
    </row>
    <row r="13" spans="3:12">
      <c r="C13" s="3">
        <v>11</v>
      </c>
      <c r="D13" s="2" t="s">
        <v>13</v>
      </c>
      <c r="E13" s="2" t="s">
        <v>11</v>
      </c>
      <c r="F13" s="2" t="s">
        <v>11</v>
      </c>
      <c r="G13" s="2" t="s">
        <v>11</v>
      </c>
      <c r="H13" s="2" t="s">
        <v>12</v>
      </c>
      <c r="I13" s="2" t="s">
        <v>12</v>
      </c>
      <c r="J13" s="2" t="s">
        <v>14</v>
      </c>
      <c r="K13" s="2" t="s">
        <v>11</v>
      </c>
      <c r="L13" s="2" t="s">
        <v>11</v>
      </c>
    </row>
    <row r="14" spans="3:12">
      <c r="C14" s="3">
        <v>12</v>
      </c>
      <c r="D14" s="2" t="s">
        <v>12</v>
      </c>
      <c r="E14" s="2" t="s">
        <v>12</v>
      </c>
      <c r="F14" s="2" t="s">
        <v>14</v>
      </c>
      <c r="G14" s="2" t="s">
        <v>14</v>
      </c>
      <c r="H14" s="2" t="s">
        <v>11</v>
      </c>
      <c r="I14" s="2" t="s">
        <v>13</v>
      </c>
      <c r="J14" s="2" t="s">
        <v>11</v>
      </c>
      <c r="K14" s="2" t="s">
        <v>11</v>
      </c>
      <c r="L14" s="2" t="s">
        <v>13</v>
      </c>
    </row>
    <row r="15" spans="3:12">
      <c r="C15" s="3">
        <v>13</v>
      </c>
      <c r="D15" s="2" t="s">
        <v>11</v>
      </c>
      <c r="E15" s="2" t="s">
        <v>11</v>
      </c>
      <c r="F15" s="2" t="s">
        <v>12</v>
      </c>
      <c r="G15" s="2" t="s">
        <v>12</v>
      </c>
      <c r="H15" s="2" t="s">
        <v>11</v>
      </c>
      <c r="I15" s="2" t="s">
        <v>11</v>
      </c>
      <c r="J15" s="2" t="s">
        <v>12</v>
      </c>
      <c r="K15" s="2" t="s">
        <v>13</v>
      </c>
      <c r="L15" s="2" t="s">
        <v>11</v>
      </c>
    </row>
    <row r="16" spans="3:12">
      <c r="C16" s="3">
        <v>14</v>
      </c>
      <c r="D16" s="2" t="s">
        <v>11</v>
      </c>
      <c r="E16" s="2" t="s">
        <v>13</v>
      </c>
      <c r="F16" s="2" t="s">
        <v>14</v>
      </c>
      <c r="G16" s="2" t="s">
        <v>13</v>
      </c>
      <c r="H16" s="2" t="s">
        <v>11</v>
      </c>
      <c r="I16" s="2" t="s">
        <v>12</v>
      </c>
      <c r="J16" s="2" t="s">
        <v>13</v>
      </c>
      <c r="K16" s="2" t="s">
        <v>13</v>
      </c>
      <c r="L16" s="2" t="s">
        <v>13</v>
      </c>
    </row>
    <row r="17" spans="3:12">
      <c r="C17" s="3">
        <v>15</v>
      </c>
      <c r="D17" s="2" t="s">
        <v>14</v>
      </c>
      <c r="E17" s="2" t="s">
        <v>12</v>
      </c>
      <c r="F17" s="2" t="s">
        <v>12</v>
      </c>
      <c r="G17" s="2" t="s">
        <v>14</v>
      </c>
      <c r="H17" s="2" t="s">
        <v>12</v>
      </c>
      <c r="I17" s="2" t="s">
        <v>13</v>
      </c>
      <c r="J17" s="2" t="s">
        <v>14</v>
      </c>
      <c r="K17" s="2" t="s">
        <v>14</v>
      </c>
      <c r="L17" s="2" t="s">
        <v>13</v>
      </c>
    </row>
    <row r="18" spans="3:12">
      <c r="C18" s="3">
        <v>16</v>
      </c>
      <c r="D18" s="2" t="s">
        <v>12</v>
      </c>
      <c r="E18" s="2" t="s">
        <v>12</v>
      </c>
      <c r="F18" s="2" t="s">
        <v>14</v>
      </c>
      <c r="G18" s="2" t="s">
        <v>14</v>
      </c>
      <c r="H18" s="2" t="s">
        <v>12</v>
      </c>
      <c r="I18" s="2" t="s">
        <v>13</v>
      </c>
      <c r="J18" s="2" t="s">
        <v>12</v>
      </c>
      <c r="K18" s="2" t="s">
        <v>14</v>
      </c>
      <c r="L18" s="2" t="s">
        <v>12</v>
      </c>
    </row>
    <row r="19" spans="3:12">
      <c r="C19" s="3">
        <v>17</v>
      </c>
      <c r="D19" s="2" t="s">
        <v>12</v>
      </c>
      <c r="E19" s="2" t="s">
        <v>11</v>
      </c>
      <c r="F19" s="2" t="s">
        <v>13</v>
      </c>
      <c r="G19" s="2" t="s">
        <v>14</v>
      </c>
      <c r="H19" s="2" t="s">
        <v>13</v>
      </c>
      <c r="I19" s="2" t="s">
        <v>13</v>
      </c>
      <c r="J19" s="2" t="s">
        <v>11</v>
      </c>
      <c r="K19" s="2" t="s">
        <v>11</v>
      </c>
      <c r="L19" s="2" t="s">
        <v>11</v>
      </c>
    </row>
    <row r="20" spans="3:12">
      <c r="C20" s="3">
        <v>18</v>
      </c>
      <c r="D20" s="2" t="s">
        <v>14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11</v>
      </c>
      <c r="J20" s="2" t="s">
        <v>12</v>
      </c>
      <c r="K20" s="2" t="s">
        <v>14</v>
      </c>
      <c r="L20" s="2" t="s">
        <v>13</v>
      </c>
    </row>
    <row r="21" spans="3:12">
      <c r="C21" s="3">
        <v>19</v>
      </c>
      <c r="D21" s="2" t="s">
        <v>11</v>
      </c>
      <c r="E21" s="2" t="s">
        <v>14</v>
      </c>
      <c r="F21" s="2" t="s">
        <v>12</v>
      </c>
      <c r="G21" s="2" t="s">
        <v>12</v>
      </c>
      <c r="H21" s="2" t="s">
        <v>13</v>
      </c>
      <c r="I21" s="2" t="s">
        <v>13</v>
      </c>
      <c r="J21" s="2" t="s">
        <v>11</v>
      </c>
      <c r="K21" s="2" t="s">
        <v>13</v>
      </c>
      <c r="L21" s="2" t="s">
        <v>11</v>
      </c>
    </row>
    <row r="22" spans="3:12">
      <c r="C22" s="3">
        <v>20</v>
      </c>
      <c r="D22" s="2" t="s">
        <v>13</v>
      </c>
      <c r="E22" s="2" t="s">
        <v>14</v>
      </c>
      <c r="F22" s="2" t="s">
        <v>14</v>
      </c>
      <c r="G22" s="2" t="s">
        <v>12</v>
      </c>
      <c r="H22" s="2" t="s">
        <v>14</v>
      </c>
      <c r="I22" s="2" t="s">
        <v>11</v>
      </c>
      <c r="J22" s="2" t="s">
        <v>13</v>
      </c>
      <c r="K22" s="2" t="s">
        <v>14</v>
      </c>
      <c r="L22" s="2" t="s">
        <v>12</v>
      </c>
    </row>
  </sheetData>
  <mergeCells count="2">
    <mergeCell ref="C1:C2"/>
    <mergeCell ref="D1:L1"/>
  </mergeCells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N22"/>
  <sheetViews>
    <sheetView workbookViewId="0">
      <selection activeCell="G2" sqref="G2:K2"/>
    </sheetView>
  </sheetViews>
  <sheetFormatPr baseColWidth="10" defaultRowHeight="15"/>
  <cols>
    <col min="2" max="2" width="14.140625" customWidth="1"/>
    <col min="3" max="3" width="15.140625" customWidth="1"/>
    <col min="4" max="4" width="17.85546875" customWidth="1"/>
    <col min="6" max="6" width="11.42578125" style="1"/>
    <col min="10" max="11" width="19" customWidth="1"/>
    <col min="12" max="12" width="21.140625" customWidth="1"/>
    <col min="13" max="13" width="22" bestFit="1" customWidth="1"/>
  </cols>
  <sheetData>
    <row r="2" spans="2:14">
      <c r="B2" t="s">
        <v>19</v>
      </c>
      <c r="C2" s="8" t="s">
        <v>16</v>
      </c>
      <c r="D2" s="8" t="s">
        <v>17</v>
      </c>
      <c r="E2" s="8" t="s">
        <v>18</v>
      </c>
      <c r="F2" s="4" t="s">
        <v>15</v>
      </c>
      <c r="G2" s="6" t="s">
        <v>11</v>
      </c>
      <c r="H2" s="6" t="s">
        <v>12</v>
      </c>
      <c r="I2" s="6" t="s">
        <v>14</v>
      </c>
      <c r="J2" s="6" t="s">
        <v>13</v>
      </c>
      <c r="K2" s="4" t="s">
        <v>29</v>
      </c>
      <c r="L2" s="4" t="s">
        <v>20</v>
      </c>
      <c r="M2" s="4" t="s">
        <v>30</v>
      </c>
      <c r="N2" s="2"/>
    </row>
    <row r="3" spans="2:14">
      <c r="B3">
        <v>3</v>
      </c>
      <c r="C3" s="2" t="s">
        <v>21</v>
      </c>
      <c r="D3" s="2" t="s">
        <v>23</v>
      </c>
      <c r="E3" s="2" t="s">
        <v>26</v>
      </c>
      <c r="F3" s="7">
        <v>1</v>
      </c>
      <c r="G3" s="2">
        <v>5</v>
      </c>
      <c r="H3" s="2">
        <v>5</v>
      </c>
      <c r="I3" s="2">
        <v>5</v>
      </c>
      <c r="J3" s="2">
        <v>5</v>
      </c>
      <c r="K3" s="2">
        <v>0</v>
      </c>
      <c r="L3" s="2" t="s">
        <v>11</v>
      </c>
      <c r="M3" s="2">
        <f>5/SUM(G3:K3)</f>
        <v>0.25</v>
      </c>
      <c r="N3" s="2">
        <f>1-M3</f>
        <v>0.75</v>
      </c>
    </row>
    <row r="4" spans="2:14">
      <c r="B4">
        <v>3</v>
      </c>
      <c r="C4" s="2" t="s">
        <v>21</v>
      </c>
      <c r="D4" s="2" t="s">
        <v>23</v>
      </c>
      <c r="E4" s="2" t="s">
        <v>26</v>
      </c>
      <c r="F4" s="7">
        <v>2</v>
      </c>
      <c r="G4" s="2"/>
      <c r="H4" s="2"/>
      <c r="I4" s="2"/>
      <c r="J4" s="2"/>
      <c r="K4" s="2"/>
      <c r="L4" s="2" t="s">
        <v>12</v>
      </c>
      <c r="M4" s="2"/>
      <c r="N4" s="2"/>
    </row>
    <row r="5" spans="2:14">
      <c r="B5">
        <v>3</v>
      </c>
      <c r="C5" s="2" t="s">
        <v>21</v>
      </c>
      <c r="D5" s="2" t="s">
        <v>23</v>
      </c>
      <c r="E5" s="2" t="s">
        <v>26</v>
      </c>
      <c r="F5" s="7">
        <v>3</v>
      </c>
      <c r="G5" s="2"/>
      <c r="H5" s="2"/>
      <c r="I5" s="2"/>
      <c r="J5" s="2"/>
      <c r="K5" s="2"/>
      <c r="L5" s="2" t="s">
        <v>12</v>
      </c>
      <c r="M5" s="2"/>
      <c r="N5" s="2"/>
    </row>
    <row r="6" spans="2:14">
      <c r="B6">
        <v>3</v>
      </c>
      <c r="C6" s="2" t="s">
        <v>21</v>
      </c>
      <c r="D6" s="2" t="s">
        <v>23</v>
      </c>
      <c r="E6" s="2" t="s">
        <v>26</v>
      </c>
      <c r="F6" s="7">
        <v>4</v>
      </c>
      <c r="G6" s="2"/>
      <c r="H6" s="2"/>
      <c r="I6" s="2"/>
      <c r="J6" s="2"/>
      <c r="K6" s="2"/>
      <c r="L6" s="2" t="s">
        <v>11</v>
      </c>
      <c r="M6" s="2"/>
      <c r="N6" s="2"/>
    </row>
    <row r="7" spans="2:14">
      <c r="B7">
        <v>3</v>
      </c>
      <c r="C7" s="2" t="s">
        <v>21</v>
      </c>
      <c r="D7" s="2" t="s">
        <v>23</v>
      </c>
      <c r="E7" s="2" t="s">
        <v>26</v>
      </c>
      <c r="F7" s="7">
        <v>5</v>
      </c>
      <c r="G7" s="2"/>
      <c r="H7" s="2"/>
      <c r="I7" s="2"/>
      <c r="J7" s="2"/>
      <c r="K7" s="2"/>
      <c r="L7" s="2" t="s">
        <v>13</v>
      </c>
      <c r="M7" s="2"/>
      <c r="N7" s="2"/>
    </row>
    <row r="8" spans="2:14">
      <c r="B8">
        <v>3</v>
      </c>
      <c r="C8" s="2" t="s">
        <v>21</v>
      </c>
      <c r="D8" s="2" t="s">
        <v>23</v>
      </c>
      <c r="E8" s="2" t="s">
        <v>26</v>
      </c>
      <c r="F8" s="7">
        <v>6</v>
      </c>
      <c r="G8" s="2"/>
      <c r="H8" s="2"/>
      <c r="I8" s="2"/>
      <c r="J8" s="2"/>
      <c r="K8" s="2"/>
      <c r="L8" s="2" t="s">
        <v>12</v>
      </c>
      <c r="M8" s="2"/>
      <c r="N8" s="2"/>
    </row>
    <row r="9" spans="2:14">
      <c r="B9">
        <v>3</v>
      </c>
      <c r="C9" s="2" t="s">
        <v>21</v>
      </c>
      <c r="D9" s="2" t="s">
        <v>23</v>
      </c>
      <c r="E9" s="2" t="s">
        <v>26</v>
      </c>
      <c r="F9" s="7">
        <v>7</v>
      </c>
      <c r="G9" s="2"/>
      <c r="H9" s="2"/>
      <c r="I9" s="2"/>
      <c r="J9" s="2"/>
      <c r="K9" s="2"/>
      <c r="L9" s="2" t="s">
        <v>11</v>
      </c>
      <c r="M9" s="2"/>
      <c r="N9" s="2"/>
    </row>
    <row r="10" spans="2:14">
      <c r="B10">
        <v>3</v>
      </c>
      <c r="C10" s="2" t="s">
        <v>21</v>
      </c>
      <c r="D10" s="2" t="s">
        <v>23</v>
      </c>
      <c r="E10" s="2" t="s">
        <v>26</v>
      </c>
      <c r="F10" s="7">
        <v>8</v>
      </c>
      <c r="G10" s="2"/>
      <c r="H10" s="2"/>
      <c r="I10" s="2"/>
      <c r="J10" s="2"/>
      <c r="K10" s="2"/>
      <c r="L10" s="2" t="s">
        <v>14</v>
      </c>
      <c r="M10" s="2"/>
      <c r="N10" s="2"/>
    </row>
    <row r="11" spans="2:14">
      <c r="B11">
        <v>3</v>
      </c>
      <c r="C11" s="2" t="s">
        <v>21</v>
      </c>
      <c r="D11" s="2" t="s">
        <v>23</v>
      </c>
      <c r="E11" s="2" t="s">
        <v>26</v>
      </c>
      <c r="F11" s="7">
        <v>9</v>
      </c>
      <c r="G11" s="2"/>
      <c r="H11" s="2"/>
      <c r="I11" s="2"/>
      <c r="J11" s="2"/>
      <c r="K11" s="2"/>
      <c r="L11" s="2" t="s">
        <v>11</v>
      </c>
      <c r="M11" s="2"/>
      <c r="N11" s="2"/>
    </row>
    <row r="12" spans="2:14">
      <c r="B12">
        <v>3</v>
      </c>
      <c r="C12" s="2" t="s">
        <v>21</v>
      </c>
      <c r="D12" s="2" t="s">
        <v>23</v>
      </c>
      <c r="E12" s="2" t="s">
        <v>27</v>
      </c>
      <c r="F12" s="7">
        <v>10</v>
      </c>
      <c r="G12" s="2"/>
      <c r="H12" s="2"/>
      <c r="I12" s="2"/>
      <c r="J12" s="2"/>
      <c r="K12" s="2"/>
      <c r="L12" s="2" t="s">
        <v>12</v>
      </c>
      <c r="M12" s="2"/>
      <c r="N12" s="2"/>
    </row>
    <row r="13" spans="2:14">
      <c r="B13">
        <v>3</v>
      </c>
      <c r="C13" s="2" t="s">
        <v>21</v>
      </c>
      <c r="D13" s="2" t="s">
        <v>23</v>
      </c>
      <c r="E13" s="2" t="s">
        <v>27</v>
      </c>
      <c r="F13" s="7">
        <v>11</v>
      </c>
      <c r="G13" s="2"/>
      <c r="H13" s="2"/>
      <c r="I13" s="2"/>
      <c r="J13" s="2"/>
      <c r="K13" s="2"/>
      <c r="L13" s="2" t="s">
        <v>13</v>
      </c>
      <c r="M13" s="2"/>
      <c r="N13" s="2"/>
    </row>
    <row r="14" spans="2:14">
      <c r="B14">
        <v>3</v>
      </c>
      <c r="C14" s="2" t="s">
        <v>21</v>
      </c>
      <c r="D14" s="2" t="s">
        <v>23</v>
      </c>
      <c r="E14" s="2" t="s">
        <v>27</v>
      </c>
      <c r="F14" s="7">
        <v>12</v>
      </c>
      <c r="G14" s="2"/>
      <c r="H14" s="2"/>
      <c r="I14" s="2"/>
      <c r="J14" s="2"/>
      <c r="K14" s="2"/>
      <c r="L14" s="2" t="s">
        <v>12</v>
      </c>
      <c r="M14" s="2"/>
      <c r="N14" s="2"/>
    </row>
    <row r="15" spans="2:14">
      <c r="B15">
        <v>3</v>
      </c>
      <c r="C15" s="2" t="s">
        <v>21</v>
      </c>
      <c r="D15" s="2" t="s">
        <v>23</v>
      </c>
      <c r="E15" s="2" t="s">
        <v>27</v>
      </c>
      <c r="F15" s="7">
        <v>13</v>
      </c>
      <c r="G15" s="2"/>
      <c r="H15" s="2"/>
      <c r="I15" s="2"/>
      <c r="J15" s="2"/>
      <c r="K15" s="2"/>
      <c r="L15" s="2" t="s">
        <v>11</v>
      </c>
      <c r="M15" s="2"/>
      <c r="N15" s="2"/>
    </row>
    <row r="16" spans="2:14">
      <c r="B16">
        <v>3</v>
      </c>
      <c r="C16" s="2" t="s">
        <v>21</v>
      </c>
      <c r="D16" s="2" t="s">
        <v>23</v>
      </c>
      <c r="E16" s="2" t="s">
        <v>27</v>
      </c>
      <c r="F16" s="7">
        <v>14</v>
      </c>
      <c r="G16" s="2"/>
      <c r="H16" s="2"/>
      <c r="I16" s="2"/>
      <c r="J16" s="2"/>
      <c r="K16" s="2"/>
      <c r="L16" s="2" t="s">
        <v>11</v>
      </c>
      <c r="M16" s="2"/>
      <c r="N16" s="2"/>
    </row>
    <row r="17" spans="2:14">
      <c r="B17">
        <v>3</v>
      </c>
      <c r="C17" s="2" t="s">
        <v>21</v>
      </c>
      <c r="D17" s="2" t="s">
        <v>24</v>
      </c>
      <c r="E17" s="2" t="s">
        <v>27</v>
      </c>
      <c r="F17" s="7">
        <v>15</v>
      </c>
      <c r="G17" s="2"/>
      <c r="H17" s="2"/>
      <c r="I17" s="2"/>
      <c r="J17" s="2"/>
      <c r="K17" s="2"/>
      <c r="L17" s="2" t="s">
        <v>14</v>
      </c>
      <c r="M17" s="2"/>
      <c r="N17" s="2"/>
    </row>
    <row r="18" spans="2:14">
      <c r="B18">
        <v>3</v>
      </c>
      <c r="C18" s="2" t="s">
        <v>22</v>
      </c>
      <c r="D18" s="2" t="s">
        <v>24</v>
      </c>
      <c r="E18" s="2" t="s">
        <v>27</v>
      </c>
      <c r="F18" s="7">
        <v>16</v>
      </c>
      <c r="G18" s="2"/>
      <c r="H18" s="2"/>
      <c r="I18" s="2"/>
      <c r="J18" s="2"/>
      <c r="K18" s="2"/>
      <c r="L18" s="2" t="s">
        <v>12</v>
      </c>
      <c r="M18" s="2"/>
      <c r="N18" s="2"/>
    </row>
    <row r="19" spans="2:14">
      <c r="B19">
        <v>3</v>
      </c>
      <c r="C19" s="2" t="s">
        <v>22</v>
      </c>
      <c r="D19" s="2" t="s">
        <v>24</v>
      </c>
      <c r="E19" s="2" t="s">
        <v>27</v>
      </c>
      <c r="F19" s="7">
        <v>17</v>
      </c>
      <c r="G19" s="2"/>
      <c r="H19" s="2"/>
      <c r="I19" s="2"/>
      <c r="J19" s="2"/>
      <c r="K19" s="2"/>
      <c r="L19" s="2" t="s">
        <v>12</v>
      </c>
      <c r="M19" s="2"/>
      <c r="N19" s="2"/>
    </row>
    <row r="20" spans="2:14">
      <c r="B20">
        <v>3</v>
      </c>
      <c r="C20" s="2" t="s">
        <v>22</v>
      </c>
      <c r="D20" s="2" t="s">
        <v>25</v>
      </c>
      <c r="E20" s="2" t="s">
        <v>28</v>
      </c>
      <c r="F20" s="7">
        <v>18</v>
      </c>
      <c r="G20" s="2"/>
      <c r="H20" s="2"/>
      <c r="I20" s="2"/>
      <c r="J20" s="2"/>
      <c r="K20" s="2"/>
      <c r="L20" s="2" t="s">
        <v>14</v>
      </c>
      <c r="M20" s="2"/>
      <c r="N20" s="2"/>
    </row>
    <row r="21" spans="2:14">
      <c r="B21">
        <v>3</v>
      </c>
      <c r="C21" s="2" t="s">
        <v>22</v>
      </c>
      <c r="D21" s="2" t="s">
        <v>25</v>
      </c>
      <c r="E21" s="2" t="s">
        <v>28</v>
      </c>
      <c r="F21" s="7">
        <v>19</v>
      </c>
      <c r="G21" s="2"/>
      <c r="H21" s="2"/>
      <c r="I21" s="2"/>
      <c r="J21" s="2"/>
      <c r="K21" s="2"/>
      <c r="L21" s="2" t="s">
        <v>11</v>
      </c>
      <c r="M21" s="2"/>
      <c r="N21" s="2"/>
    </row>
    <row r="22" spans="2:14">
      <c r="B22">
        <v>3</v>
      </c>
      <c r="C22" s="2" t="s">
        <v>22</v>
      </c>
      <c r="D22" s="2" t="s">
        <v>25</v>
      </c>
      <c r="E22" s="2" t="s">
        <v>28</v>
      </c>
      <c r="F22" s="7">
        <v>20</v>
      </c>
      <c r="G22" s="2"/>
      <c r="H22" s="2"/>
      <c r="I22" s="2"/>
      <c r="J22" s="2"/>
      <c r="K22" s="2"/>
      <c r="L22" s="2" t="s">
        <v>13</v>
      </c>
      <c r="M22" s="2"/>
      <c r="N22" s="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460A7F423D92449D819769CB64CB4D" ma:contentTypeVersion="12" ma:contentTypeDescription="Crear nuevo documento." ma:contentTypeScope="" ma:versionID="3d095abe8cff11e65ed98c7b235ce1b5">
  <xsd:schema xmlns:xsd="http://www.w3.org/2001/XMLSchema" xmlns:xs="http://www.w3.org/2001/XMLSchema" xmlns:p="http://schemas.microsoft.com/office/2006/metadata/properties" xmlns:ns2="03c366ac-607f-4060-ba64-2a213605a2e2" xmlns:ns3="b3aec789-a497-4aaf-ae1a-93930e94bdb5" targetNamespace="http://schemas.microsoft.com/office/2006/metadata/properties" ma:root="true" ma:fieldsID="c8004d6eee4a95d962853db494c34ca8" ns2:_="" ns3:_="">
    <xsd:import namespace="03c366ac-607f-4060-ba64-2a213605a2e2"/>
    <xsd:import namespace="b3aec789-a497-4aaf-ae1a-93930e94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66ac-607f-4060-ba64-2a213605a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35414-07de-4bf9-8f95-7b4fd1d86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ec789-a497-4aaf-ae1a-93930e94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aa0e9a-cfcd-41e8-a68b-606674a223ac}" ma:internalName="TaxCatchAll" ma:showField="CatchAllData" ma:web="b3aec789-a497-4aaf-ae1a-93930e94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66ac-607f-4060-ba64-2a213605a2e2">
      <Terms xmlns="http://schemas.microsoft.com/office/infopath/2007/PartnerControls"/>
    </lcf76f155ced4ddcb4097134ff3c332f>
    <TaxCatchAll xmlns="b3aec789-a497-4aaf-ae1a-93930e94bdb5" xsi:nil="true"/>
  </documentManagement>
</p:properties>
</file>

<file path=customXml/itemProps1.xml><?xml version="1.0" encoding="utf-8"?>
<ds:datastoreItem xmlns:ds="http://schemas.openxmlformats.org/officeDocument/2006/customXml" ds:itemID="{E27B524E-E212-4DD4-AD96-B7A209E2E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117E2-8028-495F-B3BD-46D0C09A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66ac-607f-4060-ba64-2a213605a2e2"/>
    <ds:schemaRef ds:uri="b3aec789-a497-4aaf-ae1a-93930e94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B9DEB-C1B3-4534-BFA7-85D8F055E356}">
  <ds:schemaRefs>
    <ds:schemaRef ds:uri="http://schemas.microsoft.com/office/2006/metadata/properties"/>
    <ds:schemaRef ds:uri="http://schemas.microsoft.com/office/infopath/2007/PartnerControls"/>
    <ds:schemaRef ds:uri="03c366ac-607f-4060-ba64-2a213605a2e2"/>
    <ds:schemaRef ds:uri="b3aec789-a497-4aaf-ae1a-93930e94bd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7°</vt:lpstr>
      <vt:lpstr>8°</vt:lpstr>
      <vt:lpstr>9° </vt:lpstr>
      <vt:lpstr>TODAS LAS RES</vt:lpstr>
      <vt:lpstr>PRUE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Mariné Pérez Montenegro</dc:creator>
  <cp:lastModifiedBy>Berrío</cp:lastModifiedBy>
  <dcterms:created xsi:type="dcterms:W3CDTF">2022-10-11T00:10:00Z</dcterms:created>
  <dcterms:modified xsi:type="dcterms:W3CDTF">2022-11-19T12:35:51Z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0x0101007C460A7F423D92449D819769CB64CB4D</vt:lpwstr>
  </property>
  <property fmtid="{D5CDD505-2E9C-101B-9397-08002B2CF9AE}" pid="3" name="MediaServiceImageTags">
    <vt:lpwstr/>
  </property>
</Properties>
</file>