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xr:revisionPtr revIDLastSave="0" documentId="8_{84795D18-11A6-40D2-8C70-73647E857BE7}" xr6:coauthVersionLast="47" xr6:coauthVersionMax="47" xr10:uidLastSave="{00000000-0000-0000-0000-000000000000}"/>
  <bookViews>
    <workbookView xWindow="-120" yWindow="-120" windowWidth="29040" windowHeight="15840" tabRatio="746" activeTab="2" xr2:uid="{00000000-000D-0000-FFFF-FFFF00000000}"/>
  </bookViews>
  <sheets>
    <sheet name="RESULTADOS ESPAÑOL 2022" sheetId="2" r:id="rId1"/>
    <sheet name="Analis Español" sheetId="3" r:id="rId2"/>
    <sheet name="Plan de Mejoramiento español 22" sheetId="4" r:id="rId3"/>
    <sheet name="RESULTADOS MATEMÁTICAS 2022" sheetId="5" r:id="rId4"/>
    <sheet name="Analisis Matemáticas" sheetId="6" r:id="rId5"/>
    <sheet name="plan de Mejoramiento matematica" sheetId="7" r:id="rId6"/>
  </sheets>
  <externalReferences>
    <externalReference r:id="rId7"/>
  </externalReferences>
  <definedNames>
    <definedName name="_xlnm._FilterDatabase" localSheetId="0" hidden="1">'RESULTADOS ESPAÑOL 2022'!$A$6:$M$29</definedName>
    <definedName name="_xlnm.Print_Area" localSheetId="2">'Plan de Mejoramiento español 22'!$E$2</definedName>
    <definedName name="_xlnm.Print_Area" localSheetId="5">'plan de Mejoramiento matematica'!$E$2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6" l="1"/>
  <c r="D20" i="6"/>
  <c r="D17" i="6"/>
  <c r="B17" i="6"/>
  <c r="D14" i="6"/>
  <c r="D11" i="6"/>
  <c r="B11" i="6"/>
  <c r="D9" i="6"/>
  <c r="D6" i="6"/>
  <c r="B6" i="6"/>
  <c r="D27" i="5"/>
  <c r="D24" i="5"/>
  <c r="D21" i="5"/>
  <c r="B21" i="5"/>
  <c r="D18" i="5"/>
  <c r="D15" i="5"/>
  <c r="B15" i="5"/>
  <c r="D13" i="5"/>
  <c r="D10" i="5"/>
  <c r="B10" i="5"/>
  <c r="D10" i="2"/>
  <c r="B10" i="2"/>
</calcChain>
</file>

<file path=xl/sharedStrings.xml><?xml version="1.0" encoding="utf-8"?>
<sst xmlns="http://schemas.openxmlformats.org/spreadsheetml/2006/main" count="433" uniqueCount="135">
  <si>
    <t>Establecimiento Educativo</t>
  </si>
  <si>
    <t>SEDE DE VARONES PATRICIO VILLAMIZAR</t>
  </si>
  <si>
    <t>Sede</t>
  </si>
  <si>
    <t>Grado</t>
  </si>
  <si>
    <t>4</t>
  </si>
  <si>
    <t>Curso</t>
  </si>
  <si>
    <t>0401</t>
  </si>
  <si>
    <t>Instrumento</t>
  </si>
  <si>
    <t>Competencias Comunicativas en Lenguaje:Lectura</t>
  </si>
  <si>
    <t>Cuadernillo</t>
  </si>
  <si>
    <t>Componente</t>
  </si>
  <si>
    <t>Promedio de % de respuestas correctas por componente</t>
  </si>
  <si>
    <t>Competencia</t>
  </si>
  <si>
    <t>Promedio de % de respuestas correctas por competencia</t>
  </si>
  <si>
    <t>Item:</t>
  </si>
  <si>
    <t>Opción de clave correcta</t>
  </si>
  <si>
    <t>Indicador 1</t>
  </si>
  <si>
    <t>% respuestas correcta</t>
  </si>
  <si>
    <t>% de omisiones</t>
  </si>
  <si>
    <t>porcentaje de respuestas opción:A</t>
  </si>
  <si>
    <t>porcentaje de respuestas opción:B</t>
  </si>
  <si>
    <t>porcentaje de respuestas opción:C</t>
  </si>
  <si>
    <t>porcentaje de respuestas opción:D</t>
  </si>
  <si>
    <t>No aplica componente</t>
  </si>
  <si>
    <t>Comprensión lectora-No aplica componente</t>
  </si>
  <si>
    <t>I_1874740</t>
  </si>
  <si>
    <t>C</t>
  </si>
  <si>
    <t>Dificultad Moderada</t>
  </si>
  <si>
    <t>I_1875125</t>
  </si>
  <si>
    <t>A</t>
  </si>
  <si>
    <t>Fácil</t>
  </si>
  <si>
    <t>I_1875112</t>
  </si>
  <si>
    <t>D</t>
  </si>
  <si>
    <t>I_1874669</t>
  </si>
  <si>
    <t>B</t>
  </si>
  <si>
    <t>I_1874638</t>
  </si>
  <si>
    <t>Muy Difícil</t>
  </si>
  <si>
    <t>I_1874755</t>
  </si>
  <si>
    <t>I_1874721</t>
  </si>
  <si>
    <t>I_1875104</t>
  </si>
  <si>
    <t>I_1874709</t>
  </si>
  <si>
    <t>I_1874652</t>
  </si>
  <si>
    <t>I_1874674</t>
  </si>
  <si>
    <t>Difícil</t>
  </si>
  <si>
    <t>I_1874618</t>
  </si>
  <si>
    <t>I_1875131</t>
  </si>
  <si>
    <t>I_1874732</t>
  </si>
  <si>
    <t>I_1874681</t>
  </si>
  <si>
    <t>I_1874711</t>
  </si>
  <si>
    <t>I_1874698</t>
  </si>
  <si>
    <t>I_1874622</t>
  </si>
  <si>
    <t>I_1875144</t>
  </si>
  <si>
    <t>I_1874641</t>
  </si>
  <si>
    <t>Área</t>
  </si>
  <si>
    <t xml:space="preserve">Elementos a fortalecer </t>
  </si>
  <si>
    <t xml:space="preserve">Analisis de resultados </t>
  </si>
  <si>
    <t>Afimación</t>
  </si>
  <si>
    <t xml:space="preserve">estrategia </t>
  </si>
  <si>
    <t xml:space="preserve">porcentaje de respuestas correctas </t>
  </si>
  <si>
    <t>Español</t>
  </si>
  <si>
    <t>Comprensión lectora.</t>
  </si>
  <si>
    <t>Este ítem se relaciona con los siguientes subprocesos de los estándares: 
• Identifico los elementos constitutivos de la comunicación: interlocutores, código, canal, mensaje
y contextos.
• Reconozco, en los textos literarios que leo, elementos tales como tiempo, espacio, acción, y
personajes.</t>
  </si>
  <si>
    <t>Comprende el sentido local y global del texto mediante inferencias de información implícita.</t>
  </si>
  <si>
    <t>Este ítem se relaciona con los siguientes subprocesos de los estándares: 
• Identifico el propósito comunicativo y la idea global de un texto.
• Elaboro hipótesis acerca del sentido global de los textos, antes y durante el proceso de lectura;
para el efecto, me apoyo en mis conocimientos previos, las imágenes y los títulos.</t>
  </si>
  <si>
    <t>Asume una posición crítica sobre el texto mediante la evaluación de su forma y contenido.</t>
  </si>
  <si>
    <t>Este ítem se relaciona con los siguientes subprocesos de los estándares: 
• Reconozco, en los textos literarios que leo, elementos tales como tiempo, espacio, acción,
personajes. 
• Identifico maneras de cómo se formula el inicio y el final de algunas narraciones.</t>
  </si>
  <si>
    <t>Este ítem se relaciona con los siguientes subprocesos de los estándares: 
• Leo diferentes clases de textos: manuales, tarjetas, afiches, cartas, periódicos, etc. 
• Elaboro hipótesis acerca del sentido global de los textos, antes y durante el proceso de lectura;
para tal efecto, me apoyo en mis conocimientos previos, las imágenes y los títulos.
• Doy cuenta de algunas estrategias empleadas para comunicar a través del lenguaje no verbal.
• Relaciono gráficas con texto escrito, ya sea completándolas o explicándolas.</t>
  </si>
  <si>
    <t>docente</t>
  </si>
  <si>
    <t xml:space="preserve">JOSE LUIS RODRIGUEZ PAEZ </t>
  </si>
  <si>
    <t>GRADO 4°</t>
  </si>
  <si>
    <t>Este ítem se relaciona con los siguientes subprocesos de los estándares: 
• Leo diversos tipos de texto: descriptivo, informativo, narrativo, explicativo y argumentativo.
• Identifico la intención comunicativa de cada uno de los textos leídos.
• Comparo textos de acuerdo con sus formatos, temáticas y funciones.
• Comparo textos narrativos, líricos y dramáticos, teniendo en cuenta algunos de sus elementos
constitutivos.</t>
  </si>
  <si>
    <t>1) Tipos de narrador por persona narrativa.</t>
  </si>
  <si>
    <t>1) Ideas principales y secundarias en un texto.</t>
  </si>
  <si>
    <t xml:space="preserve">1) La estructura de los textos                                    2) Tipos de textos </t>
  </si>
  <si>
    <t xml:space="preserve">1) Elementos lingüísticos.                                          2) Elementos no  lingüísticos.                                   3)  recursos  lingüísticos </t>
  </si>
  <si>
    <t>1) El texto comparativo.                                              2) Organización del texto</t>
  </si>
  <si>
    <t>INSTITUCION EDUCATIVA COLEGIO NUESTRA SEÑORA DE LA MERCED</t>
  </si>
  <si>
    <r>
      <rPr>
        <b/>
        <sz val="12"/>
        <color theme="1"/>
        <rFont val="Calibri"/>
        <family val="2"/>
        <scheme val="minor"/>
      </rPr>
      <t xml:space="preserve">LECTURA DE UN LIBRO POR PERIOD Y DESDARROLLAR LAS SIGUINTES ACTIVIDADES :   </t>
    </r>
    <r>
      <rPr>
        <sz val="12"/>
        <color theme="1"/>
        <rFont val="Calibri"/>
        <family val="2"/>
        <scheme val="minor"/>
      </rPr>
      <t xml:space="preserve">                                                                  1) leer en voz alta.                                                                                                      2) escribir cartas, junto con los estudientes a uno de los personajes de las lecturas.                                                                                  3) inventar otro final para las historias.                                                         4) descubrir lo que le gustan y disgustó de los personajes.                                                                                              5) decorar el uala con imajemes sobre las historis o los personajes de los libros que estamos leyendo.                                       6) ilustrar una partye del libro en foram de tira comica.                                                                                                        7) preparta una intrevista imaginaria con el autor del libro o uno de los personajes.                                                                                                     8) hacer una cartelera sobre el libro para propocionarlo en la escuala.                                                                                                                                   9) contar qué hubiera hecho ustedes en caso de encontrarse en la situacion de alguno delos perosnajes.                                                                                                 10) diseñar una caratura basada en el libro.                                           </t>
    </r>
    <r>
      <rPr>
        <b/>
        <sz val="12"/>
        <color theme="1"/>
        <rFont val="Calibri"/>
        <family val="2"/>
        <scheme val="minor"/>
      </rPr>
      <t xml:space="preserve">Los estudiantes leen en grupos pequeños para relacionar el texto con las experiencias discutidas en la clase anterior y escriben las relaciones establecidas.  </t>
    </r>
    <r>
      <rPr>
        <sz val="12"/>
        <color theme="1"/>
        <rFont val="Calibri"/>
        <family val="2"/>
        <scheme val="minor"/>
      </rPr>
      <t xml:space="preserve">             </t>
    </r>
  </si>
  <si>
    <t>Acciones de Mejoramiento</t>
  </si>
  <si>
    <t xml:space="preserve">Contenido </t>
  </si>
  <si>
    <t xml:space="preserve">Estandar </t>
  </si>
  <si>
    <t xml:space="preserve">Compatencias </t>
  </si>
  <si>
    <t>Matemáticas</t>
  </si>
  <si>
    <t>Aleatorio</t>
  </si>
  <si>
    <t>Razonamiento-Aleatorio</t>
  </si>
  <si>
    <t>I_1890545</t>
  </si>
  <si>
    <t>I_1890489</t>
  </si>
  <si>
    <t>I_1890075</t>
  </si>
  <si>
    <t>Resolución de problemas-Aleatorio</t>
  </si>
  <si>
    <t>I_1890182</t>
  </si>
  <si>
    <t>I_1890367</t>
  </si>
  <si>
    <t>Espacial Métrico</t>
  </si>
  <si>
    <t>Comunicación-Espacial Métrico</t>
  </si>
  <si>
    <t>I_1890103</t>
  </si>
  <si>
    <t>I_1890296</t>
  </si>
  <si>
    <t>I_1890551</t>
  </si>
  <si>
    <t>Resolución de problemas-Espacial Métrico</t>
  </si>
  <si>
    <t>I_1890238</t>
  </si>
  <si>
    <t>I_1890562</t>
  </si>
  <si>
    <t>I_1890142</t>
  </si>
  <si>
    <t>Numérico Variacional</t>
  </si>
  <si>
    <t>Comunicación-Numérico Variacional</t>
  </si>
  <si>
    <t>I_1890415</t>
  </si>
  <si>
    <t>I_1890503</t>
  </si>
  <si>
    <t>I_1890153</t>
  </si>
  <si>
    <t>Razonamiento-Numérico Variacional</t>
  </si>
  <si>
    <t>I_1890327</t>
  </si>
  <si>
    <t>I_1890571</t>
  </si>
  <si>
    <t>I_1890521</t>
  </si>
  <si>
    <t>Resolución de problemas-Numérico Variacional</t>
  </si>
  <si>
    <t>I_1890538</t>
  </si>
  <si>
    <t>I_1890582</t>
  </si>
  <si>
    <t>I_1891239</t>
  </si>
  <si>
    <t>priorizado por estar por dejabo de la media</t>
  </si>
  <si>
    <t>esta por encima de lamedia de la media</t>
  </si>
  <si>
    <t>Matemáticas.</t>
  </si>
  <si>
    <t>Diferencio y ordeno, en objetos y eventos, propiedades o atributos que se puedan medir (longitudes,
distancias, áreas de superficies, volúmenes de cuerpos sólidos, volúmenes de líquidos y capacidades
de recipientes; pesos y masa de cuerpos sólidos; duración de eventos o procesos; amplitud de
ángulos).</t>
  </si>
  <si>
    <t>Resuelve problemas de medición que requieran el uso de patrones estandarizados o no estandarizados.</t>
  </si>
  <si>
    <t>Resuelvo y formulo problemas a partir de un conjunto de datos provenientes de observaciones,
consultas o experimentos.</t>
  </si>
  <si>
    <t>Resuelve problemas que requieran el uso de frecuencias de datos representados a partir de
diferentes formas: lenguaje natural, gráficas o tablas.</t>
  </si>
  <si>
    <t>La capacidad para identificar un triángulo congruente con un triángulo dado, cuando se tienen las
medidas de dos lados y el ángulo que forman.</t>
  </si>
  <si>
    <t>Conjeturo y verifico los resultados de aplicar transformaciones a figuras en el plano para construir
diseños.</t>
  </si>
  <si>
    <t>Reconoce las características medibles y de posición de objetos bidimensionales y de movimientos
simples de estos: rotación, traslación y reflexión.</t>
  </si>
  <si>
    <t>Construyo y descompongo figuras y sólidos a partir de condiciones dadas.</t>
  </si>
  <si>
    <t>Utilizo diferentes procedimientos de cálculo para hallar el área de la superficie exterior y el
volumen de algunos cuerpos sólidos.</t>
  </si>
  <si>
    <t>Identifico y uso medidas relativas en distintos contextos.</t>
  </si>
  <si>
    <t>Reconoce el significado, el uso y equivalencia de números naturales y fracciones simples (1/2,
1/3, 1/4), y la codificación numérica en la secuenciación, la mensurabilidad y la asignación.</t>
  </si>
  <si>
    <t>Predigo patrones de variación en una secuencia numérica, geométrica o gráfica.</t>
  </si>
  <si>
    <r>
      <rPr>
        <b/>
        <sz val="12"/>
        <color theme="1"/>
        <rFont val="Calibri"/>
        <family val="2"/>
        <scheme val="minor"/>
      </rPr>
      <t xml:space="preserve">Operaciones con Naturales         </t>
    </r>
    <r>
      <rPr>
        <sz val="12"/>
        <color theme="1"/>
        <rFont val="Calibri"/>
        <family val="2"/>
        <scheme val="minor"/>
      </rPr>
      <t xml:space="preserve">                                                                                             ● Lectura y escritura de números.
● Descomposición polinómica.
● Operaciones básicas: suma, resta,
multiplicación y división con dos y
tres cifras.
● Propiedades de la suma y la
multiplicación. (Repaso)
● Propiedad distributiva y signos de agrupacion.                                                                       </t>
    </r>
    <r>
      <rPr>
        <b/>
        <sz val="12"/>
        <color theme="1"/>
        <rFont val="Calibri"/>
        <family val="2"/>
        <scheme val="minor"/>
      </rPr>
      <t xml:space="preserve">Números Fraccionarios                                           </t>
    </r>
    <r>
      <rPr>
        <sz val="12"/>
        <color theme="1"/>
        <rFont val="Calibri"/>
        <family val="2"/>
        <scheme val="minor"/>
      </rPr>
      <t xml:space="preserve">● Términos de una fracción.  
● Fracción como unidad y de un
número. 
● Fracciones: propias, 
impropias 
(números mixtos) y equivalentes. 
● Amplificación y simplificación.
● Comparación de fracciones.
● Concepto 
de 
fracciones 
heterogéneas. 
● Operaciones 
con 
fracciones 
homogéneas y heterogéneas.  
● Solución de problemas de aplicación. </t>
    </r>
    <r>
      <rPr>
        <b/>
        <sz val="12"/>
        <color theme="1"/>
        <rFont val="Calibri"/>
        <family val="2"/>
        <scheme val="minor"/>
      </rPr>
      <t xml:space="preserve">                    Conjuntos e Introducción a la Lógica                 </t>
    </r>
    <r>
      <rPr>
        <sz val="12"/>
        <color theme="1"/>
        <rFont val="Calibri"/>
        <family val="2"/>
        <scheme val="minor"/>
      </rPr>
      <t xml:space="preserve">● Determinación de conjuntos.
● Relación entre elemento y conjunto
(pertenencia e inclusión).
● Operaciones entre conjuntos (unión,
intersección, complemento y
diferencia)
● Definición de proposiciones:
simples y compuestas.
● Conectores lógicos: “y” y “o”
(conjuntor, disyuntor) y su valor de
verdad.                                                                                                                                               </t>
    </r>
    <r>
      <rPr>
        <b/>
        <sz val="12"/>
        <color theme="1"/>
        <rFont val="Calibri"/>
        <family val="2"/>
        <scheme val="minor"/>
      </rPr>
      <t xml:space="preserve">Pensamiento Aleatorio y Sistemas de
Datos         </t>
    </r>
    <r>
      <rPr>
        <sz val="12"/>
        <color theme="1"/>
        <rFont val="Calibri"/>
        <family val="2"/>
        <scheme val="minor"/>
      </rPr>
      <t xml:space="preserve">                                                                                      ● Tabla de distribución de frecuencias
(construir, leer e interpretar).
● Análisis de datos - diagrama circular -
diagramas de barras horizontales y
diagrama de barras verticales,
diagramas lineales, pictogramas
● Solución de problemas a partir de
gráficos, tablas y pictogramas.
● Medidas de tendencia central: moda
y media (promedio).</t>
    </r>
  </si>
  <si>
    <t xml:space="preserve">                                                                                                                        Ensayo y error: Es una estrategia útil para resolver cierto tipo de problemas como por ejemplo los de selección, en donde se proporcionan varias alternativas de posibles soluciones y el individuo debe probar cada una, hasta llegar a la respuesta correcta.
 Hacer un dibujo: permite representar los datos o información que suministra el problema, esta estrategia es de gran utilidad ya que permite visualizar mejor la situación planteada y por ende contribuye a que el estudiante comprenda mejor y genere nuevas ideas de resolución.                                                                                                                                                                                                                                                                                                                                       Proponer a los alumnos problemas con diferentes tipos de contextos, es decir, plantear al estudiante situaciones distintas y variadas relacionadas tanto con experiencias de la vida real, tales como ideas ficticias, con el fin de despertar la curiosidad e interés de los estudiantes a través de la creatividad de las situaciones planteadas.
 Proponer problemas variados, en cuanto al número de soluciones, es decir, una solución, varias soluciones; sin solución. Es importante plantear diferentes tipos de problemas, con enunciados diversos en donde los estudiantes requieran utilizar procesos cognoscitivos para resolver cada situación y no caer en la rutina de presentar los mismos tipos de problemas que conllevan a un proceso de resolución mecánico y memorístico.
 Presentar problemas variados desde el punto de vista de la adecuación de los datos, es decir, usar datos completos, incompletos, superfluos, o presentar datos que sobran. Esta recomendación, obliga al estudiante a leer y entender el problema antes de comenzar a concebir el plan de resolución, pues debe saber primero cual de la información suministrada es realmente un insumo para alcanzar la solución.
 Poner el acento sobre los procesos de resolución y no solamente sobre los cálculos y las soluciones, en este sentido García (2002), recomienda al docente al trabajar haciendo énfasis en los procesos desarrollados por los estudiantes más que en los resultados, pues al fin y al cabo es el proceso lo que va a transferir el estudiante cuando requiera enfrentarse a otra situación similar en el futuro.
 Animar a los estudiantes a comunicar oralmente o por escrito lo esencial del proceso de resolución de problemas. Para ello se recomienda pedir al estudiante que verbalice o escriba el proceso que siguió para resolver el problema, de esta manera el docente puede conocer (con las propias palabras de los alumnos) los procesos mentales y procedimientos que utilizaron para llegar a la solución, y al mismo tiempo se estaría valorando las propias estrategias de los estudiantes y ayudar a otros alumnos que tienen mayores dificultades en esta área.
 Diversificar las actividades de resolución de problemas, lo que requiere un enunciado y pedir cuál podría ser la pregunta del problema ante un conjunto de datos. En ella se pide elegir aquellos que encajan en la pregunta del problema. Dada la incógnita, se pregunta por los datos. Esto le permite al docente salir de la rutina y planificar con anticipación los enunciados de los problemas a trabajar en sus clases plantear situaciones diversas y variadas que permitan al estudiante a reflexionar, analizar y razonar, para concebir un plan que le permita obtener la solución de los problemas dados.</t>
  </si>
  <si>
    <t>Resolución de Problemas</t>
  </si>
  <si>
    <t>Usa patrones estandarizados para enfrentar situaciones de medición.</t>
  </si>
  <si>
    <t>Descubre regularidades de las secuencias, la ordenación y sobre las equivalencias entre las
situaciones aditivas y multiplicativas (arreglos rectangulares, producto cartesiano, adición repetida).</t>
  </si>
  <si>
    <t>Resuelve situaciones aditivas y multiplicativas en diferentes contextos.</t>
  </si>
  <si>
    <t>Uso diversas estrategias de cálculo y de estimación para resolver problemas en situaciones
aditivas y multiplicativas.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</si>
</sst>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Calibri"/>
      <family val="2"/>
      <scheme val="minor"/>
    </font>
    <font>
      <b/>
      <sz val="12"/>
      <color theme="1"/>
      <name val="Calibri"/>
      <family val="2"/>
      <scheme val="minor"/>
    </font>
    <font>
      <b/>
      <sz val="36"/>
      <color theme="1"/>
      <name val="Calibri"/>
      <family val="2"/>
      <scheme val="minor"/>
    </font>
    <font>
      <sz val="11"/>
      <name val="Calibri"/>
      <family val="2"/>
      <scheme val="minor"/>
    </font>
    <font>
      <sz val="8"/>
      <name val="Calibri"/>
      <family val="2"/>
    </font>
    <font>
      <sz val="8"/>
      <name val="Quattrocento Sans"/>
      <family val="2"/>
    </font>
    <font>
      <sz val="8"/>
      <color rgb="FF252423"/>
      <name val="Quattrocento Sans"/>
      <family val="2"/>
    </font>
  </fonts>
  <fills count="117">
    <fill>
      <patternFill patternType="none"/>
    </fill>
    <fill>
      <patternFill patternType="gray125"/>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theme="4" tint="0.39997558519241921"/>
        <bgColor indexed="64"/>
      </patternFill>
    </fill>
    <fill>
      <patternFill patternType="solid">
        <fgColor theme="4" tint="0.39997558519241921"/>
        <bgColor auto="1"/>
      </patternFill>
    </fill>
    <fill>
      <patternFill patternType="solid">
        <fgColor rgb="FFFFFF00"/>
        <bgColor indexed="64"/>
      </patternFill>
    </fill>
    <fill>
      <patternFill patternType="solid">
        <fgColor rgb="FFFFFF00"/>
        <bgColor auto="1"/>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rgb="FF00B0F0"/>
        <bgColor auto="1"/>
      </patternFill>
    </fill>
    <fill>
      <patternFill patternType="solid">
        <fgColor theme="6" tint="-0.249977111117893"/>
        <bgColor indexed="64"/>
      </patternFill>
    </fill>
    <fill>
      <patternFill patternType="solid">
        <fgColor theme="2" tint="-9.9978637043366805E-2"/>
        <bgColor indexed="64"/>
      </patternFill>
    </fill>
  </fills>
  <borders count="10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pplyNumberFormat="0" applyFont="0" applyFill="0" applyBorder="0" applyAlignment="0" applyProtection="0"/>
  </cellStyleXfs>
  <cellXfs count="203">
    <xf numFmtId="0" fontId="0" fillId="0" borderId="0" xfId="0"/>
    <xf numFmtId="10" fontId="0" fillId="2" borderId="1" xfId="0" applyNumberFormat="1" applyFill="1" applyBorder="1"/>
    <xf numFmtId="10" fontId="0" fillId="3" borderId="2" xfId="0" applyNumberFormat="1" applyFill="1" applyBorder="1"/>
    <xf numFmtId="10" fontId="0" fillId="4" borderId="3" xfId="0" applyNumberFormat="1" applyFill="1" applyBorder="1"/>
    <xf numFmtId="10" fontId="0" fillId="5" borderId="4" xfId="0" applyNumberFormat="1" applyFill="1" applyBorder="1"/>
    <xf numFmtId="10" fontId="0" fillId="6" borderId="5" xfId="0" applyNumberFormat="1" applyFill="1" applyBorder="1"/>
    <xf numFmtId="10" fontId="0" fillId="7" borderId="6" xfId="0" applyNumberFormat="1" applyFill="1" applyBorder="1"/>
    <xf numFmtId="10" fontId="0" fillId="8" borderId="7" xfId="0" applyNumberFormat="1" applyFill="1" applyBorder="1"/>
    <xf numFmtId="10" fontId="0" fillId="9" borderId="8" xfId="0" applyNumberFormat="1" applyFill="1" applyBorder="1"/>
    <xf numFmtId="10" fontId="0" fillId="10" borderId="9" xfId="0" applyNumberFormat="1" applyFill="1" applyBorder="1"/>
    <xf numFmtId="10" fontId="0" fillId="11" borderId="10" xfId="0" applyNumberFormat="1" applyFill="1" applyBorder="1"/>
    <xf numFmtId="10" fontId="0" fillId="12" borderId="11" xfId="0" applyNumberFormat="1" applyFill="1" applyBorder="1"/>
    <xf numFmtId="10" fontId="0" fillId="13" borderId="12" xfId="0" applyNumberFormat="1" applyFill="1" applyBorder="1"/>
    <xf numFmtId="10" fontId="0" fillId="14" borderId="13" xfId="0" applyNumberFormat="1" applyFill="1" applyBorder="1"/>
    <xf numFmtId="10" fontId="0" fillId="15" borderId="14" xfId="0" applyNumberFormat="1" applyFill="1" applyBorder="1"/>
    <xf numFmtId="10" fontId="0" fillId="16" borderId="15" xfId="0" applyNumberFormat="1" applyFill="1" applyBorder="1"/>
    <xf numFmtId="10" fontId="0" fillId="17" borderId="16" xfId="0" applyNumberFormat="1" applyFill="1" applyBorder="1"/>
    <xf numFmtId="10" fontId="0" fillId="18" borderId="17" xfId="0" applyNumberFormat="1" applyFill="1" applyBorder="1"/>
    <xf numFmtId="10" fontId="0" fillId="19" borderId="18" xfId="0" applyNumberFormat="1" applyFill="1" applyBorder="1"/>
    <xf numFmtId="10" fontId="0" fillId="20" borderId="19" xfId="0" applyNumberFormat="1" applyFill="1" applyBorder="1"/>
    <xf numFmtId="10" fontId="0" fillId="21" borderId="20" xfId="0" applyNumberFormat="1" applyFill="1" applyBorder="1"/>
    <xf numFmtId="10" fontId="0" fillId="22" borderId="21" xfId="0" applyNumberFormat="1" applyFill="1" applyBorder="1"/>
    <xf numFmtId="10" fontId="0" fillId="23" borderId="22" xfId="0" applyNumberFormat="1" applyFill="1" applyBorder="1"/>
    <xf numFmtId="10" fontId="0" fillId="24" borderId="23" xfId="0" applyNumberFormat="1" applyFill="1" applyBorder="1"/>
    <xf numFmtId="10" fontId="0" fillId="25" borderId="24" xfId="0" applyNumberFormat="1" applyFill="1" applyBorder="1"/>
    <xf numFmtId="10" fontId="0" fillId="26" borderId="25" xfId="0" applyNumberFormat="1" applyFill="1" applyBorder="1"/>
    <xf numFmtId="10" fontId="0" fillId="27" borderId="26" xfId="0" applyNumberFormat="1" applyFill="1" applyBorder="1"/>
    <xf numFmtId="10" fontId="0" fillId="28" borderId="27" xfId="0" applyNumberFormat="1" applyFill="1" applyBorder="1"/>
    <xf numFmtId="10" fontId="0" fillId="29" borderId="28" xfId="0" applyNumberFormat="1" applyFill="1" applyBorder="1"/>
    <xf numFmtId="10" fontId="0" fillId="30" borderId="29" xfId="0" applyNumberFormat="1" applyFill="1" applyBorder="1"/>
    <xf numFmtId="10" fontId="0" fillId="31" borderId="30" xfId="0" applyNumberFormat="1" applyFill="1" applyBorder="1"/>
    <xf numFmtId="10" fontId="0" fillId="32" borderId="31" xfId="0" applyNumberFormat="1" applyFill="1" applyBorder="1"/>
    <xf numFmtId="10" fontId="0" fillId="33" borderId="32" xfId="0" applyNumberFormat="1" applyFill="1" applyBorder="1"/>
    <xf numFmtId="10" fontId="0" fillId="34" borderId="33" xfId="0" applyNumberFormat="1" applyFill="1" applyBorder="1"/>
    <xf numFmtId="10" fontId="0" fillId="35" borderId="34" xfId="0" applyNumberFormat="1" applyFill="1" applyBorder="1"/>
    <xf numFmtId="10" fontId="0" fillId="36" borderId="35" xfId="0" applyNumberFormat="1" applyFill="1" applyBorder="1"/>
    <xf numFmtId="10" fontId="0" fillId="37" borderId="36" xfId="0" applyNumberFormat="1" applyFill="1" applyBorder="1"/>
    <xf numFmtId="10" fontId="0" fillId="38" borderId="37" xfId="0" applyNumberFormat="1" applyFill="1" applyBorder="1"/>
    <xf numFmtId="10" fontId="0" fillId="39" borderId="38" xfId="0" applyNumberFormat="1" applyFill="1" applyBorder="1"/>
    <xf numFmtId="10" fontId="0" fillId="40" borderId="39" xfId="0" applyNumberFormat="1" applyFill="1" applyBorder="1"/>
    <xf numFmtId="10" fontId="0" fillId="41" borderId="40" xfId="0" applyNumberFormat="1" applyFill="1" applyBorder="1"/>
    <xf numFmtId="10" fontId="0" fillId="42" borderId="41" xfId="0" applyNumberFormat="1" applyFill="1" applyBorder="1"/>
    <xf numFmtId="10" fontId="0" fillId="43" borderId="42" xfId="0" applyNumberFormat="1" applyFill="1" applyBorder="1"/>
    <xf numFmtId="10" fontId="0" fillId="44" borderId="43" xfId="0" applyNumberFormat="1" applyFill="1" applyBorder="1"/>
    <xf numFmtId="10" fontId="0" fillId="45" borderId="44" xfId="0" applyNumberFormat="1" applyFill="1" applyBorder="1"/>
    <xf numFmtId="10" fontId="0" fillId="46" borderId="45" xfId="0" applyNumberFormat="1" applyFill="1" applyBorder="1"/>
    <xf numFmtId="10" fontId="0" fillId="47" borderId="46" xfId="0" applyNumberFormat="1" applyFill="1" applyBorder="1"/>
    <xf numFmtId="10" fontId="0" fillId="48" borderId="47" xfId="0" applyNumberFormat="1" applyFill="1" applyBorder="1"/>
    <xf numFmtId="10" fontId="0" fillId="49" borderId="48" xfId="0" applyNumberFormat="1" applyFill="1" applyBorder="1"/>
    <xf numFmtId="10" fontId="0" fillId="50" borderId="49" xfId="0" applyNumberFormat="1" applyFill="1" applyBorder="1"/>
    <xf numFmtId="10" fontId="0" fillId="51" borderId="50" xfId="0" applyNumberFormat="1" applyFill="1" applyBorder="1"/>
    <xf numFmtId="10" fontId="0" fillId="52" borderId="51" xfId="0" applyNumberFormat="1" applyFill="1" applyBorder="1"/>
    <xf numFmtId="10" fontId="0" fillId="53" borderId="52" xfId="0" applyNumberFormat="1" applyFill="1" applyBorder="1"/>
    <xf numFmtId="10" fontId="0" fillId="54" borderId="53" xfId="0" applyNumberFormat="1" applyFill="1" applyBorder="1"/>
    <xf numFmtId="10" fontId="0" fillId="55" borderId="54" xfId="0" applyNumberFormat="1" applyFill="1" applyBorder="1"/>
    <xf numFmtId="10" fontId="0" fillId="56" borderId="55" xfId="0" applyNumberFormat="1" applyFill="1" applyBorder="1"/>
    <xf numFmtId="10" fontId="0" fillId="57" borderId="56" xfId="0" applyNumberFormat="1" applyFill="1" applyBorder="1"/>
    <xf numFmtId="10" fontId="0" fillId="58" borderId="57" xfId="0" applyNumberFormat="1" applyFill="1" applyBorder="1"/>
    <xf numFmtId="10" fontId="0" fillId="59" borderId="58" xfId="0" applyNumberFormat="1" applyFill="1" applyBorder="1"/>
    <xf numFmtId="10" fontId="0" fillId="60" borderId="59" xfId="0" applyNumberFormat="1" applyFill="1" applyBorder="1"/>
    <xf numFmtId="10" fontId="0" fillId="61" borderId="60" xfId="0" applyNumberFormat="1" applyFill="1" applyBorder="1"/>
    <xf numFmtId="10" fontId="0" fillId="62" borderId="61" xfId="0" applyNumberFormat="1" applyFill="1" applyBorder="1"/>
    <xf numFmtId="10" fontId="0" fillId="63" borderId="62" xfId="0" applyNumberFormat="1" applyFill="1" applyBorder="1"/>
    <xf numFmtId="10" fontId="0" fillId="64" borderId="63" xfId="0" applyNumberFormat="1" applyFill="1" applyBorder="1"/>
    <xf numFmtId="10" fontId="0" fillId="65" borderId="64" xfId="0" applyNumberFormat="1" applyFill="1" applyBorder="1"/>
    <xf numFmtId="10" fontId="0" fillId="66" borderId="65" xfId="0" applyNumberFormat="1" applyFill="1" applyBorder="1"/>
    <xf numFmtId="10" fontId="0" fillId="67" borderId="66" xfId="0" applyNumberFormat="1" applyFill="1" applyBorder="1"/>
    <xf numFmtId="10" fontId="0" fillId="68" borderId="67" xfId="0" applyNumberFormat="1" applyFill="1" applyBorder="1"/>
    <xf numFmtId="10" fontId="0" fillId="69" borderId="68" xfId="0" applyNumberFormat="1" applyFill="1" applyBorder="1"/>
    <xf numFmtId="10" fontId="0" fillId="70" borderId="69" xfId="0" applyNumberFormat="1" applyFill="1" applyBorder="1"/>
    <xf numFmtId="10" fontId="0" fillId="71" borderId="70" xfId="0" applyNumberFormat="1" applyFill="1" applyBorder="1"/>
    <xf numFmtId="10" fontId="0" fillId="72" borderId="71" xfId="0" applyNumberFormat="1" applyFill="1" applyBorder="1"/>
    <xf numFmtId="10" fontId="0" fillId="73" borderId="72" xfId="0" applyNumberFormat="1" applyFill="1" applyBorder="1"/>
    <xf numFmtId="10" fontId="0" fillId="74" borderId="73" xfId="0" applyNumberFormat="1" applyFill="1" applyBorder="1"/>
    <xf numFmtId="10" fontId="0" fillId="75" borderId="74" xfId="0" applyNumberFormat="1" applyFill="1" applyBorder="1"/>
    <xf numFmtId="10" fontId="0" fillId="76" borderId="75" xfId="0" applyNumberFormat="1" applyFill="1" applyBorder="1"/>
    <xf numFmtId="10" fontId="0" fillId="77" borderId="76" xfId="0" applyNumberFormat="1" applyFill="1" applyBorder="1"/>
    <xf numFmtId="10" fontId="0" fillId="78" borderId="77" xfId="0" applyNumberFormat="1" applyFill="1" applyBorder="1"/>
    <xf numFmtId="10" fontId="0" fillId="79" borderId="78" xfId="0" applyNumberFormat="1" applyFill="1" applyBorder="1"/>
    <xf numFmtId="10" fontId="0" fillId="80" borderId="79" xfId="0" applyNumberFormat="1" applyFill="1" applyBorder="1"/>
    <xf numFmtId="10" fontId="0" fillId="81" borderId="80" xfId="0" applyNumberFormat="1" applyFill="1" applyBorder="1"/>
    <xf numFmtId="10" fontId="0" fillId="82" borderId="81" xfId="0" applyNumberFormat="1" applyFill="1" applyBorder="1"/>
    <xf numFmtId="10" fontId="0" fillId="83" borderId="82" xfId="0" applyNumberFormat="1" applyFill="1" applyBorder="1"/>
    <xf numFmtId="10" fontId="0" fillId="84" borderId="83" xfId="0" applyNumberFormat="1" applyFill="1" applyBorder="1"/>
    <xf numFmtId="10" fontId="0" fillId="85" borderId="84" xfId="0" applyNumberFormat="1" applyFill="1" applyBorder="1"/>
    <xf numFmtId="10" fontId="0" fillId="86" borderId="85" xfId="0" applyNumberFormat="1" applyFill="1" applyBorder="1"/>
    <xf numFmtId="10" fontId="0" fillId="87" borderId="86" xfId="0" applyNumberFormat="1" applyFill="1" applyBorder="1"/>
    <xf numFmtId="10" fontId="0" fillId="88" borderId="87" xfId="0" applyNumberFormat="1" applyFill="1" applyBorder="1"/>
    <xf numFmtId="10" fontId="0" fillId="89" borderId="88" xfId="0" applyNumberFormat="1" applyFill="1" applyBorder="1"/>
    <xf numFmtId="10" fontId="0" fillId="90" borderId="89" xfId="0" applyNumberFormat="1" applyFill="1" applyBorder="1"/>
    <xf numFmtId="10" fontId="0" fillId="91" borderId="90" xfId="0" applyNumberFormat="1" applyFill="1" applyBorder="1"/>
    <xf numFmtId="10" fontId="0" fillId="92" borderId="91" xfId="0" applyNumberFormat="1" applyFill="1" applyBorder="1"/>
    <xf numFmtId="10" fontId="0" fillId="93" borderId="92" xfId="0" applyNumberFormat="1" applyFill="1" applyBorder="1"/>
    <xf numFmtId="10" fontId="0" fillId="94" borderId="93" xfId="0" applyNumberFormat="1" applyFill="1" applyBorder="1"/>
    <xf numFmtId="10" fontId="0" fillId="95" borderId="94" xfId="0" applyNumberFormat="1" applyFill="1" applyBorder="1"/>
    <xf numFmtId="10" fontId="0" fillId="96" borderId="95" xfId="0" applyNumberFormat="1" applyFill="1" applyBorder="1"/>
    <xf numFmtId="10" fontId="0" fillId="97" borderId="96" xfId="0" applyNumberFormat="1" applyFill="1" applyBorder="1"/>
    <xf numFmtId="10" fontId="0" fillId="98" borderId="97" xfId="0" applyNumberFormat="1" applyFill="1" applyBorder="1"/>
    <xf numFmtId="10" fontId="0" fillId="99" borderId="98" xfId="0" applyNumberFormat="1" applyFill="1" applyBorder="1"/>
    <xf numFmtId="10" fontId="0" fillId="100" borderId="99" xfId="0" applyNumberFormat="1" applyFill="1" applyBorder="1"/>
    <xf numFmtId="10" fontId="0" fillId="101" borderId="100" xfId="0" applyNumberFormat="1" applyFill="1" applyBorder="1"/>
    <xf numFmtId="0" fontId="0" fillId="0" borderId="0" xfId="0" applyAlignment="1">
      <alignment horizontal="center" vertical="center" wrapText="1"/>
    </xf>
    <xf numFmtId="0" fontId="0" fillId="0" borderId="0" xfId="0" applyBorder="1"/>
    <xf numFmtId="0" fontId="0" fillId="0" borderId="103" xfId="0" applyBorder="1" applyAlignment="1">
      <alignment horizontal="center" vertical="center" wrapText="1"/>
    </xf>
    <xf numFmtId="0" fontId="0" fillId="104" borderId="103" xfId="0" applyFill="1" applyBorder="1" applyAlignment="1">
      <alignment wrapText="1"/>
    </xf>
    <xf numFmtId="10" fontId="0" fillId="105" borderId="103" xfId="0" applyNumberFormat="1" applyFill="1" applyBorder="1"/>
    <xf numFmtId="0" fontId="0" fillId="106" borderId="103" xfId="0" applyFill="1" applyBorder="1" applyAlignment="1">
      <alignment wrapText="1"/>
    </xf>
    <xf numFmtId="10" fontId="0" fillId="107" borderId="103" xfId="0" applyNumberFormat="1" applyFill="1" applyBorder="1"/>
    <xf numFmtId="0" fontId="1" fillId="0" borderId="103" xfId="0" applyFont="1" applyBorder="1" applyAlignment="1">
      <alignment horizontal="center" vertical="center" wrapText="1"/>
    </xf>
    <xf numFmtId="0" fontId="1" fillId="104" borderId="103" xfId="0" applyFont="1" applyFill="1" applyBorder="1" applyAlignment="1">
      <alignment horizontal="center" wrapText="1"/>
    </xf>
    <xf numFmtId="10" fontId="1" fillId="105" borderId="103" xfId="0" applyNumberFormat="1" applyFont="1" applyFill="1" applyBorder="1" applyAlignment="1">
      <alignment horizontal="center"/>
    </xf>
    <xf numFmtId="0" fontId="1" fillId="106" borderId="103" xfId="0" applyFont="1" applyFill="1" applyBorder="1" applyAlignment="1">
      <alignment horizontal="center" wrapText="1"/>
    </xf>
    <xf numFmtId="10" fontId="1" fillId="107" borderId="103" xfId="0" applyNumberFormat="1" applyFont="1" applyFill="1" applyBorder="1" applyAlignment="1">
      <alignment horizontal="center"/>
    </xf>
    <xf numFmtId="0" fontId="0" fillId="106" borderId="103" xfId="0" applyFill="1" applyBorder="1"/>
    <xf numFmtId="0" fontId="0" fillId="109" borderId="103" xfId="0" applyFill="1" applyBorder="1" applyAlignment="1">
      <alignment horizontal="center" vertical="center" wrapText="1"/>
    </xf>
    <xf numFmtId="0" fontId="0" fillId="109" borderId="103" xfId="0" applyFill="1" applyBorder="1" applyAlignment="1">
      <alignment vertical="center" wrapText="1"/>
    </xf>
    <xf numFmtId="0" fontId="0" fillId="0" borderId="0" xfId="0" applyAlignment="1">
      <alignment horizontal="left"/>
    </xf>
    <xf numFmtId="0" fontId="0" fillId="0" borderId="103" xfId="0" applyBorder="1" applyAlignment="1">
      <alignment horizontal="left" vertical="center" wrapText="1"/>
    </xf>
    <xf numFmtId="0" fontId="0" fillId="0" borderId="103" xfId="0" applyBorder="1" applyAlignment="1">
      <alignment horizontal="left" vertical="top" wrapText="1"/>
    </xf>
    <xf numFmtId="10" fontId="0" fillId="0" borderId="103" xfId="0" applyNumberFormat="1" applyBorder="1" applyAlignment="1">
      <alignment horizontal="left" vertical="top" wrapText="1"/>
    </xf>
    <xf numFmtId="0" fontId="0" fillId="111" borderId="103" xfId="0" applyFill="1" applyBorder="1"/>
    <xf numFmtId="0" fontId="0" fillId="110" borderId="103" xfId="0" applyFill="1" applyBorder="1" applyAlignment="1">
      <alignment horizontal="center" vertical="center"/>
    </xf>
    <xf numFmtId="0" fontId="2" fillId="106" borderId="103" xfId="0" applyFont="1" applyFill="1" applyBorder="1" applyAlignment="1">
      <alignment vertical="center"/>
    </xf>
    <xf numFmtId="0" fontId="0" fillId="108" borderId="103" xfId="0" applyFill="1" applyBorder="1" applyAlignment="1">
      <alignment horizontal="center" vertical="center"/>
    </xf>
    <xf numFmtId="0" fontId="0" fillId="112" borderId="103" xfId="0" applyFill="1" applyBorder="1" applyAlignment="1">
      <alignment horizontal="left" vertical="top" wrapText="1"/>
    </xf>
    <xf numFmtId="10" fontId="0" fillId="112" borderId="103" xfId="0" applyNumberFormat="1" applyFill="1" applyBorder="1" applyAlignment="1">
      <alignment horizontal="left" vertical="top" wrapText="1"/>
    </xf>
    <xf numFmtId="0" fontId="0" fillId="112" borderId="103" xfId="0" applyFill="1" applyBorder="1" applyAlignment="1">
      <alignment horizontal="center" vertical="center" wrapText="1"/>
    </xf>
    <xf numFmtId="0" fontId="0" fillId="112" borderId="103" xfId="0" applyFill="1" applyBorder="1" applyAlignment="1">
      <alignment horizontal="left" vertical="center" wrapText="1"/>
    </xf>
    <xf numFmtId="0" fontId="0" fillId="0" borderId="103" xfId="0" applyBorder="1" applyAlignment="1">
      <alignment wrapText="1"/>
    </xf>
    <xf numFmtId="0" fontId="0" fillId="0" borderId="103" xfId="0" applyBorder="1"/>
    <xf numFmtId="0" fontId="0" fillId="0" borderId="0" xfId="0" applyAlignment="1">
      <alignment wrapText="1"/>
    </xf>
    <xf numFmtId="0" fontId="0" fillId="104" borderId="103" xfId="0" applyFill="1" applyBorder="1"/>
    <xf numFmtId="10" fontId="0" fillId="104" borderId="103" xfId="0" applyNumberFormat="1" applyFill="1" applyBorder="1"/>
    <xf numFmtId="10" fontId="0" fillId="103" borderId="102" xfId="0" applyNumberFormat="1" applyFill="1" applyBorder="1"/>
    <xf numFmtId="0" fontId="0" fillId="113" borderId="103" xfId="0" applyFill="1" applyBorder="1"/>
    <xf numFmtId="10" fontId="0" fillId="114" borderId="103" xfId="0" applyNumberFormat="1" applyFill="1" applyBorder="1"/>
    <xf numFmtId="0" fontId="0" fillId="103" borderId="103" xfId="0" applyFill="1" applyBorder="1" applyAlignment="1">
      <alignment horizontal="center" vertical="center" wrapText="1"/>
    </xf>
    <xf numFmtId="0" fontId="0" fillId="111" borderId="103" xfId="0" applyFill="1" applyBorder="1" applyAlignment="1">
      <alignment horizontal="center" vertical="center" wrapText="1"/>
    </xf>
    <xf numFmtId="10" fontId="0" fillId="106" borderId="103" xfId="0" applyNumberFormat="1" applyFill="1" applyBorder="1"/>
    <xf numFmtId="10" fontId="0" fillId="113" borderId="103" xfId="0" applyNumberFormat="1" applyFill="1" applyBorder="1"/>
    <xf numFmtId="0" fontId="2" fillId="115" borderId="103" xfId="0" applyFont="1" applyFill="1" applyBorder="1" applyAlignment="1">
      <alignment horizontal="center" vertical="center"/>
    </xf>
    <xf numFmtId="0" fontId="0" fillId="116" borderId="103" xfId="0" applyFill="1" applyBorder="1" applyAlignment="1">
      <alignment horizontal="left" vertical="top" wrapText="1"/>
    </xf>
    <xf numFmtId="0" fontId="0" fillId="0" borderId="103" xfId="0" applyFill="1" applyBorder="1" applyAlignment="1">
      <alignment horizontal="left" vertical="top" wrapText="1"/>
    </xf>
    <xf numFmtId="0" fontId="4" fillId="112" borderId="103" xfId="0" applyFont="1" applyFill="1" applyBorder="1"/>
    <xf numFmtId="10" fontId="0" fillId="112" borderId="103" xfId="0" applyNumberFormat="1" applyFill="1" applyBorder="1"/>
    <xf numFmtId="0" fontId="4" fillId="116" borderId="103" xfId="0" applyFont="1" applyFill="1" applyBorder="1"/>
    <xf numFmtId="10" fontId="0" fillId="116" borderId="103" xfId="0" applyNumberFormat="1" applyFill="1" applyBorder="1"/>
    <xf numFmtId="0" fontId="4" fillId="0" borderId="103" xfId="0" applyFont="1" applyFill="1" applyBorder="1"/>
    <xf numFmtId="10" fontId="0" fillId="0" borderId="103" xfId="0" applyNumberFormat="1" applyFill="1" applyBorder="1"/>
    <xf numFmtId="0" fontId="5" fillId="112" borderId="103" xfId="0" applyFont="1" applyFill="1" applyBorder="1" applyAlignment="1">
      <alignment horizontal="left" vertical="top" wrapText="1"/>
    </xf>
    <xf numFmtId="0" fontId="6" fillId="112" borderId="103" xfId="0" applyFont="1" applyFill="1" applyBorder="1" applyAlignment="1">
      <alignment vertical="top" wrapText="1"/>
    </xf>
    <xf numFmtId="0" fontId="5" fillId="112" borderId="103" xfId="0" applyFont="1" applyFill="1" applyBorder="1" applyAlignment="1">
      <alignment vertical="top" wrapText="1"/>
    </xf>
    <xf numFmtId="0" fontId="7" fillId="112" borderId="103" xfId="0" applyFont="1" applyFill="1" applyBorder="1" applyAlignment="1">
      <alignment vertical="top" wrapText="1"/>
    </xf>
    <xf numFmtId="0" fontId="7" fillId="0" borderId="103" xfId="0" applyFont="1" applyFill="1" applyBorder="1" applyAlignment="1">
      <alignment vertical="top" wrapText="1"/>
    </xf>
    <xf numFmtId="0" fontId="5" fillId="116" borderId="103" xfId="0" applyFont="1" applyFill="1" applyBorder="1" applyAlignment="1">
      <alignment horizontal="left" vertical="top" wrapText="1"/>
    </xf>
    <xf numFmtId="0" fontId="7" fillId="116" borderId="103" xfId="0" applyFont="1" applyFill="1" applyBorder="1" applyAlignment="1">
      <alignment vertical="top" wrapText="1"/>
    </xf>
    <xf numFmtId="0" fontId="5" fillId="0" borderId="103" xfId="0" applyFont="1" applyFill="1" applyBorder="1" applyAlignment="1">
      <alignment horizontal="left" vertical="top" wrapText="1"/>
    </xf>
    <xf numFmtId="0" fontId="5" fillId="0" borderId="103" xfId="0" applyFont="1" applyFill="1" applyBorder="1" applyAlignment="1">
      <alignment vertical="top" wrapText="1"/>
    </xf>
    <xf numFmtId="0" fontId="6" fillId="0" borderId="103" xfId="0" applyFont="1" applyFill="1" applyBorder="1" applyAlignment="1">
      <alignment vertical="top" wrapText="1"/>
    </xf>
    <xf numFmtId="0" fontId="0" fillId="116" borderId="103" xfId="0" applyFill="1" applyBorder="1" applyAlignment="1">
      <alignment wrapText="1"/>
    </xf>
    <xf numFmtId="0" fontId="0" fillId="0" borderId="0" xfId="0" applyAlignment="1">
      <alignment vertical="center" wrapText="1"/>
    </xf>
    <xf numFmtId="10" fontId="0" fillId="102" borderId="101" xfId="0" applyNumberFormat="1" applyFill="1" applyBorder="1" applyAlignment="1">
      <alignment vertical="center" wrapText="1"/>
    </xf>
    <xf numFmtId="10" fontId="0" fillId="103" borderId="102" xfId="0" applyNumberFormat="1" applyFill="1" applyBorder="1" applyAlignment="1">
      <alignment vertical="center" wrapText="1"/>
    </xf>
    <xf numFmtId="0" fontId="0" fillId="104" borderId="103" xfId="0" applyFill="1" applyBorder="1" applyAlignment="1">
      <alignment horizontal="center"/>
    </xf>
    <xf numFmtId="0" fontId="0" fillId="108" borderId="103" xfId="0" applyFill="1" applyBorder="1" applyAlignment="1">
      <alignment horizontal="center" vertical="center"/>
    </xf>
    <xf numFmtId="0" fontId="0" fillId="110" borderId="103" xfId="0" applyFill="1" applyBorder="1" applyAlignment="1">
      <alignment horizontal="center" vertical="center" wrapText="1"/>
    </xf>
    <xf numFmtId="0" fontId="0" fillId="109" borderId="103" xfId="0" applyFill="1" applyBorder="1" applyAlignment="1">
      <alignment horizontal="center" vertical="center"/>
    </xf>
    <xf numFmtId="0" fontId="3" fillId="106" borderId="104" xfId="0" applyFont="1" applyFill="1" applyBorder="1" applyAlignment="1">
      <alignment horizontal="center" vertical="center" textRotation="90"/>
    </xf>
    <xf numFmtId="0" fontId="2" fillId="106" borderId="105" xfId="0" applyFont="1" applyFill="1" applyBorder="1" applyAlignment="1">
      <alignment horizontal="center" vertical="center" textRotation="90"/>
    </xf>
    <xf numFmtId="0" fontId="1" fillId="112" borderId="104" xfId="0" applyFont="1" applyFill="1" applyBorder="1" applyAlignment="1">
      <alignment horizontal="left" vertical="center" wrapText="1"/>
    </xf>
    <xf numFmtId="0" fontId="0" fillId="112" borderId="105" xfId="0" applyFill="1" applyBorder="1" applyAlignment="1">
      <alignment horizontal="left" vertical="center" wrapText="1"/>
    </xf>
    <xf numFmtId="0" fontId="0" fillId="112" borderId="106" xfId="0" applyFill="1" applyBorder="1" applyAlignment="1">
      <alignment horizontal="left" vertical="center" wrapText="1"/>
    </xf>
    <xf numFmtId="0" fontId="0" fillId="0" borderId="103" xfId="0" applyBorder="1"/>
    <xf numFmtId="10" fontId="0" fillId="104" borderId="103" xfId="0" applyNumberFormat="1" applyFill="1" applyBorder="1"/>
    <xf numFmtId="0" fontId="0" fillId="104" borderId="103" xfId="0" applyFill="1" applyBorder="1"/>
    <xf numFmtId="0" fontId="0" fillId="104" borderId="103" xfId="0" applyFill="1" applyBorder="1" applyAlignment="1">
      <alignment wrapText="1"/>
    </xf>
    <xf numFmtId="10" fontId="0" fillId="104" borderId="103" xfId="0" applyNumberFormat="1" applyFill="1" applyBorder="1" applyAlignment="1">
      <alignment wrapText="1"/>
    </xf>
    <xf numFmtId="10" fontId="0" fillId="106" borderId="103" xfId="0" applyNumberFormat="1" applyFill="1" applyBorder="1" applyAlignment="1">
      <alignment wrapText="1"/>
    </xf>
    <xf numFmtId="0" fontId="0" fillId="106" borderId="103" xfId="0" applyFill="1" applyBorder="1" applyAlignment="1">
      <alignment wrapText="1"/>
    </xf>
    <xf numFmtId="10" fontId="0" fillId="106" borderId="103" xfId="0" applyNumberFormat="1" applyFill="1" applyBorder="1"/>
    <xf numFmtId="0" fontId="0" fillId="106" borderId="103" xfId="0" applyFill="1" applyBorder="1"/>
    <xf numFmtId="0" fontId="0" fillId="104" borderId="104" xfId="0" applyFill="1" applyBorder="1" applyAlignment="1">
      <alignment horizontal="center"/>
    </xf>
    <xf numFmtId="0" fontId="0" fillId="104" borderId="105" xfId="0" applyFill="1" applyBorder="1" applyAlignment="1">
      <alignment horizontal="center"/>
    </xf>
    <xf numFmtId="0" fontId="0" fillId="104" borderId="106" xfId="0" applyFill="1" applyBorder="1" applyAlignment="1">
      <alignment horizontal="center"/>
    </xf>
    <xf numFmtId="10" fontId="0" fillId="104" borderId="104" xfId="0" applyNumberFormat="1" applyFill="1" applyBorder="1" applyAlignment="1">
      <alignment horizontal="center"/>
    </xf>
    <xf numFmtId="10" fontId="0" fillId="104" borderId="105" xfId="0" applyNumberFormat="1" applyFill="1" applyBorder="1" applyAlignment="1">
      <alignment horizontal="center"/>
    </xf>
    <xf numFmtId="10" fontId="0" fillId="104" borderId="106" xfId="0" applyNumberFormat="1" applyFill="1" applyBorder="1" applyAlignment="1">
      <alignment horizontal="center"/>
    </xf>
    <xf numFmtId="10" fontId="0" fillId="104" borderId="103" xfId="0" applyNumberFormat="1" applyFill="1" applyBorder="1" applyAlignment="1">
      <alignment horizontal="center" wrapText="1"/>
    </xf>
    <xf numFmtId="0" fontId="0" fillId="104" borderId="103" xfId="0" applyFill="1" applyBorder="1" applyAlignment="1">
      <alignment horizontal="center" wrapText="1"/>
    </xf>
    <xf numFmtId="0" fontId="0" fillId="106" borderId="104" xfId="0" applyFill="1" applyBorder="1" applyAlignment="1">
      <alignment horizontal="center"/>
    </xf>
    <xf numFmtId="0" fontId="0" fillId="106" borderId="106" xfId="0" applyFill="1" applyBorder="1" applyAlignment="1">
      <alignment horizontal="center"/>
    </xf>
    <xf numFmtId="0" fontId="0" fillId="106" borderId="104" xfId="0" applyFill="1" applyBorder="1" applyAlignment="1">
      <alignment horizontal="center" vertical="center"/>
    </xf>
    <xf numFmtId="0" fontId="0" fillId="106" borderId="106" xfId="0" applyFill="1" applyBorder="1" applyAlignment="1">
      <alignment horizontal="center" vertical="center"/>
    </xf>
    <xf numFmtId="10" fontId="0" fillId="106" borderId="103" xfId="0" applyNumberFormat="1" applyFill="1" applyBorder="1" applyAlignment="1">
      <alignment horizontal="center" wrapText="1"/>
    </xf>
    <xf numFmtId="0" fontId="0" fillId="106" borderId="103" xfId="0" applyFill="1" applyBorder="1" applyAlignment="1">
      <alignment horizontal="center" wrapText="1"/>
    </xf>
    <xf numFmtId="10" fontId="0" fillId="106" borderId="103" xfId="0" applyNumberFormat="1" applyFill="1" applyBorder="1" applyAlignment="1">
      <alignment horizontal="center" vertical="center"/>
    </xf>
    <xf numFmtId="0" fontId="0" fillId="106" borderId="103" xfId="0" applyFill="1" applyBorder="1" applyAlignment="1">
      <alignment horizontal="center" vertical="center"/>
    </xf>
    <xf numFmtId="0" fontId="0" fillId="0" borderId="103" xfId="0" applyBorder="1" applyAlignment="1">
      <alignment horizontal="center"/>
    </xf>
    <xf numFmtId="10" fontId="0" fillId="104" borderId="103" xfId="0" applyNumberFormat="1" applyFill="1" applyBorder="1" applyAlignment="1">
      <alignment horizontal="center" vertical="center"/>
    </xf>
    <xf numFmtId="0" fontId="0" fillId="104" borderId="103" xfId="0" applyFill="1" applyBorder="1" applyAlignment="1">
      <alignment horizontal="center" vertical="center"/>
    </xf>
    <xf numFmtId="0" fontId="1" fillId="112" borderId="103" xfId="0" applyFont="1" applyFill="1" applyBorder="1" applyAlignment="1">
      <alignment horizontal="center" vertical="top" wrapText="1"/>
    </xf>
    <xf numFmtId="0" fontId="1" fillId="112" borderId="103" xfId="0" applyFont="1" applyFill="1" applyBorder="1" applyAlignment="1">
      <alignment horizontal="center" vertical="center" wrapText="1"/>
    </xf>
    <xf numFmtId="0" fontId="3" fillId="115" borderId="103" xfId="0" applyFont="1" applyFill="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scatterChart>
        <c:scatterStyle val="lineMarker"/>
        <c:varyColors val="0"/>
        <c:ser>
          <c:idx val="0"/>
          <c:order val="0"/>
          <c:tx>
            <c:strRef>
              <c:f>'Analis Español'!$D$3</c:f>
              <c:strCache>
                <c:ptCount val="1"/>
                <c:pt idx="0">
                  <c:v>% respuestas correcta</c:v>
                </c:pt>
              </c:strCache>
            </c:strRef>
          </c:tx>
          <c:spPr>
            <a:ln w="9525" cap="rnd">
              <a:solidFill>
                <a:schemeClr val="accent1"/>
              </a:solidFill>
              <a:round/>
            </a:ln>
            <a:effectLst/>
          </c:spPr>
          <c:marker>
            <c:symbol val="circle"/>
            <c:size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c:spPr>
          </c:marker>
          <c:yVal>
            <c:numRef>
              <c:f>'Analis Español'!$D$4:$D$23</c:f>
              <c:numCache>
                <c:formatCode>0.00%</c:formatCode>
                <c:ptCount val="20"/>
                <c:pt idx="0">
                  <c:v>0.59260000000000002</c:v>
                </c:pt>
                <c:pt idx="1">
                  <c:v>0.77780000000000005</c:v>
                </c:pt>
                <c:pt idx="2">
                  <c:v>0.55559999999999998</c:v>
                </c:pt>
                <c:pt idx="3">
                  <c:v>0.55559999999999998</c:v>
                </c:pt>
                <c:pt idx="4">
                  <c:v>0.29630000000000001</c:v>
                </c:pt>
                <c:pt idx="5">
                  <c:v>0.55559999999999998</c:v>
                </c:pt>
                <c:pt idx="6">
                  <c:v>0.55559999999999998</c:v>
                </c:pt>
                <c:pt idx="7">
                  <c:v>0.74070000000000003</c:v>
                </c:pt>
                <c:pt idx="8">
                  <c:v>0.22220000000000001</c:v>
                </c:pt>
                <c:pt idx="9">
                  <c:v>0.33329999999999999</c:v>
                </c:pt>
                <c:pt idx="10">
                  <c:v>0.37040000000000001</c:v>
                </c:pt>
                <c:pt idx="11">
                  <c:v>0.33329999999999999</c:v>
                </c:pt>
                <c:pt idx="12">
                  <c:v>0.66669999999999996</c:v>
                </c:pt>
                <c:pt idx="13">
                  <c:v>0.1852</c:v>
                </c:pt>
                <c:pt idx="14">
                  <c:v>0.25929999999999997</c:v>
                </c:pt>
                <c:pt idx="15">
                  <c:v>0.37040000000000001</c:v>
                </c:pt>
                <c:pt idx="16">
                  <c:v>0.37040000000000001</c:v>
                </c:pt>
                <c:pt idx="17">
                  <c:v>0.55559999999999998</c:v>
                </c:pt>
                <c:pt idx="18">
                  <c:v>0.51849999999999996</c:v>
                </c:pt>
                <c:pt idx="19">
                  <c:v>0.14810000000000001</c:v>
                </c:pt>
              </c:numCache>
            </c:numRef>
          </c:yVal>
          <c:smooth val="0"/>
          <c:extLst>
            <c:ext xmlns:c16="http://schemas.microsoft.com/office/drawing/2014/chart" uri="{C3380CC4-5D6E-409C-BE32-E72D297353CC}">
              <c16:uniqueId val="{00000000-8733-4D9E-96E7-8172DECF6339}"/>
            </c:ext>
          </c:extLst>
        </c:ser>
        <c:dLbls>
          <c:showLegendKey val="0"/>
          <c:showVal val="0"/>
          <c:showCatName val="0"/>
          <c:showSerName val="0"/>
          <c:showPercent val="0"/>
          <c:showBubbleSize val="0"/>
        </c:dLbls>
        <c:axId val="1631092496"/>
        <c:axId val="1631073776"/>
      </c:scatterChart>
      <c:valAx>
        <c:axId val="1631092496"/>
        <c:scaling>
          <c:orientation val="minMax"/>
        </c:scaling>
        <c:delete val="0"/>
        <c:axPos val="b"/>
        <c:majorGridlines>
          <c:spPr>
            <a:ln w="9525" cap="flat" cmpd="sng" algn="ctr">
              <a:solidFill>
                <a:schemeClr val="tx2">
                  <a:lumMod val="15000"/>
                  <a:lumOff val="85000"/>
                </a:schemeClr>
              </a:solidFill>
              <a:round/>
            </a:ln>
            <a:effectLst/>
          </c:spPr>
        </c:majorGridlines>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631073776"/>
        <c:crosses val="autoZero"/>
        <c:crossBetween val="midCat"/>
      </c:valAx>
      <c:valAx>
        <c:axId val="1631073776"/>
        <c:scaling>
          <c:orientation val="minMax"/>
        </c:scaling>
        <c:delete val="0"/>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63109249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paperSize="19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scatterChart>
        <c:scatterStyle val="lineMarker"/>
        <c:varyColors val="0"/>
        <c:ser>
          <c:idx val="0"/>
          <c:order val="0"/>
          <c:tx>
            <c:strRef>
              <c:f>'[1]analisis MatemÁTICAS '!$H$5</c:f>
              <c:strCache>
                <c:ptCount val="1"/>
                <c:pt idx="0">
                  <c:v>% respuestas correcta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yVal>
            <c:numRef>
              <c:f>'[1]analisis MatemÁTICAS '!$H$6:$H$25</c:f>
              <c:numCache>
                <c:formatCode>General</c:formatCode>
                <c:ptCount val="20"/>
                <c:pt idx="0">
                  <c:v>0.40739999999999998</c:v>
                </c:pt>
                <c:pt idx="1">
                  <c:v>0.51849999999999996</c:v>
                </c:pt>
                <c:pt idx="2">
                  <c:v>0.59260000000000002</c:v>
                </c:pt>
                <c:pt idx="3">
                  <c:v>0.33329999999999999</c:v>
                </c:pt>
                <c:pt idx="4">
                  <c:v>0.1852</c:v>
                </c:pt>
                <c:pt idx="5">
                  <c:v>0</c:v>
                </c:pt>
                <c:pt idx="6">
                  <c:v>0.25929999999999997</c:v>
                </c:pt>
                <c:pt idx="7">
                  <c:v>0.29630000000000001</c:v>
                </c:pt>
                <c:pt idx="8">
                  <c:v>0.29630000000000001</c:v>
                </c:pt>
                <c:pt idx="9">
                  <c:v>0.25929999999999997</c:v>
                </c:pt>
                <c:pt idx="10">
                  <c:v>0.29630000000000001</c:v>
                </c:pt>
                <c:pt idx="11">
                  <c:v>0.37040000000000001</c:v>
                </c:pt>
                <c:pt idx="12">
                  <c:v>0.25929999999999997</c:v>
                </c:pt>
                <c:pt idx="13">
                  <c:v>0.48149999999999998</c:v>
                </c:pt>
                <c:pt idx="14">
                  <c:v>0.40739999999999998</c:v>
                </c:pt>
                <c:pt idx="15">
                  <c:v>0.37040000000000001</c:v>
                </c:pt>
                <c:pt idx="16">
                  <c:v>0.22220000000000001</c:v>
                </c:pt>
                <c:pt idx="17">
                  <c:v>0.77780000000000005</c:v>
                </c:pt>
                <c:pt idx="18">
                  <c:v>0.22220000000000001</c:v>
                </c:pt>
                <c:pt idx="19">
                  <c:v>0.37040000000000001</c:v>
                </c:pt>
              </c:numCache>
            </c:numRef>
          </c:yVal>
          <c:smooth val="0"/>
          <c:extLst>
            <c:ext xmlns:c16="http://schemas.microsoft.com/office/drawing/2014/chart" uri="{C3380CC4-5D6E-409C-BE32-E72D297353CC}">
              <c16:uniqueId val="{00000000-22FD-4710-8D53-0AF5B6A9009B}"/>
            </c:ext>
          </c:extLst>
        </c:ser>
        <c:dLbls>
          <c:showLegendKey val="0"/>
          <c:showVal val="0"/>
          <c:showCatName val="0"/>
          <c:showSerName val="0"/>
          <c:showPercent val="0"/>
          <c:showBubbleSize val="0"/>
        </c:dLbls>
        <c:axId val="1008658591"/>
        <c:axId val="1008669407"/>
      </c:scatterChart>
      <c:valAx>
        <c:axId val="1008658591"/>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8669407"/>
        <c:crosses val="autoZero"/>
        <c:crossBetween val="midCat"/>
      </c:valAx>
      <c:valAx>
        <c:axId val="1008669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0865859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chart" Target="../charts/chart2.xml"/><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4</xdr:col>
      <xdr:colOff>104774</xdr:colOff>
      <xdr:row>1</xdr:row>
      <xdr:rowOff>119062</xdr:rowOff>
    </xdr:from>
    <xdr:to>
      <xdr:col>16</xdr:col>
      <xdr:colOff>304799</xdr:colOff>
      <xdr:row>22</xdr:row>
      <xdr:rowOff>123826</xdr:rowOff>
    </xdr:to>
    <xdr:graphicFrame macro="">
      <xdr:nvGraphicFramePr>
        <xdr:cNvPr id="2" name="Chart 1">
          <a:extLst>
            <a:ext uri="{FF2B5EF4-FFF2-40B4-BE49-F238E27FC236}">
              <a16:creationId xmlns:a16="http://schemas.microsoft.com/office/drawing/2014/main" id="{B11B89EB-994F-49B0-88F7-8345A1DD8D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24</xdr:row>
      <xdr:rowOff>161925</xdr:rowOff>
    </xdr:from>
    <xdr:to>
      <xdr:col>8</xdr:col>
      <xdr:colOff>236969</xdr:colOff>
      <xdr:row>57</xdr:row>
      <xdr:rowOff>28575</xdr:rowOff>
    </xdr:to>
    <xdr:pic>
      <xdr:nvPicPr>
        <xdr:cNvPr id="3" name="Imagen 2">
          <a:extLst>
            <a:ext uri="{FF2B5EF4-FFF2-40B4-BE49-F238E27FC236}">
              <a16:creationId xmlns:a16="http://schemas.microsoft.com/office/drawing/2014/main" id="{FFFB33E1-2897-E73D-3DCE-4C63EE88DD04}"/>
            </a:ext>
          </a:extLst>
        </xdr:cNvPr>
        <xdr:cNvPicPr>
          <a:picLocks noChangeAspect="1"/>
        </xdr:cNvPicPr>
      </xdr:nvPicPr>
      <xdr:blipFill>
        <a:blip xmlns:r="http://schemas.openxmlformats.org/officeDocument/2006/relationships" r:embed="rId2"/>
        <a:stretch>
          <a:fillRect/>
        </a:stretch>
      </xdr:blipFill>
      <xdr:spPr>
        <a:xfrm>
          <a:off x="0" y="4562475"/>
          <a:ext cx="7809344" cy="6153150"/>
        </a:xfrm>
        <a:prstGeom prst="rect">
          <a:avLst/>
        </a:prstGeom>
      </xdr:spPr>
    </xdr:pic>
    <xdr:clientData/>
  </xdr:twoCellAnchor>
  <xdr:twoCellAnchor editAs="oneCell">
    <xdr:from>
      <xdr:col>0</xdr:col>
      <xdr:colOff>0</xdr:colOff>
      <xdr:row>57</xdr:row>
      <xdr:rowOff>0</xdr:rowOff>
    </xdr:from>
    <xdr:to>
      <xdr:col>8</xdr:col>
      <xdr:colOff>47625</xdr:colOff>
      <xdr:row>87</xdr:row>
      <xdr:rowOff>78635</xdr:rowOff>
    </xdr:to>
    <xdr:pic>
      <xdr:nvPicPr>
        <xdr:cNvPr id="4" name="Imagen 3">
          <a:extLst>
            <a:ext uri="{FF2B5EF4-FFF2-40B4-BE49-F238E27FC236}">
              <a16:creationId xmlns:a16="http://schemas.microsoft.com/office/drawing/2014/main" id="{CF48BC5F-3928-9070-0653-DC245017CEAA}"/>
            </a:ext>
          </a:extLst>
        </xdr:cNvPr>
        <xdr:cNvPicPr>
          <a:picLocks noChangeAspect="1"/>
        </xdr:cNvPicPr>
      </xdr:nvPicPr>
      <xdr:blipFill>
        <a:blip xmlns:r="http://schemas.openxmlformats.org/officeDocument/2006/relationships" r:embed="rId3"/>
        <a:stretch>
          <a:fillRect/>
        </a:stretch>
      </xdr:blipFill>
      <xdr:spPr>
        <a:xfrm>
          <a:off x="0" y="10687050"/>
          <a:ext cx="7620000" cy="5793635"/>
        </a:xfrm>
        <a:prstGeom prst="rect">
          <a:avLst/>
        </a:prstGeom>
      </xdr:spPr>
    </xdr:pic>
    <xdr:clientData/>
  </xdr:twoCellAnchor>
  <xdr:twoCellAnchor editAs="oneCell">
    <xdr:from>
      <xdr:col>0</xdr:col>
      <xdr:colOff>0</xdr:colOff>
      <xdr:row>89</xdr:row>
      <xdr:rowOff>0</xdr:rowOff>
    </xdr:from>
    <xdr:to>
      <xdr:col>8</xdr:col>
      <xdr:colOff>35713</xdr:colOff>
      <xdr:row>119</xdr:row>
      <xdr:rowOff>104775</xdr:rowOff>
    </xdr:to>
    <xdr:pic>
      <xdr:nvPicPr>
        <xdr:cNvPr id="5" name="Imagen 4">
          <a:extLst>
            <a:ext uri="{FF2B5EF4-FFF2-40B4-BE49-F238E27FC236}">
              <a16:creationId xmlns:a16="http://schemas.microsoft.com/office/drawing/2014/main" id="{6C25D48A-2BF3-14DE-F81A-6DB6A9320F19}"/>
            </a:ext>
          </a:extLst>
        </xdr:cNvPr>
        <xdr:cNvPicPr>
          <a:picLocks noChangeAspect="1"/>
        </xdr:cNvPicPr>
      </xdr:nvPicPr>
      <xdr:blipFill>
        <a:blip xmlns:r="http://schemas.openxmlformats.org/officeDocument/2006/relationships" r:embed="rId4"/>
        <a:stretch>
          <a:fillRect/>
        </a:stretch>
      </xdr:blipFill>
      <xdr:spPr>
        <a:xfrm>
          <a:off x="0" y="16783050"/>
          <a:ext cx="7608088" cy="5819775"/>
        </a:xfrm>
        <a:prstGeom prst="rect">
          <a:avLst/>
        </a:prstGeom>
      </xdr:spPr>
    </xdr:pic>
    <xdr:clientData/>
  </xdr:twoCellAnchor>
  <xdr:twoCellAnchor editAs="oneCell">
    <xdr:from>
      <xdr:col>0</xdr:col>
      <xdr:colOff>0</xdr:colOff>
      <xdr:row>121</xdr:row>
      <xdr:rowOff>0</xdr:rowOff>
    </xdr:from>
    <xdr:to>
      <xdr:col>7</xdr:col>
      <xdr:colOff>189606</xdr:colOff>
      <xdr:row>149</xdr:row>
      <xdr:rowOff>113619</xdr:rowOff>
    </xdr:to>
    <xdr:pic>
      <xdr:nvPicPr>
        <xdr:cNvPr id="6" name="Imagen 5">
          <a:extLst>
            <a:ext uri="{FF2B5EF4-FFF2-40B4-BE49-F238E27FC236}">
              <a16:creationId xmlns:a16="http://schemas.microsoft.com/office/drawing/2014/main" id="{1CB55D1B-D713-2954-DB8C-A6EF456DF7F8}"/>
            </a:ext>
          </a:extLst>
        </xdr:cNvPr>
        <xdr:cNvPicPr>
          <a:picLocks noChangeAspect="1"/>
        </xdr:cNvPicPr>
      </xdr:nvPicPr>
      <xdr:blipFill>
        <a:blip xmlns:r="http://schemas.openxmlformats.org/officeDocument/2006/relationships" r:embed="rId5"/>
        <a:stretch>
          <a:fillRect/>
        </a:stretch>
      </xdr:blipFill>
      <xdr:spPr>
        <a:xfrm>
          <a:off x="0" y="22879050"/>
          <a:ext cx="7152381" cy="5447619"/>
        </a:xfrm>
        <a:prstGeom prst="rect">
          <a:avLst/>
        </a:prstGeom>
      </xdr:spPr>
    </xdr:pic>
    <xdr:clientData/>
  </xdr:twoCellAnchor>
  <xdr:twoCellAnchor editAs="oneCell">
    <xdr:from>
      <xdr:col>0</xdr:col>
      <xdr:colOff>0</xdr:colOff>
      <xdr:row>151</xdr:row>
      <xdr:rowOff>0</xdr:rowOff>
    </xdr:from>
    <xdr:to>
      <xdr:col>7</xdr:col>
      <xdr:colOff>322939</xdr:colOff>
      <xdr:row>179</xdr:row>
      <xdr:rowOff>189809</xdr:rowOff>
    </xdr:to>
    <xdr:pic>
      <xdr:nvPicPr>
        <xdr:cNvPr id="7" name="Imagen 6">
          <a:extLst>
            <a:ext uri="{FF2B5EF4-FFF2-40B4-BE49-F238E27FC236}">
              <a16:creationId xmlns:a16="http://schemas.microsoft.com/office/drawing/2014/main" id="{781C0FE3-80D3-5B59-91D9-CA32DFABE43C}"/>
            </a:ext>
          </a:extLst>
        </xdr:cNvPr>
        <xdr:cNvPicPr>
          <a:picLocks noChangeAspect="1"/>
        </xdr:cNvPicPr>
      </xdr:nvPicPr>
      <xdr:blipFill>
        <a:blip xmlns:r="http://schemas.openxmlformats.org/officeDocument/2006/relationships" r:embed="rId6"/>
        <a:stretch>
          <a:fillRect/>
        </a:stretch>
      </xdr:blipFill>
      <xdr:spPr>
        <a:xfrm>
          <a:off x="0" y="28594050"/>
          <a:ext cx="7285714" cy="5523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9525</xdr:colOff>
      <xdr:row>3</xdr:row>
      <xdr:rowOff>185736</xdr:rowOff>
    </xdr:from>
    <xdr:to>
      <xdr:col>21</xdr:col>
      <xdr:colOff>523874</xdr:colOff>
      <xdr:row>25</xdr:row>
      <xdr:rowOff>95250</xdr:rowOff>
    </xdr:to>
    <xdr:graphicFrame macro="">
      <xdr:nvGraphicFramePr>
        <xdr:cNvPr id="2" name="Chart 4">
          <a:extLst>
            <a:ext uri="{FF2B5EF4-FFF2-40B4-BE49-F238E27FC236}">
              <a16:creationId xmlns:a16="http://schemas.microsoft.com/office/drawing/2014/main" id="{BC4D6A68-53CB-4D6A-9715-DD9B1ECDF4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30</xdr:row>
      <xdr:rowOff>0</xdr:rowOff>
    </xdr:from>
    <xdr:to>
      <xdr:col>8</xdr:col>
      <xdr:colOff>46392</xdr:colOff>
      <xdr:row>68</xdr:row>
      <xdr:rowOff>65762</xdr:rowOff>
    </xdr:to>
    <xdr:pic>
      <xdr:nvPicPr>
        <xdr:cNvPr id="3" name="Imagen 2">
          <a:extLst>
            <a:ext uri="{FF2B5EF4-FFF2-40B4-BE49-F238E27FC236}">
              <a16:creationId xmlns:a16="http://schemas.microsoft.com/office/drawing/2014/main" id="{D6346E7B-F275-4E1E-94F6-768DFE1038C7}"/>
            </a:ext>
          </a:extLst>
        </xdr:cNvPr>
        <xdr:cNvPicPr>
          <a:picLocks noChangeAspect="1"/>
        </xdr:cNvPicPr>
      </xdr:nvPicPr>
      <xdr:blipFill>
        <a:blip xmlns:r="http://schemas.openxmlformats.org/officeDocument/2006/relationships" r:embed="rId2"/>
        <a:stretch>
          <a:fillRect/>
        </a:stretch>
      </xdr:blipFill>
      <xdr:spPr>
        <a:xfrm>
          <a:off x="0" y="6705600"/>
          <a:ext cx="9866667" cy="7304762"/>
        </a:xfrm>
        <a:prstGeom prst="rect">
          <a:avLst/>
        </a:prstGeom>
      </xdr:spPr>
    </xdr:pic>
    <xdr:clientData/>
  </xdr:twoCellAnchor>
  <xdr:twoCellAnchor editAs="oneCell">
    <xdr:from>
      <xdr:col>0</xdr:col>
      <xdr:colOff>0</xdr:colOff>
      <xdr:row>70</xdr:row>
      <xdr:rowOff>0</xdr:rowOff>
    </xdr:from>
    <xdr:to>
      <xdr:col>7</xdr:col>
      <xdr:colOff>427434</xdr:colOff>
      <xdr:row>108</xdr:row>
      <xdr:rowOff>37190</xdr:rowOff>
    </xdr:to>
    <xdr:pic>
      <xdr:nvPicPr>
        <xdr:cNvPr id="4" name="Imagen 3">
          <a:extLst>
            <a:ext uri="{FF2B5EF4-FFF2-40B4-BE49-F238E27FC236}">
              <a16:creationId xmlns:a16="http://schemas.microsoft.com/office/drawing/2014/main" id="{F2CA3EA4-3ACB-4E4A-8200-2C03AEBA8035}"/>
            </a:ext>
          </a:extLst>
        </xdr:cNvPr>
        <xdr:cNvPicPr>
          <a:picLocks noChangeAspect="1"/>
        </xdr:cNvPicPr>
      </xdr:nvPicPr>
      <xdr:blipFill>
        <a:blip xmlns:r="http://schemas.openxmlformats.org/officeDocument/2006/relationships" r:embed="rId3"/>
        <a:stretch>
          <a:fillRect/>
        </a:stretch>
      </xdr:blipFill>
      <xdr:spPr>
        <a:xfrm>
          <a:off x="0" y="14325600"/>
          <a:ext cx="9523809" cy="7276190"/>
        </a:xfrm>
        <a:prstGeom prst="rect">
          <a:avLst/>
        </a:prstGeom>
      </xdr:spPr>
    </xdr:pic>
    <xdr:clientData/>
  </xdr:twoCellAnchor>
  <xdr:twoCellAnchor editAs="oneCell">
    <xdr:from>
      <xdr:col>0</xdr:col>
      <xdr:colOff>0</xdr:colOff>
      <xdr:row>110</xdr:row>
      <xdr:rowOff>0</xdr:rowOff>
    </xdr:from>
    <xdr:to>
      <xdr:col>7</xdr:col>
      <xdr:colOff>608387</xdr:colOff>
      <xdr:row>148</xdr:row>
      <xdr:rowOff>18143</xdr:rowOff>
    </xdr:to>
    <xdr:pic>
      <xdr:nvPicPr>
        <xdr:cNvPr id="5" name="Imagen 4">
          <a:extLst>
            <a:ext uri="{FF2B5EF4-FFF2-40B4-BE49-F238E27FC236}">
              <a16:creationId xmlns:a16="http://schemas.microsoft.com/office/drawing/2014/main" id="{424D2298-CD32-46A6-AC54-AD82160037C9}"/>
            </a:ext>
          </a:extLst>
        </xdr:cNvPr>
        <xdr:cNvPicPr>
          <a:picLocks noChangeAspect="1"/>
        </xdr:cNvPicPr>
      </xdr:nvPicPr>
      <xdr:blipFill>
        <a:blip xmlns:r="http://schemas.openxmlformats.org/officeDocument/2006/relationships" r:embed="rId4"/>
        <a:stretch>
          <a:fillRect/>
        </a:stretch>
      </xdr:blipFill>
      <xdr:spPr>
        <a:xfrm>
          <a:off x="0" y="21945600"/>
          <a:ext cx="9704762" cy="7257143"/>
        </a:xfrm>
        <a:prstGeom prst="rect">
          <a:avLst/>
        </a:prstGeom>
      </xdr:spPr>
    </xdr:pic>
    <xdr:clientData/>
  </xdr:twoCellAnchor>
  <xdr:twoCellAnchor editAs="oneCell">
    <xdr:from>
      <xdr:col>0</xdr:col>
      <xdr:colOff>0</xdr:colOff>
      <xdr:row>150</xdr:row>
      <xdr:rowOff>0</xdr:rowOff>
    </xdr:from>
    <xdr:to>
      <xdr:col>8</xdr:col>
      <xdr:colOff>46394</xdr:colOff>
      <xdr:row>187</xdr:row>
      <xdr:rowOff>180071</xdr:rowOff>
    </xdr:to>
    <xdr:pic>
      <xdr:nvPicPr>
        <xdr:cNvPr id="6" name="Imagen 5">
          <a:extLst>
            <a:ext uri="{FF2B5EF4-FFF2-40B4-BE49-F238E27FC236}">
              <a16:creationId xmlns:a16="http://schemas.microsoft.com/office/drawing/2014/main" id="{26E3B1D5-FB5A-4D01-AFE5-ACC4D4C325F6}"/>
            </a:ext>
          </a:extLst>
        </xdr:cNvPr>
        <xdr:cNvPicPr>
          <a:picLocks noChangeAspect="1"/>
        </xdr:cNvPicPr>
      </xdr:nvPicPr>
      <xdr:blipFill>
        <a:blip xmlns:r="http://schemas.openxmlformats.org/officeDocument/2006/relationships" r:embed="rId5"/>
        <a:stretch>
          <a:fillRect/>
        </a:stretch>
      </xdr:blipFill>
      <xdr:spPr>
        <a:xfrm>
          <a:off x="0" y="29565600"/>
          <a:ext cx="9847619" cy="7228571"/>
        </a:xfrm>
        <a:prstGeom prst="rect">
          <a:avLst/>
        </a:prstGeom>
      </xdr:spPr>
    </xdr:pic>
    <xdr:clientData/>
  </xdr:twoCellAnchor>
  <xdr:twoCellAnchor editAs="oneCell">
    <xdr:from>
      <xdr:col>0</xdr:col>
      <xdr:colOff>0</xdr:colOff>
      <xdr:row>189</xdr:row>
      <xdr:rowOff>0</xdr:rowOff>
    </xdr:from>
    <xdr:to>
      <xdr:col>8</xdr:col>
      <xdr:colOff>103530</xdr:colOff>
      <xdr:row>227</xdr:row>
      <xdr:rowOff>46714</xdr:rowOff>
    </xdr:to>
    <xdr:pic>
      <xdr:nvPicPr>
        <xdr:cNvPr id="7" name="Imagen 6">
          <a:extLst>
            <a:ext uri="{FF2B5EF4-FFF2-40B4-BE49-F238E27FC236}">
              <a16:creationId xmlns:a16="http://schemas.microsoft.com/office/drawing/2014/main" id="{F4761115-D8B2-47BB-AA96-F39D780FE0C5}"/>
            </a:ext>
          </a:extLst>
        </xdr:cNvPr>
        <xdr:cNvPicPr>
          <a:picLocks noChangeAspect="1"/>
        </xdr:cNvPicPr>
      </xdr:nvPicPr>
      <xdr:blipFill>
        <a:blip xmlns:r="http://schemas.openxmlformats.org/officeDocument/2006/relationships" r:embed="rId6"/>
        <a:stretch>
          <a:fillRect/>
        </a:stretch>
      </xdr:blipFill>
      <xdr:spPr>
        <a:xfrm>
          <a:off x="0" y="36995100"/>
          <a:ext cx="9961905" cy="7285714"/>
        </a:xfrm>
        <a:prstGeom prst="rect">
          <a:avLst/>
        </a:prstGeom>
      </xdr:spPr>
    </xdr:pic>
    <xdr:clientData/>
  </xdr:twoCellAnchor>
  <xdr:twoCellAnchor editAs="oneCell">
    <xdr:from>
      <xdr:col>0</xdr:col>
      <xdr:colOff>0</xdr:colOff>
      <xdr:row>229</xdr:row>
      <xdr:rowOff>0</xdr:rowOff>
    </xdr:from>
    <xdr:to>
      <xdr:col>7</xdr:col>
      <xdr:colOff>494101</xdr:colOff>
      <xdr:row>266</xdr:row>
      <xdr:rowOff>151500</xdr:rowOff>
    </xdr:to>
    <xdr:pic>
      <xdr:nvPicPr>
        <xdr:cNvPr id="8" name="Imagen 7">
          <a:extLst>
            <a:ext uri="{FF2B5EF4-FFF2-40B4-BE49-F238E27FC236}">
              <a16:creationId xmlns:a16="http://schemas.microsoft.com/office/drawing/2014/main" id="{03EB5666-5C12-4034-85B3-84889EBE79F3}"/>
            </a:ext>
          </a:extLst>
        </xdr:cNvPr>
        <xdr:cNvPicPr>
          <a:picLocks noChangeAspect="1"/>
        </xdr:cNvPicPr>
      </xdr:nvPicPr>
      <xdr:blipFill>
        <a:blip xmlns:r="http://schemas.openxmlformats.org/officeDocument/2006/relationships" r:embed="rId7"/>
        <a:stretch>
          <a:fillRect/>
        </a:stretch>
      </xdr:blipFill>
      <xdr:spPr>
        <a:xfrm>
          <a:off x="0" y="44615100"/>
          <a:ext cx="9590476" cy="7200000"/>
        </a:xfrm>
        <a:prstGeom prst="rect">
          <a:avLst/>
        </a:prstGeom>
      </xdr:spPr>
    </xdr:pic>
    <xdr:clientData/>
  </xdr:twoCellAnchor>
  <xdr:twoCellAnchor editAs="oneCell">
    <xdr:from>
      <xdr:col>0</xdr:col>
      <xdr:colOff>0</xdr:colOff>
      <xdr:row>268</xdr:row>
      <xdr:rowOff>0</xdr:rowOff>
    </xdr:from>
    <xdr:to>
      <xdr:col>8</xdr:col>
      <xdr:colOff>46388</xdr:colOff>
      <xdr:row>305</xdr:row>
      <xdr:rowOff>170548</xdr:rowOff>
    </xdr:to>
    <xdr:pic>
      <xdr:nvPicPr>
        <xdr:cNvPr id="9" name="Imagen 8">
          <a:extLst>
            <a:ext uri="{FF2B5EF4-FFF2-40B4-BE49-F238E27FC236}">
              <a16:creationId xmlns:a16="http://schemas.microsoft.com/office/drawing/2014/main" id="{5515A3C6-AE0D-4B8A-9040-C3B4C44397DB}"/>
            </a:ext>
          </a:extLst>
        </xdr:cNvPr>
        <xdr:cNvPicPr>
          <a:picLocks noChangeAspect="1"/>
        </xdr:cNvPicPr>
      </xdr:nvPicPr>
      <xdr:blipFill>
        <a:blip xmlns:r="http://schemas.openxmlformats.org/officeDocument/2006/relationships" r:embed="rId8"/>
        <a:stretch>
          <a:fillRect/>
        </a:stretch>
      </xdr:blipFill>
      <xdr:spPr>
        <a:xfrm>
          <a:off x="0" y="52044600"/>
          <a:ext cx="9895238" cy="7219048"/>
        </a:xfrm>
        <a:prstGeom prst="rect">
          <a:avLst/>
        </a:prstGeom>
      </xdr:spPr>
    </xdr:pic>
    <xdr:clientData/>
  </xdr:twoCellAnchor>
  <xdr:twoCellAnchor editAs="oneCell">
    <xdr:from>
      <xdr:col>0</xdr:col>
      <xdr:colOff>0</xdr:colOff>
      <xdr:row>307</xdr:row>
      <xdr:rowOff>0</xdr:rowOff>
    </xdr:from>
    <xdr:to>
      <xdr:col>8</xdr:col>
      <xdr:colOff>46403</xdr:colOff>
      <xdr:row>345</xdr:row>
      <xdr:rowOff>75286</xdr:rowOff>
    </xdr:to>
    <xdr:pic>
      <xdr:nvPicPr>
        <xdr:cNvPr id="10" name="Imagen 9">
          <a:extLst>
            <a:ext uri="{FF2B5EF4-FFF2-40B4-BE49-F238E27FC236}">
              <a16:creationId xmlns:a16="http://schemas.microsoft.com/office/drawing/2014/main" id="{9B5D31B7-B4D7-480F-A7AD-9002A256471E}"/>
            </a:ext>
          </a:extLst>
        </xdr:cNvPr>
        <xdr:cNvPicPr>
          <a:picLocks noChangeAspect="1"/>
        </xdr:cNvPicPr>
      </xdr:nvPicPr>
      <xdr:blipFill>
        <a:blip xmlns:r="http://schemas.openxmlformats.org/officeDocument/2006/relationships" r:embed="rId9"/>
        <a:stretch>
          <a:fillRect/>
        </a:stretch>
      </xdr:blipFill>
      <xdr:spPr>
        <a:xfrm>
          <a:off x="0" y="59474100"/>
          <a:ext cx="9771428" cy="7314286"/>
        </a:xfrm>
        <a:prstGeom prst="rect">
          <a:avLst/>
        </a:prstGeom>
      </xdr:spPr>
    </xdr:pic>
    <xdr:clientData/>
  </xdr:twoCellAnchor>
  <xdr:twoCellAnchor editAs="oneCell">
    <xdr:from>
      <xdr:col>0</xdr:col>
      <xdr:colOff>0</xdr:colOff>
      <xdr:row>347</xdr:row>
      <xdr:rowOff>0</xdr:rowOff>
    </xdr:from>
    <xdr:to>
      <xdr:col>8</xdr:col>
      <xdr:colOff>46390</xdr:colOff>
      <xdr:row>384</xdr:row>
      <xdr:rowOff>180071</xdr:rowOff>
    </xdr:to>
    <xdr:pic>
      <xdr:nvPicPr>
        <xdr:cNvPr id="11" name="Imagen 10">
          <a:extLst>
            <a:ext uri="{FF2B5EF4-FFF2-40B4-BE49-F238E27FC236}">
              <a16:creationId xmlns:a16="http://schemas.microsoft.com/office/drawing/2014/main" id="{EC1E1417-CE6B-4535-AA12-FC0869876A43}"/>
            </a:ext>
          </a:extLst>
        </xdr:cNvPr>
        <xdr:cNvPicPr>
          <a:picLocks noChangeAspect="1"/>
        </xdr:cNvPicPr>
      </xdr:nvPicPr>
      <xdr:blipFill>
        <a:blip xmlns:r="http://schemas.openxmlformats.org/officeDocument/2006/relationships" r:embed="rId10"/>
        <a:stretch>
          <a:fillRect/>
        </a:stretch>
      </xdr:blipFill>
      <xdr:spPr>
        <a:xfrm>
          <a:off x="0" y="67094100"/>
          <a:ext cx="9876190" cy="7228571"/>
        </a:xfrm>
        <a:prstGeom prst="rect">
          <a:avLst/>
        </a:prstGeom>
      </xdr:spPr>
    </xdr:pic>
    <xdr:clientData/>
  </xdr:twoCellAnchor>
  <xdr:twoCellAnchor editAs="oneCell">
    <xdr:from>
      <xdr:col>0</xdr:col>
      <xdr:colOff>0</xdr:colOff>
      <xdr:row>386</xdr:row>
      <xdr:rowOff>0</xdr:rowOff>
    </xdr:from>
    <xdr:to>
      <xdr:col>7</xdr:col>
      <xdr:colOff>522673</xdr:colOff>
      <xdr:row>424</xdr:row>
      <xdr:rowOff>46714</xdr:rowOff>
    </xdr:to>
    <xdr:pic>
      <xdr:nvPicPr>
        <xdr:cNvPr id="12" name="Imagen 11">
          <a:extLst>
            <a:ext uri="{FF2B5EF4-FFF2-40B4-BE49-F238E27FC236}">
              <a16:creationId xmlns:a16="http://schemas.microsoft.com/office/drawing/2014/main" id="{82767E52-7F7E-4694-AF68-726EA782E783}"/>
            </a:ext>
          </a:extLst>
        </xdr:cNvPr>
        <xdr:cNvPicPr>
          <a:picLocks noChangeAspect="1"/>
        </xdr:cNvPicPr>
      </xdr:nvPicPr>
      <xdr:blipFill>
        <a:blip xmlns:r="http://schemas.openxmlformats.org/officeDocument/2006/relationships" r:embed="rId11"/>
        <a:stretch>
          <a:fillRect/>
        </a:stretch>
      </xdr:blipFill>
      <xdr:spPr>
        <a:xfrm>
          <a:off x="0" y="74523600"/>
          <a:ext cx="9619048" cy="7285714"/>
        </a:xfrm>
        <a:prstGeom prst="rect">
          <a:avLst/>
        </a:prstGeom>
      </xdr:spPr>
    </xdr:pic>
    <xdr:clientData/>
  </xdr:twoCellAnchor>
  <xdr:twoCellAnchor editAs="oneCell">
    <xdr:from>
      <xdr:col>0</xdr:col>
      <xdr:colOff>0</xdr:colOff>
      <xdr:row>426</xdr:row>
      <xdr:rowOff>0</xdr:rowOff>
    </xdr:from>
    <xdr:to>
      <xdr:col>8</xdr:col>
      <xdr:colOff>46405</xdr:colOff>
      <xdr:row>463</xdr:row>
      <xdr:rowOff>189595</xdr:rowOff>
    </xdr:to>
    <xdr:pic>
      <xdr:nvPicPr>
        <xdr:cNvPr id="13" name="Imagen 12">
          <a:extLst>
            <a:ext uri="{FF2B5EF4-FFF2-40B4-BE49-F238E27FC236}">
              <a16:creationId xmlns:a16="http://schemas.microsoft.com/office/drawing/2014/main" id="{31C780AD-52BA-42F1-AE6B-0636D4DFD2BB}"/>
            </a:ext>
          </a:extLst>
        </xdr:cNvPr>
        <xdr:cNvPicPr>
          <a:picLocks noChangeAspect="1"/>
        </xdr:cNvPicPr>
      </xdr:nvPicPr>
      <xdr:blipFill>
        <a:blip xmlns:r="http://schemas.openxmlformats.org/officeDocument/2006/relationships" r:embed="rId12"/>
        <a:stretch>
          <a:fillRect/>
        </a:stretch>
      </xdr:blipFill>
      <xdr:spPr>
        <a:xfrm>
          <a:off x="0" y="82143600"/>
          <a:ext cx="9761905" cy="7238095"/>
        </a:xfrm>
        <a:prstGeom prst="rect">
          <a:avLst/>
        </a:prstGeom>
      </xdr:spPr>
    </xdr:pic>
    <xdr:clientData/>
  </xdr:twoCellAnchor>
  <xdr:twoCellAnchor editAs="oneCell">
    <xdr:from>
      <xdr:col>0</xdr:col>
      <xdr:colOff>0</xdr:colOff>
      <xdr:row>465</xdr:row>
      <xdr:rowOff>0</xdr:rowOff>
    </xdr:from>
    <xdr:to>
      <xdr:col>7</xdr:col>
      <xdr:colOff>322673</xdr:colOff>
      <xdr:row>502</xdr:row>
      <xdr:rowOff>180071</xdr:rowOff>
    </xdr:to>
    <xdr:pic>
      <xdr:nvPicPr>
        <xdr:cNvPr id="14" name="Imagen 13">
          <a:extLst>
            <a:ext uri="{FF2B5EF4-FFF2-40B4-BE49-F238E27FC236}">
              <a16:creationId xmlns:a16="http://schemas.microsoft.com/office/drawing/2014/main" id="{3F98970B-6930-4E38-8873-DC0F1ED4DB79}"/>
            </a:ext>
          </a:extLst>
        </xdr:cNvPr>
        <xdr:cNvPicPr>
          <a:picLocks noChangeAspect="1"/>
        </xdr:cNvPicPr>
      </xdr:nvPicPr>
      <xdr:blipFill>
        <a:blip xmlns:r="http://schemas.openxmlformats.org/officeDocument/2006/relationships" r:embed="rId13"/>
        <a:stretch>
          <a:fillRect/>
        </a:stretch>
      </xdr:blipFill>
      <xdr:spPr>
        <a:xfrm>
          <a:off x="0" y="89573100"/>
          <a:ext cx="9419048" cy="72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20JPAEZ%202022\OneDrive\C.%20JPAEZ%202022\1.%20PLAN%20ANUAL%20POR%20SIGNATURAS%20GRADO%204\2%20diagnostico%20des%20pued%20de%20prubas%20avanzar%202022\Matematicas%202022%20grado%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2-05-02"/>
      <sheetName val="analisis MatemÁTICAS "/>
      <sheetName val="Hoja1"/>
    </sheetNames>
    <sheetDataSet>
      <sheetData sheetId="0"/>
      <sheetData sheetId="1">
        <row r="5">
          <cell r="H5" t="str">
            <v>% respuestas correcta</v>
          </cell>
        </row>
        <row r="6">
          <cell r="H6">
            <v>0.40739999999999998</v>
          </cell>
        </row>
        <row r="7">
          <cell r="H7">
            <v>0.51849999999999996</v>
          </cell>
        </row>
        <row r="8">
          <cell r="H8">
            <v>0.59260000000000002</v>
          </cell>
        </row>
        <row r="9">
          <cell r="H9">
            <v>0.33329999999999999</v>
          </cell>
        </row>
        <row r="10">
          <cell r="H10">
            <v>0.1852</v>
          </cell>
        </row>
        <row r="11">
          <cell r="H11">
            <v>0</v>
          </cell>
        </row>
        <row r="12">
          <cell r="H12">
            <v>0.25929999999999997</v>
          </cell>
        </row>
        <row r="13">
          <cell r="H13">
            <v>0.29630000000000001</v>
          </cell>
        </row>
        <row r="14">
          <cell r="H14">
            <v>0.29630000000000001</v>
          </cell>
        </row>
        <row r="15">
          <cell r="H15">
            <v>0.25929999999999997</v>
          </cell>
        </row>
        <row r="16">
          <cell r="H16">
            <v>0.29630000000000001</v>
          </cell>
        </row>
        <row r="17">
          <cell r="H17">
            <v>0.37040000000000001</v>
          </cell>
        </row>
        <row r="18">
          <cell r="H18">
            <v>0.25929999999999997</v>
          </cell>
        </row>
        <row r="19">
          <cell r="H19">
            <v>0.48149999999999998</v>
          </cell>
        </row>
        <row r="20">
          <cell r="H20">
            <v>0.40739999999999998</v>
          </cell>
        </row>
        <row r="21">
          <cell r="H21">
            <v>0.37040000000000001</v>
          </cell>
        </row>
        <row r="22">
          <cell r="H22">
            <v>0.22220000000000001</v>
          </cell>
        </row>
        <row r="23">
          <cell r="H23">
            <v>0.77780000000000005</v>
          </cell>
        </row>
        <row r="24">
          <cell r="H24">
            <v>0.22220000000000001</v>
          </cell>
        </row>
        <row r="25">
          <cell r="H25">
            <v>0.37040000000000001</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opLeftCell="C13" workbookViewId="0">
      <selection activeCell="C10" sqref="C10:C29"/>
    </sheetView>
  </sheetViews>
  <sheetFormatPr baseColWidth="10" defaultColWidth="9.140625" defaultRowHeight="15" x14ac:dyDescent="0.25"/>
  <cols>
    <col min="3" max="3" width="17.7109375" customWidth="1"/>
    <col min="4" max="4" width="18.28515625" customWidth="1"/>
    <col min="5" max="5" width="14.42578125" customWidth="1"/>
    <col min="6" max="6" width="12.5703125" customWidth="1"/>
    <col min="7" max="7" width="20.140625" customWidth="1"/>
    <col min="8" max="8" width="15.140625" customWidth="1"/>
    <col min="9" max="9" width="9.28515625" customWidth="1"/>
  </cols>
  <sheetData>
    <row r="1" spans="1:30" x14ac:dyDescent="0.25">
      <c r="H1" s="102"/>
    </row>
    <row r="2" spans="1:30" x14ac:dyDescent="0.25">
      <c r="H2" s="102"/>
    </row>
    <row r="3" spans="1:30" x14ac:dyDescent="0.25">
      <c r="H3" s="102"/>
    </row>
    <row r="4" spans="1:30" x14ac:dyDescent="0.25">
      <c r="H4" s="102"/>
    </row>
    <row r="5" spans="1:30" x14ac:dyDescent="0.25">
      <c r="H5" s="102"/>
    </row>
    <row r="6" spans="1:30" x14ac:dyDescent="0.25">
      <c r="A6" t="s">
        <v>0</v>
      </c>
      <c r="B6" t="s">
        <v>1</v>
      </c>
      <c r="D6" t="s">
        <v>2</v>
      </c>
      <c r="E6" t="s">
        <v>1</v>
      </c>
      <c r="H6" s="102"/>
    </row>
    <row r="7" spans="1:30" x14ac:dyDescent="0.25">
      <c r="A7" t="s">
        <v>3</v>
      </c>
      <c r="B7" t="s">
        <v>4</v>
      </c>
      <c r="D7" t="s">
        <v>5</v>
      </c>
      <c r="E7" t="s">
        <v>6</v>
      </c>
      <c r="H7" s="102"/>
    </row>
    <row r="8" spans="1:30" x14ac:dyDescent="0.25">
      <c r="A8" t="s">
        <v>7</v>
      </c>
      <c r="B8" t="s">
        <v>8</v>
      </c>
      <c r="D8" t="s">
        <v>9</v>
      </c>
      <c r="E8">
        <v>1</v>
      </c>
      <c r="H8" s="102"/>
    </row>
    <row r="9" spans="1:30" s="101" customFormat="1" ht="135" x14ac:dyDescent="0.25">
      <c r="A9" s="101" t="s">
        <v>10</v>
      </c>
      <c r="B9" s="101" t="s">
        <v>11</v>
      </c>
      <c r="C9" s="101" t="s">
        <v>12</v>
      </c>
      <c r="D9" s="101" t="s">
        <v>13</v>
      </c>
      <c r="E9" s="103" t="s">
        <v>14</v>
      </c>
      <c r="F9" s="103" t="s">
        <v>15</v>
      </c>
      <c r="G9" s="103" t="s">
        <v>16</v>
      </c>
      <c r="H9" s="103" t="s">
        <v>17</v>
      </c>
      <c r="I9" s="101" t="s">
        <v>18</v>
      </c>
      <c r="J9" s="101" t="s">
        <v>19</v>
      </c>
      <c r="K9" s="101" t="s">
        <v>20</v>
      </c>
      <c r="L9" s="101" t="s">
        <v>21</v>
      </c>
      <c r="M9" s="101" t="s">
        <v>22</v>
      </c>
    </row>
    <row r="10" spans="1:30" x14ac:dyDescent="0.25">
      <c r="A10" s="160" t="s">
        <v>23</v>
      </c>
      <c r="B10" s="161">
        <f>SUM(H10:H29)/20</f>
        <v>0.44815999999999995</v>
      </c>
      <c r="C10" s="160" t="s">
        <v>24</v>
      </c>
      <c r="D10" s="162">
        <f>SUM(H10:H29)/20</f>
        <v>0.44815999999999995</v>
      </c>
      <c r="E10" s="104" t="s">
        <v>25</v>
      </c>
      <c r="F10" s="104" t="s">
        <v>26</v>
      </c>
      <c r="G10" s="104" t="s">
        <v>27</v>
      </c>
      <c r="H10" s="105">
        <v>0.59260000000000002</v>
      </c>
      <c r="I10" s="1">
        <v>0</v>
      </c>
      <c r="J10" s="2">
        <v>0.22220000000000001</v>
      </c>
      <c r="K10" s="3">
        <v>0.14810000000000001</v>
      </c>
      <c r="L10" s="4">
        <v>0.59260000000000002</v>
      </c>
      <c r="M10" s="5">
        <v>3.6999999999999998E-2</v>
      </c>
      <c r="AD10">
        <v>4</v>
      </c>
    </row>
    <row r="11" spans="1:30" x14ac:dyDescent="0.25">
      <c r="A11" s="160"/>
      <c r="B11" s="160"/>
      <c r="C11" s="160"/>
      <c r="D11" s="160"/>
      <c r="E11" s="104" t="s">
        <v>28</v>
      </c>
      <c r="F11" s="104" t="s">
        <v>29</v>
      </c>
      <c r="G11" s="104" t="s">
        <v>30</v>
      </c>
      <c r="H11" s="105">
        <v>0.77780000000000005</v>
      </c>
      <c r="I11" s="6">
        <v>0</v>
      </c>
      <c r="J11" s="7">
        <v>0.77780000000000005</v>
      </c>
      <c r="K11" s="8">
        <v>3.6999999999999998E-2</v>
      </c>
      <c r="L11" s="9">
        <v>0.1111</v>
      </c>
      <c r="M11" s="10">
        <v>7.4099999999999999E-2</v>
      </c>
      <c r="AD11">
        <v>4</v>
      </c>
    </row>
    <row r="12" spans="1:30" x14ac:dyDescent="0.25">
      <c r="A12" s="160"/>
      <c r="B12" s="160"/>
      <c r="C12" s="160"/>
      <c r="D12" s="160"/>
      <c r="E12" s="104" t="s">
        <v>31</v>
      </c>
      <c r="F12" s="104" t="s">
        <v>32</v>
      </c>
      <c r="G12" s="104" t="s">
        <v>27</v>
      </c>
      <c r="H12" s="105">
        <v>0.55559999999999998</v>
      </c>
      <c r="I12" s="11">
        <v>0</v>
      </c>
      <c r="J12" s="12">
        <v>0.1111</v>
      </c>
      <c r="K12" s="13">
        <v>0.22220000000000001</v>
      </c>
      <c r="L12" s="14">
        <v>0.1111</v>
      </c>
      <c r="M12" s="15">
        <v>0.55559999999999998</v>
      </c>
      <c r="AD12">
        <v>4</v>
      </c>
    </row>
    <row r="13" spans="1:30" x14ac:dyDescent="0.25">
      <c r="A13" s="160"/>
      <c r="B13" s="160"/>
      <c r="C13" s="160"/>
      <c r="D13" s="160"/>
      <c r="E13" s="104" t="s">
        <v>33</v>
      </c>
      <c r="F13" s="104" t="s">
        <v>34</v>
      </c>
      <c r="G13" s="104" t="s">
        <v>27</v>
      </c>
      <c r="H13" s="105">
        <v>0.55559999999999998</v>
      </c>
      <c r="I13" s="16">
        <v>0</v>
      </c>
      <c r="J13" s="17">
        <v>0.14810000000000001</v>
      </c>
      <c r="K13" s="18">
        <v>0.55559999999999998</v>
      </c>
      <c r="L13" s="19">
        <v>0.1852</v>
      </c>
      <c r="M13" s="20">
        <v>0.1111</v>
      </c>
      <c r="AD13">
        <v>4</v>
      </c>
    </row>
    <row r="14" spans="1:30" x14ac:dyDescent="0.25">
      <c r="A14" s="160"/>
      <c r="B14" s="160"/>
      <c r="C14" s="160"/>
      <c r="D14" s="160"/>
      <c r="E14" s="106" t="s">
        <v>35</v>
      </c>
      <c r="F14" s="106" t="s">
        <v>32</v>
      </c>
      <c r="G14" s="106" t="s">
        <v>36</v>
      </c>
      <c r="H14" s="107">
        <v>0.29630000000000001</v>
      </c>
      <c r="I14" s="21">
        <v>0</v>
      </c>
      <c r="J14" s="22">
        <v>0.25929999999999997</v>
      </c>
      <c r="K14" s="23">
        <v>0.22220000000000001</v>
      </c>
      <c r="L14" s="24">
        <v>0.22220000000000001</v>
      </c>
      <c r="M14" s="25">
        <v>0.29630000000000001</v>
      </c>
      <c r="AD14">
        <v>4</v>
      </c>
    </row>
    <row r="15" spans="1:30" x14ac:dyDescent="0.25">
      <c r="A15" s="160"/>
      <c r="B15" s="160"/>
      <c r="C15" s="160"/>
      <c r="D15" s="160"/>
      <c r="E15" s="104" t="s">
        <v>37</v>
      </c>
      <c r="F15" s="104" t="s">
        <v>34</v>
      </c>
      <c r="G15" s="104" t="s">
        <v>27</v>
      </c>
      <c r="H15" s="105">
        <v>0.55559999999999998</v>
      </c>
      <c r="I15" s="26">
        <v>0</v>
      </c>
      <c r="J15" s="27">
        <v>0.22220000000000001</v>
      </c>
      <c r="K15" s="28">
        <v>0.55559999999999998</v>
      </c>
      <c r="L15" s="29">
        <v>0.14810000000000001</v>
      </c>
      <c r="M15" s="30">
        <v>7.4099999999999999E-2</v>
      </c>
      <c r="AD15">
        <v>4</v>
      </c>
    </row>
    <row r="16" spans="1:30" x14ac:dyDescent="0.25">
      <c r="A16" s="160"/>
      <c r="B16" s="160"/>
      <c r="C16" s="160"/>
      <c r="D16" s="160"/>
      <c r="E16" s="104" t="s">
        <v>38</v>
      </c>
      <c r="F16" s="104" t="s">
        <v>34</v>
      </c>
      <c r="G16" s="104" t="s">
        <v>27</v>
      </c>
      <c r="H16" s="105">
        <v>0.55559999999999998</v>
      </c>
      <c r="I16" s="31">
        <v>0</v>
      </c>
      <c r="J16" s="32">
        <v>0.29630000000000001</v>
      </c>
      <c r="K16" s="33">
        <v>0.55559999999999998</v>
      </c>
      <c r="L16" s="34">
        <v>7.4099999999999999E-2</v>
      </c>
      <c r="M16" s="35">
        <v>7.4099999999999999E-2</v>
      </c>
      <c r="AD16">
        <v>4</v>
      </c>
    </row>
    <row r="17" spans="1:30" x14ac:dyDescent="0.25">
      <c r="A17" s="160"/>
      <c r="B17" s="160"/>
      <c r="C17" s="160"/>
      <c r="D17" s="160"/>
      <c r="E17" s="104" t="s">
        <v>39</v>
      </c>
      <c r="F17" s="104" t="s">
        <v>29</v>
      </c>
      <c r="G17" s="104" t="s">
        <v>30</v>
      </c>
      <c r="H17" s="105">
        <v>0.74070000000000003</v>
      </c>
      <c r="I17" s="36">
        <v>0</v>
      </c>
      <c r="J17" s="37">
        <v>0.74070000000000003</v>
      </c>
      <c r="K17" s="38">
        <v>0.1111</v>
      </c>
      <c r="L17" s="39">
        <v>7.4099999999999999E-2</v>
      </c>
      <c r="M17" s="40">
        <v>7.4099999999999999E-2</v>
      </c>
      <c r="AD17">
        <v>4</v>
      </c>
    </row>
    <row r="18" spans="1:30" x14ac:dyDescent="0.25">
      <c r="A18" s="160"/>
      <c r="B18" s="160"/>
      <c r="C18" s="160"/>
      <c r="D18" s="160"/>
      <c r="E18" s="106" t="s">
        <v>40</v>
      </c>
      <c r="F18" s="106" t="s">
        <v>34</v>
      </c>
      <c r="G18" s="106" t="s">
        <v>36</v>
      </c>
      <c r="H18" s="107">
        <v>0.22220000000000001</v>
      </c>
      <c r="I18" s="41">
        <v>0</v>
      </c>
      <c r="J18" s="42">
        <v>0.40739999999999998</v>
      </c>
      <c r="K18" s="43">
        <v>0.22220000000000001</v>
      </c>
      <c r="L18" s="44">
        <v>0.25929999999999997</v>
      </c>
      <c r="M18" s="45">
        <v>0.1111</v>
      </c>
      <c r="AD18">
        <v>4</v>
      </c>
    </row>
    <row r="19" spans="1:30" x14ac:dyDescent="0.25">
      <c r="A19" s="160"/>
      <c r="B19" s="160"/>
      <c r="C19" s="160"/>
      <c r="D19" s="160"/>
      <c r="E19" s="104" t="s">
        <v>41</v>
      </c>
      <c r="F19" s="104" t="s">
        <v>34</v>
      </c>
      <c r="G19" s="104" t="s">
        <v>36</v>
      </c>
      <c r="H19" s="105">
        <v>0.33329999999999999</v>
      </c>
      <c r="I19" s="46">
        <v>0</v>
      </c>
      <c r="J19" s="47">
        <v>0.33329999999999999</v>
      </c>
      <c r="K19" s="48">
        <v>0.33329999999999999</v>
      </c>
      <c r="L19" s="49">
        <v>0.1111</v>
      </c>
      <c r="M19" s="50">
        <v>0.22220000000000001</v>
      </c>
      <c r="AD19">
        <v>4</v>
      </c>
    </row>
    <row r="20" spans="1:30" x14ac:dyDescent="0.25">
      <c r="A20" s="160"/>
      <c r="B20" s="160"/>
      <c r="C20" s="160"/>
      <c r="D20" s="160"/>
      <c r="E20" s="104" t="s">
        <v>42</v>
      </c>
      <c r="F20" s="104" t="s">
        <v>32</v>
      </c>
      <c r="G20" s="104" t="s">
        <v>43</v>
      </c>
      <c r="H20" s="105">
        <v>0.37040000000000001</v>
      </c>
      <c r="I20" s="51">
        <v>0</v>
      </c>
      <c r="J20" s="52">
        <v>0.40739999999999998</v>
      </c>
      <c r="K20" s="53">
        <v>0.14810000000000001</v>
      </c>
      <c r="L20" s="54">
        <v>7.4099999999999999E-2</v>
      </c>
      <c r="M20" s="55">
        <v>0.37040000000000001</v>
      </c>
      <c r="AD20">
        <v>4</v>
      </c>
    </row>
    <row r="21" spans="1:30" x14ac:dyDescent="0.25">
      <c r="A21" s="160"/>
      <c r="B21" s="160"/>
      <c r="C21" s="160"/>
      <c r="D21" s="160"/>
      <c r="E21" s="104" t="s">
        <v>44</v>
      </c>
      <c r="F21" s="104" t="s">
        <v>34</v>
      </c>
      <c r="G21" s="104" t="s">
        <v>36</v>
      </c>
      <c r="H21" s="105">
        <v>0.33329999999999999</v>
      </c>
      <c r="I21" s="56">
        <v>0</v>
      </c>
      <c r="J21" s="57">
        <v>0.1111</v>
      </c>
      <c r="K21" s="58">
        <v>0.33329999999999999</v>
      </c>
      <c r="L21" s="59">
        <v>0.1852</v>
      </c>
      <c r="M21" s="60">
        <v>0.37040000000000001</v>
      </c>
      <c r="AD21">
        <v>4</v>
      </c>
    </row>
    <row r="22" spans="1:30" x14ac:dyDescent="0.25">
      <c r="A22" s="160"/>
      <c r="B22" s="160"/>
      <c r="C22" s="160"/>
      <c r="D22" s="160"/>
      <c r="E22" s="104" t="s">
        <v>45</v>
      </c>
      <c r="F22" s="104" t="s">
        <v>29</v>
      </c>
      <c r="G22" s="104" t="s">
        <v>27</v>
      </c>
      <c r="H22" s="105">
        <v>0.66669999999999996</v>
      </c>
      <c r="I22" s="61">
        <v>0</v>
      </c>
      <c r="J22" s="62">
        <v>0.66669999999999996</v>
      </c>
      <c r="K22" s="63">
        <v>0.1852</v>
      </c>
      <c r="L22" s="64">
        <v>0</v>
      </c>
      <c r="M22" s="65">
        <v>0.14810000000000001</v>
      </c>
      <c r="AD22">
        <v>4</v>
      </c>
    </row>
    <row r="23" spans="1:30" x14ac:dyDescent="0.25">
      <c r="A23" s="160"/>
      <c r="B23" s="160"/>
      <c r="C23" s="160"/>
      <c r="D23" s="160"/>
      <c r="E23" s="106" t="s">
        <v>46</v>
      </c>
      <c r="F23" s="106" t="s">
        <v>26</v>
      </c>
      <c r="G23" s="106" t="s">
        <v>36</v>
      </c>
      <c r="H23" s="107">
        <v>0.1852</v>
      </c>
      <c r="I23" s="66">
        <v>0</v>
      </c>
      <c r="J23" s="67">
        <v>0.48149999999999998</v>
      </c>
      <c r="K23" s="68">
        <v>0.14810000000000001</v>
      </c>
      <c r="L23" s="69">
        <v>0.1852</v>
      </c>
      <c r="M23" s="70">
        <v>0.1852</v>
      </c>
      <c r="AD23">
        <v>4</v>
      </c>
    </row>
    <row r="24" spans="1:30" x14ac:dyDescent="0.25">
      <c r="A24" s="160"/>
      <c r="B24" s="160"/>
      <c r="C24" s="160"/>
      <c r="D24" s="160"/>
      <c r="E24" s="106" t="s">
        <v>47</v>
      </c>
      <c r="F24" s="106" t="s">
        <v>32</v>
      </c>
      <c r="G24" s="106" t="s">
        <v>36</v>
      </c>
      <c r="H24" s="107">
        <v>0.25929999999999997</v>
      </c>
      <c r="I24" s="71">
        <v>0</v>
      </c>
      <c r="J24" s="72">
        <v>0.40739999999999998</v>
      </c>
      <c r="K24" s="73">
        <v>0.1852</v>
      </c>
      <c r="L24" s="74">
        <v>0.14810000000000001</v>
      </c>
      <c r="M24" s="75">
        <v>0.25929999999999997</v>
      </c>
      <c r="AD24">
        <v>4</v>
      </c>
    </row>
    <row r="25" spans="1:30" x14ac:dyDescent="0.25">
      <c r="A25" s="160"/>
      <c r="B25" s="160"/>
      <c r="C25" s="160"/>
      <c r="D25" s="160"/>
      <c r="E25" s="104" t="s">
        <v>48</v>
      </c>
      <c r="F25" s="104" t="s">
        <v>26</v>
      </c>
      <c r="G25" s="104" t="s">
        <v>43</v>
      </c>
      <c r="H25" s="105">
        <v>0.37040000000000001</v>
      </c>
      <c r="I25" s="76">
        <v>0</v>
      </c>
      <c r="J25" s="77">
        <v>0.14810000000000001</v>
      </c>
      <c r="K25" s="78">
        <v>0.29630000000000001</v>
      </c>
      <c r="L25" s="79">
        <v>0.37040000000000001</v>
      </c>
      <c r="M25" s="80">
        <v>0.1852</v>
      </c>
      <c r="AD25">
        <v>4</v>
      </c>
    </row>
    <row r="26" spans="1:30" x14ac:dyDescent="0.25">
      <c r="A26" s="160"/>
      <c r="B26" s="160"/>
      <c r="C26" s="160"/>
      <c r="D26" s="160"/>
      <c r="E26" s="104" t="s">
        <v>49</v>
      </c>
      <c r="F26" s="104" t="s">
        <v>26</v>
      </c>
      <c r="G26" s="104" t="s">
        <v>43</v>
      </c>
      <c r="H26" s="105">
        <v>0.37040000000000001</v>
      </c>
      <c r="I26" s="81">
        <v>0</v>
      </c>
      <c r="J26" s="82">
        <v>0.33329999999999999</v>
      </c>
      <c r="K26" s="83">
        <v>0.14810000000000001</v>
      </c>
      <c r="L26" s="84">
        <v>0.37040000000000001</v>
      </c>
      <c r="M26" s="85">
        <v>0.14810000000000001</v>
      </c>
      <c r="AD26">
        <v>4</v>
      </c>
    </row>
    <row r="27" spans="1:30" x14ac:dyDescent="0.25">
      <c r="A27" s="160"/>
      <c r="B27" s="160"/>
      <c r="C27" s="160"/>
      <c r="D27" s="160"/>
      <c r="E27" s="104" t="s">
        <v>50</v>
      </c>
      <c r="F27" s="104" t="s">
        <v>34</v>
      </c>
      <c r="G27" s="104" t="s">
        <v>27</v>
      </c>
      <c r="H27" s="105">
        <v>0.55559999999999998</v>
      </c>
      <c r="I27" s="86">
        <v>0</v>
      </c>
      <c r="J27" s="87">
        <v>0.1852</v>
      </c>
      <c r="K27" s="88">
        <v>0.55559999999999998</v>
      </c>
      <c r="L27" s="89">
        <v>0.14810000000000001</v>
      </c>
      <c r="M27" s="90">
        <v>0.1111</v>
      </c>
      <c r="AD27">
        <v>4</v>
      </c>
    </row>
    <row r="28" spans="1:30" x14ac:dyDescent="0.25">
      <c r="A28" s="160"/>
      <c r="B28" s="160"/>
      <c r="C28" s="160"/>
      <c r="D28" s="160"/>
      <c r="E28" s="104" t="s">
        <v>51</v>
      </c>
      <c r="F28" s="104" t="s">
        <v>34</v>
      </c>
      <c r="G28" s="104" t="s">
        <v>43</v>
      </c>
      <c r="H28" s="105">
        <v>0.51849999999999996</v>
      </c>
      <c r="I28" s="91">
        <v>0</v>
      </c>
      <c r="J28" s="92">
        <v>0.22220000000000001</v>
      </c>
      <c r="K28" s="93">
        <v>0.51849999999999996</v>
      </c>
      <c r="L28" s="94">
        <v>3.6999999999999998E-2</v>
      </c>
      <c r="M28" s="95">
        <v>0.22220000000000001</v>
      </c>
      <c r="AD28">
        <v>4</v>
      </c>
    </row>
    <row r="29" spans="1:30" x14ac:dyDescent="0.25">
      <c r="A29" s="160"/>
      <c r="B29" s="160"/>
      <c r="C29" s="160"/>
      <c r="D29" s="160"/>
      <c r="E29" s="106" t="s">
        <v>52</v>
      </c>
      <c r="F29" s="106" t="s">
        <v>34</v>
      </c>
      <c r="G29" s="106" t="s">
        <v>36</v>
      </c>
      <c r="H29" s="107">
        <v>0.14810000000000001</v>
      </c>
      <c r="I29" s="96">
        <v>0</v>
      </c>
      <c r="J29" s="97">
        <v>0.1852</v>
      </c>
      <c r="K29" s="98">
        <v>0.14810000000000001</v>
      </c>
      <c r="L29" s="99">
        <v>0.33329999999999999</v>
      </c>
      <c r="M29" s="100">
        <v>0.33329999999999999</v>
      </c>
      <c r="AD29">
        <v>4</v>
      </c>
    </row>
  </sheetData>
  <mergeCells count="4">
    <mergeCell ref="A10:A29"/>
    <mergeCell ref="B10:B29"/>
    <mergeCell ref="C10:C29"/>
    <mergeCell ref="D10:D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7D8FE-8319-42A7-AE4C-D8170AC8B8E0}">
  <dimension ref="A3:D23"/>
  <sheetViews>
    <sheetView zoomScaleNormal="100" workbookViewId="0">
      <selection activeCell="D23" activeCellId="3" sqref="D8 D12 D17:D18 D23"/>
    </sheetView>
  </sheetViews>
  <sheetFormatPr baseColWidth="10" defaultColWidth="9.140625" defaultRowHeight="15" x14ac:dyDescent="0.25"/>
  <cols>
    <col min="1" max="1" width="22" customWidth="1"/>
    <col min="2" max="2" width="22.28515625" customWidth="1"/>
    <col min="3" max="3" width="18" customWidth="1"/>
    <col min="4" max="4" width="14.7109375" customWidth="1"/>
  </cols>
  <sheetData>
    <row r="3" spans="1:4" ht="31.5" x14ac:dyDescent="0.25">
      <c r="A3" s="108" t="s">
        <v>14</v>
      </c>
      <c r="B3" s="108" t="s">
        <v>15</v>
      </c>
      <c r="C3" s="108" t="s">
        <v>16</v>
      </c>
      <c r="D3" s="108" t="s">
        <v>17</v>
      </c>
    </row>
    <row r="4" spans="1:4" ht="14.1" customHeight="1" x14ac:dyDescent="0.25">
      <c r="A4" s="109" t="s">
        <v>25</v>
      </c>
      <c r="B4" s="109" t="s">
        <v>26</v>
      </c>
      <c r="C4" s="109" t="s">
        <v>27</v>
      </c>
      <c r="D4" s="110">
        <v>0.59260000000000002</v>
      </c>
    </row>
    <row r="5" spans="1:4" ht="14.1" customHeight="1" x14ac:dyDescent="0.25">
      <c r="A5" s="109" t="s">
        <v>28</v>
      </c>
      <c r="B5" s="109" t="s">
        <v>29</v>
      </c>
      <c r="C5" s="109" t="s">
        <v>30</v>
      </c>
      <c r="D5" s="110">
        <v>0.77780000000000005</v>
      </c>
    </row>
    <row r="6" spans="1:4" ht="14.1" customHeight="1" x14ac:dyDescent="0.25">
      <c r="A6" s="109" t="s">
        <v>31</v>
      </c>
      <c r="B6" s="109" t="s">
        <v>32</v>
      </c>
      <c r="C6" s="109" t="s">
        <v>27</v>
      </c>
      <c r="D6" s="110">
        <v>0.55559999999999998</v>
      </c>
    </row>
    <row r="7" spans="1:4" ht="14.1" customHeight="1" x14ac:dyDescent="0.25">
      <c r="A7" s="109" t="s">
        <v>33</v>
      </c>
      <c r="B7" s="109" t="s">
        <v>34</v>
      </c>
      <c r="C7" s="109" t="s">
        <v>27</v>
      </c>
      <c r="D7" s="110">
        <v>0.55559999999999998</v>
      </c>
    </row>
    <row r="8" spans="1:4" ht="14.1" customHeight="1" x14ac:dyDescent="0.25">
      <c r="A8" s="111" t="s">
        <v>35</v>
      </c>
      <c r="B8" s="111" t="s">
        <v>32</v>
      </c>
      <c r="C8" s="111" t="s">
        <v>36</v>
      </c>
      <c r="D8" s="112">
        <v>0.29630000000000001</v>
      </c>
    </row>
    <row r="9" spans="1:4" ht="14.1" customHeight="1" x14ac:dyDescent="0.25">
      <c r="A9" s="109" t="s">
        <v>37</v>
      </c>
      <c r="B9" s="109" t="s">
        <v>34</v>
      </c>
      <c r="C9" s="109" t="s">
        <v>27</v>
      </c>
      <c r="D9" s="110">
        <v>0.55559999999999998</v>
      </c>
    </row>
    <row r="10" spans="1:4" ht="14.1" customHeight="1" x14ac:dyDescent="0.25">
      <c r="A10" s="109" t="s">
        <v>38</v>
      </c>
      <c r="B10" s="109" t="s">
        <v>34</v>
      </c>
      <c r="C10" s="109" t="s">
        <v>27</v>
      </c>
      <c r="D10" s="110">
        <v>0.55559999999999998</v>
      </c>
    </row>
    <row r="11" spans="1:4" ht="14.1" customHeight="1" x14ac:dyDescent="0.25">
      <c r="A11" s="109" t="s">
        <v>39</v>
      </c>
      <c r="B11" s="109" t="s">
        <v>29</v>
      </c>
      <c r="C11" s="109" t="s">
        <v>30</v>
      </c>
      <c r="D11" s="110">
        <v>0.74070000000000003</v>
      </c>
    </row>
    <row r="12" spans="1:4" ht="14.1" customHeight="1" x14ac:dyDescent="0.25">
      <c r="A12" s="111" t="s">
        <v>40</v>
      </c>
      <c r="B12" s="111" t="s">
        <v>34</v>
      </c>
      <c r="C12" s="111" t="s">
        <v>36</v>
      </c>
      <c r="D12" s="112">
        <v>0.22220000000000001</v>
      </c>
    </row>
    <row r="13" spans="1:4" ht="14.1" customHeight="1" x14ac:dyDescent="0.25">
      <c r="A13" s="109" t="s">
        <v>41</v>
      </c>
      <c r="B13" s="109" t="s">
        <v>34</v>
      </c>
      <c r="C13" s="109" t="s">
        <v>36</v>
      </c>
      <c r="D13" s="110">
        <v>0.33329999999999999</v>
      </c>
    </row>
    <row r="14" spans="1:4" ht="14.1" customHeight="1" x14ac:dyDescent="0.25">
      <c r="A14" s="109" t="s">
        <v>42</v>
      </c>
      <c r="B14" s="109" t="s">
        <v>32</v>
      </c>
      <c r="C14" s="109" t="s">
        <v>43</v>
      </c>
      <c r="D14" s="110">
        <v>0.37040000000000001</v>
      </c>
    </row>
    <row r="15" spans="1:4" ht="14.1" customHeight="1" x14ac:dyDescent="0.25">
      <c r="A15" s="109" t="s">
        <v>44</v>
      </c>
      <c r="B15" s="109" t="s">
        <v>34</v>
      </c>
      <c r="C15" s="109" t="s">
        <v>36</v>
      </c>
      <c r="D15" s="110">
        <v>0.33329999999999999</v>
      </c>
    </row>
    <row r="16" spans="1:4" ht="14.1" customHeight="1" x14ac:dyDescent="0.25">
      <c r="A16" s="109" t="s">
        <v>45</v>
      </c>
      <c r="B16" s="109" t="s">
        <v>29</v>
      </c>
      <c r="C16" s="109" t="s">
        <v>27</v>
      </c>
      <c r="D16" s="110">
        <v>0.66669999999999996</v>
      </c>
    </row>
    <row r="17" spans="1:4" ht="14.1" customHeight="1" x14ac:dyDescent="0.25">
      <c r="A17" s="111" t="s">
        <v>46</v>
      </c>
      <c r="B17" s="111" t="s">
        <v>26</v>
      </c>
      <c r="C17" s="111" t="s">
        <v>36</v>
      </c>
      <c r="D17" s="112">
        <v>0.1852</v>
      </c>
    </row>
    <row r="18" spans="1:4" ht="14.1" customHeight="1" x14ac:dyDescent="0.25">
      <c r="A18" s="111" t="s">
        <v>47</v>
      </c>
      <c r="B18" s="111" t="s">
        <v>32</v>
      </c>
      <c r="C18" s="111" t="s">
        <v>36</v>
      </c>
      <c r="D18" s="112">
        <v>0.25929999999999997</v>
      </c>
    </row>
    <row r="19" spans="1:4" ht="14.1" customHeight="1" x14ac:dyDescent="0.25">
      <c r="A19" s="109" t="s">
        <v>48</v>
      </c>
      <c r="B19" s="109" t="s">
        <v>26</v>
      </c>
      <c r="C19" s="109" t="s">
        <v>43</v>
      </c>
      <c r="D19" s="110">
        <v>0.37040000000000001</v>
      </c>
    </row>
    <row r="20" spans="1:4" ht="14.1" customHeight="1" x14ac:dyDescent="0.25">
      <c r="A20" s="109" t="s">
        <v>49</v>
      </c>
      <c r="B20" s="109" t="s">
        <v>26</v>
      </c>
      <c r="C20" s="109" t="s">
        <v>43</v>
      </c>
      <c r="D20" s="110">
        <v>0.37040000000000001</v>
      </c>
    </row>
    <row r="21" spans="1:4" ht="14.1" customHeight="1" x14ac:dyDescent="0.25">
      <c r="A21" s="109" t="s">
        <v>50</v>
      </c>
      <c r="B21" s="109" t="s">
        <v>34</v>
      </c>
      <c r="C21" s="109" t="s">
        <v>27</v>
      </c>
      <c r="D21" s="110">
        <v>0.55559999999999998</v>
      </c>
    </row>
    <row r="22" spans="1:4" ht="14.1" customHeight="1" x14ac:dyDescent="0.25">
      <c r="A22" s="109" t="s">
        <v>51</v>
      </c>
      <c r="B22" s="109" t="s">
        <v>34</v>
      </c>
      <c r="C22" s="109" t="s">
        <v>43</v>
      </c>
      <c r="D22" s="110">
        <v>0.51849999999999996</v>
      </c>
    </row>
    <row r="23" spans="1:4" ht="14.1" customHeight="1" x14ac:dyDescent="0.25">
      <c r="A23" s="111" t="s">
        <v>52</v>
      </c>
      <c r="B23" s="111" t="s">
        <v>34</v>
      </c>
      <c r="C23" s="111" t="s">
        <v>36</v>
      </c>
      <c r="D23" s="112">
        <v>0.14810000000000001</v>
      </c>
    </row>
  </sheetData>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0395-E34C-423E-AB29-34912F2ADA9B}">
  <dimension ref="A2:I11"/>
  <sheetViews>
    <sheetView tabSelected="1" zoomScale="70" zoomScaleNormal="70" workbookViewId="0">
      <selection activeCell="D7" sqref="D7"/>
    </sheetView>
  </sheetViews>
  <sheetFormatPr baseColWidth="10" defaultColWidth="52" defaultRowHeight="15" x14ac:dyDescent="0.25"/>
  <cols>
    <col min="2" max="2" width="13" customWidth="1"/>
    <col min="3" max="3" width="20" customWidth="1"/>
  </cols>
  <sheetData>
    <row r="2" spans="1:9" x14ac:dyDescent="0.25">
      <c r="B2" s="163" t="s">
        <v>76</v>
      </c>
      <c r="C2" s="163"/>
      <c r="D2" s="163"/>
      <c r="E2" s="163"/>
      <c r="F2" s="163"/>
      <c r="G2" s="163"/>
    </row>
    <row r="4" spans="1:9" x14ac:dyDescent="0.25">
      <c r="D4" s="120" t="s">
        <v>67</v>
      </c>
      <c r="E4" s="120" t="s">
        <v>68</v>
      </c>
      <c r="F4" s="113" t="s">
        <v>69</v>
      </c>
    </row>
    <row r="5" spans="1:9" ht="30.75" customHeight="1" x14ac:dyDescent="0.25">
      <c r="A5" s="122" t="s">
        <v>53</v>
      </c>
      <c r="B5" s="166" t="s">
        <v>55</v>
      </c>
      <c r="C5" s="166"/>
      <c r="D5" s="164" t="s">
        <v>54</v>
      </c>
      <c r="E5" s="164"/>
      <c r="F5" s="164"/>
      <c r="G5" s="165" t="s">
        <v>78</v>
      </c>
      <c r="H5" s="165"/>
    </row>
    <row r="6" spans="1:9" ht="75.75" customHeight="1" x14ac:dyDescent="0.25">
      <c r="A6" s="167" t="s">
        <v>59</v>
      </c>
      <c r="B6" s="114" t="s">
        <v>14</v>
      </c>
      <c r="C6" s="115" t="s">
        <v>58</v>
      </c>
      <c r="D6" s="123" t="s">
        <v>81</v>
      </c>
      <c r="E6" s="123" t="s">
        <v>80</v>
      </c>
      <c r="F6" s="123" t="s">
        <v>56</v>
      </c>
      <c r="G6" s="121" t="s">
        <v>79</v>
      </c>
      <c r="H6" s="121" t="s">
        <v>57</v>
      </c>
    </row>
    <row r="7" spans="1:9" ht="171" customHeight="1" x14ac:dyDescent="0.25">
      <c r="A7" s="168"/>
      <c r="B7" s="124" t="s">
        <v>35</v>
      </c>
      <c r="C7" s="125">
        <v>0.29630000000000001</v>
      </c>
      <c r="D7" s="126" t="s">
        <v>60</v>
      </c>
      <c r="E7" s="124" t="s">
        <v>61</v>
      </c>
      <c r="F7" s="124" t="s">
        <v>62</v>
      </c>
      <c r="G7" s="126" t="s">
        <v>71</v>
      </c>
      <c r="H7" s="169" t="s">
        <v>77</v>
      </c>
      <c r="I7" s="116"/>
    </row>
    <row r="8" spans="1:9" ht="142.5" customHeight="1" x14ac:dyDescent="0.25">
      <c r="A8" s="168"/>
      <c r="B8" s="118" t="s">
        <v>40</v>
      </c>
      <c r="C8" s="119">
        <v>0.22220000000000001</v>
      </c>
      <c r="D8" s="103" t="s">
        <v>60</v>
      </c>
      <c r="E8" s="118" t="s">
        <v>63</v>
      </c>
      <c r="F8" s="118" t="s">
        <v>64</v>
      </c>
      <c r="G8" s="117" t="s">
        <v>72</v>
      </c>
      <c r="H8" s="170"/>
      <c r="I8" s="116"/>
    </row>
    <row r="9" spans="1:9" ht="120.75" customHeight="1" x14ac:dyDescent="0.25">
      <c r="A9" s="168"/>
      <c r="B9" s="124" t="s">
        <v>46</v>
      </c>
      <c r="C9" s="125">
        <v>0.1852</v>
      </c>
      <c r="D9" s="126" t="s">
        <v>60</v>
      </c>
      <c r="E9" s="124" t="s">
        <v>65</v>
      </c>
      <c r="F9" s="124" t="s">
        <v>62</v>
      </c>
      <c r="G9" s="127" t="s">
        <v>73</v>
      </c>
      <c r="H9" s="170"/>
      <c r="I9" s="116"/>
    </row>
    <row r="10" spans="1:9" ht="196.5" customHeight="1" x14ac:dyDescent="0.25">
      <c r="A10" s="168"/>
      <c r="B10" s="118" t="s">
        <v>47</v>
      </c>
      <c r="C10" s="119">
        <v>0.25929999999999997</v>
      </c>
      <c r="D10" s="103" t="s">
        <v>60</v>
      </c>
      <c r="E10" s="118" t="s">
        <v>66</v>
      </c>
      <c r="F10" s="118" t="s">
        <v>62</v>
      </c>
      <c r="G10" s="117" t="s">
        <v>74</v>
      </c>
      <c r="H10" s="170"/>
      <c r="I10" s="116"/>
    </row>
    <row r="11" spans="1:9" ht="183.75" customHeight="1" x14ac:dyDescent="0.25">
      <c r="A11" s="168"/>
      <c r="B11" s="124" t="s">
        <v>52</v>
      </c>
      <c r="C11" s="125">
        <v>0.14810000000000001</v>
      </c>
      <c r="D11" s="126" t="s">
        <v>60</v>
      </c>
      <c r="E11" s="124" t="s">
        <v>70</v>
      </c>
      <c r="F11" s="124" t="s">
        <v>64</v>
      </c>
      <c r="G11" s="127" t="s">
        <v>75</v>
      </c>
      <c r="H11" s="171"/>
      <c r="I11" s="116"/>
    </row>
  </sheetData>
  <mergeCells count="6">
    <mergeCell ref="B2:G2"/>
    <mergeCell ref="D5:F5"/>
    <mergeCell ref="G5:H5"/>
    <mergeCell ref="B5:C5"/>
    <mergeCell ref="A6:A11"/>
    <mergeCell ref="H7:H11"/>
  </mergeCells>
  <pageMargins left="0.7" right="0.7" top="0.75" bottom="0.75" header="0.3" footer="0.3"/>
  <pageSetup paperSize="19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2BEA-F6F3-4C41-96CB-658ED4317191}">
  <dimension ref="A6:AD29"/>
  <sheetViews>
    <sheetView topLeftCell="A7" workbookViewId="0">
      <selection activeCell="L5" sqref="L5"/>
    </sheetView>
  </sheetViews>
  <sheetFormatPr baseColWidth="10" defaultColWidth="9.140625" defaultRowHeight="15" x14ac:dyDescent="0.25"/>
  <cols>
    <col min="3" max="3" width="25.28515625" customWidth="1"/>
    <col min="4" max="4" width="21.140625" customWidth="1"/>
    <col min="5" max="5" width="12.5703125" customWidth="1"/>
    <col min="7" max="7" width="20.140625" customWidth="1"/>
  </cols>
  <sheetData>
    <row r="6" spans="1:30" x14ac:dyDescent="0.25">
      <c r="A6" t="s">
        <v>0</v>
      </c>
      <c r="B6" t="s">
        <v>1</v>
      </c>
      <c r="D6" t="s">
        <v>2</v>
      </c>
      <c r="E6" t="s">
        <v>1</v>
      </c>
    </row>
    <row r="7" spans="1:30" x14ac:dyDescent="0.25">
      <c r="A7" t="s">
        <v>3</v>
      </c>
      <c r="B7" t="s">
        <v>4</v>
      </c>
      <c r="D7" t="s">
        <v>5</v>
      </c>
      <c r="E7" t="s">
        <v>6</v>
      </c>
    </row>
    <row r="8" spans="1:30" x14ac:dyDescent="0.25">
      <c r="A8" t="s">
        <v>7</v>
      </c>
      <c r="B8" t="s">
        <v>82</v>
      </c>
      <c r="D8" t="s">
        <v>9</v>
      </c>
      <c r="E8">
        <v>1</v>
      </c>
    </row>
    <row r="9" spans="1:30" ht="135" x14ac:dyDescent="0.25">
      <c r="A9" s="128" t="s">
        <v>10</v>
      </c>
      <c r="B9" s="128" t="s">
        <v>11</v>
      </c>
      <c r="C9" s="128" t="s">
        <v>12</v>
      </c>
      <c r="D9" s="128" t="s">
        <v>13</v>
      </c>
      <c r="E9" s="129" t="s">
        <v>14</v>
      </c>
      <c r="F9" s="129" t="s">
        <v>15</v>
      </c>
      <c r="G9" s="129" t="s">
        <v>16</v>
      </c>
      <c r="H9" s="128" t="s">
        <v>17</v>
      </c>
      <c r="I9" s="130" t="s">
        <v>18</v>
      </c>
      <c r="J9" s="130" t="s">
        <v>19</v>
      </c>
      <c r="K9" s="130" t="s">
        <v>20</v>
      </c>
      <c r="L9" s="130" t="s">
        <v>21</v>
      </c>
      <c r="M9" s="130" t="s">
        <v>22</v>
      </c>
      <c r="N9" s="130"/>
      <c r="O9" s="130"/>
      <c r="P9" s="130"/>
    </row>
    <row r="10" spans="1:30" x14ac:dyDescent="0.25">
      <c r="A10" s="172" t="s">
        <v>83</v>
      </c>
      <c r="B10" s="173">
        <f>SUM(H10:H14)/5</f>
        <v>0.40739999999999998</v>
      </c>
      <c r="C10" s="175" t="s">
        <v>84</v>
      </c>
      <c r="D10" s="176">
        <f>SUM(H10:H12)/3</f>
        <v>0.50616666666666665</v>
      </c>
      <c r="E10" s="131" t="s">
        <v>85</v>
      </c>
      <c r="F10" s="131" t="s">
        <v>34</v>
      </c>
      <c r="G10" s="131" t="s">
        <v>43</v>
      </c>
      <c r="H10" s="132">
        <v>0.40739999999999998</v>
      </c>
      <c r="I10" s="133">
        <v>0</v>
      </c>
      <c r="J10" s="133">
        <v>0.51849999999999996</v>
      </c>
      <c r="K10" s="133">
        <v>0.40739999999999998</v>
      </c>
      <c r="L10" s="133">
        <v>3.6999999999999998E-2</v>
      </c>
      <c r="M10" s="133">
        <v>3.6999999999999998E-2</v>
      </c>
      <c r="AD10">
        <v>4</v>
      </c>
    </row>
    <row r="11" spans="1:30" x14ac:dyDescent="0.25">
      <c r="A11" s="172"/>
      <c r="B11" s="174"/>
      <c r="C11" s="175"/>
      <c r="D11" s="175"/>
      <c r="E11" s="131" t="s">
        <v>86</v>
      </c>
      <c r="F11" s="131" t="s">
        <v>34</v>
      </c>
      <c r="G11" s="131" t="s">
        <v>43</v>
      </c>
      <c r="H11" s="132">
        <v>0.51849999999999996</v>
      </c>
      <c r="I11" s="133">
        <v>0</v>
      </c>
      <c r="J11" s="133">
        <v>0.1852</v>
      </c>
      <c r="K11" s="133">
        <v>0.51849999999999996</v>
      </c>
      <c r="L11" s="133">
        <v>3.6999999999999998E-2</v>
      </c>
      <c r="M11" s="133">
        <v>0.25929999999999997</v>
      </c>
      <c r="AD11">
        <v>4</v>
      </c>
    </row>
    <row r="12" spans="1:30" x14ac:dyDescent="0.25">
      <c r="A12" s="172"/>
      <c r="B12" s="174"/>
      <c r="C12" s="175"/>
      <c r="D12" s="175"/>
      <c r="E12" s="131" t="s">
        <v>87</v>
      </c>
      <c r="F12" s="131" t="s">
        <v>29</v>
      </c>
      <c r="G12" s="131" t="s">
        <v>27</v>
      </c>
      <c r="H12" s="132">
        <v>0.59260000000000002</v>
      </c>
      <c r="I12" s="133">
        <v>0</v>
      </c>
      <c r="J12" s="133">
        <v>0.59260000000000002</v>
      </c>
      <c r="K12" s="133">
        <v>0.14810000000000001</v>
      </c>
      <c r="L12" s="133">
        <v>0.14810000000000001</v>
      </c>
      <c r="M12" s="133">
        <v>0.1111</v>
      </c>
      <c r="AD12">
        <v>4</v>
      </c>
    </row>
    <row r="13" spans="1:30" x14ac:dyDescent="0.25">
      <c r="A13" s="172"/>
      <c r="B13" s="174"/>
      <c r="C13" s="175" t="s">
        <v>88</v>
      </c>
      <c r="D13" s="177">
        <f>SUM(H13:H14)/2</f>
        <v>0.25924999999999998</v>
      </c>
      <c r="E13" s="113" t="s">
        <v>89</v>
      </c>
      <c r="F13" s="113" t="s">
        <v>26</v>
      </c>
      <c r="G13" s="113" t="s">
        <v>36</v>
      </c>
      <c r="H13" s="107">
        <v>0.33329999999999999</v>
      </c>
      <c r="I13" s="133">
        <v>0</v>
      </c>
      <c r="J13" s="133">
        <v>0.40739999999999998</v>
      </c>
      <c r="K13" s="133">
        <v>0.22220000000000001</v>
      </c>
      <c r="L13" s="133">
        <v>0.33329999999999999</v>
      </c>
      <c r="M13" s="133">
        <v>3.6999999999999998E-2</v>
      </c>
      <c r="AD13">
        <v>4</v>
      </c>
    </row>
    <row r="14" spans="1:30" x14ac:dyDescent="0.25">
      <c r="A14" s="172"/>
      <c r="B14" s="174"/>
      <c r="C14" s="175"/>
      <c r="D14" s="178"/>
      <c r="E14" s="113" t="s">
        <v>90</v>
      </c>
      <c r="F14" s="113" t="s">
        <v>29</v>
      </c>
      <c r="G14" s="113" t="s">
        <v>36</v>
      </c>
      <c r="H14" s="107">
        <v>0.1852</v>
      </c>
      <c r="I14" s="133">
        <v>0</v>
      </c>
      <c r="J14" s="133">
        <v>0.1852</v>
      </c>
      <c r="K14" s="133">
        <v>0.25929999999999997</v>
      </c>
      <c r="L14" s="133">
        <v>0.14810000000000001</v>
      </c>
      <c r="M14" s="133">
        <v>0.40739999999999998</v>
      </c>
      <c r="AD14">
        <v>4</v>
      </c>
    </row>
    <row r="15" spans="1:30" x14ac:dyDescent="0.25">
      <c r="A15" s="172" t="s">
        <v>91</v>
      </c>
      <c r="B15" s="179">
        <f>SUM(H15:H20)/6</f>
        <v>0.23458333333333334</v>
      </c>
      <c r="C15" s="178" t="s">
        <v>92</v>
      </c>
      <c r="D15" s="177">
        <f>SUM(H15:H17)/3</f>
        <v>0.1852</v>
      </c>
      <c r="E15" s="113" t="s">
        <v>93</v>
      </c>
      <c r="F15" s="113" t="s">
        <v>32</v>
      </c>
      <c r="G15" s="113" t="s">
        <v>36</v>
      </c>
      <c r="H15" s="107">
        <v>0</v>
      </c>
      <c r="I15" s="133">
        <v>0</v>
      </c>
      <c r="J15" s="133">
        <v>0.88890000000000002</v>
      </c>
      <c r="K15" s="133">
        <v>0</v>
      </c>
      <c r="L15" s="133">
        <v>0.1111</v>
      </c>
      <c r="M15" s="133">
        <v>0</v>
      </c>
      <c r="AD15">
        <v>4</v>
      </c>
    </row>
    <row r="16" spans="1:30" x14ac:dyDescent="0.25">
      <c r="A16" s="172"/>
      <c r="B16" s="180"/>
      <c r="C16" s="178"/>
      <c r="D16" s="178"/>
      <c r="E16" s="113" t="s">
        <v>94</v>
      </c>
      <c r="F16" s="113" t="s">
        <v>34</v>
      </c>
      <c r="G16" s="113" t="s">
        <v>36</v>
      </c>
      <c r="H16" s="107">
        <v>0.25929999999999997</v>
      </c>
      <c r="I16" s="133">
        <v>0</v>
      </c>
      <c r="J16" s="133">
        <v>0.40739999999999998</v>
      </c>
      <c r="K16" s="133">
        <v>0.25929999999999997</v>
      </c>
      <c r="L16" s="133">
        <v>0.14810000000000001</v>
      </c>
      <c r="M16" s="133">
        <v>0.1852</v>
      </c>
      <c r="AD16">
        <v>4</v>
      </c>
    </row>
    <row r="17" spans="1:30" x14ac:dyDescent="0.25">
      <c r="A17" s="172"/>
      <c r="B17" s="180"/>
      <c r="C17" s="178"/>
      <c r="D17" s="178"/>
      <c r="E17" s="113" t="s">
        <v>95</v>
      </c>
      <c r="F17" s="113" t="s">
        <v>29</v>
      </c>
      <c r="G17" s="113" t="s">
        <v>36</v>
      </c>
      <c r="H17" s="107">
        <v>0.29630000000000001</v>
      </c>
      <c r="I17" s="133">
        <v>0</v>
      </c>
      <c r="J17" s="133">
        <v>0.29630000000000001</v>
      </c>
      <c r="K17" s="133">
        <v>3.6999999999999998E-2</v>
      </c>
      <c r="L17" s="133">
        <v>0.59260000000000002</v>
      </c>
      <c r="M17" s="133">
        <v>7.4099999999999999E-2</v>
      </c>
      <c r="AD17">
        <v>4</v>
      </c>
    </row>
    <row r="18" spans="1:30" x14ac:dyDescent="0.25">
      <c r="A18" s="172"/>
      <c r="B18" s="180"/>
      <c r="C18" s="178" t="s">
        <v>96</v>
      </c>
      <c r="D18" s="177">
        <f>SUM(H18:H20)/3</f>
        <v>0.28396666666666665</v>
      </c>
      <c r="E18" s="113" t="s">
        <v>97</v>
      </c>
      <c r="F18" s="113" t="s">
        <v>26</v>
      </c>
      <c r="G18" s="113" t="s">
        <v>36</v>
      </c>
      <c r="H18" s="107">
        <v>0.29630000000000001</v>
      </c>
      <c r="I18" s="133">
        <v>0</v>
      </c>
      <c r="J18" s="133">
        <v>0.25929999999999997</v>
      </c>
      <c r="K18" s="133">
        <v>0.1852</v>
      </c>
      <c r="L18" s="133">
        <v>0.29630000000000001</v>
      </c>
      <c r="M18" s="133">
        <v>0.25929999999999997</v>
      </c>
      <c r="AD18">
        <v>4</v>
      </c>
    </row>
    <row r="19" spans="1:30" x14ac:dyDescent="0.25">
      <c r="A19" s="172"/>
      <c r="B19" s="180"/>
      <c r="C19" s="178"/>
      <c r="D19" s="178"/>
      <c r="E19" s="113" t="s">
        <v>98</v>
      </c>
      <c r="F19" s="113" t="s">
        <v>32</v>
      </c>
      <c r="G19" s="113" t="s">
        <v>36</v>
      </c>
      <c r="H19" s="107">
        <v>0.25929999999999997</v>
      </c>
      <c r="I19" s="133">
        <v>0</v>
      </c>
      <c r="J19" s="133">
        <v>0.1111</v>
      </c>
      <c r="K19" s="133">
        <v>0.1111</v>
      </c>
      <c r="L19" s="133">
        <v>0.51849999999999996</v>
      </c>
      <c r="M19" s="133">
        <v>0.25929999999999997</v>
      </c>
      <c r="AD19">
        <v>4</v>
      </c>
    </row>
    <row r="20" spans="1:30" x14ac:dyDescent="0.25">
      <c r="A20" s="172"/>
      <c r="B20" s="180"/>
      <c r="C20" s="178"/>
      <c r="D20" s="178"/>
      <c r="E20" s="113" t="s">
        <v>99</v>
      </c>
      <c r="F20" s="113" t="s">
        <v>32</v>
      </c>
      <c r="G20" s="113" t="s">
        <v>36</v>
      </c>
      <c r="H20" s="107">
        <v>0.29630000000000001</v>
      </c>
      <c r="I20" s="133">
        <v>0</v>
      </c>
      <c r="J20" s="133">
        <v>0.1852</v>
      </c>
      <c r="K20" s="133">
        <v>0.14810000000000001</v>
      </c>
      <c r="L20" s="133">
        <v>0.37040000000000001</v>
      </c>
      <c r="M20" s="133">
        <v>0.29630000000000001</v>
      </c>
      <c r="AD20">
        <v>4</v>
      </c>
    </row>
    <row r="21" spans="1:30" x14ac:dyDescent="0.25">
      <c r="A21" s="172" t="s">
        <v>100</v>
      </c>
      <c r="B21" s="179">
        <f>SUM(H21:H29)/9</f>
        <v>0.38684444444444449</v>
      </c>
      <c r="C21" s="178" t="s">
        <v>101</v>
      </c>
      <c r="D21" s="176">
        <f>SUM(H21:H23)/3</f>
        <v>0.37040000000000001</v>
      </c>
      <c r="E21" s="134" t="s">
        <v>102</v>
      </c>
      <c r="F21" s="134" t="s">
        <v>29</v>
      </c>
      <c r="G21" s="134" t="s">
        <v>43</v>
      </c>
      <c r="H21" s="135">
        <v>0.37040000000000001</v>
      </c>
      <c r="I21" s="133">
        <v>0</v>
      </c>
      <c r="J21" s="133">
        <v>0.37040000000000001</v>
      </c>
      <c r="K21" s="133">
        <v>0.14810000000000001</v>
      </c>
      <c r="L21" s="133">
        <v>7.4099999999999999E-2</v>
      </c>
      <c r="M21" s="133">
        <v>0.40739999999999998</v>
      </c>
      <c r="AD21">
        <v>4</v>
      </c>
    </row>
    <row r="22" spans="1:30" x14ac:dyDescent="0.25">
      <c r="A22" s="172"/>
      <c r="B22" s="180"/>
      <c r="C22" s="178"/>
      <c r="D22" s="175"/>
      <c r="E22" s="134" t="s">
        <v>103</v>
      </c>
      <c r="F22" s="134" t="s">
        <v>34</v>
      </c>
      <c r="G22" s="134" t="s">
        <v>36</v>
      </c>
      <c r="H22" s="135">
        <v>0.25929999999999997</v>
      </c>
      <c r="I22" s="133">
        <v>0</v>
      </c>
      <c r="J22" s="133">
        <v>0.37040000000000001</v>
      </c>
      <c r="K22" s="133">
        <v>0.25929999999999997</v>
      </c>
      <c r="L22" s="133">
        <v>0.1852</v>
      </c>
      <c r="M22" s="133">
        <v>0.1852</v>
      </c>
      <c r="AD22">
        <v>4</v>
      </c>
    </row>
    <row r="23" spans="1:30" x14ac:dyDescent="0.25">
      <c r="A23" s="172"/>
      <c r="B23" s="180"/>
      <c r="C23" s="178"/>
      <c r="D23" s="175"/>
      <c r="E23" s="134" t="s">
        <v>104</v>
      </c>
      <c r="F23" s="134" t="s">
        <v>26</v>
      </c>
      <c r="G23" s="134" t="s">
        <v>43</v>
      </c>
      <c r="H23" s="135">
        <v>0.48149999999999998</v>
      </c>
      <c r="I23" s="133">
        <v>0</v>
      </c>
      <c r="J23" s="133">
        <v>0.1852</v>
      </c>
      <c r="K23" s="133">
        <v>0.22220000000000001</v>
      </c>
      <c r="L23" s="133">
        <v>0.48149999999999998</v>
      </c>
      <c r="M23" s="133">
        <v>0.1111</v>
      </c>
      <c r="AD23">
        <v>4</v>
      </c>
    </row>
    <row r="24" spans="1:30" x14ac:dyDescent="0.25">
      <c r="A24" s="172"/>
      <c r="B24" s="180"/>
      <c r="C24" s="178" t="s">
        <v>105</v>
      </c>
      <c r="D24" s="176">
        <f>SUM(H24:H26)/3</f>
        <v>0.33333333333333331</v>
      </c>
      <c r="E24" s="134" t="s">
        <v>106</v>
      </c>
      <c r="F24" s="134" t="s">
        <v>29</v>
      </c>
      <c r="G24" s="134" t="s">
        <v>43</v>
      </c>
      <c r="H24" s="135">
        <v>0.40739999999999998</v>
      </c>
      <c r="I24" s="133">
        <v>0</v>
      </c>
      <c r="J24" s="133">
        <v>0.40739999999999998</v>
      </c>
      <c r="K24" s="133">
        <v>0.33329999999999999</v>
      </c>
      <c r="L24" s="133">
        <v>7.4099999999999999E-2</v>
      </c>
      <c r="M24" s="133">
        <v>0.1852</v>
      </c>
      <c r="AD24">
        <v>4</v>
      </c>
    </row>
    <row r="25" spans="1:30" x14ac:dyDescent="0.25">
      <c r="A25" s="172"/>
      <c r="B25" s="180"/>
      <c r="C25" s="178"/>
      <c r="D25" s="175"/>
      <c r="E25" s="134" t="s">
        <v>107</v>
      </c>
      <c r="F25" s="134" t="s">
        <v>26</v>
      </c>
      <c r="G25" s="134" t="s">
        <v>43</v>
      </c>
      <c r="H25" s="135">
        <v>0.37040000000000001</v>
      </c>
      <c r="I25" s="133">
        <v>0</v>
      </c>
      <c r="J25" s="133">
        <v>0.14810000000000001</v>
      </c>
      <c r="K25" s="133">
        <v>0.33329999999999999</v>
      </c>
      <c r="L25" s="133">
        <v>0.37040000000000001</v>
      </c>
      <c r="M25" s="133">
        <v>0.14810000000000001</v>
      </c>
      <c r="AD25">
        <v>4</v>
      </c>
    </row>
    <row r="26" spans="1:30" x14ac:dyDescent="0.25">
      <c r="A26" s="172"/>
      <c r="B26" s="180"/>
      <c r="C26" s="178"/>
      <c r="D26" s="175"/>
      <c r="E26" s="134" t="s">
        <v>108</v>
      </c>
      <c r="F26" s="134" t="s">
        <v>26</v>
      </c>
      <c r="G26" s="134" t="s">
        <v>36</v>
      </c>
      <c r="H26" s="135">
        <v>0.22220000000000001</v>
      </c>
      <c r="I26" s="133">
        <v>0</v>
      </c>
      <c r="J26" s="133">
        <v>0.22220000000000001</v>
      </c>
      <c r="K26" s="133">
        <v>0.48149999999999998</v>
      </c>
      <c r="L26" s="133">
        <v>0.22220000000000001</v>
      </c>
      <c r="M26" s="133">
        <v>7.4099999999999999E-2</v>
      </c>
      <c r="AD26">
        <v>4</v>
      </c>
    </row>
    <row r="27" spans="1:30" x14ac:dyDescent="0.25">
      <c r="A27" s="172"/>
      <c r="B27" s="180"/>
      <c r="C27" s="178" t="s">
        <v>109</v>
      </c>
      <c r="D27" s="176">
        <f>SUM(H27:H29)/3</f>
        <v>0.45680000000000004</v>
      </c>
      <c r="E27" s="134" t="s">
        <v>110</v>
      </c>
      <c r="F27" s="134" t="s">
        <v>29</v>
      </c>
      <c r="G27" s="134" t="s">
        <v>30</v>
      </c>
      <c r="H27" s="135">
        <v>0.77780000000000005</v>
      </c>
      <c r="I27" s="133">
        <v>0</v>
      </c>
      <c r="J27" s="133">
        <v>0.77780000000000005</v>
      </c>
      <c r="K27" s="133">
        <v>3.6999999999999998E-2</v>
      </c>
      <c r="L27" s="133">
        <v>0.14810000000000001</v>
      </c>
      <c r="M27" s="133">
        <v>3.6999999999999998E-2</v>
      </c>
      <c r="AD27">
        <v>4</v>
      </c>
    </row>
    <row r="28" spans="1:30" x14ac:dyDescent="0.25">
      <c r="A28" s="172"/>
      <c r="B28" s="180"/>
      <c r="C28" s="178"/>
      <c r="D28" s="175"/>
      <c r="E28" s="134" t="s">
        <v>111</v>
      </c>
      <c r="F28" s="134" t="s">
        <v>29</v>
      </c>
      <c r="G28" s="134" t="s">
        <v>36</v>
      </c>
      <c r="H28" s="135">
        <v>0.22220000000000001</v>
      </c>
      <c r="I28" s="133">
        <v>0</v>
      </c>
      <c r="J28" s="133">
        <v>0.22220000000000001</v>
      </c>
      <c r="K28" s="133">
        <v>0.29630000000000001</v>
      </c>
      <c r="L28" s="133">
        <v>0.37040000000000001</v>
      </c>
      <c r="M28" s="133">
        <v>0.1111</v>
      </c>
      <c r="AD28">
        <v>4</v>
      </c>
    </row>
    <row r="29" spans="1:30" x14ac:dyDescent="0.25">
      <c r="A29" s="172"/>
      <c r="B29" s="180"/>
      <c r="C29" s="178"/>
      <c r="D29" s="175"/>
      <c r="E29" s="134" t="s">
        <v>112</v>
      </c>
      <c r="F29" s="134" t="s">
        <v>34</v>
      </c>
      <c r="G29" s="134" t="s">
        <v>43</v>
      </c>
      <c r="H29" s="135">
        <v>0.37040000000000001</v>
      </c>
      <c r="I29" s="133">
        <v>0</v>
      </c>
      <c r="J29" s="133">
        <v>0</v>
      </c>
      <c r="K29" s="133">
        <v>0.37040000000000001</v>
      </c>
      <c r="L29" s="133">
        <v>0.40739999999999998</v>
      </c>
      <c r="M29" s="133">
        <v>0.22220000000000001</v>
      </c>
      <c r="AD29">
        <v>4</v>
      </c>
    </row>
  </sheetData>
  <mergeCells count="20">
    <mergeCell ref="A21:A29"/>
    <mergeCell ref="B21:B29"/>
    <mergeCell ref="C21:C23"/>
    <mergeCell ref="D21:D23"/>
    <mergeCell ref="C24:C26"/>
    <mergeCell ref="D24:D26"/>
    <mergeCell ref="C27:C29"/>
    <mergeCell ref="D27:D29"/>
    <mergeCell ref="A15:A20"/>
    <mergeCell ref="B15:B20"/>
    <mergeCell ref="C15:C17"/>
    <mergeCell ref="D15:D17"/>
    <mergeCell ref="C18:C20"/>
    <mergeCell ref="D18:D20"/>
    <mergeCell ref="A10:A14"/>
    <mergeCell ref="B10:B14"/>
    <mergeCell ref="C10:C12"/>
    <mergeCell ref="D10:D12"/>
    <mergeCell ref="C13:C14"/>
    <mergeCell ref="D13:D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0B92A-0C8A-4A63-A67C-9A0BDB1CB60E}">
  <dimension ref="A5:H29"/>
  <sheetViews>
    <sheetView topLeftCell="A13" workbookViewId="0">
      <selection activeCell="C23" sqref="C23:C25"/>
    </sheetView>
  </sheetViews>
  <sheetFormatPr baseColWidth="10" defaultColWidth="9.140625" defaultRowHeight="15" x14ac:dyDescent="0.25"/>
  <cols>
    <col min="1" max="1" width="18.28515625" customWidth="1"/>
    <col min="2" max="3" width="18.140625" customWidth="1"/>
    <col min="4" max="4" width="16.85546875" customWidth="1"/>
    <col min="7" max="7" width="19.28515625" customWidth="1"/>
  </cols>
  <sheetData>
    <row r="5" spans="1:8" ht="60" x14ac:dyDescent="0.25">
      <c r="A5" s="136" t="s">
        <v>10</v>
      </c>
      <c r="B5" s="137" t="s">
        <v>11</v>
      </c>
      <c r="C5" s="137" t="s">
        <v>12</v>
      </c>
      <c r="D5" s="137" t="s">
        <v>13</v>
      </c>
      <c r="E5" s="137" t="s">
        <v>14</v>
      </c>
      <c r="F5" s="137" t="s">
        <v>15</v>
      </c>
      <c r="G5" s="137" t="s">
        <v>16</v>
      </c>
      <c r="H5" s="137" t="s">
        <v>17</v>
      </c>
    </row>
    <row r="6" spans="1:8" x14ac:dyDescent="0.25">
      <c r="A6" s="181" t="s">
        <v>83</v>
      </c>
      <c r="B6" s="184">
        <f>SUM(H6:H10)/5</f>
        <v>0.40739999999999998</v>
      </c>
      <c r="C6" s="175" t="s">
        <v>84</v>
      </c>
      <c r="D6" s="187">
        <f>SUM(H6:H8)/3</f>
        <v>0.50616666666666665</v>
      </c>
      <c r="E6" s="131" t="s">
        <v>85</v>
      </c>
      <c r="F6" s="131" t="s">
        <v>34</v>
      </c>
      <c r="G6" s="131" t="s">
        <v>43</v>
      </c>
      <c r="H6" s="132">
        <v>0.40739999999999998</v>
      </c>
    </row>
    <row r="7" spans="1:8" x14ac:dyDescent="0.25">
      <c r="A7" s="182"/>
      <c r="B7" s="185"/>
      <c r="C7" s="175"/>
      <c r="D7" s="188"/>
      <c r="E7" s="131" t="s">
        <v>86</v>
      </c>
      <c r="F7" s="131" t="s">
        <v>34</v>
      </c>
      <c r="G7" s="131" t="s">
        <v>43</v>
      </c>
      <c r="H7" s="132">
        <v>0.51849999999999996</v>
      </c>
    </row>
    <row r="8" spans="1:8" x14ac:dyDescent="0.25">
      <c r="A8" s="183"/>
      <c r="B8" s="186"/>
      <c r="C8" s="175"/>
      <c r="D8" s="188"/>
      <c r="E8" s="131" t="s">
        <v>87</v>
      </c>
      <c r="F8" s="131" t="s">
        <v>29</v>
      </c>
      <c r="G8" s="131" t="s">
        <v>27</v>
      </c>
      <c r="H8" s="132">
        <v>0.59260000000000002</v>
      </c>
    </row>
    <row r="9" spans="1:8" x14ac:dyDescent="0.25">
      <c r="A9" s="189" t="s">
        <v>83</v>
      </c>
      <c r="B9" s="191"/>
      <c r="C9" s="178" t="s">
        <v>88</v>
      </c>
      <c r="D9" s="193">
        <f>SUM(H9:H10)/2</f>
        <v>0.25924999999999998</v>
      </c>
      <c r="E9" s="113" t="s">
        <v>89</v>
      </c>
      <c r="F9" s="113" t="s">
        <v>26</v>
      </c>
      <c r="G9" s="113" t="s">
        <v>36</v>
      </c>
      <c r="H9" s="107">
        <v>0.33329999999999999</v>
      </c>
    </row>
    <row r="10" spans="1:8" ht="48" customHeight="1" x14ac:dyDescent="0.25">
      <c r="A10" s="190"/>
      <c r="B10" s="192"/>
      <c r="C10" s="178"/>
      <c r="D10" s="194"/>
      <c r="E10" s="113" t="s">
        <v>90</v>
      </c>
      <c r="F10" s="113" t="s">
        <v>29</v>
      </c>
      <c r="G10" s="113" t="s">
        <v>36</v>
      </c>
      <c r="H10" s="107">
        <v>0.1852</v>
      </c>
    </row>
    <row r="11" spans="1:8" x14ac:dyDescent="0.25">
      <c r="A11" s="180" t="s">
        <v>91</v>
      </c>
      <c r="B11" s="195">
        <f>SUM(H11:H16)/6</f>
        <v>0.23458333333333334</v>
      </c>
      <c r="C11" s="178" t="s">
        <v>92</v>
      </c>
      <c r="D11" s="193">
        <f>SUM(H11:H13)/3</f>
        <v>0.1852</v>
      </c>
      <c r="E11" s="113" t="s">
        <v>93</v>
      </c>
      <c r="F11" s="113" t="s">
        <v>32</v>
      </c>
      <c r="G11" s="113" t="s">
        <v>36</v>
      </c>
      <c r="H11" s="107">
        <v>0</v>
      </c>
    </row>
    <row r="12" spans="1:8" x14ac:dyDescent="0.25">
      <c r="A12" s="180"/>
      <c r="B12" s="196"/>
      <c r="C12" s="178"/>
      <c r="D12" s="194"/>
      <c r="E12" s="113" t="s">
        <v>94</v>
      </c>
      <c r="F12" s="113" t="s">
        <v>34</v>
      </c>
      <c r="G12" s="113" t="s">
        <v>36</v>
      </c>
      <c r="H12" s="107">
        <v>0.25929999999999997</v>
      </c>
    </row>
    <row r="13" spans="1:8" x14ac:dyDescent="0.25">
      <c r="A13" s="180"/>
      <c r="B13" s="196"/>
      <c r="C13" s="178"/>
      <c r="D13" s="194"/>
      <c r="E13" s="113" t="s">
        <v>95</v>
      </c>
      <c r="F13" s="113" t="s">
        <v>29</v>
      </c>
      <c r="G13" s="113" t="s">
        <v>36</v>
      </c>
      <c r="H13" s="107">
        <v>0.29630000000000001</v>
      </c>
    </row>
    <row r="14" spans="1:8" x14ac:dyDescent="0.25">
      <c r="A14" s="180"/>
      <c r="B14" s="196"/>
      <c r="C14" s="178" t="s">
        <v>96</v>
      </c>
      <c r="D14" s="193">
        <f>SUM(H14:H16)/3</f>
        <v>0.28396666666666665</v>
      </c>
      <c r="E14" s="113" t="s">
        <v>97</v>
      </c>
      <c r="F14" s="113" t="s">
        <v>26</v>
      </c>
      <c r="G14" s="113" t="s">
        <v>36</v>
      </c>
      <c r="H14" s="107">
        <v>0.29630000000000001</v>
      </c>
    </row>
    <row r="15" spans="1:8" x14ac:dyDescent="0.25">
      <c r="A15" s="180"/>
      <c r="B15" s="196"/>
      <c r="C15" s="178"/>
      <c r="D15" s="194"/>
      <c r="E15" s="113" t="s">
        <v>98</v>
      </c>
      <c r="F15" s="113" t="s">
        <v>32</v>
      </c>
      <c r="G15" s="113" t="s">
        <v>36</v>
      </c>
      <c r="H15" s="107">
        <v>0.25929999999999997</v>
      </c>
    </row>
    <row r="16" spans="1:8" x14ac:dyDescent="0.25">
      <c r="A16" s="180"/>
      <c r="B16" s="196"/>
      <c r="C16" s="178"/>
      <c r="D16" s="194"/>
      <c r="E16" s="113" t="s">
        <v>99</v>
      </c>
      <c r="F16" s="113" t="s">
        <v>32</v>
      </c>
      <c r="G16" s="113" t="s">
        <v>36</v>
      </c>
      <c r="H16" s="107">
        <v>0.29630000000000001</v>
      </c>
    </row>
    <row r="17" spans="1:8" x14ac:dyDescent="0.25">
      <c r="A17" s="174" t="s">
        <v>100</v>
      </c>
      <c r="B17" s="198">
        <f>SUM(H17:H25)/9</f>
        <v>0.38684444444444449</v>
      </c>
      <c r="C17" s="178" t="s">
        <v>101</v>
      </c>
      <c r="D17" s="193">
        <f>SUM(H17:H19)/3</f>
        <v>0.37040000000000001</v>
      </c>
      <c r="E17" s="113" t="s">
        <v>102</v>
      </c>
      <c r="F17" s="113" t="s">
        <v>29</v>
      </c>
      <c r="G17" s="113" t="s">
        <v>43</v>
      </c>
      <c r="H17" s="138">
        <v>0.37040000000000001</v>
      </c>
    </row>
    <row r="18" spans="1:8" x14ac:dyDescent="0.25">
      <c r="A18" s="174"/>
      <c r="B18" s="199"/>
      <c r="C18" s="178"/>
      <c r="D18" s="194"/>
      <c r="E18" s="113" t="s">
        <v>103</v>
      </c>
      <c r="F18" s="113" t="s">
        <v>34</v>
      </c>
      <c r="G18" s="113" t="s">
        <v>36</v>
      </c>
      <c r="H18" s="138">
        <v>0.25929999999999997</v>
      </c>
    </row>
    <row r="19" spans="1:8" x14ac:dyDescent="0.25">
      <c r="A19" s="174"/>
      <c r="B19" s="199"/>
      <c r="C19" s="178"/>
      <c r="D19" s="194"/>
      <c r="E19" s="134" t="s">
        <v>104</v>
      </c>
      <c r="F19" s="134" t="s">
        <v>26</v>
      </c>
      <c r="G19" s="134" t="s">
        <v>43</v>
      </c>
      <c r="H19" s="139">
        <v>0.48149999999999998</v>
      </c>
    </row>
    <row r="20" spans="1:8" x14ac:dyDescent="0.25">
      <c r="A20" s="174"/>
      <c r="B20" s="199"/>
      <c r="C20" s="175" t="s">
        <v>105</v>
      </c>
      <c r="D20" s="187">
        <f>SUM(H20:H22)/3</f>
        <v>0.33333333333333331</v>
      </c>
      <c r="E20" s="134" t="s">
        <v>106</v>
      </c>
      <c r="F20" s="134" t="s">
        <v>29</v>
      </c>
      <c r="G20" s="134" t="s">
        <v>43</v>
      </c>
      <c r="H20" s="135">
        <v>0.40739999999999998</v>
      </c>
    </row>
    <row r="21" spans="1:8" x14ac:dyDescent="0.25">
      <c r="A21" s="174"/>
      <c r="B21" s="199"/>
      <c r="C21" s="175"/>
      <c r="D21" s="188"/>
      <c r="E21" s="134" t="s">
        <v>107</v>
      </c>
      <c r="F21" s="134" t="s">
        <v>26</v>
      </c>
      <c r="G21" s="134" t="s">
        <v>43</v>
      </c>
      <c r="H21" s="135">
        <v>0.37040000000000001</v>
      </c>
    </row>
    <row r="22" spans="1:8" x14ac:dyDescent="0.25">
      <c r="A22" s="174"/>
      <c r="B22" s="199"/>
      <c r="C22" s="175"/>
      <c r="D22" s="188"/>
      <c r="E22" s="113" t="s">
        <v>108</v>
      </c>
      <c r="F22" s="113" t="s">
        <v>26</v>
      </c>
      <c r="G22" s="113" t="s">
        <v>36</v>
      </c>
      <c r="H22" s="138">
        <v>0.22220000000000001</v>
      </c>
    </row>
    <row r="23" spans="1:8" x14ac:dyDescent="0.25">
      <c r="A23" s="174"/>
      <c r="B23" s="199"/>
      <c r="C23" s="175" t="s">
        <v>109</v>
      </c>
      <c r="D23" s="187">
        <f>SUM(H23:H25)/3</f>
        <v>0.45680000000000004</v>
      </c>
      <c r="E23" s="134" t="s">
        <v>110</v>
      </c>
      <c r="F23" s="134" t="s">
        <v>29</v>
      </c>
      <c r="G23" s="134" t="s">
        <v>30</v>
      </c>
      <c r="H23" s="135">
        <v>0.77780000000000005</v>
      </c>
    </row>
    <row r="24" spans="1:8" x14ac:dyDescent="0.25">
      <c r="A24" s="174"/>
      <c r="B24" s="199"/>
      <c r="C24" s="175"/>
      <c r="D24" s="188"/>
      <c r="E24" s="113" t="s">
        <v>111</v>
      </c>
      <c r="F24" s="113" t="s">
        <v>29</v>
      </c>
      <c r="G24" s="113" t="s">
        <v>36</v>
      </c>
      <c r="H24" s="138">
        <v>0.22220000000000001</v>
      </c>
    </row>
    <row r="25" spans="1:8" x14ac:dyDescent="0.25">
      <c r="A25" s="174"/>
      <c r="B25" s="199"/>
      <c r="C25" s="175"/>
      <c r="D25" s="188"/>
      <c r="E25" s="134" t="s">
        <v>112</v>
      </c>
      <c r="F25" s="134" t="s">
        <v>34</v>
      </c>
      <c r="G25" s="134" t="s">
        <v>43</v>
      </c>
      <c r="H25" s="135">
        <v>0.37040000000000001</v>
      </c>
    </row>
    <row r="28" spans="1:8" x14ac:dyDescent="0.25">
      <c r="B28" s="113"/>
      <c r="C28" s="197" t="s">
        <v>113</v>
      </c>
      <c r="D28" s="197"/>
      <c r="E28" s="197"/>
    </row>
    <row r="29" spans="1:8" x14ac:dyDescent="0.25">
      <c r="B29" s="131"/>
      <c r="C29" s="197" t="s">
        <v>114</v>
      </c>
      <c r="D29" s="197"/>
      <c r="E29" s="197"/>
    </row>
  </sheetData>
  <mergeCells count="24">
    <mergeCell ref="C28:E28"/>
    <mergeCell ref="C29:E29"/>
    <mergeCell ref="A17:A25"/>
    <mergeCell ref="B17:B25"/>
    <mergeCell ref="C17:C19"/>
    <mergeCell ref="D17:D19"/>
    <mergeCell ref="C20:C22"/>
    <mergeCell ref="D20:D22"/>
    <mergeCell ref="C23:C25"/>
    <mergeCell ref="D23:D25"/>
    <mergeCell ref="A11:A16"/>
    <mergeCell ref="B11:B16"/>
    <mergeCell ref="C11:C13"/>
    <mergeCell ref="D11:D13"/>
    <mergeCell ref="C14:C16"/>
    <mergeCell ref="D14:D16"/>
    <mergeCell ref="A6:A8"/>
    <mergeCell ref="B6:B8"/>
    <mergeCell ref="C6:C8"/>
    <mergeCell ref="D6:D8"/>
    <mergeCell ref="A9:A10"/>
    <mergeCell ref="B9:B10"/>
    <mergeCell ref="C9:C10"/>
    <mergeCell ref="D9:D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2DFE8-097D-4B1C-AB63-42B5F09EE509}">
  <dimension ref="A2:I39"/>
  <sheetViews>
    <sheetView zoomScale="90" zoomScaleNormal="90" workbookViewId="0">
      <pane ySplit="1" topLeftCell="A14" activePane="bottomLeft" state="frozen"/>
      <selection pane="bottomLeft" activeCell="E16" sqref="E16"/>
    </sheetView>
  </sheetViews>
  <sheetFormatPr baseColWidth="10" defaultColWidth="52" defaultRowHeight="15" x14ac:dyDescent="0.25"/>
  <cols>
    <col min="2" max="2" width="13" customWidth="1"/>
    <col min="3" max="3" width="20" customWidth="1"/>
  </cols>
  <sheetData>
    <row r="2" spans="1:9" x14ac:dyDescent="0.25">
      <c r="B2" s="163" t="s">
        <v>76</v>
      </c>
      <c r="C2" s="163"/>
      <c r="D2" s="163"/>
      <c r="E2" s="163"/>
      <c r="F2" s="163"/>
      <c r="G2" s="163"/>
    </row>
    <row r="4" spans="1:9" x14ac:dyDescent="0.25">
      <c r="D4" s="120" t="s">
        <v>67</v>
      </c>
      <c r="E4" s="120" t="s">
        <v>68</v>
      </c>
      <c r="F4" s="113" t="s">
        <v>69</v>
      </c>
    </row>
    <row r="5" spans="1:9" ht="30.75" customHeight="1" x14ac:dyDescent="0.25">
      <c r="A5" s="140" t="s">
        <v>53</v>
      </c>
      <c r="B5" s="166" t="s">
        <v>55</v>
      </c>
      <c r="C5" s="166"/>
      <c r="D5" s="164" t="s">
        <v>54</v>
      </c>
      <c r="E5" s="164"/>
      <c r="F5" s="164"/>
      <c r="G5" s="165" t="s">
        <v>78</v>
      </c>
      <c r="H5" s="165"/>
    </row>
    <row r="6" spans="1:9" ht="58.5" customHeight="1" x14ac:dyDescent="0.25">
      <c r="A6" s="202" t="s">
        <v>115</v>
      </c>
      <c r="B6" s="114" t="s">
        <v>14</v>
      </c>
      <c r="C6" s="115" t="s">
        <v>58</v>
      </c>
      <c r="D6" s="123" t="s">
        <v>81</v>
      </c>
      <c r="E6" s="123" t="s">
        <v>80</v>
      </c>
      <c r="F6" s="123" t="s">
        <v>56</v>
      </c>
      <c r="G6" s="121" t="s">
        <v>79</v>
      </c>
      <c r="H6" s="121" t="s">
        <v>57</v>
      </c>
    </row>
    <row r="7" spans="1:9" ht="171" customHeight="1" x14ac:dyDescent="0.25">
      <c r="A7" s="202"/>
      <c r="B7" s="143" t="s">
        <v>89</v>
      </c>
      <c r="C7" s="144">
        <v>0.33329999999999999</v>
      </c>
      <c r="D7" s="149" t="s">
        <v>88</v>
      </c>
      <c r="E7" s="124" t="s">
        <v>116</v>
      </c>
      <c r="F7" s="150" t="s">
        <v>119</v>
      </c>
      <c r="G7" s="200" t="s">
        <v>128</v>
      </c>
      <c r="H7" s="201" t="s">
        <v>129</v>
      </c>
      <c r="I7" s="116"/>
    </row>
    <row r="8" spans="1:9" ht="142.5" customHeight="1" x14ac:dyDescent="0.25">
      <c r="A8" s="202"/>
      <c r="B8" s="143" t="s">
        <v>90</v>
      </c>
      <c r="C8" s="144">
        <v>0.1852</v>
      </c>
      <c r="D8" s="149" t="s">
        <v>88</v>
      </c>
      <c r="E8" s="142" t="s">
        <v>118</v>
      </c>
      <c r="F8" s="158" t="s">
        <v>119</v>
      </c>
      <c r="G8" s="200"/>
      <c r="H8" s="201"/>
      <c r="I8" s="116"/>
    </row>
    <row r="9" spans="1:9" ht="120.75" customHeight="1" x14ac:dyDescent="0.25">
      <c r="A9" s="202"/>
      <c r="B9" s="143" t="s">
        <v>93</v>
      </c>
      <c r="C9" s="144">
        <v>0</v>
      </c>
      <c r="D9" s="149" t="s">
        <v>92</v>
      </c>
      <c r="E9" s="141" t="s">
        <v>120</v>
      </c>
      <c r="F9" s="151" t="s">
        <v>122</v>
      </c>
      <c r="G9" s="200"/>
      <c r="H9" s="201"/>
      <c r="I9" s="116"/>
    </row>
    <row r="10" spans="1:9" ht="196.5" customHeight="1" x14ac:dyDescent="0.25">
      <c r="A10" s="202"/>
      <c r="B10" s="143" t="s">
        <v>94</v>
      </c>
      <c r="C10" s="144">
        <v>0.25929999999999997</v>
      </c>
      <c r="D10" s="149" t="s">
        <v>92</v>
      </c>
      <c r="E10" s="142" t="s">
        <v>121</v>
      </c>
      <c r="F10" s="157" t="s">
        <v>122</v>
      </c>
      <c r="G10" s="200"/>
      <c r="H10" s="201"/>
      <c r="I10" s="116"/>
    </row>
    <row r="11" spans="1:9" ht="183.75" customHeight="1" x14ac:dyDescent="0.25">
      <c r="A11" s="202"/>
      <c r="B11" s="143" t="s">
        <v>95</v>
      </c>
      <c r="C11" s="144">
        <v>0.29630000000000001</v>
      </c>
      <c r="D11" s="149" t="s">
        <v>92</v>
      </c>
      <c r="E11" s="141" t="s">
        <v>121</v>
      </c>
      <c r="F11" s="152" t="s">
        <v>122</v>
      </c>
      <c r="G11" s="200"/>
      <c r="H11" s="201"/>
      <c r="I11" s="116"/>
    </row>
    <row r="12" spans="1:9" ht="57.75" customHeight="1" x14ac:dyDescent="0.25">
      <c r="A12" s="202"/>
      <c r="B12" s="143" t="s">
        <v>97</v>
      </c>
      <c r="C12" s="144">
        <v>0.29630000000000001</v>
      </c>
      <c r="D12" s="149" t="s">
        <v>130</v>
      </c>
      <c r="E12" s="118" t="s">
        <v>123</v>
      </c>
      <c r="F12" s="157" t="s">
        <v>117</v>
      </c>
      <c r="G12" s="200"/>
      <c r="H12" s="201"/>
    </row>
    <row r="13" spans="1:9" ht="143.25" customHeight="1" x14ac:dyDescent="0.25">
      <c r="A13" s="202"/>
      <c r="B13" s="143" t="s">
        <v>98</v>
      </c>
      <c r="C13" s="144">
        <v>0.25929999999999997</v>
      </c>
      <c r="D13" s="149" t="s">
        <v>130</v>
      </c>
      <c r="E13" s="141" t="s">
        <v>116</v>
      </c>
      <c r="F13" s="151" t="s">
        <v>117</v>
      </c>
      <c r="G13" s="200"/>
      <c r="H13" s="201"/>
    </row>
    <row r="14" spans="1:9" ht="101.25" customHeight="1" x14ac:dyDescent="0.25">
      <c r="A14" s="202"/>
      <c r="B14" s="143" t="s">
        <v>99</v>
      </c>
      <c r="C14" s="144">
        <v>0.29630000000000001</v>
      </c>
      <c r="D14" s="149" t="s">
        <v>130</v>
      </c>
      <c r="E14" s="142" t="s">
        <v>124</v>
      </c>
      <c r="F14" s="157" t="s">
        <v>131</v>
      </c>
      <c r="G14" s="200"/>
      <c r="H14" s="201"/>
    </row>
    <row r="15" spans="1:9" ht="120" customHeight="1" x14ac:dyDescent="0.25">
      <c r="A15" s="202"/>
      <c r="B15" s="143" t="s">
        <v>102</v>
      </c>
      <c r="C15" s="144">
        <v>0.37040000000000001</v>
      </c>
      <c r="D15" s="149" t="s">
        <v>101</v>
      </c>
      <c r="E15" s="141" t="s">
        <v>125</v>
      </c>
      <c r="F15" s="151" t="s">
        <v>126</v>
      </c>
      <c r="G15" s="200"/>
      <c r="H15" s="201"/>
    </row>
    <row r="16" spans="1:9" ht="114" customHeight="1" x14ac:dyDescent="0.25">
      <c r="A16" s="202"/>
      <c r="B16" s="143" t="s">
        <v>103</v>
      </c>
      <c r="C16" s="144">
        <v>0.25929999999999997</v>
      </c>
      <c r="D16" s="149" t="s">
        <v>101</v>
      </c>
      <c r="E16" s="142" t="s">
        <v>127</v>
      </c>
      <c r="F16" s="153" t="s">
        <v>126</v>
      </c>
      <c r="G16" s="200"/>
      <c r="H16" s="201"/>
    </row>
    <row r="17" spans="1:8" ht="72" customHeight="1" x14ac:dyDescent="0.25">
      <c r="A17" s="202"/>
      <c r="B17" s="145" t="s">
        <v>108</v>
      </c>
      <c r="C17" s="146">
        <v>0.22220000000000001</v>
      </c>
      <c r="D17" s="154" t="s">
        <v>105</v>
      </c>
      <c r="E17" s="159" t="s">
        <v>134</v>
      </c>
      <c r="F17" s="155" t="s">
        <v>132</v>
      </c>
      <c r="G17" s="200"/>
      <c r="H17" s="201"/>
    </row>
    <row r="18" spans="1:8" ht="46.5" customHeight="1" x14ac:dyDescent="0.25">
      <c r="A18" s="202"/>
      <c r="B18" s="147" t="s">
        <v>111</v>
      </c>
      <c r="C18" s="148">
        <v>0.22220000000000001</v>
      </c>
      <c r="D18" s="156" t="s">
        <v>109</v>
      </c>
      <c r="E18" s="159" t="s">
        <v>134</v>
      </c>
      <c r="F18" s="157" t="s">
        <v>133</v>
      </c>
      <c r="G18" s="200"/>
      <c r="H18" s="201"/>
    </row>
    <row r="32" spans="1:8" ht="45" customHeight="1" x14ac:dyDescent="0.25"/>
    <row r="35" ht="30" customHeight="1" x14ac:dyDescent="0.25"/>
    <row r="36" ht="30" customHeight="1" x14ac:dyDescent="0.25"/>
    <row r="38" ht="45" customHeight="1" x14ac:dyDescent="0.25"/>
    <row r="39" ht="45" customHeight="1" x14ac:dyDescent="0.25"/>
  </sheetData>
  <mergeCells count="7">
    <mergeCell ref="G7:G18"/>
    <mergeCell ref="H7:H18"/>
    <mergeCell ref="A6:A18"/>
    <mergeCell ref="B2:G2"/>
    <mergeCell ref="B5:C5"/>
    <mergeCell ref="D5:F5"/>
    <mergeCell ref="G5:H5"/>
  </mergeCells>
  <pageMargins left="0.7" right="0.7" top="0.75" bottom="0.75" header="0.3" footer="0.3"/>
  <pageSetup paperSize="190" orientation="landscape"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RESULTADOS ESPAÑOL 2022</vt:lpstr>
      <vt:lpstr>Analis Español</vt:lpstr>
      <vt:lpstr>Plan de Mejoramiento español 22</vt:lpstr>
      <vt:lpstr>RESULTADOS MATEMÁTICAS 2022</vt:lpstr>
      <vt:lpstr>Analisis Matemáticas</vt:lpstr>
      <vt:lpstr>plan de Mejoramiento matematica</vt:lpstr>
      <vt:lpstr>'Plan de Mejoramiento español 22'!Área_de_impresión</vt:lpstr>
      <vt:lpstr>'plan de Mejoramiento matematica'!Área_de_impresión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2022-10-14T15:25:24Z</dcterms:modified>
</cp:coreProperties>
</file>